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hannl-my.sharepoint.com/personal/kt_bastiaans_student_han_nl/Documents/School Leerjaar 3 en 4/Leerjaar 3 Minor Data Driven Decision Making/Clustering Henri Masson/"/>
    </mc:Choice>
  </mc:AlternateContent>
  <xr:revisionPtr revIDLastSave="379" documentId="13_ncr:1_{5FD8100C-9FCF-4FAE-924C-872985A33769}" xr6:coauthVersionLast="47" xr6:coauthVersionMax="47" xr10:uidLastSave="{94AA7BDC-4678-4925-A6F0-0BC15F030405}"/>
  <bookViews>
    <workbookView xWindow="-120" yWindow="-120" windowWidth="29040" windowHeight="15840" activeTab="5" xr2:uid="{00000000-000D-0000-FFFF-FFFF00000000}"/>
  </bookViews>
  <sheets>
    <sheet name="raw data" sheetId="1" r:id="rId1"/>
    <sheet name="codes" sheetId="2" r:id="rId2"/>
    <sheet name="Gender" sheetId="7" r:id="rId3"/>
    <sheet name="Age" sheetId="8" r:id="rId4"/>
    <sheet name="Education" sheetId="9" r:id="rId5"/>
    <sheet name="Prefered media" sheetId="10" r:id="rId6"/>
  </sheets>
  <definedNames>
    <definedName name="_xlnm._FilterDatabase" localSheetId="0" hidden="1">'raw data'!$A$1:$BF$419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2" i="1"/>
  <c r="K2" i="1"/>
  <c r="L2" i="1" s="1"/>
  <c r="BG3" i="1"/>
  <c r="BH3" i="1" s="1"/>
  <c r="BG4" i="1"/>
  <c r="BH4" i="1" s="1"/>
  <c r="BG5" i="1"/>
  <c r="BH5" i="1" s="1"/>
  <c r="BG6" i="1"/>
  <c r="BH6" i="1" s="1"/>
  <c r="BG7" i="1"/>
  <c r="BH7" i="1" s="1"/>
  <c r="BG8" i="1"/>
  <c r="BH8" i="1" s="1"/>
  <c r="BG9" i="1"/>
  <c r="BH9" i="1" s="1"/>
  <c r="BG10" i="1"/>
  <c r="BH10" i="1" s="1"/>
  <c r="BG11" i="1"/>
  <c r="BH11" i="1" s="1"/>
  <c r="BG12" i="1"/>
  <c r="BH12" i="1" s="1"/>
  <c r="BG13" i="1"/>
  <c r="BH13" i="1" s="1"/>
  <c r="BG14" i="1"/>
  <c r="BH14" i="1" s="1"/>
  <c r="BG15" i="1"/>
  <c r="BH15" i="1" s="1"/>
  <c r="BG16" i="1"/>
  <c r="BH16" i="1" s="1"/>
  <c r="BG17" i="1"/>
  <c r="BH17" i="1" s="1"/>
  <c r="BG18" i="1"/>
  <c r="BH18" i="1" s="1"/>
  <c r="BG19" i="1"/>
  <c r="BH19" i="1" s="1"/>
  <c r="BG20" i="1"/>
  <c r="BH20" i="1" s="1"/>
  <c r="BG21" i="1"/>
  <c r="BH21" i="1" s="1"/>
  <c r="BG22" i="1"/>
  <c r="BH22" i="1" s="1"/>
  <c r="BG23" i="1"/>
  <c r="BH23" i="1" s="1"/>
  <c r="BG24" i="1"/>
  <c r="BH24" i="1" s="1"/>
  <c r="BG25" i="1"/>
  <c r="BH25" i="1" s="1"/>
  <c r="BG26" i="1"/>
  <c r="BH26" i="1" s="1"/>
  <c r="BG27" i="1"/>
  <c r="BH27" i="1" s="1"/>
  <c r="BG28" i="1"/>
  <c r="BH28" i="1" s="1"/>
  <c r="BG29" i="1"/>
  <c r="BH29" i="1" s="1"/>
  <c r="BG30" i="1"/>
  <c r="BH30" i="1" s="1"/>
  <c r="BG31" i="1"/>
  <c r="BH31" i="1" s="1"/>
  <c r="BG32" i="1"/>
  <c r="BH32" i="1" s="1"/>
  <c r="BG33" i="1"/>
  <c r="BH33" i="1" s="1"/>
  <c r="BG34" i="1"/>
  <c r="BH34" i="1" s="1"/>
  <c r="BG35" i="1"/>
  <c r="BH35" i="1" s="1"/>
  <c r="BG36" i="1"/>
  <c r="BH36" i="1" s="1"/>
  <c r="BG37" i="1"/>
  <c r="BH37" i="1" s="1"/>
  <c r="BG38" i="1"/>
  <c r="BH38" i="1" s="1"/>
  <c r="BG39" i="1"/>
  <c r="BH39" i="1" s="1"/>
  <c r="BG40" i="1"/>
  <c r="BH40" i="1" s="1"/>
  <c r="BG41" i="1"/>
  <c r="BH41" i="1" s="1"/>
  <c r="BG42" i="1"/>
  <c r="BH42" i="1" s="1"/>
  <c r="BG43" i="1"/>
  <c r="BH43" i="1" s="1"/>
  <c r="BG44" i="1"/>
  <c r="BH44" i="1" s="1"/>
  <c r="BG45" i="1"/>
  <c r="BH45" i="1" s="1"/>
  <c r="BG46" i="1"/>
  <c r="BH46" i="1" s="1"/>
  <c r="BG47" i="1"/>
  <c r="BH47" i="1" s="1"/>
  <c r="BG48" i="1"/>
  <c r="BH48" i="1" s="1"/>
  <c r="BG49" i="1"/>
  <c r="BH49" i="1" s="1"/>
  <c r="BG50" i="1"/>
  <c r="BH50" i="1" s="1"/>
  <c r="BG51" i="1"/>
  <c r="BH51" i="1" s="1"/>
  <c r="BG52" i="1"/>
  <c r="BH52" i="1" s="1"/>
  <c r="BG53" i="1"/>
  <c r="BH53" i="1" s="1"/>
  <c r="BG54" i="1"/>
  <c r="BH54" i="1" s="1"/>
  <c r="BG55" i="1"/>
  <c r="BH55" i="1" s="1"/>
  <c r="BG56" i="1"/>
  <c r="BH56" i="1" s="1"/>
  <c r="BG57" i="1"/>
  <c r="BH57" i="1" s="1"/>
  <c r="BG58" i="1"/>
  <c r="BH58" i="1" s="1"/>
  <c r="BG59" i="1"/>
  <c r="BH59" i="1" s="1"/>
  <c r="BG60" i="1"/>
  <c r="BH60" i="1" s="1"/>
  <c r="BG61" i="1"/>
  <c r="BH61" i="1" s="1"/>
  <c r="BG62" i="1"/>
  <c r="BH62" i="1" s="1"/>
  <c r="BG63" i="1"/>
  <c r="BH63" i="1" s="1"/>
  <c r="BG64" i="1"/>
  <c r="BH64" i="1" s="1"/>
  <c r="BG65" i="1"/>
  <c r="BH65" i="1" s="1"/>
  <c r="BG66" i="1"/>
  <c r="BH66" i="1" s="1"/>
  <c r="BG67" i="1"/>
  <c r="BH67" i="1" s="1"/>
  <c r="BG68" i="1"/>
  <c r="BH68" i="1" s="1"/>
  <c r="BG69" i="1"/>
  <c r="BH69" i="1" s="1"/>
  <c r="BG70" i="1"/>
  <c r="BH70" i="1" s="1"/>
  <c r="BG71" i="1"/>
  <c r="BH71" i="1" s="1"/>
  <c r="BG72" i="1"/>
  <c r="BH72" i="1" s="1"/>
  <c r="BG73" i="1"/>
  <c r="BH73" i="1" s="1"/>
  <c r="BG74" i="1"/>
  <c r="BH74" i="1" s="1"/>
  <c r="BG75" i="1"/>
  <c r="BH75" i="1" s="1"/>
  <c r="BG76" i="1"/>
  <c r="BH76" i="1" s="1"/>
  <c r="BG77" i="1"/>
  <c r="BH77" i="1" s="1"/>
  <c r="BG78" i="1"/>
  <c r="BH78" i="1" s="1"/>
  <c r="BG79" i="1"/>
  <c r="BH79" i="1" s="1"/>
  <c r="BG80" i="1"/>
  <c r="BH80" i="1" s="1"/>
  <c r="BG81" i="1"/>
  <c r="BH81" i="1" s="1"/>
  <c r="BG82" i="1"/>
  <c r="BH82" i="1" s="1"/>
  <c r="BG83" i="1"/>
  <c r="BH83" i="1" s="1"/>
  <c r="BG84" i="1"/>
  <c r="BH84" i="1" s="1"/>
  <c r="BG85" i="1"/>
  <c r="BH85" i="1" s="1"/>
  <c r="BG86" i="1"/>
  <c r="BH86" i="1" s="1"/>
  <c r="BG87" i="1"/>
  <c r="BH87" i="1" s="1"/>
  <c r="BG88" i="1"/>
  <c r="BH88" i="1" s="1"/>
  <c r="BG89" i="1"/>
  <c r="BH89" i="1" s="1"/>
  <c r="BG90" i="1"/>
  <c r="BH90" i="1" s="1"/>
  <c r="BG91" i="1"/>
  <c r="BH91" i="1" s="1"/>
  <c r="BG92" i="1"/>
  <c r="BH92" i="1" s="1"/>
  <c r="BG93" i="1"/>
  <c r="BH93" i="1" s="1"/>
  <c r="BG94" i="1"/>
  <c r="BH94" i="1" s="1"/>
  <c r="BG95" i="1"/>
  <c r="BH95" i="1" s="1"/>
  <c r="BG96" i="1"/>
  <c r="BH96" i="1" s="1"/>
  <c r="BG97" i="1"/>
  <c r="BH97" i="1" s="1"/>
  <c r="BG98" i="1"/>
  <c r="BH98" i="1" s="1"/>
  <c r="BG99" i="1"/>
  <c r="BH99" i="1" s="1"/>
  <c r="BG100" i="1"/>
  <c r="BH100" i="1" s="1"/>
  <c r="BG101" i="1"/>
  <c r="BH101" i="1" s="1"/>
  <c r="BG102" i="1"/>
  <c r="BH102" i="1" s="1"/>
  <c r="BG103" i="1"/>
  <c r="BH103" i="1" s="1"/>
  <c r="BG104" i="1"/>
  <c r="BH104" i="1" s="1"/>
  <c r="BG105" i="1"/>
  <c r="BH105" i="1" s="1"/>
  <c r="BG106" i="1"/>
  <c r="BH106" i="1" s="1"/>
  <c r="BG107" i="1"/>
  <c r="BH107" i="1" s="1"/>
  <c r="BG108" i="1"/>
  <c r="BH108" i="1" s="1"/>
  <c r="BG109" i="1"/>
  <c r="BH109" i="1" s="1"/>
  <c r="BG110" i="1"/>
  <c r="BH110" i="1" s="1"/>
  <c r="BG111" i="1"/>
  <c r="BH111" i="1" s="1"/>
  <c r="BG112" i="1"/>
  <c r="BH112" i="1" s="1"/>
  <c r="BG113" i="1"/>
  <c r="BH113" i="1" s="1"/>
  <c r="BG114" i="1"/>
  <c r="BH114" i="1" s="1"/>
  <c r="BG115" i="1"/>
  <c r="BH115" i="1" s="1"/>
  <c r="BG116" i="1"/>
  <c r="BH116" i="1" s="1"/>
  <c r="BG117" i="1"/>
  <c r="BH117" i="1" s="1"/>
  <c r="BG118" i="1"/>
  <c r="BH118" i="1" s="1"/>
  <c r="BG119" i="1"/>
  <c r="BH119" i="1" s="1"/>
  <c r="BG120" i="1"/>
  <c r="BH120" i="1" s="1"/>
  <c r="BG121" i="1"/>
  <c r="BH121" i="1" s="1"/>
  <c r="BG122" i="1"/>
  <c r="BH122" i="1" s="1"/>
  <c r="BG123" i="1"/>
  <c r="BH123" i="1" s="1"/>
  <c r="BG124" i="1"/>
  <c r="BH124" i="1" s="1"/>
  <c r="BG125" i="1"/>
  <c r="BH125" i="1" s="1"/>
  <c r="BG126" i="1"/>
  <c r="BH126" i="1" s="1"/>
  <c r="BG127" i="1"/>
  <c r="BH127" i="1" s="1"/>
  <c r="BG128" i="1"/>
  <c r="BH128" i="1" s="1"/>
  <c r="BG129" i="1"/>
  <c r="BH129" i="1" s="1"/>
  <c r="BG130" i="1"/>
  <c r="BH130" i="1" s="1"/>
  <c r="BG131" i="1"/>
  <c r="BH131" i="1" s="1"/>
  <c r="BG132" i="1"/>
  <c r="BH132" i="1" s="1"/>
  <c r="BG133" i="1"/>
  <c r="BH133" i="1" s="1"/>
  <c r="BG134" i="1"/>
  <c r="BH134" i="1" s="1"/>
  <c r="BG135" i="1"/>
  <c r="BH135" i="1" s="1"/>
  <c r="BG136" i="1"/>
  <c r="BH136" i="1" s="1"/>
  <c r="BG137" i="1"/>
  <c r="BH137" i="1" s="1"/>
  <c r="BG138" i="1"/>
  <c r="BH138" i="1" s="1"/>
  <c r="BG139" i="1"/>
  <c r="BH139" i="1" s="1"/>
  <c r="BG140" i="1"/>
  <c r="BH140" i="1" s="1"/>
  <c r="BG141" i="1"/>
  <c r="BH141" i="1" s="1"/>
  <c r="BG142" i="1"/>
  <c r="BH142" i="1" s="1"/>
  <c r="BG143" i="1"/>
  <c r="BH143" i="1" s="1"/>
  <c r="BG144" i="1"/>
  <c r="BH144" i="1" s="1"/>
  <c r="BG145" i="1"/>
  <c r="BH145" i="1" s="1"/>
  <c r="BG146" i="1"/>
  <c r="BH146" i="1" s="1"/>
  <c r="BG147" i="1"/>
  <c r="BH147" i="1" s="1"/>
  <c r="BG148" i="1"/>
  <c r="BH148" i="1" s="1"/>
  <c r="BG149" i="1"/>
  <c r="BH149" i="1" s="1"/>
  <c r="BG150" i="1"/>
  <c r="BH150" i="1" s="1"/>
  <c r="BG151" i="1"/>
  <c r="BH151" i="1" s="1"/>
  <c r="BG152" i="1"/>
  <c r="BH152" i="1" s="1"/>
  <c r="BG153" i="1"/>
  <c r="BH153" i="1" s="1"/>
  <c r="BG154" i="1"/>
  <c r="BH154" i="1" s="1"/>
  <c r="BG155" i="1"/>
  <c r="BH155" i="1" s="1"/>
  <c r="BG156" i="1"/>
  <c r="BH156" i="1" s="1"/>
  <c r="BG157" i="1"/>
  <c r="BH157" i="1" s="1"/>
  <c r="BG158" i="1"/>
  <c r="BH158" i="1" s="1"/>
  <c r="BG159" i="1"/>
  <c r="BH159" i="1" s="1"/>
  <c r="BG160" i="1"/>
  <c r="BH160" i="1" s="1"/>
  <c r="BG161" i="1"/>
  <c r="BH161" i="1" s="1"/>
  <c r="BG162" i="1"/>
  <c r="BH162" i="1" s="1"/>
  <c r="BG163" i="1"/>
  <c r="BH163" i="1" s="1"/>
  <c r="BG164" i="1"/>
  <c r="BH164" i="1" s="1"/>
  <c r="BG165" i="1"/>
  <c r="BH165" i="1" s="1"/>
  <c r="BG166" i="1"/>
  <c r="BH166" i="1" s="1"/>
  <c r="BG167" i="1"/>
  <c r="BH167" i="1" s="1"/>
  <c r="BG168" i="1"/>
  <c r="BH168" i="1" s="1"/>
  <c r="BG169" i="1"/>
  <c r="BH169" i="1" s="1"/>
  <c r="BG170" i="1"/>
  <c r="BH170" i="1" s="1"/>
  <c r="BG171" i="1"/>
  <c r="BH171" i="1" s="1"/>
  <c r="BG172" i="1"/>
  <c r="BH172" i="1" s="1"/>
  <c r="BG173" i="1"/>
  <c r="BH173" i="1" s="1"/>
  <c r="BG174" i="1"/>
  <c r="BH174" i="1" s="1"/>
  <c r="BG175" i="1"/>
  <c r="BH175" i="1" s="1"/>
  <c r="BG176" i="1"/>
  <c r="BH176" i="1" s="1"/>
  <c r="BG177" i="1"/>
  <c r="BH177" i="1" s="1"/>
  <c r="BG178" i="1"/>
  <c r="BH178" i="1" s="1"/>
  <c r="BG179" i="1"/>
  <c r="BH179" i="1" s="1"/>
  <c r="BG180" i="1"/>
  <c r="BH180" i="1" s="1"/>
  <c r="BG181" i="1"/>
  <c r="BH181" i="1" s="1"/>
  <c r="BG182" i="1"/>
  <c r="BH182" i="1" s="1"/>
  <c r="BG183" i="1"/>
  <c r="BH183" i="1" s="1"/>
  <c r="BG184" i="1"/>
  <c r="BH184" i="1" s="1"/>
  <c r="BG185" i="1"/>
  <c r="BH185" i="1" s="1"/>
  <c r="BG186" i="1"/>
  <c r="BH186" i="1" s="1"/>
  <c r="BG187" i="1"/>
  <c r="BH187" i="1" s="1"/>
  <c r="BG188" i="1"/>
  <c r="BH188" i="1" s="1"/>
  <c r="BG189" i="1"/>
  <c r="BH189" i="1" s="1"/>
  <c r="BG190" i="1"/>
  <c r="BH190" i="1" s="1"/>
  <c r="BG191" i="1"/>
  <c r="BH191" i="1" s="1"/>
  <c r="BG192" i="1"/>
  <c r="BH192" i="1" s="1"/>
  <c r="BG193" i="1"/>
  <c r="BH193" i="1" s="1"/>
  <c r="BG194" i="1"/>
  <c r="BH194" i="1" s="1"/>
  <c r="BG195" i="1"/>
  <c r="BH195" i="1" s="1"/>
  <c r="BG196" i="1"/>
  <c r="BH196" i="1" s="1"/>
  <c r="BG197" i="1"/>
  <c r="BH197" i="1" s="1"/>
  <c r="BG198" i="1"/>
  <c r="BH198" i="1" s="1"/>
  <c r="BG199" i="1"/>
  <c r="BH199" i="1" s="1"/>
  <c r="BG200" i="1"/>
  <c r="BH200" i="1" s="1"/>
  <c r="BG201" i="1"/>
  <c r="BH201" i="1" s="1"/>
  <c r="BG202" i="1"/>
  <c r="BH202" i="1" s="1"/>
  <c r="BG203" i="1"/>
  <c r="BH203" i="1" s="1"/>
  <c r="BG204" i="1"/>
  <c r="BH204" i="1" s="1"/>
  <c r="BG205" i="1"/>
  <c r="BH205" i="1" s="1"/>
  <c r="BG206" i="1"/>
  <c r="BH206" i="1" s="1"/>
  <c r="BG207" i="1"/>
  <c r="BH207" i="1" s="1"/>
  <c r="BG208" i="1"/>
  <c r="BH208" i="1" s="1"/>
  <c r="BG209" i="1"/>
  <c r="BH209" i="1" s="1"/>
  <c r="BG210" i="1"/>
  <c r="BH210" i="1" s="1"/>
  <c r="BG211" i="1"/>
  <c r="BH211" i="1" s="1"/>
  <c r="BG212" i="1"/>
  <c r="BH212" i="1" s="1"/>
  <c r="BG213" i="1"/>
  <c r="BH213" i="1" s="1"/>
  <c r="BG214" i="1"/>
  <c r="BH214" i="1" s="1"/>
  <c r="BG215" i="1"/>
  <c r="BH215" i="1" s="1"/>
  <c r="BG216" i="1"/>
  <c r="BH216" i="1" s="1"/>
  <c r="BG217" i="1"/>
  <c r="BH217" i="1" s="1"/>
  <c r="BG218" i="1"/>
  <c r="BH218" i="1" s="1"/>
  <c r="BG219" i="1"/>
  <c r="BH219" i="1" s="1"/>
  <c r="BG220" i="1"/>
  <c r="BH220" i="1" s="1"/>
  <c r="BG221" i="1"/>
  <c r="BH221" i="1" s="1"/>
  <c r="BG222" i="1"/>
  <c r="BH222" i="1" s="1"/>
  <c r="BG223" i="1"/>
  <c r="BH223" i="1" s="1"/>
  <c r="BG224" i="1"/>
  <c r="BH224" i="1" s="1"/>
  <c r="BG225" i="1"/>
  <c r="BH225" i="1" s="1"/>
  <c r="BG226" i="1"/>
  <c r="BH226" i="1" s="1"/>
  <c r="BG227" i="1"/>
  <c r="BH227" i="1" s="1"/>
  <c r="BG228" i="1"/>
  <c r="BH228" i="1" s="1"/>
  <c r="BG229" i="1"/>
  <c r="BH229" i="1" s="1"/>
  <c r="BG230" i="1"/>
  <c r="BH230" i="1" s="1"/>
  <c r="BG231" i="1"/>
  <c r="BH231" i="1" s="1"/>
  <c r="BG232" i="1"/>
  <c r="BH232" i="1" s="1"/>
  <c r="BG233" i="1"/>
  <c r="BH233" i="1" s="1"/>
  <c r="BG234" i="1"/>
  <c r="BH234" i="1" s="1"/>
  <c r="BG235" i="1"/>
  <c r="BH235" i="1" s="1"/>
  <c r="BG236" i="1"/>
  <c r="BH236" i="1" s="1"/>
  <c r="BG237" i="1"/>
  <c r="BH237" i="1" s="1"/>
  <c r="BG238" i="1"/>
  <c r="BH238" i="1" s="1"/>
  <c r="BG239" i="1"/>
  <c r="BH239" i="1" s="1"/>
  <c r="BG240" i="1"/>
  <c r="BH240" i="1" s="1"/>
  <c r="BG241" i="1"/>
  <c r="BH241" i="1" s="1"/>
  <c r="BG242" i="1"/>
  <c r="BH242" i="1" s="1"/>
  <c r="BG243" i="1"/>
  <c r="BH243" i="1" s="1"/>
  <c r="BG244" i="1"/>
  <c r="BH244" i="1" s="1"/>
  <c r="BG245" i="1"/>
  <c r="BH245" i="1" s="1"/>
  <c r="BG246" i="1"/>
  <c r="BH246" i="1" s="1"/>
  <c r="BG247" i="1"/>
  <c r="BH247" i="1" s="1"/>
  <c r="BG248" i="1"/>
  <c r="BH248" i="1" s="1"/>
  <c r="BG249" i="1"/>
  <c r="BH249" i="1" s="1"/>
  <c r="BG250" i="1"/>
  <c r="BH250" i="1" s="1"/>
  <c r="BG251" i="1"/>
  <c r="BH251" i="1" s="1"/>
  <c r="BG252" i="1"/>
  <c r="BH252" i="1" s="1"/>
  <c r="BG253" i="1"/>
  <c r="BH253" i="1" s="1"/>
  <c r="BG254" i="1"/>
  <c r="BH254" i="1" s="1"/>
  <c r="BG255" i="1"/>
  <c r="BH255" i="1" s="1"/>
  <c r="BG256" i="1"/>
  <c r="BH256" i="1" s="1"/>
  <c r="BG257" i="1"/>
  <c r="BH257" i="1" s="1"/>
  <c r="BG258" i="1"/>
  <c r="BH258" i="1" s="1"/>
  <c r="BG259" i="1"/>
  <c r="BH259" i="1" s="1"/>
  <c r="BG260" i="1"/>
  <c r="BH260" i="1" s="1"/>
  <c r="BG261" i="1"/>
  <c r="BH261" i="1" s="1"/>
  <c r="BG262" i="1"/>
  <c r="BH262" i="1" s="1"/>
  <c r="BG263" i="1"/>
  <c r="BH263" i="1" s="1"/>
  <c r="BG264" i="1"/>
  <c r="BH264" i="1" s="1"/>
  <c r="BG265" i="1"/>
  <c r="BH265" i="1" s="1"/>
  <c r="BG266" i="1"/>
  <c r="BH266" i="1" s="1"/>
  <c r="BG267" i="1"/>
  <c r="BH267" i="1" s="1"/>
  <c r="BG268" i="1"/>
  <c r="BH268" i="1" s="1"/>
  <c r="BG269" i="1"/>
  <c r="BH269" i="1" s="1"/>
  <c r="BG270" i="1"/>
  <c r="BH270" i="1" s="1"/>
  <c r="BG271" i="1"/>
  <c r="BH271" i="1" s="1"/>
  <c r="BG272" i="1"/>
  <c r="BH272" i="1" s="1"/>
  <c r="BG273" i="1"/>
  <c r="BH273" i="1" s="1"/>
  <c r="BG274" i="1"/>
  <c r="BH274" i="1" s="1"/>
  <c r="BG275" i="1"/>
  <c r="BH275" i="1" s="1"/>
  <c r="BG276" i="1"/>
  <c r="BH276" i="1" s="1"/>
  <c r="BG277" i="1"/>
  <c r="BH277" i="1" s="1"/>
  <c r="BG278" i="1"/>
  <c r="BH278" i="1" s="1"/>
  <c r="BG279" i="1"/>
  <c r="BH279" i="1" s="1"/>
  <c r="BG280" i="1"/>
  <c r="BH280" i="1" s="1"/>
  <c r="BG281" i="1"/>
  <c r="BH281" i="1" s="1"/>
  <c r="BG282" i="1"/>
  <c r="BH282" i="1" s="1"/>
  <c r="BG283" i="1"/>
  <c r="BH283" i="1" s="1"/>
  <c r="BG284" i="1"/>
  <c r="BH284" i="1" s="1"/>
  <c r="BG285" i="1"/>
  <c r="BH285" i="1" s="1"/>
  <c r="BG286" i="1"/>
  <c r="BH286" i="1" s="1"/>
  <c r="BG287" i="1"/>
  <c r="BH287" i="1" s="1"/>
  <c r="BG288" i="1"/>
  <c r="BH288" i="1" s="1"/>
  <c r="BG289" i="1"/>
  <c r="BH289" i="1" s="1"/>
  <c r="BG290" i="1"/>
  <c r="BH290" i="1" s="1"/>
  <c r="BG291" i="1"/>
  <c r="BH291" i="1" s="1"/>
  <c r="BG292" i="1"/>
  <c r="BH292" i="1" s="1"/>
  <c r="BG293" i="1"/>
  <c r="BH293" i="1" s="1"/>
  <c r="BG294" i="1"/>
  <c r="BH294" i="1" s="1"/>
  <c r="BG295" i="1"/>
  <c r="BH295" i="1" s="1"/>
  <c r="BG296" i="1"/>
  <c r="BH296" i="1" s="1"/>
  <c r="BG297" i="1"/>
  <c r="BH297" i="1" s="1"/>
  <c r="BG298" i="1"/>
  <c r="BH298" i="1" s="1"/>
  <c r="BG299" i="1"/>
  <c r="BH299" i="1" s="1"/>
  <c r="BG300" i="1"/>
  <c r="BH300" i="1" s="1"/>
  <c r="BG301" i="1"/>
  <c r="BH301" i="1" s="1"/>
  <c r="BG302" i="1"/>
  <c r="BH302" i="1" s="1"/>
  <c r="BG303" i="1"/>
  <c r="BH303" i="1" s="1"/>
  <c r="BG304" i="1"/>
  <c r="BH304" i="1" s="1"/>
  <c r="BG305" i="1"/>
  <c r="BH305" i="1" s="1"/>
  <c r="BG306" i="1"/>
  <c r="BH306" i="1" s="1"/>
  <c r="BG307" i="1"/>
  <c r="BH307" i="1" s="1"/>
  <c r="BG308" i="1"/>
  <c r="BH308" i="1" s="1"/>
  <c r="BG309" i="1"/>
  <c r="BH309" i="1" s="1"/>
  <c r="BG310" i="1"/>
  <c r="BH310" i="1" s="1"/>
  <c r="BG311" i="1"/>
  <c r="BH311" i="1" s="1"/>
  <c r="BG312" i="1"/>
  <c r="BH312" i="1" s="1"/>
  <c r="BG313" i="1"/>
  <c r="BH313" i="1" s="1"/>
  <c r="BG314" i="1"/>
  <c r="BH314" i="1" s="1"/>
  <c r="BG315" i="1"/>
  <c r="BH315" i="1" s="1"/>
  <c r="BG316" i="1"/>
  <c r="BH316" i="1" s="1"/>
  <c r="BG317" i="1"/>
  <c r="BH317" i="1" s="1"/>
  <c r="BG318" i="1"/>
  <c r="BH318" i="1" s="1"/>
  <c r="BG319" i="1"/>
  <c r="BH319" i="1" s="1"/>
  <c r="BG320" i="1"/>
  <c r="BH320" i="1" s="1"/>
  <c r="BG321" i="1"/>
  <c r="BH321" i="1" s="1"/>
  <c r="BG322" i="1"/>
  <c r="BH322" i="1" s="1"/>
  <c r="BG323" i="1"/>
  <c r="BH323" i="1" s="1"/>
  <c r="BG324" i="1"/>
  <c r="BH324" i="1" s="1"/>
  <c r="BG325" i="1"/>
  <c r="BH325" i="1" s="1"/>
  <c r="BG326" i="1"/>
  <c r="BH326" i="1" s="1"/>
  <c r="BG327" i="1"/>
  <c r="BH327" i="1" s="1"/>
  <c r="BG328" i="1"/>
  <c r="BH328" i="1" s="1"/>
  <c r="BG329" i="1"/>
  <c r="BH329" i="1" s="1"/>
  <c r="BG330" i="1"/>
  <c r="BH330" i="1" s="1"/>
  <c r="BG331" i="1"/>
  <c r="BH331" i="1" s="1"/>
  <c r="BG332" i="1"/>
  <c r="BH332" i="1" s="1"/>
  <c r="BG333" i="1"/>
  <c r="BH333" i="1" s="1"/>
  <c r="BG334" i="1"/>
  <c r="BH334" i="1" s="1"/>
  <c r="BG335" i="1"/>
  <c r="BH335" i="1" s="1"/>
  <c r="BG336" i="1"/>
  <c r="BH336" i="1" s="1"/>
  <c r="BG337" i="1"/>
  <c r="BH337" i="1" s="1"/>
  <c r="BG338" i="1"/>
  <c r="BH338" i="1" s="1"/>
  <c r="BG339" i="1"/>
  <c r="BH339" i="1" s="1"/>
  <c r="BG340" i="1"/>
  <c r="BH340" i="1" s="1"/>
  <c r="BG341" i="1"/>
  <c r="BH341" i="1" s="1"/>
  <c r="BG342" i="1"/>
  <c r="BH342" i="1" s="1"/>
  <c r="BG343" i="1"/>
  <c r="BH343" i="1" s="1"/>
  <c r="BG344" i="1"/>
  <c r="BH344" i="1" s="1"/>
  <c r="BG345" i="1"/>
  <c r="BH345" i="1" s="1"/>
  <c r="BG346" i="1"/>
  <c r="BH346" i="1" s="1"/>
  <c r="BG347" i="1"/>
  <c r="BH347" i="1" s="1"/>
  <c r="BG348" i="1"/>
  <c r="BH348" i="1" s="1"/>
  <c r="BG349" i="1"/>
  <c r="BH349" i="1" s="1"/>
  <c r="BG350" i="1"/>
  <c r="BH350" i="1" s="1"/>
  <c r="BG351" i="1"/>
  <c r="BH351" i="1" s="1"/>
  <c r="BG352" i="1"/>
  <c r="BH352" i="1" s="1"/>
  <c r="BG353" i="1"/>
  <c r="BH353" i="1" s="1"/>
  <c r="BG354" i="1"/>
  <c r="BH354" i="1" s="1"/>
  <c r="BG355" i="1"/>
  <c r="BH355" i="1" s="1"/>
  <c r="BG356" i="1"/>
  <c r="BH356" i="1" s="1"/>
  <c r="BG357" i="1"/>
  <c r="BH357" i="1" s="1"/>
  <c r="BG358" i="1"/>
  <c r="BH358" i="1" s="1"/>
  <c r="BG359" i="1"/>
  <c r="BH359" i="1" s="1"/>
  <c r="BG360" i="1"/>
  <c r="BH360" i="1" s="1"/>
  <c r="BG361" i="1"/>
  <c r="BH361" i="1" s="1"/>
  <c r="BG362" i="1"/>
  <c r="BH362" i="1" s="1"/>
  <c r="BG363" i="1"/>
  <c r="BH363" i="1" s="1"/>
  <c r="BG364" i="1"/>
  <c r="BH364" i="1" s="1"/>
  <c r="BG365" i="1"/>
  <c r="BH365" i="1" s="1"/>
  <c r="BG366" i="1"/>
  <c r="BH366" i="1" s="1"/>
  <c r="BG367" i="1"/>
  <c r="BH367" i="1" s="1"/>
  <c r="BG368" i="1"/>
  <c r="BH368" i="1" s="1"/>
  <c r="BG369" i="1"/>
  <c r="BH369" i="1" s="1"/>
  <c r="BG370" i="1"/>
  <c r="BH370" i="1" s="1"/>
  <c r="BG371" i="1"/>
  <c r="BH371" i="1" s="1"/>
  <c r="BG372" i="1"/>
  <c r="BH372" i="1" s="1"/>
  <c r="BG373" i="1"/>
  <c r="BH373" i="1" s="1"/>
  <c r="BG374" i="1"/>
  <c r="BH374" i="1" s="1"/>
  <c r="BG375" i="1"/>
  <c r="BH375" i="1" s="1"/>
  <c r="BG376" i="1"/>
  <c r="BH376" i="1" s="1"/>
  <c r="BG377" i="1"/>
  <c r="BH377" i="1" s="1"/>
  <c r="BG378" i="1"/>
  <c r="BH378" i="1" s="1"/>
  <c r="BG379" i="1"/>
  <c r="BH379" i="1" s="1"/>
  <c r="BG380" i="1"/>
  <c r="BH380" i="1" s="1"/>
  <c r="BG381" i="1"/>
  <c r="BH381" i="1" s="1"/>
  <c r="BG382" i="1"/>
  <c r="BH382" i="1" s="1"/>
  <c r="BG383" i="1"/>
  <c r="BH383" i="1" s="1"/>
  <c r="BG384" i="1"/>
  <c r="BH384" i="1" s="1"/>
  <c r="BG385" i="1"/>
  <c r="BH385" i="1" s="1"/>
  <c r="BG386" i="1"/>
  <c r="BH386" i="1" s="1"/>
  <c r="BG387" i="1"/>
  <c r="BH387" i="1" s="1"/>
  <c r="BG388" i="1"/>
  <c r="BH388" i="1" s="1"/>
  <c r="BG389" i="1"/>
  <c r="BH389" i="1" s="1"/>
  <c r="BG390" i="1"/>
  <c r="BH390" i="1" s="1"/>
  <c r="BG391" i="1"/>
  <c r="BH391" i="1" s="1"/>
  <c r="BG392" i="1"/>
  <c r="BH392" i="1" s="1"/>
  <c r="BG393" i="1"/>
  <c r="BH393" i="1" s="1"/>
  <c r="BG394" i="1"/>
  <c r="BH394" i="1" s="1"/>
  <c r="BG395" i="1"/>
  <c r="BH395" i="1" s="1"/>
  <c r="BG396" i="1"/>
  <c r="BH396" i="1" s="1"/>
  <c r="BG397" i="1"/>
  <c r="BH397" i="1" s="1"/>
  <c r="BG398" i="1"/>
  <c r="BH398" i="1" s="1"/>
  <c r="BG399" i="1"/>
  <c r="BH399" i="1" s="1"/>
  <c r="BG400" i="1"/>
  <c r="BH400" i="1" s="1"/>
  <c r="BG401" i="1"/>
  <c r="BH401" i="1" s="1"/>
  <c r="BG402" i="1"/>
  <c r="BH402" i="1" s="1"/>
  <c r="BG403" i="1"/>
  <c r="BH403" i="1" s="1"/>
  <c r="BG404" i="1"/>
  <c r="BH404" i="1" s="1"/>
  <c r="BG405" i="1"/>
  <c r="BH405" i="1" s="1"/>
  <c r="BG406" i="1"/>
  <c r="BH406" i="1" s="1"/>
  <c r="BG407" i="1"/>
  <c r="BH407" i="1" s="1"/>
  <c r="BG408" i="1"/>
  <c r="BH408" i="1" s="1"/>
  <c r="BG409" i="1"/>
  <c r="BH409" i="1" s="1"/>
  <c r="BG410" i="1"/>
  <c r="BH410" i="1" s="1"/>
  <c r="BG411" i="1"/>
  <c r="BH411" i="1" s="1"/>
  <c r="BG412" i="1"/>
  <c r="BH412" i="1" s="1"/>
  <c r="BG413" i="1"/>
  <c r="BH413" i="1" s="1"/>
  <c r="BG414" i="1"/>
  <c r="BH414" i="1" s="1"/>
  <c r="BG415" i="1"/>
  <c r="BH415" i="1" s="1"/>
  <c r="BG416" i="1"/>
  <c r="BH416" i="1" s="1"/>
  <c r="BG417" i="1"/>
  <c r="BH417" i="1" s="1"/>
  <c r="BG418" i="1"/>
  <c r="BH418" i="1" s="1"/>
  <c r="BG419" i="1"/>
  <c r="BH419" i="1" s="1"/>
  <c r="BG2" i="1"/>
  <c r="BH2" i="1" s="1"/>
  <c r="BD3" i="1"/>
  <c r="BE3" i="1" s="1"/>
  <c r="BD4" i="1"/>
  <c r="BE4" i="1" s="1"/>
  <c r="BD5" i="1"/>
  <c r="BE5" i="1" s="1"/>
  <c r="BD6" i="1"/>
  <c r="BE6" i="1" s="1"/>
  <c r="BD7" i="1"/>
  <c r="BE7" i="1" s="1"/>
  <c r="BD8" i="1"/>
  <c r="BE8" i="1" s="1"/>
  <c r="BD9" i="1"/>
  <c r="BE9" i="1" s="1"/>
  <c r="BD10" i="1"/>
  <c r="BE10" i="1" s="1"/>
  <c r="BD11" i="1"/>
  <c r="BE11" i="1" s="1"/>
  <c r="BD12" i="1"/>
  <c r="BE12" i="1" s="1"/>
  <c r="BD13" i="1"/>
  <c r="BE13" i="1" s="1"/>
  <c r="BD14" i="1"/>
  <c r="BE14" i="1" s="1"/>
  <c r="BD15" i="1"/>
  <c r="BE15" i="1" s="1"/>
  <c r="BD16" i="1"/>
  <c r="BE16" i="1" s="1"/>
  <c r="BD17" i="1"/>
  <c r="BE17" i="1" s="1"/>
  <c r="BD18" i="1"/>
  <c r="BE18" i="1" s="1"/>
  <c r="BD19" i="1"/>
  <c r="BE19" i="1" s="1"/>
  <c r="BD20" i="1"/>
  <c r="BE20" i="1" s="1"/>
  <c r="BD21" i="1"/>
  <c r="BE21" i="1" s="1"/>
  <c r="BD22" i="1"/>
  <c r="BE22" i="1" s="1"/>
  <c r="BD23" i="1"/>
  <c r="BE23" i="1" s="1"/>
  <c r="BD24" i="1"/>
  <c r="BE24" i="1" s="1"/>
  <c r="BD25" i="1"/>
  <c r="BE25" i="1" s="1"/>
  <c r="BD26" i="1"/>
  <c r="BE26" i="1" s="1"/>
  <c r="BD27" i="1"/>
  <c r="BE27" i="1" s="1"/>
  <c r="BD28" i="1"/>
  <c r="BE28" i="1" s="1"/>
  <c r="BD29" i="1"/>
  <c r="BE29" i="1" s="1"/>
  <c r="BD30" i="1"/>
  <c r="BE30" i="1" s="1"/>
  <c r="BD31" i="1"/>
  <c r="BE31" i="1" s="1"/>
  <c r="BD32" i="1"/>
  <c r="BE32" i="1" s="1"/>
  <c r="BD33" i="1"/>
  <c r="BE33" i="1" s="1"/>
  <c r="BD34" i="1"/>
  <c r="BE34" i="1" s="1"/>
  <c r="BD35" i="1"/>
  <c r="BE35" i="1" s="1"/>
  <c r="BD36" i="1"/>
  <c r="BE36" i="1" s="1"/>
  <c r="BD37" i="1"/>
  <c r="BE37" i="1" s="1"/>
  <c r="BD38" i="1"/>
  <c r="BE38" i="1" s="1"/>
  <c r="BD39" i="1"/>
  <c r="BE39" i="1" s="1"/>
  <c r="BD40" i="1"/>
  <c r="BE40" i="1" s="1"/>
  <c r="BD41" i="1"/>
  <c r="BE41" i="1" s="1"/>
  <c r="BD42" i="1"/>
  <c r="BE42" i="1" s="1"/>
  <c r="BD43" i="1"/>
  <c r="BE43" i="1" s="1"/>
  <c r="BD44" i="1"/>
  <c r="BE44" i="1" s="1"/>
  <c r="BD45" i="1"/>
  <c r="BE45" i="1" s="1"/>
  <c r="BD46" i="1"/>
  <c r="BE46" i="1" s="1"/>
  <c r="BD47" i="1"/>
  <c r="BE47" i="1" s="1"/>
  <c r="BD48" i="1"/>
  <c r="BE48" i="1" s="1"/>
  <c r="BD49" i="1"/>
  <c r="BE49" i="1" s="1"/>
  <c r="BD50" i="1"/>
  <c r="BE50" i="1" s="1"/>
  <c r="BD51" i="1"/>
  <c r="BE51" i="1" s="1"/>
  <c r="BD52" i="1"/>
  <c r="BE52" i="1" s="1"/>
  <c r="BD53" i="1"/>
  <c r="BE53" i="1" s="1"/>
  <c r="BD54" i="1"/>
  <c r="BE54" i="1" s="1"/>
  <c r="BD55" i="1"/>
  <c r="BE55" i="1" s="1"/>
  <c r="BD56" i="1"/>
  <c r="BE56" i="1" s="1"/>
  <c r="BD57" i="1"/>
  <c r="BE57" i="1" s="1"/>
  <c r="BD58" i="1"/>
  <c r="BE58" i="1" s="1"/>
  <c r="BD59" i="1"/>
  <c r="BE59" i="1" s="1"/>
  <c r="BD60" i="1"/>
  <c r="BE60" i="1" s="1"/>
  <c r="BD61" i="1"/>
  <c r="BE61" i="1" s="1"/>
  <c r="BD62" i="1"/>
  <c r="BE62" i="1" s="1"/>
  <c r="BD63" i="1"/>
  <c r="BE63" i="1" s="1"/>
  <c r="BD64" i="1"/>
  <c r="BE64" i="1" s="1"/>
  <c r="BD65" i="1"/>
  <c r="BE65" i="1" s="1"/>
  <c r="BD66" i="1"/>
  <c r="BE66" i="1" s="1"/>
  <c r="BD67" i="1"/>
  <c r="BE67" i="1" s="1"/>
  <c r="BD68" i="1"/>
  <c r="BE68" i="1" s="1"/>
  <c r="BD69" i="1"/>
  <c r="BE69" i="1" s="1"/>
  <c r="BD70" i="1"/>
  <c r="BE70" i="1" s="1"/>
  <c r="BD71" i="1"/>
  <c r="BE71" i="1" s="1"/>
  <c r="BD72" i="1"/>
  <c r="BE72" i="1" s="1"/>
  <c r="BD73" i="1"/>
  <c r="BE73" i="1" s="1"/>
  <c r="BD74" i="1"/>
  <c r="BE74" i="1" s="1"/>
  <c r="BD75" i="1"/>
  <c r="BE75" i="1" s="1"/>
  <c r="BD76" i="1"/>
  <c r="BE76" i="1" s="1"/>
  <c r="BD77" i="1"/>
  <c r="BE77" i="1" s="1"/>
  <c r="BD78" i="1"/>
  <c r="BE78" i="1" s="1"/>
  <c r="BD79" i="1"/>
  <c r="BE79" i="1" s="1"/>
  <c r="BD80" i="1"/>
  <c r="BE80" i="1" s="1"/>
  <c r="BD81" i="1"/>
  <c r="BE81" i="1" s="1"/>
  <c r="BD82" i="1"/>
  <c r="BE82" i="1" s="1"/>
  <c r="BD83" i="1"/>
  <c r="BE83" i="1" s="1"/>
  <c r="BD84" i="1"/>
  <c r="BE84" i="1" s="1"/>
  <c r="BD85" i="1"/>
  <c r="BE85" i="1" s="1"/>
  <c r="BD86" i="1"/>
  <c r="BE86" i="1" s="1"/>
  <c r="BD87" i="1"/>
  <c r="BE87" i="1" s="1"/>
  <c r="BD88" i="1"/>
  <c r="BE88" i="1" s="1"/>
  <c r="BD89" i="1"/>
  <c r="BE89" i="1" s="1"/>
  <c r="BD90" i="1"/>
  <c r="BE90" i="1" s="1"/>
  <c r="BD91" i="1"/>
  <c r="BE91" i="1" s="1"/>
  <c r="BD92" i="1"/>
  <c r="BE92" i="1" s="1"/>
  <c r="BD93" i="1"/>
  <c r="BE93" i="1" s="1"/>
  <c r="BD94" i="1"/>
  <c r="BE94" i="1" s="1"/>
  <c r="BD95" i="1"/>
  <c r="BE95" i="1" s="1"/>
  <c r="BD96" i="1"/>
  <c r="BE96" i="1" s="1"/>
  <c r="BD97" i="1"/>
  <c r="BE97" i="1" s="1"/>
  <c r="BD98" i="1"/>
  <c r="BE98" i="1" s="1"/>
  <c r="BD99" i="1"/>
  <c r="BE99" i="1" s="1"/>
  <c r="BD100" i="1"/>
  <c r="BE100" i="1" s="1"/>
  <c r="BD101" i="1"/>
  <c r="BE101" i="1" s="1"/>
  <c r="BD102" i="1"/>
  <c r="BE102" i="1" s="1"/>
  <c r="BD103" i="1"/>
  <c r="BE103" i="1" s="1"/>
  <c r="BD104" i="1"/>
  <c r="BE104" i="1" s="1"/>
  <c r="BD105" i="1"/>
  <c r="BE105" i="1" s="1"/>
  <c r="BD106" i="1"/>
  <c r="BE106" i="1" s="1"/>
  <c r="BD107" i="1"/>
  <c r="BE107" i="1" s="1"/>
  <c r="BD108" i="1"/>
  <c r="BE108" i="1" s="1"/>
  <c r="BD109" i="1"/>
  <c r="BE109" i="1" s="1"/>
  <c r="BD110" i="1"/>
  <c r="BE110" i="1" s="1"/>
  <c r="BD111" i="1"/>
  <c r="BE111" i="1" s="1"/>
  <c r="BD112" i="1"/>
  <c r="BE112" i="1" s="1"/>
  <c r="BD113" i="1"/>
  <c r="BE113" i="1" s="1"/>
  <c r="BD114" i="1"/>
  <c r="BE114" i="1" s="1"/>
  <c r="BD115" i="1"/>
  <c r="BE115" i="1" s="1"/>
  <c r="BD116" i="1"/>
  <c r="BE116" i="1" s="1"/>
  <c r="BD117" i="1"/>
  <c r="BE117" i="1" s="1"/>
  <c r="BD118" i="1"/>
  <c r="BE118" i="1" s="1"/>
  <c r="BD119" i="1"/>
  <c r="BE119" i="1" s="1"/>
  <c r="BD120" i="1"/>
  <c r="BE120" i="1" s="1"/>
  <c r="BD121" i="1"/>
  <c r="BE121" i="1" s="1"/>
  <c r="BD122" i="1"/>
  <c r="BE122" i="1" s="1"/>
  <c r="BD123" i="1"/>
  <c r="BE123" i="1" s="1"/>
  <c r="BD124" i="1"/>
  <c r="BE124" i="1" s="1"/>
  <c r="BD125" i="1"/>
  <c r="BE125" i="1" s="1"/>
  <c r="BD126" i="1"/>
  <c r="BE126" i="1" s="1"/>
  <c r="BD127" i="1"/>
  <c r="BE127" i="1" s="1"/>
  <c r="BD128" i="1"/>
  <c r="BE128" i="1" s="1"/>
  <c r="BD129" i="1"/>
  <c r="BE129" i="1" s="1"/>
  <c r="BD130" i="1"/>
  <c r="BE130" i="1" s="1"/>
  <c r="BD131" i="1"/>
  <c r="BE131" i="1" s="1"/>
  <c r="BD132" i="1"/>
  <c r="BE132" i="1" s="1"/>
  <c r="BD133" i="1"/>
  <c r="BE133" i="1" s="1"/>
  <c r="BD134" i="1"/>
  <c r="BE134" i="1" s="1"/>
  <c r="BD135" i="1"/>
  <c r="BE135" i="1" s="1"/>
  <c r="BD136" i="1"/>
  <c r="BE136" i="1" s="1"/>
  <c r="BD137" i="1"/>
  <c r="BE137" i="1" s="1"/>
  <c r="BD138" i="1"/>
  <c r="BE138" i="1" s="1"/>
  <c r="BD139" i="1"/>
  <c r="BE139" i="1" s="1"/>
  <c r="BD140" i="1"/>
  <c r="BE140" i="1" s="1"/>
  <c r="BD141" i="1"/>
  <c r="BE141" i="1" s="1"/>
  <c r="BD142" i="1"/>
  <c r="BE142" i="1" s="1"/>
  <c r="BD143" i="1"/>
  <c r="BE143" i="1" s="1"/>
  <c r="BD144" i="1"/>
  <c r="BE144" i="1" s="1"/>
  <c r="BD145" i="1"/>
  <c r="BE145" i="1" s="1"/>
  <c r="BD146" i="1"/>
  <c r="BE146" i="1" s="1"/>
  <c r="BD147" i="1"/>
  <c r="BE147" i="1" s="1"/>
  <c r="BD148" i="1"/>
  <c r="BE148" i="1" s="1"/>
  <c r="BD149" i="1"/>
  <c r="BE149" i="1" s="1"/>
  <c r="BD150" i="1"/>
  <c r="BE150" i="1" s="1"/>
  <c r="BD151" i="1"/>
  <c r="BE151" i="1" s="1"/>
  <c r="BD152" i="1"/>
  <c r="BE152" i="1" s="1"/>
  <c r="BD153" i="1"/>
  <c r="BE153" i="1" s="1"/>
  <c r="BD154" i="1"/>
  <c r="BE154" i="1" s="1"/>
  <c r="BD155" i="1"/>
  <c r="BE155" i="1" s="1"/>
  <c r="BD156" i="1"/>
  <c r="BE156" i="1" s="1"/>
  <c r="BD157" i="1"/>
  <c r="BE157" i="1" s="1"/>
  <c r="BD158" i="1"/>
  <c r="BE158" i="1" s="1"/>
  <c r="BD159" i="1"/>
  <c r="BE159" i="1" s="1"/>
  <c r="BD160" i="1"/>
  <c r="BE160" i="1" s="1"/>
  <c r="BD161" i="1"/>
  <c r="BE161" i="1" s="1"/>
  <c r="BD162" i="1"/>
  <c r="BE162" i="1" s="1"/>
  <c r="BD163" i="1"/>
  <c r="BE163" i="1" s="1"/>
  <c r="BD164" i="1"/>
  <c r="BE164" i="1" s="1"/>
  <c r="BD165" i="1"/>
  <c r="BE165" i="1" s="1"/>
  <c r="BD166" i="1"/>
  <c r="BE166" i="1" s="1"/>
  <c r="BD167" i="1"/>
  <c r="BE167" i="1" s="1"/>
  <c r="BD168" i="1"/>
  <c r="BE168" i="1" s="1"/>
  <c r="BD169" i="1"/>
  <c r="BE169" i="1" s="1"/>
  <c r="BD170" i="1"/>
  <c r="BE170" i="1" s="1"/>
  <c r="BD171" i="1"/>
  <c r="BE171" i="1" s="1"/>
  <c r="BD172" i="1"/>
  <c r="BE172" i="1" s="1"/>
  <c r="BD173" i="1"/>
  <c r="BE173" i="1" s="1"/>
  <c r="BD174" i="1"/>
  <c r="BE174" i="1" s="1"/>
  <c r="BD175" i="1"/>
  <c r="BE175" i="1" s="1"/>
  <c r="BD176" i="1"/>
  <c r="BE176" i="1" s="1"/>
  <c r="BD177" i="1"/>
  <c r="BE177" i="1" s="1"/>
  <c r="BD178" i="1"/>
  <c r="BE178" i="1" s="1"/>
  <c r="BD179" i="1"/>
  <c r="BE179" i="1" s="1"/>
  <c r="BD180" i="1"/>
  <c r="BE180" i="1" s="1"/>
  <c r="BD181" i="1"/>
  <c r="BE181" i="1" s="1"/>
  <c r="BD182" i="1"/>
  <c r="BE182" i="1" s="1"/>
  <c r="BD183" i="1"/>
  <c r="BE183" i="1" s="1"/>
  <c r="BD184" i="1"/>
  <c r="BE184" i="1" s="1"/>
  <c r="BD185" i="1"/>
  <c r="BE185" i="1" s="1"/>
  <c r="BD186" i="1"/>
  <c r="BE186" i="1" s="1"/>
  <c r="BD187" i="1"/>
  <c r="BE187" i="1" s="1"/>
  <c r="BD188" i="1"/>
  <c r="BE188" i="1" s="1"/>
  <c r="BD189" i="1"/>
  <c r="BE189" i="1" s="1"/>
  <c r="BD190" i="1"/>
  <c r="BE190" i="1" s="1"/>
  <c r="BD191" i="1"/>
  <c r="BE191" i="1" s="1"/>
  <c r="BD192" i="1"/>
  <c r="BE192" i="1" s="1"/>
  <c r="BD193" i="1"/>
  <c r="BE193" i="1" s="1"/>
  <c r="BD194" i="1"/>
  <c r="BE194" i="1" s="1"/>
  <c r="BD195" i="1"/>
  <c r="BE195" i="1" s="1"/>
  <c r="BD196" i="1"/>
  <c r="BE196" i="1" s="1"/>
  <c r="BD197" i="1"/>
  <c r="BE197" i="1" s="1"/>
  <c r="BD198" i="1"/>
  <c r="BE198" i="1" s="1"/>
  <c r="BD199" i="1"/>
  <c r="BE199" i="1" s="1"/>
  <c r="BD200" i="1"/>
  <c r="BE200" i="1" s="1"/>
  <c r="BD201" i="1"/>
  <c r="BE201" i="1" s="1"/>
  <c r="BD202" i="1"/>
  <c r="BE202" i="1" s="1"/>
  <c r="BD203" i="1"/>
  <c r="BE203" i="1" s="1"/>
  <c r="BD204" i="1"/>
  <c r="BE204" i="1" s="1"/>
  <c r="BD205" i="1"/>
  <c r="BE205" i="1" s="1"/>
  <c r="BD206" i="1"/>
  <c r="BE206" i="1" s="1"/>
  <c r="BD207" i="1"/>
  <c r="BE207" i="1" s="1"/>
  <c r="BD208" i="1"/>
  <c r="BE208" i="1" s="1"/>
  <c r="BD209" i="1"/>
  <c r="BE209" i="1" s="1"/>
  <c r="BD210" i="1"/>
  <c r="BE210" i="1" s="1"/>
  <c r="BD211" i="1"/>
  <c r="BE211" i="1" s="1"/>
  <c r="BD212" i="1"/>
  <c r="BE212" i="1" s="1"/>
  <c r="BD213" i="1"/>
  <c r="BE213" i="1" s="1"/>
  <c r="BD214" i="1"/>
  <c r="BE214" i="1" s="1"/>
  <c r="BD215" i="1"/>
  <c r="BE215" i="1" s="1"/>
  <c r="BD216" i="1"/>
  <c r="BE216" i="1" s="1"/>
  <c r="BD217" i="1"/>
  <c r="BE217" i="1" s="1"/>
  <c r="BD218" i="1"/>
  <c r="BE218" i="1" s="1"/>
  <c r="BD219" i="1"/>
  <c r="BE219" i="1" s="1"/>
  <c r="BD220" i="1"/>
  <c r="BE220" i="1" s="1"/>
  <c r="BD221" i="1"/>
  <c r="BE221" i="1" s="1"/>
  <c r="BD222" i="1"/>
  <c r="BE222" i="1" s="1"/>
  <c r="BD223" i="1"/>
  <c r="BE223" i="1" s="1"/>
  <c r="BD224" i="1"/>
  <c r="BE224" i="1" s="1"/>
  <c r="BD225" i="1"/>
  <c r="BE225" i="1" s="1"/>
  <c r="BD226" i="1"/>
  <c r="BE226" i="1" s="1"/>
  <c r="BD227" i="1"/>
  <c r="BE227" i="1" s="1"/>
  <c r="BD228" i="1"/>
  <c r="BE228" i="1" s="1"/>
  <c r="BD229" i="1"/>
  <c r="BE229" i="1" s="1"/>
  <c r="BD230" i="1"/>
  <c r="BE230" i="1" s="1"/>
  <c r="BD231" i="1"/>
  <c r="BE231" i="1" s="1"/>
  <c r="BD232" i="1"/>
  <c r="BE232" i="1" s="1"/>
  <c r="BD233" i="1"/>
  <c r="BE233" i="1" s="1"/>
  <c r="BD234" i="1"/>
  <c r="BE234" i="1" s="1"/>
  <c r="BD235" i="1"/>
  <c r="BE235" i="1" s="1"/>
  <c r="BD236" i="1"/>
  <c r="BE236" i="1" s="1"/>
  <c r="BD237" i="1"/>
  <c r="BE237" i="1" s="1"/>
  <c r="BD238" i="1"/>
  <c r="BE238" i="1" s="1"/>
  <c r="BD239" i="1"/>
  <c r="BE239" i="1" s="1"/>
  <c r="BD240" i="1"/>
  <c r="BE240" i="1" s="1"/>
  <c r="BD241" i="1"/>
  <c r="BE241" i="1" s="1"/>
  <c r="BD242" i="1"/>
  <c r="BE242" i="1" s="1"/>
  <c r="BD243" i="1"/>
  <c r="BE243" i="1" s="1"/>
  <c r="BD244" i="1"/>
  <c r="BE244" i="1" s="1"/>
  <c r="BD245" i="1"/>
  <c r="BE245" i="1" s="1"/>
  <c r="BD246" i="1"/>
  <c r="BE246" i="1" s="1"/>
  <c r="BD247" i="1"/>
  <c r="BE247" i="1" s="1"/>
  <c r="BD248" i="1"/>
  <c r="BE248" i="1" s="1"/>
  <c r="BD249" i="1"/>
  <c r="BE249" i="1" s="1"/>
  <c r="BD250" i="1"/>
  <c r="BE250" i="1" s="1"/>
  <c r="BD251" i="1"/>
  <c r="BE251" i="1" s="1"/>
  <c r="BD252" i="1"/>
  <c r="BE252" i="1" s="1"/>
  <c r="BD253" i="1"/>
  <c r="BE253" i="1" s="1"/>
  <c r="BD254" i="1"/>
  <c r="BE254" i="1" s="1"/>
  <c r="BD255" i="1"/>
  <c r="BE255" i="1" s="1"/>
  <c r="BD256" i="1"/>
  <c r="BE256" i="1" s="1"/>
  <c r="BD257" i="1"/>
  <c r="BE257" i="1" s="1"/>
  <c r="BD258" i="1"/>
  <c r="BE258" i="1" s="1"/>
  <c r="BD259" i="1"/>
  <c r="BE259" i="1" s="1"/>
  <c r="BD260" i="1"/>
  <c r="BE260" i="1" s="1"/>
  <c r="BD261" i="1"/>
  <c r="BE261" i="1" s="1"/>
  <c r="BD262" i="1"/>
  <c r="BE262" i="1" s="1"/>
  <c r="BD263" i="1"/>
  <c r="BE263" i="1" s="1"/>
  <c r="BD264" i="1"/>
  <c r="BE264" i="1" s="1"/>
  <c r="BD265" i="1"/>
  <c r="BE265" i="1" s="1"/>
  <c r="BD266" i="1"/>
  <c r="BE266" i="1" s="1"/>
  <c r="BD267" i="1"/>
  <c r="BE267" i="1" s="1"/>
  <c r="BD268" i="1"/>
  <c r="BE268" i="1" s="1"/>
  <c r="BD269" i="1"/>
  <c r="BE269" i="1" s="1"/>
  <c r="BD270" i="1"/>
  <c r="BE270" i="1" s="1"/>
  <c r="BD271" i="1"/>
  <c r="BE271" i="1" s="1"/>
  <c r="BD272" i="1"/>
  <c r="BE272" i="1" s="1"/>
  <c r="BD273" i="1"/>
  <c r="BE273" i="1" s="1"/>
  <c r="BD274" i="1"/>
  <c r="BE274" i="1" s="1"/>
  <c r="BD275" i="1"/>
  <c r="BE275" i="1" s="1"/>
  <c r="BD276" i="1"/>
  <c r="BE276" i="1" s="1"/>
  <c r="BD277" i="1"/>
  <c r="BE277" i="1" s="1"/>
  <c r="BD278" i="1"/>
  <c r="BE278" i="1" s="1"/>
  <c r="BD279" i="1"/>
  <c r="BE279" i="1" s="1"/>
  <c r="BD280" i="1"/>
  <c r="BE280" i="1" s="1"/>
  <c r="BD281" i="1"/>
  <c r="BE281" i="1" s="1"/>
  <c r="BD282" i="1"/>
  <c r="BE282" i="1" s="1"/>
  <c r="BD283" i="1"/>
  <c r="BE283" i="1" s="1"/>
  <c r="BD284" i="1"/>
  <c r="BE284" i="1" s="1"/>
  <c r="BD285" i="1"/>
  <c r="BE285" i="1" s="1"/>
  <c r="BD286" i="1"/>
  <c r="BE286" i="1" s="1"/>
  <c r="BD287" i="1"/>
  <c r="BE287" i="1" s="1"/>
  <c r="BD288" i="1"/>
  <c r="BE288" i="1" s="1"/>
  <c r="BD289" i="1"/>
  <c r="BE289" i="1" s="1"/>
  <c r="BD290" i="1"/>
  <c r="BE290" i="1" s="1"/>
  <c r="BD291" i="1"/>
  <c r="BE291" i="1" s="1"/>
  <c r="BD292" i="1"/>
  <c r="BE292" i="1" s="1"/>
  <c r="BD293" i="1"/>
  <c r="BE293" i="1" s="1"/>
  <c r="BD294" i="1"/>
  <c r="BE294" i="1" s="1"/>
  <c r="BD295" i="1"/>
  <c r="BE295" i="1" s="1"/>
  <c r="BD296" i="1"/>
  <c r="BE296" i="1" s="1"/>
  <c r="BD297" i="1"/>
  <c r="BE297" i="1" s="1"/>
  <c r="BD298" i="1"/>
  <c r="BE298" i="1" s="1"/>
  <c r="BD299" i="1"/>
  <c r="BE299" i="1" s="1"/>
  <c r="BD300" i="1"/>
  <c r="BE300" i="1" s="1"/>
  <c r="BD301" i="1"/>
  <c r="BE301" i="1" s="1"/>
  <c r="BD302" i="1"/>
  <c r="BE302" i="1" s="1"/>
  <c r="BD303" i="1"/>
  <c r="BE303" i="1" s="1"/>
  <c r="BD304" i="1"/>
  <c r="BE304" i="1" s="1"/>
  <c r="BD305" i="1"/>
  <c r="BE305" i="1" s="1"/>
  <c r="BD306" i="1"/>
  <c r="BE306" i="1" s="1"/>
  <c r="BD307" i="1"/>
  <c r="BE307" i="1" s="1"/>
  <c r="BD308" i="1"/>
  <c r="BE308" i="1" s="1"/>
  <c r="BD309" i="1"/>
  <c r="BE309" i="1" s="1"/>
  <c r="BD310" i="1"/>
  <c r="BE310" i="1" s="1"/>
  <c r="BD311" i="1"/>
  <c r="BE311" i="1" s="1"/>
  <c r="BD312" i="1"/>
  <c r="BE312" i="1" s="1"/>
  <c r="BD313" i="1"/>
  <c r="BE313" i="1" s="1"/>
  <c r="BD314" i="1"/>
  <c r="BE314" i="1" s="1"/>
  <c r="BD315" i="1"/>
  <c r="BE315" i="1" s="1"/>
  <c r="BD316" i="1"/>
  <c r="BE316" i="1" s="1"/>
  <c r="BD317" i="1"/>
  <c r="BE317" i="1" s="1"/>
  <c r="BD318" i="1"/>
  <c r="BE318" i="1" s="1"/>
  <c r="BD319" i="1"/>
  <c r="BE319" i="1" s="1"/>
  <c r="BD320" i="1"/>
  <c r="BE320" i="1" s="1"/>
  <c r="BD321" i="1"/>
  <c r="BE321" i="1" s="1"/>
  <c r="BD322" i="1"/>
  <c r="BE322" i="1" s="1"/>
  <c r="BD323" i="1"/>
  <c r="BE323" i="1" s="1"/>
  <c r="BD324" i="1"/>
  <c r="BE324" i="1" s="1"/>
  <c r="BD325" i="1"/>
  <c r="BE325" i="1" s="1"/>
  <c r="BD326" i="1"/>
  <c r="BE326" i="1" s="1"/>
  <c r="BD327" i="1"/>
  <c r="BE327" i="1" s="1"/>
  <c r="BD328" i="1"/>
  <c r="BE328" i="1" s="1"/>
  <c r="BD329" i="1"/>
  <c r="BE329" i="1" s="1"/>
  <c r="BD330" i="1"/>
  <c r="BE330" i="1" s="1"/>
  <c r="BD331" i="1"/>
  <c r="BE331" i="1" s="1"/>
  <c r="BD332" i="1"/>
  <c r="BE332" i="1" s="1"/>
  <c r="BD333" i="1"/>
  <c r="BE333" i="1" s="1"/>
  <c r="BD334" i="1"/>
  <c r="BE334" i="1" s="1"/>
  <c r="BD335" i="1"/>
  <c r="BE335" i="1" s="1"/>
  <c r="BD336" i="1"/>
  <c r="BE336" i="1" s="1"/>
  <c r="BD337" i="1"/>
  <c r="BE337" i="1" s="1"/>
  <c r="BD338" i="1"/>
  <c r="BE338" i="1" s="1"/>
  <c r="BD339" i="1"/>
  <c r="BE339" i="1" s="1"/>
  <c r="BD340" i="1"/>
  <c r="BE340" i="1" s="1"/>
  <c r="BD341" i="1"/>
  <c r="BE341" i="1" s="1"/>
  <c r="BD342" i="1"/>
  <c r="BE342" i="1" s="1"/>
  <c r="BD343" i="1"/>
  <c r="BE343" i="1" s="1"/>
  <c r="BD344" i="1"/>
  <c r="BE344" i="1" s="1"/>
  <c r="BD345" i="1"/>
  <c r="BE345" i="1" s="1"/>
  <c r="BD346" i="1"/>
  <c r="BE346" i="1" s="1"/>
  <c r="BD347" i="1"/>
  <c r="BE347" i="1" s="1"/>
  <c r="BD348" i="1"/>
  <c r="BE348" i="1" s="1"/>
  <c r="BD349" i="1"/>
  <c r="BE349" i="1" s="1"/>
  <c r="BD350" i="1"/>
  <c r="BE350" i="1" s="1"/>
  <c r="BD351" i="1"/>
  <c r="BE351" i="1" s="1"/>
  <c r="BD352" i="1"/>
  <c r="BE352" i="1" s="1"/>
  <c r="BD353" i="1"/>
  <c r="BE353" i="1" s="1"/>
  <c r="BD354" i="1"/>
  <c r="BE354" i="1" s="1"/>
  <c r="BD355" i="1"/>
  <c r="BE355" i="1" s="1"/>
  <c r="BD356" i="1"/>
  <c r="BE356" i="1" s="1"/>
  <c r="BD357" i="1"/>
  <c r="BE357" i="1" s="1"/>
  <c r="BD358" i="1"/>
  <c r="BE358" i="1" s="1"/>
  <c r="BD359" i="1"/>
  <c r="BE359" i="1" s="1"/>
  <c r="BD360" i="1"/>
  <c r="BE360" i="1" s="1"/>
  <c r="BD361" i="1"/>
  <c r="BE361" i="1" s="1"/>
  <c r="BD362" i="1"/>
  <c r="BE362" i="1" s="1"/>
  <c r="BD363" i="1"/>
  <c r="BE363" i="1" s="1"/>
  <c r="BD364" i="1"/>
  <c r="BE364" i="1" s="1"/>
  <c r="BD365" i="1"/>
  <c r="BE365" i="1" s="1"/>
  <c r="BD366" i="1"/>
  <c r="BE366" i="1" s="1"/>
  <c r="BD367" i="1"/>
  <c r="BE367" i="1" s="1"/>
  <c r="BD368" i="1"/>
  <c r="BE368" i="1" s="1"/>
  <c r="BD369" i="1"/>
  <c r="BE369" i="1" s="1"/>
  <c r="BD370" i="1"/>
  <c r="BE370" i="1" s="1"/>
  <c r="BD371" i="1"/>
  <c r="BE371" i="1" s="1"/>
  <c r="BD372" i="1"/>
  <c r="BE372" i="1" s="1"/>
  <c r="BD373" i="1"/>
  <c r="BE373" i="1" s="1"/>
  <c r="BD374" i="1"/>
  <c r="BE374" i="1" s="1"/>
  <c r="BD375" i="1"/>
  <c r="BE375" i="1" s="1"/>
  <c r="BD376" i="1"/>
  <c r="BE376" i="1" s="1"/>
  <c r="BD377" i="1"/>
  <c r="BE377" i="1" s="1"/>
  <c r="BD378" i="1"/>
  <c r="BE378" i="1" s="1"/>
  <c r="BD379" i="1"/>
  <c r="BE379" i="1" s="1"/>
  <c r="BD380" i="1"/>
  <c r="BE380" i="1" s="1"/>
  <c r="BD381" i="1"/>
  <c r="BE381" i="1" s="1"/>
  <c r="BD382" i="1"/>
  <c r="BE382" i="1" s="1"/>
  <c r="BD383" i="1"/>
  <c r="BE383" i="1" s="1"/>
  <c r="BD384" i="1"/>
  <c r="BE384" i="1" s="1"/>
  <c r="BD385" i="1"/>
  <c r="BE385" i="1" s="1"/>
  <c r="BD386" i="1"/>
  <c r="BE386" i="1" s="1"/>
  <c r="BD387" i="1"/>
  <c r="BE387" i="1" s="1"/>
  <c r="BD388" i="1"/>
  <c r="BE388" i="1" s="1"/>
  <c r="BD389" i="1"/>
  <c r="BE389" i="1" s="1"/>
  <c r="BD390" i="1"/>
  <c r="BE390" i="1" s="1"/>
  <c r="BD391" i="1"/>
  <c r="BE391" i="1" s="1"/>
  <c r="BD392" i="1"/>
  <c r="BE392" i="1" s="1"/>
  <c r="BD393" i="1"/>
  <c r="BE393" i="1" s="1"/>
  <c r="BD394" i="1"/>
  <c r="BE394" i="1" s="1"/>
  <c r="BD395" i="1"/>
  <c r="BE395" i="1" s="1"/>
  <c r="BD396" i="1"/>
  <c r="BE396" i="1" s="1"/>
  <c r="BD397" i="1"/>
  <c r="BE397" i="1" s="1"/>
  <c r="BD398" i="1"/>
  <c r="BE398" i="1" s="1"/>
  <c r="BD399" i="1"/>
  <c r="BE399" i="1" s="1"/>
  <c r="BD400" i="1"/>
  <c r="BE400" i="1" s="1"/>
  <c r="BD401" i="1"/>
  <c r="BE401" i="1" s="1"/>
  <c r="BD402" i="1"/>
  <c r="BE402" i="1" s="1"/>
  <c r="BD403" i="1"/>
  <c r="BE403" i="1" s="1"/>
  <c r="BD404" i="1"/>
  <c r="BE404" i="1" s="1"/>
  <c r="BD405" i="1"/>
  <c r="BE405" i="1" s="1"/>
  <c r="BD406" i="1"/>
  <c r="BE406" i="1" s="1"/>
  <c r="BD407" i="1"/>
  <c r="BE407" i="1" s="1"/>
  <c r="BD408" i="1"/>
  <c r="BE408" i="1" s="1"/>
  <c r="BD409" i="1"/>
  <c r="BE409" i="1" s="1"/>
  <c r="BD410" i="1"/>
  <c r="BE410" i="1" s="1"/>
  <c r="BD411" i="1"/>
  <c r="BE411" i="1" s="1"/>
  <c r="BD412" i="1"/>
  <c r="BE412" i="1" s="1"/>
  <c r="BD413" i="1"/>
  <c r="BE413" i="1" s="1"/>
  <c r="BD414" i="1"/>
  <c r="BE414" i="1" s="1"/>
  <c r="BD415" i="1"/>
  <c r="BE415" i="1" s="1"/>
  <c r="BD416" i="1"/>
  <c r="BE416" i="1" s="1"/>
  <c r="BD417" i="1"/>
  <c r="BE417" i="1" s="1"/>
  <c r="BD418" i="1"/>
  <c r="BE418" i="1" s="1"/>
  <c r="BD419" i="1"/>
  <c r="BE419" i="1" s="1"/>
  <c r="BD2" i="1"/>
  <c r="BE2" i="1" s="1"/>
  <c r="BA3" i="1"/>
  <c r="BB3" i="1" s="1"/>
  <c r="BA4" i="1"/>
  <c r="BB4" i="1" s="1"/>
  <c r="BA5" i="1"/>
  <c r="BB5" i="1" s="1"/>
  <c r="BA6" i="1"/>
  <c r="BB6" i="1" s="1"/>
  <c r="BA7" i="1"/>
  <c r="BB7" i="1" s="1"/>
  <c r="BA8" i="1"/>
  <c r="BB8" i="1" s="1"/>
  <c r="BA9" i="1"/>
  <c r="BB9" i="1" s="1"/>
  <c r="BA10" i="1"/>
  <c r="BB10" i="1" s="1"/>
  <c r="BA11" i="1"/>
  <c r="BB11" i="1" s="1"/>
  <c r="BA12" i="1"/>
  <c r="BB12" i="1" s="1"/>
  <c r="BA13" i="1"/>
  <c r="BB13" i="1" s="1"/>
  <c r="BA14" i="1"/>
  <c r="BB14" i="1" s="1"/>
  <c r="BA15" i="1"/>
  <c r="BB15" i="1" s="1"/>
  <c r="BA16" i="1"/>
  <c r="BB16" i="1" s="1"/>
  <c r="BA17" i="1"/>
  <c r="BB17" i="1" s="1"/>
  <c r="BA18" i="1"/>
  <c r="BB18" i="1" s="1"/>
  <c r="BA19" i="1"/>
  <c r="BB19" i="1" s="1"/>
  <c r="BA20" i="1"/>
  <c r="BB20" i="1" s="1"/>
  <c r="BA21" i="1"/>
  <c r="BB21" i="1" s="1"/>
  <c r="BA22" i="1"/>
  <c r="BB22" i="1" s="1"/>
  <c r="BA23" i="1"/>
  <c r="BB23" i="1" s="1"/>
  <c r="BA24" i="1"/>
  <c r="BB24" i="1" s="1"/>
  <c r="BA25" i="1"/>
  <c r="BB25" i="1" s="1"/>
  <c r="BA26" i="1"/>
  <c r="BB26" i="1" s="1"/>
  <c r="BA27" i="1"/>
  <c r="BB27" i="1" s="1"/>
  <c r="BA28" i="1"/>
  <c r="BB28" i="1" s="1"/>
  <c r="BA29" i="1"/>
  <c r="BB29" i="1" s="1"/>
  <c r="BA30" i="1"/>
  <c r="BB30" i="1" s="1"/>
  <c r="BA31" i="1"/>
  <c r="BB31" i="1" s="1"/>
  <c r="BA32" i="1"/>
  <c r="BB32" i="1" s="1"/>
  <c r="BA33" i="1"/>
  <c r="BB33" i="1" s="1"/>
  <c r="BA34" i="1"/>
  <c r="BB34" i="1" s="1"/>
  <c r="BA35" i="1"/>
  <c r="BB35" i="1" s="1"/>
  <c r="BA36" i="1"/>
  <c r="BB36" i="1" s="1"/>
  <c r="BA37" i="1"/>
  <c r="BB37" i="1" s="1"/>
  <c r="BA38" i="1"/>
  <c r="BB38" i="1" s="1"/>
  <c r="BA39" i="1"/>
  <c r="BB39" i="1" s="1"/>
  <c r="BA40" i="1"/>
  <c r="BB40" i="1" s="1"/>
  <c r="BA41" i="1"/>
  <c r="BB41" i="1" s="1"/>
  <c r="BA42" i="1"/>
  <c r="BB42" i="1" s="1"/>
  <c r="BA43" i="1"/>
  <c r="BB43" i="1" s="1"/>
  <c r="BA44" i="1"/>
  <c r="BB44" i="1" s="1"/>
  <c r="BA45" i="1"/>
  <c r="BB45" i="1" s="1"/>
  <c r="BA46" i="1"/>
  <c r="BB46" i="1" s="1"/>
  <c r="BA47" i="1"/>
  <c r="BB47" i="1" s="1"/>
  <c r="BA48" i="1"/>
  <c r="BB48" i="1" s="1"/>
  <c r="BA49" i="1"/>
  <c r="BB49" i="1" s="1"/>
  <c r="BA50" i="1"/>
  <c r="BB50" i="1" s="1"/>
  <c r="BA51" i="1"/>
  <c r="BB51" i="1" s="1"/>
  <c r="BA52" i="1"/>
  <c r="BB52" i="1" s="1"/>
  <c r="BA53" i="1"/>
  <c r="BB53" i="1" s="1"/>
  <c r="BA54" i="1"/>
  <c r="BB54" i="1" s="1"/>
  <c r="BA55" i="1"/>
  <c r="BB55" i="1" s="1"/>
  <c r="BA56" i="1"/>
  <c r="BB56" i="1" s="1"/>
  <c r="BA57" i="1"/>
  <c r="BB57" i="1" s="1"/>
  <c r="BA58" i="1"/>
  <c r="BB58" i="1" s="1"/>
  <c r="BA59" i="1"/>
  <c r="BB59" i="1" s="1"/>
  <c r="BA60" i="1"/>
  <c r="BB60" i="1" s="1"/>
  <c r="BA61" i="1"/>
  <c r="BB61" i="1" s="1"/>
  <c r="BA62" i="1"/>
  <c r="BB62" i="1" s="1"/>
  <c r="BA63" i="1"/>
  <c r="BB63" i="1" s="1"/>
  <c r="BA64" i="1"/>
  <c r="BB64" i="1" s="1"/>
  <c r="BA65" i="1"/>
  <c r="BB65" i="1" s="1"/>
  <c r="BA66" i="1"/>
  <c r="BB66" i="1" s="1"/>
  <c r="BA67" i="1"/>
  <c r="BB67" i="1" s="1"/>
  <c r="BA68" i="1"/>
  <c r="BB68" i="1" s="1"/>
  <c r="BA69" i="1"/>
  <c r="BB69" i="1" s="1"/>
  <c r="BA70" i="1"/>
  <c r="BB70" i="1" s="1"/>
  <c r="BA71" i="1"/>
  <c r="BB71" i="1" s="1"/>
  <c r="BA72" i="1"/>
  <c r="BB72" i="1" s="1"/>
  <c r="BA73" i="1"/>
  <c r="BB73" i="1" s="1"/>
  <c r="BA74" i="1"/>
  <c r="BB74" i="1" s="1"/>
  <c r="BA75" i="1"/>
  <c r="BB75" i="1" s="1"/>
  <c r="BA76" i="1"/>
  <c r="BB76" i="1" s="1"/>
  <c r="BA77" i="1"/>
  <c r="BB77" i="1" s="1"/>
  <c r="BA78" i="1"/>
  <c r="BB78" i="1" s="1"/>
  <c r="BA79" i="1"/>
  <c r="BB79" i="1" s="1"/>
  <c r="BA80" i="1"/>
  <c r="BB80" i="1" s="1"/>
  <c r="BA81" i="1"/>
  <c r="BB81" i="1" s="1"/>
  <c r="BA82" i="1"/>
  <c r="BB82" i="1" s="1"/>
  <c r="BA83" i="1"/>
  <c r="BB83" i="1" s="1"/>
  <c r="BA84" i="1"/>
  <c r="BB84" i="1" s="1"/>
  <c r="BA85" i="1"/>
  <c r="BB85" i="1" s="1"/>
  <c r="BA86" i="1"/>
  <c r="BB86" i="1" s="1"/>
  <c r="BA87" i="1"/>
  <c r="BB87" i="1" s="1"/>
  <c r="BA88" i="1"/>
  <c r="BB88" i="1" s="1"/>
  <c r="BA89" i="1"/>
  <c r="BB89" i="1" s="1"/>
  <c r="BA90" i="1"/>
  <c r="BB90" i="1" s="1"/>
  <c r="BA91" i="1"/>
  <c r="BB91" i="1" s="1"/>
  <c r="BA92" i="1"/>
  <c r="BB92" i="1" s="1"/>
  <c r="BA93" i="1"/>
  <c r="BB93" i="1" s="1"/>
  <c r="BA94" i="1"/>
  <c r="BB94" i="1" s="1"/>
  <c r="BA95" i="1"/>
  <c r="BB95" i="1" s="1"/>
  <c r="BA96" i="1"/>
  <c r="BB96" i="1" s="1"/>
  <c r="BA97" i="1"/>
  <c r="BB97" i="1" s="1"/>
  <c r="BA98" i="1"/>
  <c r="BB98" i="1" s="1"/>
  <c r="BA99" i="1"/>
  <c r="BB99" i="1" s="1"/>
  <c r="BA100" i="1"/>
  <c r="BB100" i="1" s="1"/>
  <c r="BA101" i="1"/>
  <c r="BB101" i="1" s="1"/>
  <c r="BA102" i="1"/>
  <c r="BB102" i="1" s="1"/>
  <c r="BA103" i="1"/>
  <c r="BB103" i="1" s="1"/>
  <c r="BA104" i="1"/>
  <c r="BB104" i="1" s="1"/>
  <c r="BA105" i="1"/>
  <c r="BB105" i="1" s="1"/>
  <c r="BA106" i="1"/>
  <c r="BB106" i="1" s="1"/>
  <c r="BA107" i="1"/>
  <c r="BB107" i="1" s="1"/>
  <c r="BA108" i="1"/>
  <c r="BB108" i="1" s="1"/>
  <c r="BA109" i="1"/>
  <c r="BB109" i="1" s="1"/>
  <c r="BA110" i="1"/>
  <c r="BB110" i="1" s="1"/>
  <c r="BA111" i="1"/>
  <c r="BB111" i="1" s="1"/>
  <c r="BA112" i="1"/>
  <c r="BB112" i="1" s="1"/>
  <c r="BA113" i="1"/>
  <c r="BB113" i="1" s="1"/>
  <c r="BA114" i="1"/>
  <c r="BB114" i="1" s="1"/>
  <c r="BA115" i="1"/>
  <c r="BB115" i="1" s="1"/>
  <c r="BA116" i="1"/>
  <c r="BB116" i="1" s="1"/>
  <c r="BA117" i="1"/>
  <c r="BB117" i="1" s="1"/>
  <c r="BA118" i="1"/>
  <c r="BB118" i="1" s="1"/>
  <c r="BA119" i="1"/>
  <c r="BB119" i="1" s="1"/>
  <c r="BA120" i="1"/>
  <c r="BB120" i="1" s="1"/>
  <c r="BA121" i="1"/>
  <c r="BB121" i="1" s="1"/>
  <c r="BA122" i="1"/>
  <c r="BB122" i="1" s="1"/>
  <c r="BA123" i="1"/>
  <c r="BB123" i="1" s="1"/>
  <c r="BA124" i="1"/>
  <c r="BB124" i="1" s="1"/>
  <c r="BA125" i="1"/>
  <c r="BB125" i="1" s="1"/>
  <c r="BA126" i="1"/>
  <c r="BB126" i="1" s="1"/>
  <c r="BA127" i="1"/>
  <c r="BB127" i="1" s="1"/>
  <c r="BA128" i="1"/>
  <c r="BB128" i="1" s="1"/>
  <c r="BA129" i="1"/>
  <c r="BB129" i="1" s="1"/>
  <c r="BA130" i="1"/>
  <c r="BB130" i="1" s="1"/>
  <c r="BA131" i="1"/>
  <c r="BB131" i="1" s="1"/>
  <c r="BA132" i="1"/>
  <c r="BB132" i="1" s="1"/>
  <c r="BA133" i="1"/>
  <c r="BB133" i="1" s="1"/>
  <c r="BA134" i="1"/>
  <c r="BB134" i="1" s="1"/>
  <c r="BA135" i="1"/>
  <c r="BB135" i="1" s="1"/>
  <c r="BA136" i="1"/>
  <c r="BB136" i="1" s="1"/>
  <c r="BA137" i="1"/>
  <c r="BB137" i="1" s="1"/>
  <c r="BA138" i="1"/>
  <c r="BB138" i="1" s="1"/>
  <c r="BA139" i="1"/>
  <c r="BB139" i="1" s="1"/>
  <c r="BA140" i="1"/>
  <c r="BB140" i="1" s="1"/>
  <c r="BA141" i="1"/>
  <c r="BB141" i="1" s="1"/>
  <c r="BA142" i="1"/>
  <c r="BB142" i="1" s="1"/>
  <c r="BA143" i="1"/>
  <c r="BB143" i="1" s="1"/>
  <c r="BA144" i="1"/>
  <c r="BB144" i="1" s="1"/>
  <c r="BA145" i="1"/>
  <c r="BB145" i="1" s="1"/>
  <c r="BA146" i="1"/>
  <c r="BB146" i="1" s="1"/>
  <c r="BA147" i="1"/>
  <c r="BB147" i="1" s="1"/>
  <c r="BA148" i="1"/>
  <c r="BB148" i="1" s="1"/>
  <c r="BA149" i="1"/>
  <c r="BB149" i="1" s="1"/>
  <c r="BA150" i="1"/>
  <c r="BB150" i="1" s="1"/>
  <c r="BA151" i="1"/>
  <c r="BB151" i="1" s="1"/>
  <c r="BA152" i="1"/>
  <c r="BB152" i="1" s="1"/>
  <c r="BA153" i="1"/>
  <c r="BB153" i="1" s="1"/>
  <c r="BA154" i="1"/>
  <c r="BB154" i="1" s="1"/>
  <c r="BA155" i="1"/>
  <c r="BB155" i="1" s="1"/>
  <c r="BA156" i="1"/>
  <c r="BB156" i="1" s="1"/>
  <c r="BA157" i="1"/>
  <c r="BB157" i="1" s="1"/>
  <c r="BA158" i="1"/>
  <c r="BB158" i="1" s="1"/>
  <c r="BA159" i="1"/>
  <c r="BB159" i="1" s="1"/>
  <c r="BA160" i="1"/>
  <c r="BB160" i="1" s="1"/>
  <c r="BA161" i="1"/>
  <c r="BB161" i="1" s="1"/>
  <c r="BA162" i="1"/>
  <c r="BB162" i="1" s="1"/>
  <c r="BA163" i="1"/>
  <c r="BB163" i="1" s="1"/>
  <c r="BA164" i="1"/>
  <c r="BB164" i="1" s="1"/>
  <c r="BA165" i="1"/>
  <c r="BB165" i="1" s="1"/>
  <c r="BA166" i="1"/>
  <c r="BB166" i="1" s="1"/>
  <c r="BA167" i="1"/>
  <c r="BB167" i="1" s="1"/>
  <c r="BA168" i="1"/>
  <c r="BB168" i="1" s="1"/>
  <c r="BA169" i="1"/>
  <c r="BB169" i="1" s="1"/>
  <c r="BA170" i="1"/>
  <c r="BB170" i="1" s="1"/>
  <c r="BA171" i="1"/>
  <c r="BB171" i="1" s="1"/>
  <c r="BA172" i="1"/>
  <c r="BB172" i="1" s="1"/>
  <c r="BA173" i="1"/>
  <c r="BB173" i="1" s="1"/>
  <c r="BA174" i="1"/>
  <c r="BB174" i="1" s="1"/>
  <c r="BA175" i="1"/>
  <c r="BB175" i="1" s="1"/>
  <c r="BA176" i="1"/>
  <c r="BB176" i="1" s="1"/>
  <c r="BA177" i="1"/>
  <c r="BB177" i="1" s="1"/>
  <c r="BA178" i="1"/>
  <c r="BB178" i="1" s="1"/>
  <c r="BA179" i="1"/>
  <c r="BB179" i="1" s="1"/>
  <c r="BA180" i="1"/>
  <c r="BB180" i="1" s="1"/>
  <c r="BA181" i="1"/>
  <c r="BB181" i="1" s="1"/>
  <c r="BA182" i="1"/>
  <c r="BB182" i="1" s="1"/>
  <c r="BA183" i="1"/>
  <c r="BB183" i="1" s="1"/>
  <c r="BA184" i="1"/>
  <c r="BB184" i="1" s="1"/>
  <c r="BA185" i="1"/>
  <c r="BB185" i="1" s="1"/>
  <c r="BA186" i="1"/>
  <c r="BB186" i="1" s="1"/>
  <c r="BA187" i="1"/>
  <c r="BB187" i="1" s="1"/>
  <c r="BA188" i="1"/>
  <c r="BB188" i="1" s="1"/>
  <c r="BA189" i="1"/>
  <c r="BB189" i="1" s="1"/>
  <c r="BA190" i="1"/>
  <c r="BB190" i="1" s="1"/>
  <c r="BA191" i="1"/>
  <c r="BB191" i="1" s="1"/>
  <c r="BA192" i="1"/>
  <c r="BB192" i="1" s="1"/>
  <c r="BA193" i="1"/>
  <c r="BB193" i="1" s="1"/>
  <c r="BA194" i="1"/>
  <c r="BB194" i="1" s="1"/>
  <c r="BA195" i="1"/>
  <c r="BB195" i="1" s="1"/>
  <c r="BA196" i="1"/>
  <c r="BB196" i="1" s="1"/>
  <c r="BA197" i="1"/>
  <c r="BB197" i="1" s="1"/>
  <c r="BA198" i="1"/>
  <c r="BB198" i="1" s="1"/>
  <c r="BA199" i="1"/>
  <c r="BB199" i="1" s="1"/>
  <c r="BA200" i="1"/>
  <c r="BB200" i="1" s="1"/>
  <c r="BA201" i="1"/>
  <c r="BB201" i="1" s="1"/>
  <c r="BA202" i="1"/>
  <c r="BB202" i="1" s="1"/>
  <c r="BA203" i="1"/>
  <c r="BB203" i="1" s="1"/>
  <c r="BA204" i="1"/>
  <c r="BB204" i="1" s="1"/>
  <c r="BA205" i="1"/>
  <c r="BB205" i="1" s="1"/>
  <c r="BA206" i="1"/>
  <c r="BB206" i="1" s="1"/>
  <c r="BA207" i="1"/>
  <c r="BB207" i="1" s="1"/>
  <c r="BA208" i="1"/>
  <c r="BB208" i="1" s="1"/>
  <c r="BA209" i="1"/>
  <c r="BB209" i="1" s="1"/>
  <c r="BA210" i="1"/>
  <c r="BB210" i="1" s="1"/>
  <c r="BA211" i="1"/>
  <c r="BB211" i="1" s="1"/>
  <c r="BA212" i="1"/>
  <c r="BB212" i="1" s="1"/>
  <c r="BA213" i="1"/>
  <c r="BB213" i="1" s="1"/>
  <c r="BA214" i="1"/>
  <c r="BB214" i="1" s="1"/>
  <c r="BA215" i="1"/>
  <c r="BB215" i="1" s="1"/>
  <c r="BA216" i="1"/>
  <c r="BB216" i="1" s="1"/>
  <c r="BA217" i="1"/>
  <c r="BB217" i="1" s="1"/>
  <c r="BA218" i="1"/>
  <c r="BB218" i="1" s="1"/>
  <c r="BA219" i="1"/>
  <c r="BB219" i="1" s="1"/>
  <c r="BA220" i="1"/>
  <c r="BB220" i="1" s="1"/>
  <c r="BA221" i="1"/>
  <c r="BB221" i="1" s="1"/>
  <c r="BA222" i="1"/>
  <c r="BB222" i="1" s="1"/>
  <c r="BA223" i="1"/>
  <c r="BB223" i="1" s="1"/>
  <c r="BA224" i="1"/>
  <c r="BB224" i="1" s="1"/>
  <c r="BA225" i="1"/>
  <c r="BB225" i="1" s="1"/>
  <c r="BA226" i="1"/>
  <c r="BB226" i="1" s="1"/>
  <c r="BA227" i="1"/>
  <c r="BB227" i="1" s="1"/>
  <c r="BA228" i="1"/>
  <c r="BB228" i="1" s="1"/>
  <c r="BA229" i="1"/>
  <c r="BB229" i="1" s="1"/>
  <c r="BA230" i="1"/>
  <c r="BB230" i="1" s="1"/>
  <c r="BA231" i="1"/>
  <c r="BB231" i="1" s="1"/>
  <c r="BA232" i="1"/>
  <c r="BB232" i="1" s="1"/>
  <c r="BA233" i="1"/>
  <c r="BB233" i="1" s="1"/>
  <c r="BA234" i="1"/>
  <c r="BB234" i="1" s="1"/>
  <c r="BA235" i="1"/>
  <c r="BB235" i="1" s="1"/>
  <c r="BA236" i="1"/>
  <c r="BB236" i="1" s="1"/>
  <c r="BA237" i="1"/>
  <c r="BB237" i="1" s="1"/>
  <c r="BA238" i="1"/>
  <c r="BB238" i="1" s="1"/>
  <c r="BA239" i="1"/>
  <c r="BB239" i="1" s="1"/>
  <c r="BA240" i="1"/>
  <c r="BB240" i="1" s="1"/>
  <c r="BA241" i="1"/>
  <c r="BB241" i="1" s="1"/>
  <c r="BA242" i="1"/>
  <c r="BB242" i="1" s="1"/>
  <c r="BA243" i="1"/>
  <c r="BB243" i="1" s="1"/>
  <c r="BA244" i="1"/>
  <c r="BB244" i="1" s="1"/>
  <c r="BA245" i="1"/>
  <c r="BB245" i="1" s="1"/>
  <c r="BA246" i="1"/>
  <c r="BB246" i="1" s="1"/>
  <c r="BA247" i="1"/>
  <c r="BB247" i="1" s="1"/>
  <c r="BA248" i="1"/>
  <c r="BB248" i="1" s="1"/>
  <c r="BA249" i="1"/>
  <c r="BB249" i="1" s="1"/>
  <c r="BA250" i="1"/>
  <c r="BB250" i="1" s="1"/>
  <c r="BA251" i="1"/>
  <c r="BB251" i="1" s="1"/>
  <c r="BA252" i="1"/>
  <c r="BB252" i="1" s="1"/>
  <c r="BA253" i="1"/>
  <c r="BB253" i="1" s="1"/>
  <c r="BA254" i="1"/>
  <c r="BB254" i="1" s="1"/>
  <c r="BA255" i="1"/>
  <c r="BB255" i="1" s="1"/>
  <c r="BA256" i="1"/>
  <c r="BB256" i="1" s="1"/>
  <c r="BA257" i="1"/>
  <c r="BB257" i="1" s="1"/>
  <c r="BA258" i="1"/>
  <c r="BB258" i="1" s="1"/>
  <c r="BA259" i="1"/>
  <c r="BB259" i="1" s="1"/>
  <c r="BA260" i="1"/>
  <c r="BB260" i="1" s="1"/>
  <c r="BA261" i="1"/>
  <c r="BB261" i="1" s="1"/>
  <c r="BA262" i="1"/>
  <c r="BB262" i="1" s="1"/>
  <c r="BA263" i="1"/>
  <c r="BB263" i="1" s="1"/>
  <c r="BA264" i="1"/>
  <c r="BB264" i="1" s="1"/>
  <c r="BA265" i="1"/>
  <c r="BB265" i="1" s="1"/>
  <c r="BA266" i="1"/>
  <c r="BB266" i="1" s="1"/>
  <c r="BA267" i="1"/>
  <c r="BB267" i="1" s="1"/>
  <c r="BA268" i="1"/>
  <c r="BB268" i="1" s="1"/>
  <c r="BA269" i="1"/>
  <c r="BB269" i="1" s="1"/>
  <c r="BA270" i="1"/>
  <c r="BB270" i="1" s="1"/>
  <c r="BA271" i="1"/>
  <c r="BB271" i="1" s="1"/>
  <c r="BA272" i="1"/>
  <c r="BB272" i="1" s="1"/>
  <c r="BA273" i="1"/>
  <c r="BB273" i="1" s="1"/>
  <c r="BA274" i="1"/>
  <c r="BB274" i="1" s="1"/>
  <c r="BA275" i="1"/>
  <c r="BB275" i="1" s="1"/>
  <c r="BA276" i="1"/>
  <c r="BB276" i="1" s="1"/>
  <c r="BA277" i="1"/>
  <c r="BB277" i="1" s="1"/>
  <c r="BA278" i="1"/>
  <c r="BB278" i="1" s="1"/>
  <c r="BA279" i="1"/>
  <c r="BB279" i="1" s="1"/>
  <c r="BA280" i="1"/>
  <c r="BB280" i="1" s="1"/>
  <c r="BA281" i="1"/>
  <c r="BB281" i="1" s="1"/>
  <c r="BA282" i="1"/>
  <c r="BB282" i="1" s="1"/>
  <c r="BA283" i="1"/>
  <c r="BB283" i="1" s="1"/>
  <c r="BA284" i="1"/>
  <c r="BB284" i="1" s="1"/>
  <c r="BA285" i="1"/>
  <c r="BB285" i="1" s="1"/>
  <c r="BA286" i="1"/>
  <c r="BB286" i="1" s="1"/>
  <c r="BA287" i="1"/>
  <c r="BB287" i="1" s="1"/>
  <c r="BA288" i="1"/>
  <c r="BB288" i="1" s="1"/>
  <c r="BA289" i="1"/>
  <c r="BB289" i="1" s="1"/>
  <c r="BA290" i="1"/>
  <c r="BB290" i="1" s="1"/>
  <c r="BA291" i="1"/>
  <c r="BB291" i="1" s="1"/>
  <c r="BA292" i="1"/>
  <c r="BB292" i="1" s="1"/>
  <c r="BA293" i="1"/>
  <c r="BB293" i="1" s="1"/>
  <c r="BA294" i="1"/>
  <c r="BB294" i="1" s="1"/>
  <c r="BA295" i="1"/>
  <c r="BB295" i="1" s="1"/>
  <c r="BA296" i="1"/>
  <c r="BB296" i="1" s="1"/>
  <c r="BA297" i="1"/>
  <c r="BB297" i="1" s="1"/>
  <c r="BA298" i="1"/>
  <c r="BB298" i="1" s="1"/>
  <c r="BA299" i="1"/>
  <c r="BB299" i="1" s="1"/>
  <c r="BA300" i="1"/>
  <c r="BB300" i="1" s="1"/>
  <c r="BA301" i="1"/>
  <c r="BB301" i="1" s="1"/>
  <c r="BA302" i="1"/>
  <c r="BB302" i="1" s="1"/>
  <c r="BA303" i="1"/>
  <c r="BB303" i="1" s="1"/>
  <c r="BA304" i="1"/>
  <c r="BB304" i="1" s="1"/>
  <c r="BA305" i="1"/>
  <c r="BB305" i="1" s="1"/>
  <c r="BA306" i="1"/>
  <c r="BB306" i="1" s="1"/>
  <c r="BA307" i="1"/>
  <c r="BB307" i="1" s="1"/>
  <c r="BA308" i="1"/>
  <c r="BB308" i="1" s="1"/>
  <c r="BA309" i="1"/>
  <c r="BB309" i="1" s="1"/>
  <c r="BA310" i="1"/>
  <c r="BB310" i="1" s="1"/>
  <c r="BA311" i="1"/>
  <c r="BB311" i="1" s="1"/>
  <c r="BA312" i="1"/>
  <c r="BB312" i="1" s="1"/>
  <c r="BA313" i="1"/>
  <c r="BB313" i="1" s="1"/>
  <c r="BA314" i="1"/>
  <c r="BB314" i="1" s="1"/>
  <c r="BA315" i="1"/>
  <c r="BB315" i="1" s="1"/>
  <c r="BA316" i="1"/>
  <c r="BB316" i="1" s="1"/>
  <c r="BA317" i="1"/>
  <c r="BB317" i="1" s="1"/>
  <c r="BA318" i="1"/>
  <c r="BB318" i="1" s="1"/>
  <c r="BA319" i="1"/>
  <c r="BB319" i="1" s="1"/>
  <c r="BA320" i="1"/>
  <c r="BB320" i="1" s="1"/>
  <c r="BA321" i="1"/>
  <c r="BB321" i="1" s="1"/>
  <c r="BA322" i="1"/>
  <c r="BB322" i="1" s="1"/>
  <c r="BA323" i="1"/>
  <c r="BB323" i="1" s="1"/>
  <c r="BA324" i="1"/>
  <c r="BB324" i="1" s="1"/>
  <c r="BA325" i="1"/>
  <c r="BB325" i="1" s="1"/>
  <c r="BA326" i="1"/>
  <c r="BB326" i="1" s="1"/>
  <c r="BA327" i="1"/>
  <c r="BB327" i="1" s="1"/>
  <c r="BA328" i="1"/>
  <c r="BB328" i="1" s="1"/>
  <c r="BA329" i="1"/>
  <c r="BB329" i="1" s="1"/>
  <c r="BA330" i="1"/>
  <c r="BB330" i="1" s="1"/>
  <c r="BA331" i="1"/>
  <c r="BB331" i="1" s="1"/>
  <c r="BA332" i="1"/>
  <c r="BB332" i="1" s="1"/>
  <c r="BA333" i="1"/>
  <c r="BB333" i="1" s="1"/>
  <c r="BA334" i="1"/>
  <c r="BB334" i="1" s="1"/>
  <c r="BA335" i="1"/>
  <c r="BB335" i="1" s="1"/>
  <c r="BA336" i="1"/>
  <c r="BB336" i="1" s="1"/>
  <c r="BA337" i="1"/>
  <c r="BB337" i="1" s="1"/>
  <c r="BA338" i="1"/>
  <c r="BB338" i="1" s="1"/>
  <c r="BA339" i="1"/>
  <c r="BB339" i="1" s="1"/>
  <c r="BA340" i="1"/>
  <c r="BB340" i="1" s="1"/>
  <c r="BA341" i="1"/>
  <c r="BB341" i="1" s="1"/>
  <c r="BA342" i="1"/>
  <c r="BB342" i="1" s="1"/>
  <c r="BA343" i="1"/>
  <c r="BB343" i="1" s="1"/>
  <c r="BA344" i="1"/>
  <c r="BB344" i="1" s="1"/>
  <c r="BA345" i="1"/>
  <c r="BB345" i="1" s="1"/>
  <c r="BA346" i="1"/>
  <c r="BB346" i="1" s="1"/>
  <c r="BA347" i="1"/>
  <c r="BB347" i="1" s="1"/>
  <c r="BA348" i="1"/>
  <c r="BB348" i="1" s="1"/>
  <c r="BA349" i="1"/>
  <c r="BB349" i="1" s="1"/>
  <c r="BA350" i="1"/>
  <c r="BB350" i="1" s="1"/>
  <c r="BA351" i="1"/>
  <c r="BB351" i="1" s="1"/>
  <c r="BA352" i="1"/>
  <c r="BB352" i="1" s="1"/>
  <c r="BA353" i="1"/>
  <c r="BB353" i="1" s="1"/>
  <c r="BA354" i="1"/>
  <c r="BB354" i="1" s="1"/>
  <c r="BA355" i="1"/>
  <c r="BB355" i="1" s="1"/>
  <c r="BA356" i="1"/>
  <c r="BB356" i="1" s="1"/>
  <c r="BA357" i="1"/>
  <c r="BB357" i="1" s="1"/>
  <c r="BA358" i="1"/>
  <c r="BB358" i="1" s="1"/>
  <c r="BA359" i="1"/>
  <c r="BB359" i="1" s="1"/>
  <c r="BA360" i="1"/>
  <c r="BB360" i="1" s="1"/>
  <c r="BA361" i="1"/>
  <c r="BB361" i="1" s="1"/>
  <c r="BA362" i="1"/>
  <c r="BB362" i="1" s="1"/>
  <c r="BA363" i="1"/>
  <c r="BB363" i="1" s="1"/>
  <c r="BA364" i="1"/>
  <c r="BB364" i="1" s="1"/>
  <c r="BA365" i="1"/>
  <c r="BB365" i="1" s="1"/>
  <c r="BA366" i="1"/>
  <c r="BB366" i="1" s="1"/>
  <c r="BA367" i="1"/>
  <c r="BB367" i="1" s="1"/>
  <c r="BA368" i="1"/>
  <c r="BB368" i="1" s="1"/>
  <c r="BA369" i="1"/>
  <c r="BB369" i="1" s="1"/>
  <c r="BA370" i="1"/>
  <c r="BB370" i="1" s="1"/>
  <c r="BA371" i="1"/>
  <c r="BB371" i="1" s="1"/>
  <c r="BA372" i="1"/>
  <c r="BB372" i="1" s="1"/>
  <c r="BA373" i="1"/>
  <c r="BB373" i="1" s="1"/>
  <c r="BA374" i="1"/>
  <c r="BB374" i="1" s="1"/>
  <c r="BA375" i="1"/>
  <c r="BB375" i="1" s="1"/>
  <c r="BA376" i="1"/>
  <c r="BB376" i="1" s="1"/>
  <c r="BA377" i="1"/>
  <c r="BB377" i="1" s="1"/>
  <c r="BA378" i="1"/>
  <c r="BB378" i="1" s="1"/>
  <c r="BA379" i="1"/>
  <c r="BB379" i="1" s="1"/>
  <c r="BA380" i="1"/>
  <c r="BB380" i="1" s="1"/>
  <c r="BA381" i="1"/>
  <c r="BB381" i="1" s="1"/>
  <c r="BA382" i="1"/>
  <c r="BB382" i="1" s="1"/>
  <c r="BA383" i="1"/>
  <c r="BB383" i="1" s="1"/>
  <c r="BA384" i="1"/>
  <c r="BB384" i="1" s="1"/>
  <c r="BA385" i="1"/>
  <c r="BB385" i="1" s="1"/>
  <c r="BA386" i="1"/>
  <c r="BB386" i="1" s="1"/>
  <c r="BA387" i="1"/>
  <c r="BB387" i="1" s="1"/>
  <c r="BA388" i="1"/>
  <c r="BB388" i="1" s="1"/>
  <c r="BA389" i="1"/>
  <c r="BB389" i="1" s="1"/>
  <c r="BA390" i="1"/>
  <c r="BB390" i="1" s="1"/>
  <c r="BA391" i="1"/>
  <c r="BB391" i="1" s="1"/>
  <c r="BA392" i="1"/>
  <c r="BB392" i="1" s="1"/>
  <c r="BA393" i="1"/>
  <c r="BB393" i="1" s="1"/>
  <c r="BA394" i="1"/>
  <c r="BB394" i="1" s="1"/>
  <c r="BA395" i="1"/>
  <c r="BB395" i="1" s="1"/>
  <c r="BA396" i="1"/>
  <c r="BB396" i="1" s="1"/>
  <c r="BA397" i="1"/>
  <c r="BB397" i="1" s="1"/>
  <c r="BA398" i="1"/>
  <c r="BB398" i="1" s="1"/>
  <c r="BA399" i="1"/>
  <c r="BB399" i="1" s="1"/>
  <c r="BA400" i="1"/>
  <c r="BB400" i="1" s="1"/>
  <c r="BA401" i="1"/>
  <c r="BB401" i="1" s="1"/>
  <c r="BA402" i="1"/>
  <c r="BB402" i="1" s="1"/>
  <c r="BA403" i="1"/>
  <c r="BB403" i="1" s="1"/>
  <c r="BA404" i="1"/>
  <c r="BB404" i="1" s="1"/>
  <c r="BA405" i="1"/>
  <c r="BB405" i="1" s="1"/>
  <c r="BA406" i="1"/>
  <c r="BB406" i="1" s="1"/>
  <c r="BA407" i="1"/>
  <c r="BB407" i="1" s="1"/>
  <c r="BA408" i="1"/>
  <c r="BB408" i="1" s="1"/>
  <c r="BA409" i="1"/>
  <c r="BB409" i="1" s="1"/>
  <c r="BA410" i="1"/>
  <c r="BB410" i="1" s="1"/>
  <c r="BA411" i="1"/>
  <c r="BB411" i="1" s="1"/>
  <c r="BA412" i="1"/>
  <c r="BB412" i="1" s="1"/>
  <c r="BA413" i="1"/>
  <c r="BB413" i="1" s="1"/>
  <c r="BA414" i="1"/>
  <c r="BB414" i="1" s="1"/>
  <c r="BA415" i="1"/>
  <c r="BB415" i="1" s="1"/>
  <c r="BA416" i="1"/>
  <c r="BB416" i="1" s="1"/>
  <c r="BA417" i="1"/>
  <c r="BB417" i="1" s="1"/>
  <c r="BA418" i="1"/>
  <c r="BB418" i="1" s="1"/>
  <c r="BA419" i="1"/>
  <c r="BB419" i="1" s="1"/>
  <c r="BA2" i="1"/>
  <c r="BB2" i="1" s="1"/>
  <c r="AX2" i="1"/>
  <c r="AX3" i="1"/>
  <c r="AY3" i="1" s="1"/>
  <c r="AX4" i="1"/>
  <c r="AY4" i="1" s="1"/>
  <c r="AX5" i="1"/>
  <c r="AY5" i="1" s="1"/>
  <c r="AX6" i="1"/>
  <c r="AY6" i="1" s="1"/>
  <c r="AX7" i="1"/>
  <c r="AY7" i="1" s="1"/>
  <c r="AX8" i="1"/>
  <c r="AY8" i="1" s="1"/>
  <c r="AX9" i="1"/>
  <c r="AY9" i="1" s="1"/>
  <c r="AX10" i="1"/>
  <c r="AY10" i="1" s="1"/>
  <c r="AX11" i="1"/>
  <c r="AY11" i="1" s="1"/>
  <c r="AX12" i="1"/>
  <c r="AY12" i="1" s="1"/>
  <c r="AX13" i="1"/>
  <c r="AY13" i="1" s="1"/>
  <c r="AX14" i="1"/>
  <c r="AY14" i="1" s="1"/>
  <c r="AX15" i="1"/>
  <c r="AY15" i="1" s="1"/>
  <c r="AX16" i="1"/>
  <c r="AY16" i="1" s="1"/>
  <c r="AX17" i="1"/>
  <c r="AY17" i="1" s="1"/>
  <c r="AX18" i="1"/>
  <c r="AY18" i="1" s="1"/>
  <c r="AX19" i="1"/>
  <c r="AY19" i="1" s="1"/>
  <c r="AX20" i="1"/>
  <c r="AY20" i="1" s="1"/>
  <c r="AX21" i="1"/>
  <c r="AY21" i="1" s="1"/>
  <c r="AX22" i="1"/>
  <c r="AY22" i="1" s="1"/>
  <c r="AX23" i="1"/>
  <c r="AY23" i="1" s="1"/>
  <c r="AX24" i="1"/>
  <c r="AY24" i="1" s="1"/>
  <c r="AX25" i="1"/>
  <c r="AY25" i="1" s="1"/>
  <c r="AX26" i="1"/>
  <c r="AY26" i="1" s="1"/>
  <c r="AX27" i="1"/>
  <c r="AY27" i="1" s="1"/>
  <c r="AX28" i="1"/>
  <c r="AY28" i="1" s="1"/>
  <c r="AX29" i="1"/>
  <c r="AY29" i="1" s="1"/>
  <c r="AX30" i="1"/>
  <c r="AY30" i="1" s="1"/>
  <c r="AX31" i="1"/>
  <c r="AY31" i="1" s="1"/>
  <c r="AX32" i="1"/>
  <c r="AY32" i="1" s="1"/>
  <c r="AX33" i="1"/>
  <c r="AY33" i="1" s="1"/>
  <c r="AX34" i="1"/>
  <c r="AY34" i="1" s="1"/>
  <c r="AX35" i="1"/>
  <c r="AY35" i="1" s="1"/>
  <c r="AX36" i="1"/>
  <c r="AY36" i="1" s="1"/>
  <c r="AX37" i="1"/>
  <c r="AY37" i="1" s="1"/>
  <c r="AX38" i="1"/>
  <c r="AY38" i="1" s="1"/>
  <c r="AX39" i="1"/>
  <c r="AY39" i="1" s="1"/>
  <c r="AX40" i="1"/>
  <c r="AY40" i="1" s="1"/>
  <c r="AX41" i="1"/>
  <c r="AY41" i="1" s="1"/>
  <c r="AX42" i="1"/>
  <c r="AY42" i="1" s="1"/>
  <c r="AX43" i="1"/>
  <c r="AY43" i="1" s="1"/>
  <c r="AX44" i="1"/>
  <c r="AY44" i="1" s="1"/>
  <c r="AX45" i="1"/>
  <c r="AY45" i="1" s="1"/>
  <c r="AX46" i="1"/>
  <c r="AY46" i="1" s="1"/>
  <c r="AX47" i="1"/>
  <c r="AY47" i="1" s="1"/>
  <c r="AX48" i="1"/>
  <c r="AY48" i="1" s="1"/>
  <c r="AX49" i="1"/>
  <c r="AY49" i="1" s="1"/>
  <c r="AX50" i="1"/>
  <c r="AY50" i="1" s="1"/>
  <c r="AX51" i="1"/>
  <c r="AY51" i="1" s="1"/>
  <c r="AX52" i="1"/>
  <c r="AY52" i="1" s="1"/>
  <c r="AX53" i="1"/>
  <c r="AY53" i="1" s="1"/>
  <c r="AX54" i="1"/>
  <c r="AY54" i="1" s="1"/>
  <c r="AX55" i="1"/>
  <c r="AY55" i="1" s="1"/>
  <c r="AX56" i="1"/>
  <c r="AY56" i="1" s="1"/>
  <c r="AX57" i="1"/>
  <c r="AY57" i="1" s="1"/>
  <c r="AX58" i="1"/>
  <c r="AY58" i="1" s="1"/>
  <c r="AX59" i="1"/>
  <c r="AY59" i="1" s="1"/>
  <c r="AX60" i="1"/>
  <c r="AY60" i="1" s="1"/>
  <c r="AX61" i="1"/>
  <c r="AY61" i="1" s="1"/>
  <c r="AX62" i="1"/>
  <c r="AY62" i="1" s="1"/>
  <c r="AX63" i="1"/>
  <c r="AY63" i="1" s="1"/>
  <c r="AX64" i="1"/>
  <c r="AY64" i="1" s="1"/>
  <c r="AX65" i="1"/>
  <c r="AY65" i="1" s="1"/>
  <c r="AX66" i="1"/>
  <c r="AY66" i="1" s="1"/>
  <c r="AX67" i="1"/>
  <c r="AY67" i="1" s="1"/>
  <c r="AX68" i="1"/>
  <c r="AY68" i="1" s="1"/>
  <c r="AX69" i="1"/>
  <c r="AY69" i="1" s="1"/>
  <c r="AX70" i="1"/>
  <c r="AY70" i="1" s="1"/>
  <c r="AX71" i="1"/>
  <c r="AY71" i="1" s="1"/>
  <c r="AX72" i="1"/>
  <c r="AY72" i="1" s="1"/>
  <c r="AX73" i="1"/>
  <c r="AY73" i="1" s="1"/>
  <c r="AX74" i="1"/>
  <c r="AY74" i="1" s="1"/>
  <c r="AX75" i="1"/>
  <c r="AY75" i="1" s="1"/>
  <c r="AX76" i="1"/>
  <c r="AY76" i="1" s="1"/>
  <c r="AX77" i="1"/>
  <c r="AY77" i="1" s="1"/>
  <c r="AX78" i="1"/>
  <c r="AY78" i="1" s="1"/>
  <c r="AX79" i="1"/>
  <c r="AY79" i="1" s="1"/>
  <c r="AX80" i="1"/>
  <c r="AY80" i="1" s="1"/>
  <c r="AX81" i="1"/>
  <c r="AY81" i="1" s="1"/>
  <c r="AX82" i="1"/>
  <c r="AY82" i="1" s="1"/>
  <c r="AX83" i="1"/>
  <c r="AY83" i="1" s="1"/>
  <c r="AX84" i="1"/>
  <c r="AY84" i="1" s="1"/>
  <c r="AX85" i="1"/>
  <c r="AY85" i="1" s="1"/>
  <c r="AX86" i="1"/>
  <c r="AY86" i="1" s="1"/>
  <c r="AX87" i="1"/>
  <c r="AY87" i="1" s="1"/>
  <c r="AX88" i="1"/>
  <c r="AY88" i="1" s="1"/>
  <c r="AX89" i="1"/>
  <c r="AY89" i="1" s="1"/>
  <c r="AX90" i="1"/>
  <c r="AY90" i="1" s="1"/>
  <c r="AX91" i="1"/>
  <c r="AY91" i="1" s="1"/>
  <c r="AX92" i="1"/>
  <c r="AY92" i="1" s="1"/>
  <c r="AX93" i="1"/>
  <c r="AY93" i="1" s="1"/>
  <c r="AX94" i="1"/>
  <c r="AY94" i="1" s="1"/>
  <c r="AX95" i="1"/>
  <c r="AY95" i="1" s="1"/>
  <c r="AX96" i="1"/>
  <c r="AY96" i="1" s="1"/>
  <c r="AX97" i="1"/>
  <c r="AY97" i="1" s="1"/>
  <c r="AX98" i="1"/>
  <c r="AY98" i="1" s="1"/>
  <c r="AX99" i="1"/>
  <c r="AY99" i="1" s="1"/>
  <c r="AX100" i="1"/>
  <c r="AY100" i="1" s="1"/>
  <c r="AX101" i="1"/>
  <c r="AY101" i="1" s="1"/>
  <c r="AX102" i="1"/>
  <c r="AY102" i="1" s="1"/>
  <c r="AX103" i="1"/>
  <c r="AY103" i="1" s="1"/>
  <c r="AX104" i="1"/>
  <c r="AY104" i="1" s="1"/>
  <c r="AX105" i="1"/>
  <c r="AY105" i="1" s="1"/>
  <c r="AX106" i="1"/>
  <c r="AY106" i="1" s="1"/>
  <c r="AX107" i="1"/>
  <c r="AY107" i="1" s="1"/>
  <c r="AX108" i="1"/>
  <c r="AY108" i="1" s="1"/>
  <c r="AX109" i="1"/>
  <c r="AY109" i="1" s="1"/>
  <c r="AX110" i="1"/>
  <c r="AY110" i="1" s="1"/>
  <c r="AX111" i="1"/>
  <c r="AY111" i="1" s="1"/>
  <c r="AX112" i="1"/>
  <c r="AY112" i="1" s="1"/>
  <c r="AX113" i="1"/>
  <c r="AY113" i="1" s="1"/>
  <c r="AX114" i="1"/>
  <c r="AY114" i="1" s="1"/>
  <c r="AX115" i="1"/>
  <c r="AY115" i="1" s="1"/>
  <c r="AX116" i="1"/>
  <c r="AY116" i="1" s="1"/>
  <c r="AX117" i="1"/>
  <c r="AY117" i="1" s="1"/>
  <c r="AX118" i="1"/>
  <c r="AY118" i="1" s="1"/>
  <c r="AX119" i="1"/>
  <c r="AY119" i="1" s="1"/>
  <c r="AX120" i="1"/>
  <c r="AY120" i="1" s="1"/>
  <c r="AX121" i="1"/>
  <c r="AY121" i="1" s="1"/>
  <c r="AX122" i="1"/>
  <c r="AY122" i="1" s="1"/>
  <c r="AX123" i="1"/>
  <c r="AY123" i="1" s="1"/>
  <c r="AX124" i="1"/>
  <c r="AY124" i="1" s="1"/>
  <c r="AX125" i="1"/>
  <c r="AY125" i="1" s="1"/>
  <c r="AX126" i="1"/>
  <c r="AY126" i="1" s="1"/>
  <c r="AX127" i="1"/>
  <c r="AY127" i="1" s="1"/>
  <c r="AX128" i="1"/>
  <c r="AY128" i="1" s="1"/>
  <c r="AX129" i="1"/>
  <c r="AY129" i="1" s="1"/>
  <c r="AX130" i="1"/>
  <c r="AY130" i="1" s="1"/>
  <c r="AX131" i="1"/>
  <c r="AY131" i="1" s="1"/>
  <c r="AX132" i="1"/>
  <c r="AY132" i="1" s="1"/>
  <c r="AX133" i="1"/>
  <c r="AY133" i="1" s="1"/>
  <c r="AX134" i="1"/>
  <c r="AY134" i="1" s="1"/>
  <c r="AX135" i="1"/>
  <c r="AY135" i="1" s="1"/>
  <c r="AX136" i="1"/>
  <c r="AY136" i="1" s="1"/>
  <c r="AX137" i="1"/>
  <c r="AY137" i="1" s="1"/>
  <c r="AX138" i="1"/>
  <c r="AY138" i="1" s="1"/>
  <c r="AX139" i="1"/>
  <c r="AY139" i="1" s="1"/>
  <c r="AX140" i="1"/>
  <c r="AY140" i="1" s="1"/>
  <c r="AX141" i="1"/>
  <c r="AY141" i="1" s="1"/>
  <c r="AX142" i="1"/>
  <c r="AY142" i="1" s="1"/>
  <c r="AX143" i="1"/>
  <c r="AY143" i="1" s="1"/>
  <c r="AX144" i="1"/>
  <c r="AY144" i="1" s="1"/>
  <c r="AX145" i="1"/>
  <c r="AY145" i="1" s="1"/>
  <c r="AX146" i="1"/>
  <c r="AY146" i="1" s="1"/>
  <c r="AX147" i="1"/>
  <c r="AY147" i="1" s="1"/>
  <c r="AX148" i="1"/>
  <c r="AY148" i="1" s="1"/>
  <c r="AX149" i="1"/>
  <c r="AY149" i="1" s="1"/>
  <c r="AX150" i="1"/>
  <c r="AY150" i="1" s="1"/>
  <c r="AX151" i="1"/>
  <c r="AY151" i="1" s="1"/>
  <c r="AX152" i="1"/>
  <c r="AY152" i="1" s="1"/>
  <c r="AX153" i="1"/>
  <c r="AY153" i="1" s="1"/>
  <c r="AX154" i="1"/>
  <c r="AY154" i="1" s="1"/>
  <c r="AX155" i="1"/>
  <c r="AY155" i="1" s="1"/>
  <c r="AX156" i="1"/>
  <c r="AY156" i="1" s="1"/>
  <c r="AX157" i="1"/>
  <c r="AY157" i="1" s="1"/>
  <c r="AX158" i="1"/>
  <c r="AY158" i="1" s="1"/>
  <c r="AX159" i="1"/>
  <c r="AY159" i="1" s="1"/>
  <c r="AX160" i="1"/>
  <c r="AY160" i="1" s="1"/>
  <c r="AX161" i="1"/>
  <c r="AY161" i="1" s="1"/>
  <c r="AX162" i="1"/>
  <c r="AY162" i="1" s="1"/>
  <c r="AX163" i="1"/>
  <c r="AY163" i="1" s="1"/>
  <c r="AX164" i="1"/>
  <c r="AY164" i="1" s="1"/>
  <c r="AX165" i="1"/>
  <c r="AY165" i="1" s="1"/>
  <c r="AX166" i="1"/>
  <c r="AY166" i="1" s="1"/>
  <c r="AX167" i="1"/>
  <c r="AY167" i="1" s="1"/>
  <c r="AX168" i="1"/>
  <c r="AY168" i="1" s="1"/>
  <c r="AX169" i="1"/>
  <c r="AY169" i="1" s="1"/>
  <c r="AX170" i="1"/>
  <c r="AY170" i="1" s="1"/>
  <c r="AX171" i="1"/>
  <c r="AY171" i="1" s="1"/>
  <c r="AX172" i="1"/>
  <c r="AY172" i="1" s="1"/>
  <c r="AX173" i="1"/>
  <c r="AY173" i="1" s="1"/>
  <c r="AX174" i="1"/>
  <c r="AY174" i="1" s="1"/>
  <c r="AX175" i="1"/>
  <c r="AY175" i="1" s="1"/>
  <c r="AX176" i="1"/>
  <c r="AY176" i="1" s="1"/>
  <c r="AX177" i="1"/>
  <c r="AY177" i="1" s="1"/>
  <c r="AX178" i="1"/>
  <c r="AY178" i="1" s="1"/>
  <c r="AX179" i="1"/>
  <c r="AY179" i="1" s="1"/>
  <c r="AX180" i="1"/>
  <c r="AY180" i="1" s="1"/>
  <c r="AX181" i="1"/>
  <c r="AY181" i="1" s="1"/>
  <c r="AX182" i="1"/>
  <c r="AY182" i="1" s="1"/>
  <c r="AX183" i="1"/>
  <c r="AY183" i="1" s="1"/>
  <c r="AX184" i="1"/>
  <c r="AY184" i="1" s="1"/>
  <c r="AX185" i="1"/>
  <c r="AY185" i="1" s="1"/>
  <c r="AX186" i="1"/>
  <c r="AY186" i="1" s="1"/>
  <c r="AX187" i="1"/>
  <c r="AY187" i="1" s="1"/>
  <c r="AX188" i="1"/>
  <c r="AY188" i="1" s="1"/>
  <c r="AX189" i="1"/>
  <c r="AY189" i="1" s="1"/>
  <c r="AX190" i="1"/>
  <c r="AY190" i="1" s="1"/>
  <c r="AX191" i="1"/>
  <c r="AY191" i="1" s="1"/>
  <c r="AX192" i="1"/>
  <c r="AY192" i="1" s="1"/>
  <c r="AX193" i="1"/>
  <c r="AY193" i="1" s="1"/>
  <c r="AX194" i="1"/>
  <c r="AY194" i="1" s="1"/>
  <c r="AX195" i="1"/>
  <c r="AY195" i="1" s="1"/>
  <c r="AX196" i="1"/>
  <c r="AY196" i="1" s="1"/>
  <c r="AX197" i="1"/>
  <c r="AY197" i="1" s="1"/>
  <c r="AX198" i="1"/>
  <c r="AY198" i="1" s="1"/>
  <c r="AX199" i="1"/>
  <c r="AY199" i="1" s="1"/>
  <c r="AX200" i="1"/>
  <c r="AY200" i="1" s="1"/>
  <c r="AX201" i="1"/>
  <c r="AY201" i="1" s="1"/>
  <c r="AX202" i="1"/>
  <c r="AY202" i="1" s="1"/>
  <c r="AX203" i="1"/>
  <c r="AY203" i="1" s="1"/>
  <c r="AX204" i="1"/>
  <c r="AY204" i="1" s="1"/>
  <c r="AX205" i="1"/>
  <c r="AY205" i="1" s="1"/>
  <c r="AX206" i="1"/>
  <c r="AY206" i="1" s="1"/>
  <c r="AX207" i="1"/>
  <c r="AY207" i="1" s="1"/>
  <c r="AX208" i="1"/>
  <c r="AY208" i="1" s="1"/>
  <c r="AX209" i="1"/>
  <c r="AY209" i="1" s="1"/>
  <c r="AX210" i="1"/>
  <c r="AY210" i="1" s="1"/>
  <c r="AX211" i="1"/>
  <c r="AY211" i="1" s="1"/>
  <c r="AX212" i="1"/>
  <c r="AY212" i="1" s="1"/>
  <c r="AX213" i="1"/>
  <c r="AY213" i="1" s="1"/>
  <c r="AX214" i="1"/>
  <c r="AY214" i="1" s="1"/>
  <c r="AX215" i="1"/>
  <c r="AY215" i="1" s="1"/>
  <c r="AX216" i="1"/>
  <c r="AY216" i="1" s="1"/>
  <c r="AX217" i="1"/>
  <c r="AY217" i="1" s="1"/>
  <c r="AX218" i="1"/>
  <c r="AY218" i="1" s="1"/>
  <c r="AX219" i="1"/>
  <c r="AY219" i="1" s="1"/>
  <c r="AX220" i="1"/>
  <c r="AY220" i="1" s="1"/>
  <c r="AX221" i="1"/>
  <c r="AY221" i="1" s="1"/>
  <c r="AX222" i="1"/>
  <c r="AY222" i="1" s="1"/>
  <c r="AX223" i="1"/>
  <c r="AY223" i="1" s="1"/>
  <c r="AX224" i="1"/>
  <c r="AY224" i="1" s="1"/>
  <c r="AX225" i="1"/>
  <c r="AY225" i="1" s="1"/>
  <c r="AX226" i="1"/>
  <c r="AY226" i="1" s="1"/>
  <c r="AX227" i="1"/>
  <c r="AY227" i="1" s="1"/>
  <c r="AX228" i="1"/>
  <c r="AY228" i="1" s="1"/>
  <c r="AX229" i="1"/>
  <c r="AY229" i="1" s="1"/>
  <c r="AX230" i="1"/>
  <c r="AY230" i="1" s="1"/>
  <c r="AX231" i="1"/>
  <c r="AY231" i="1" s="1"/>
  <c r="AX232" i="1"/>
  <c r="AY232" i="1" s="1"/>
  <c r="AX233" i="1"/>
  <c r="AY233" i="1" s="1"/>
  <c r="AX234" i="1"/>
  <c r="AY234" i="1" s="1"/>
  <c r="AX235" i="1"/>
  <c r="AY235" i="1" s="1"/>
  <c r="AX236" i="1"/>
  <c r="AY236" i="1" s="1"/>
  <c r="AX237" i="1"/>
  <c r="AY237" i="1" s="1"/>
  <c r="AX238" i="1"/>
  <c r="AY238" i="1" s="1"/>
  <c r="AX239" i="1"/>
  <c r="AY239" i="1" s="1"/>
  <c r="AX240" i="1"/>
  <c r="AY240" i="1" s="1"/>
  <c r="AX241" i="1"/>
  <c r="AY241" i="1" s="1"/>
  <c r="AX242" i="1"/>
  <c r="AY242" i="1" s="1"/>
  <c r="AX243" i="1"/>
  <c r="AY243" i="1" s="1"/>
  <c r="AX244" i="1"/>
  <c r="AY244" i="1" s="1"/>
  <c r="AX245" i="1"/>
  <c r="AY245" i="1" s="1"/>
  <c r="AX246" i="1"/>
  <c r="AY246" i="1" s="1"/>
  <c r="AX247" i="1"/>
  <c r="AY247" i="1" s="1"/>
  <c r="AX248" i="1"/>
  <c r="AY248" i="1" s="1"/>
  <c r="AX249" i="1"/>
  <c r="AY249" i="1" s="1"/>
  <c r="AX250" i="1"/>
  <c r="AY250" i="1" s="1"/>
  <c r="AX251" i="1"/>
  <c r="AY251" i="1" s="1"/>
  <c r="AX252" i="1"/>
  <c r="AY252" i="1" s="1"/>
  <c r="AX253" i="1"/>
  <c r="AY253" i="1" s="1"/>
  <c r="AX254" i="1"/>
  <c r="AY254" i="1" s="1"/>
  <c r="AX255" i="1"/>
  <c r="AY255" i="1" s="1"/>
  <c r="AX256" i="1"/>
  <c r="AY256" i="1" s="1"/>
  <c r="AX257" i="1"/>
  <c r="AY257" i="1" s="1"/>
  <c r="AX258" i="1"/>
  <c r="AY258" i="1" s="1"/>
  <c r="AX259" i="1"/>
  <c r="AY259" i="1" s="1"/>
  <c r="AX260" i="1"/>
  <c r="AY260" i="1" s="1"/>
  <c r="AX261" i="1"/>
  <c r="AY261" i="1" s="1"/>
  <c r="AX262" i="1"/>
  <c r="AY262" i="1" s="1"/>
  <c r="AX263" i="1"/>
  <c r="AY263" i="1" s="1"/>
  <c r="AX264" i="1"/>
  <c r="AY264" i="1" s="1"/>
  <c r="AX265" i="1"/>
  <c r="AY265" i="1" s="1"/>
  <c r="AX266" i="1"/>
  <c r="AY266" i="1" s="1"/>
  <c r="AX267" i="1"/>
  <c r="AY267" i="1" s="1"/>
  <c r="AX268" i="1"/>
  <c r="AY268" i="1" s="1"/>
  <c r="AX269" i="1"/>
  <c r="AY269" i="1" s="1"/>
  <c r="AX270" i="1"/>
  <c r="AY270" i="1" s="1"/>
  <c r="AX271" i="1"/>
  <c r="AY271" i="1" s="1"/>
  <c r="AX272" i="1"/>
  <c r="AY272" i="1" s="1"/>
  <c r="AX273" i="1"/>
  <c r="AY273" i="1" s="1"/>
  <c r="AX274" i="1"/>
  <c r="AY274" i="1" s="1"/>
  <c r="AX275" i="1"/>
  <c r="AY275" i="1" s="1"/>
  <c r="AX276" i="1"/>
  <c r="AY276" i="1" s="1"/>
  <c r="AX277" i="1"/>
  <c r="AY277" i="1" s="1"/>
  <c r="AX278" i="1"/>
  <c r="AY278" i="1" s="1"/>
  <c r="AX279" i="1"/>
  <c r="AY279" i="1" s="1"/>
  <c r="AX280" i="1"/>
  <c r="AY280" i="1" s="1"/>
  <c r="AX281" i="1"/>
  <c r="AY281" i="1" s="1"/>
  <c r="AX282" i="1"/>
  <c r="AY282" i="1" s="1"/>
  <c r="AX283" i="1"/>
  <c r="AY283" i="1" s="1"/>
  <c r="AX284" i="1"/>
  <c r="AY284" i="1" s="1"/>
  <c r="AX285" i="1"/>
  <c r="AY285" i="1" s="1"/>
  <c r="AX286" i="1"/>
  <c r="AY286" i="1" s="1"/>
  <c r="AX287" i="1"/>
  <c r="AY287" i="1" s="1"/>
  <c r="AX288" i="1"/>
  <c r="AY288" i="1" s="1"/>
  <c r="AX289" i="1"/>
  <c r="AY289" i="1" s="1"/>
  <c r="AX290" i="1"/>
  <c r="AY290" i="1" s="1"/>
  <c r="AX291" i="1"/>
  <c r="AY291" i="1" s="1"/>
  <c r="AX292" i="1"/>
  <c r="AY292" i="1" s="1"/>
  <c r="AX293" i="1"/>
  <c r="AY293" i="1" s="1"/>
  <c r="AX294" i="1"/>
  <c r="AY294" i="1" s="1"/>
  <c r="AX295" i="1"/>
  <c r="AY295" i="1" s="1"/>
  <c r="AX296" i="1"/>
  <c r="AY296" i="1" s="1"/>
  <c r="AX297" i="1"/>
  <c r="AY297" i="1" s="1"/>
  <c r="AX298" i="1"/>
  <c r="AY298" i="1" s="1"/>
  <c r="AX299" i="1"/>
  <c r="AY299" i="1" s="1"/>
  <c r="AX300" i="1"/>
  <c r="AY300" i="1" s="1"/>
  <c r="AX301" i="1"/>
  <c r="AY301" i="1" s="1"/>
  <c r="AX302" i="1"/>
  <c r="AY302" i="1" s="1"/>
  <c r="AX303" i="1"/>
  <c r="AY303" i="1" s="1"/>
  <c r="AX304" i="1"/>
  <c r="AY304" i="1" s="1"/>
  <c r="AX305" i="1"/>
  <c r="AY305" i="1" s="1"/>
  <c r="AX306" i="1"/>
  <c r="AY306" i="1" s="1"/>
  <c r="AX307" i="1"/>
  <c r="AY307" i="1" s="1"/>
  <c r="AX308" i="1"/>
  <c r="AY308" i="1" s="1"/>
  <c r="AX309" i="1"/>
  <c r="AY309" i="1" s="1"/>
  <c r="AX310" i="1"/>
  <c r="AY310" i="1" s="1"/>
  <c r="AX311" i="1"/>
  <c r="AY311" i="1" s="1"/>
  <c r="AX312" i="1"/>
  <c r="AY312" i="1" s="1"/>
  <c r="AX313" i="1"/>
  <c r="AY313" i="1" s="1"/>
  <c r="AX314" i="1"/>
  <c r="AY314" i="1" s="1"/>
  <c r="AX315" i="1"/>
  <c r="AY315" i="1" s="1"/>
  <c r="AX316" i="1"/>
  <c r="AY316" i="1" s="1"/>
  <c r="AX317" i="1"/>
  <c r="AY317" i="1" s="1"/>
  <c r="AX318" i="1"/>
  <c r="AY318" i="1" s="1"/>
  <c r="AX319" i="1"/>
  <c r="AY319" i="1" s="1"/>
  <c r="AX320" i="1"/>
  <c r="AY320" i="1" s="1"/>
  <c r="AX321" i="1"/>
  <c r="AY321" i="1" s="1"/>
  <c r="AX322" i="1"/>
  <c r="AY322" i="1" s="1"/>
  <c r="AX323" i="1"/>
  <c r="AY323" i="1" s="1"/>
  <c r="AX324" i="1"/>
  <c r="AY324" i="1" s="1"/>
  <c r="AX325" i="1"/>
  <c r="AY325" i="1" s="1"/>
  <c r="AX326" i="1"/>
  <c r="AY326" i="1" s="1"/>
  <c r="AX327" i="1"/>
  <c r="AY327" i="1" s="1"/>
  <c r="AX328" i="1"/>
  <c r="AY328" i="1" s="1"/>
  <c r="AX329" i="1"/>
  <c r="AY329" i="1" s="1"/>
  <c r="AX330" i="1"/>
  <c r="AY330" i="1" s="1"/>
  <c r="AX331" i="1"/>
  <c r="AY331" i="1" s="1"/>
  <c r="AX332" i="1"/>
  <c r="AY332" i="1" s="1"/>
  <c r="AX333" i="1"/>
  <c r="AY333" i="1" s="1"/>
  <c r="AX334" i="1"/>
  <c r="AY334" i="1" s="1"/>
  <c r="AX335" i="1"/>
  <c r="AY335" i="1" s="1"/>
  <c r="AX336" i="1"/>
  <c r="AY336" i="1" s="1"/>
  <c r="AX337" i="1"/>
  <c r="AY337" i="1" s="1"/>
  <c r="AX338" i="1"/>
  <c r="AY338" i="1" s="1"/>
  <c r="AX339" i="1"/>
  <c r="AY339" i="1" s="1"/>
  <c r="AX340" i="1"/>
  <c r="AY340" i="1" s="1"/>
  <c r="AX341" i="1"/>
  <c r="AY341" i="1" s="1"/>
  <c r="AX342" i="1"/>
  <c r="AY342" i="1" s="1"/>
  <c r="AX343" i="1"/>
  <c r="AY343" i="1" s="1"/>
  <c r="AX344" i="1"/>
  <c r="AY344" i="1" s="1"/>
  <c r="AX345" i="1"/>
  <c r="AY345" i="1" s="1"/>
  <c r="AX346" i="1"/>
  <c r="AY346" i="1" s="1"/>
  <c r="AX347" i="1"/>
  <c r="AY347" i="1" s="1"/>
  <c r="AX348" i="1"/>
  <c r="AY348" i="1" s="1"/>
  <c r="AX349" i="1"/>
  <c r="AY349" i="1" s="1"/>
  <c r="AX350" i="1"/>
  <c r="AY350" i="1" s="1"/>
  <c r="AX351" i="1"/>
  <c r="AY351" i="1" s="1"/>
  <c r="AX352" i="1"/>
  <c r="AY352" i="1" s="1"/>
  <c r="AX353" i="1"/>
  <c r="AY353" i="1" s="1"/>
  <c r="AX354" i="1"/>
  <c r="AY354" i="1" s="1"/>
  <c r="AX355" i="1"/>
  <c r="AY355" i="1" s="1"/>
  <c r="AX356" i="1"/>
  <c r="AY356" i="1" s="1"/>
  <c r="AX357" i="1"/>
  <c r="AY357" i="1" s="1"/>
  <c r="AX358" i="1"/>
  <c r="AY358" i="1" s="1"/>
  <c r="AX359" i="1"/>
  <c r="AY359" i="1" s="1"/>
  <c r="AX360" i="1"/>
  <c r="AY360" i="1" s="1"/>
  <c r="AX361" i="1"/>
  <c r="AY361" i="1" s="1"/>
  <c r="AX362" i="1"/>
  <c r="AY362" i="1" s="1"/>
  <c r="AX363" i="1"/>
  <c r="AY363" i="1" s="1"/>
  <c r="AX364" i="1"/>
  <c r="AY364" i="1" s="1"/>
  <c r="AX365" i="1"/>
  <c r="AY365" i="1" s="1"/>
  <c r="AX366" i="1"/>
  <c r="AY366" i="1" s="1"/>
  <c r="AX367" i="1"/>
  <c r="AY367" i="1" s="1"/>
  <c r="AX368" i="1"/>
  <c r="AY368" i="1" s="1"/>
  <c r="AX369" i="1"/>
  <c r="AY369" i="1" s="1"/>
  <c r="AX370" i="1"/>
  <c r="AY370" i="1" s="1"/>
  <c r="AX371" i="1"/>
  <c r="AY371" i="1" s="1"/>
  <c r="AX372" i="1"/>
  <c r="AY372" i="1" s="1"/>
  <c r="AX373" i="1"/>
  <c r="AY373" i="1" s="1"/>
  <c r="AX374" i="1"/>
  <c r="AY374" i="1" s="1"/>
  <c r="AX375" i="1"/>
  <c r="AY375" i="1" s="1"/>
  <c r="AX376" i="1"/>
  <c r="AY376" i="1" s="1"/>
  <c r="AX377" i="1"/>
  <c r="AY377" i="1" s="1"/>
  <c r="AX378" i="1"/>
  <c r="AY378" i="1" s="1"/>
  <c r="AX379" i="1"/>
  <c r="AY379" i="1" s="1"/>
  <c r="AX380" i="1"/>
  <c r="AY380" i="1" s="1"/>
  <c r="AX381" i="1"/>
  <c r="AY381" i="1" s="1"/>
  <c r="AX382" i="1"/>
  <c r="AY382" i="1" s="1"/>
  <c r="AX383" i="1"/>
  <c r="AY383" i="1" s="1"/>
  <c r="AX384" i="1"/>
  <c r="AY384" i="1" s="1"/>
  <c r="AX385" i="1"/>
  <c r="AY385" i="1" s="1"/>
  <c r="AX386" i="1"/>
  <c r="AY386" i="1" s="1"/>
  <c r="AX387" i="1"/>
  <c r="AY387" i="1" s="1"/>
  <c r="AX388" i="1"/>
  <c r="AY388" i="1" s="1"/>
  <c r="AX389" i="1"/>
  <c r="AY389" i="1" s="1"/>
  <c r="AX390" i="1"/>
  <c r="AY390" i="1" s="1"/>
  <c r="AX391" i="1"/>
  <c r="AY391" i="1" s="1"/>
  <c r="AX392" i="1"/>
  <c r="AY392" i="1" s="1"/>
  <c r="AX393" i="1"/>
  <c r="AY393" i="1" s="1"/>
  <c r="AX394" i="1"/>
  <c r="AY394" i="1" s="1"/>
  <c r="AX395" i="1"/>
  <c r="AY395" i="1" s="1"/>
  <c r="AX396" i="1"/>
  <c r="AY396" i="1" s="1"/>
  <c r="AX397" i="1"/>
  <c r="AY397" i="1" s="1"/>
  <c r="AX398" i="1"/>
  <c r="AY398" i="1" s="1"/>
  <c r="AX399" i="1"/>
  <c r="AY399" i="1" s="1"/>
  <c r="AX400" i="1"/>
  <c r="AY400" i="1" s="1"/>
  <c r="AX401" i="1"/>
  <c r="AY401" i="1" s="1"/>
  <c r="AX402" i="1"/>
  <c r="AY402" i="1" s="1"/>
  <c r="AX403" i="1"/>
  <c r="AY403" i="1" s="1"/>
  <c r="AX404" i="1"/>
  <c r="AY404" i="1" s="1"/>
  <c r="AX405" i="1"/>
  <c r="AY405" i="1" s="1"/>
  <c r="AX406" i="1"/>
  <c r="AY406" i="1" s="1"/>
  <c r="AX407" i="1"/>
  <c r="AY407" i="1" s="1"/>
  <c r="AX408" i="1"/>
  <c r="AY408" i="1" s="1"/>
  <c r="AX409" i="1"/>
  <c r="AY409" i="1" s="1"/>
  <c r="AX410" i="1"/>
  <c r="AY410" i="1" s="1"/>
  <c r="AX411" i="1"/>
  <c r="AY411" i="1" s="1"/>
  <c r="AX412" i="1"/>
  <c r="AY412" i="1" s="1"/>
  <c r="AX413" i="1"/>
  <c r="AY413" i="1" s="1"/>
  <c r="AX414" i="1"/>
  <c r="AY414" i="1" s="1"/>
  <c r="AX415" i="1"/>
  <c r="AY415" i="1" s="1"/>
  <c r="AX416" i="1"/>
  <c r="AY416" i="1" s="1"/>
  <c r="AX417" i="1"/>
  <c r="AY417" i="1" s="1"/>
  <c r="AX418" i="1"/>
  <c r="AY418" i="1" s="1"/>
  <c r="AX419" i="1"/>
  <c r="AY419" i="1" s="1"/>
  <c r="AY2" i="1"/>
  <c r="AU3" i="1"/>
  <c r="AV3" i="1" s="1"/>
  <c r="AU4" i="1"/>
  <c r="AV4" i="1" s="1"/>
  <c r="AU5" i="1"/>
  <c r="AV5" i="1" s="1"/>
  <c r="AU6" i="1"/>
  <c r="AV6" i="1" s="1"/>
  <c r="AU7" i="1"/>
  <c r="AV7" i="1" s="1"/>
  <c r="AU8" i="1"/>
  <c r="AV8" i="1" s="1"/>
  <c r="AU9" i="1"/>
  <c r="AV9" i="1" s="1"/>
  <c r="AU10" i="1"/>
  <c r="AV10" i="1" s="1"/>
  <c r="AU11" i="1"/>
  <c r="AV11" i="1" s="1"/>
  <c r="AU12" i="1"/>
  <c r="AV12" i="1" s="1"/>
  <c r="AU13" i="1"/>
  <c r="AV13" i="1" s="1"/>
  <c r="AU14" i="1"/>
  <c r="AV14" i="1" s="1"/>
  <c r="AU15" i="1"/>
  <c r="AV15" i="1" s="1"/>
  <c r="AU16" i="1"/>
  <c r="AV16" i="1" s="1"/>
  <c r="AU17" i="1"/>
  <c r="AV17" i="1" s="1"/>
  <c r="AU18" i="1"/>
  <c r="AV18" i="1" s="1"/>
  <c r="AU19" i="1"/>
  <c r="AV19" i="1" s="1"/>
  <c r="AU20" i="1"/>
  <c r="AV20" i="1" s="1"/>
  <c r="AU21" i="1"/>
  <c r="AV21" i="1" s="1"/>
  <c r="AU22" i="1"/>
  <c r="AV22" i="1" s="1"/>
  <c r="AU23" i="1"/>
  <c r="AV23" i="1" s="1"/>
  <c r="AU24" i="1"/>
  <c r="AV24" i="1" s="1"/>
  <c r="AU25" i="1"/>
  <c r="AV25" i="1" s="1"/>
  <c r="AU26" i="1"/>
  <c r="AV26" i="1" s="1"/>
  <c r="AU27" i="1"/>
  <c r="AV27" i="1" s="1"/>
  <c r="AU28" i="1"/>
  <c r="AV28" i="1" s="1"/>
  <c r="AU29" i="1"/>
  <c r="AV29" i="1" s="1"/>
  <c r="AU30" i="1"/>
  <c r="AV30" i="1" s="1"/>
  <c r="AU31" i="1"/>
  <c r="AV31" i="1" s="1"/>
  <c r="AU32" i="1"/>
  <c r="AV32" i="1" s="1"/>
  <c r="AU33" i="1"/>
  <c r="AV33" i="1" s="1"/>
  <c r="AU34" i="1"/>
  <c r="AV34" i="1" s="1"/>
  <c r="AU35" i="1"/>
  <c r="AV35" i="1" s="1"/>
  <c r="AU36" i="1"/>
  <c r="AV36" i="1" s="1"/>
  <c r="AU37" i="1"/>
  <c r="AV37" i="1" s="1"/>
  <c r="AU38" i="1"/>
  <c r="AV38" i="1" s="1"/>
  <c r="AU39" i="1"/>
  <c r="AV39" i="1" s="1"/>
  <c r="AU40" i="1"/>
  <c r="AV40" i="1" s="1"/>
  <c r="AU41" i="1"/>
  <c r="AV41" i="1" s="1"/>
  <c r="AU42" i="1"/>
  <c r="AV42" i="1" s="1"/>
  <c r="AU43" i="1"/>
  <c r="AV43" i="1" s="1"/>
  <c r="AU44" i="1"/>
  <c r="AV44" i="1" s="1"/>
  <c r="AU45" i="1"/>
  <c r="AV45" i="1" s="1"/>
  <c r="AU46" i="1"/>
  <c r="AV46" i="1" s="1"/>
  <c r="AU47" i="1"/>
  <c r="AV47" i="1" s="1"/>
  <c r="AU48" i="1"/>
  <c r="AV48" i="1" s="1"/>
  <c r="AU49" i="1"/>
  <c r="AV49" i="1" s="1"/>
  <c r="AU50" i="1"/>
  <c r="AV50" i="1" s="1"/>
  <c r="AU51" i="1"/>
  <c r="AV51" i="1" s="1"/>
  <c r="AU52" i="1"/>
  <c r="AV52" i="1" s="1"/>
  <c r="AU53" i="1"/>
  <c r="AV53" i="1" s="1"/>
  <c r="AU54" i="1"/>
  <c r="AV54" i="1" s="1"/>
  <c r="AU55" i="1"/>
  <c r="AV55" i="1" s="1"/>
  <c r="AU56" i="1"/>
  <c r="AV56" i="1" s="1"/>
  <c r="AU57" i="1"/>
  <c r="AV57" i="1" s="1"/>
  <c r="AU58" i="1"/>
  <c r="AV58" i="1" s="1"/>
  <c r="AU59" i="1"/>
  <c r="AV59" i="1" s="1"/>
  <c r="AU60" i="1"/>
  <c r="AV60" i="1" s="1"/>
  <c r="AU61" i="1"/>
  <c r="AV61" i="1" s="1"/>
  <c r="AU62" i="1"/>
  <c r="AV62" i="1" s="1"/>
  <c r="AU63" i="1"/>
  <c r="AV63" i="1" s="1"/>
  <c r="AU64" i="1"/>
  <c r="AV64" i="1" s="1"/>
  <c r="AU65" i="1"/>
  <c r="AV65" i="1" s="1"/>
  <c r="AU66" i="1"/>
  <c r="AV66" i="1" s="1"/>
  <c r="AU67" i="1"/>
  <c r="AV67" i="1" s="1"/>
  <c r="AU68" i="1"/>
  <c r="AV68" i="1" s="1"/>
  <c r="AU69" i="1"/>
  <c r="AV69" i="1" s="1"/>
  <c r="AU70" i="1"/>
  <c r="AV70" i="1" s="1"/>
  <c r="AU71" i="1"/>
  <c r="AV71" i="1" s="1"/>
  <c r="AU72" i="1"/>
  <c r="AV72" i="1" s="1"/>
  <c r="AU73" i="1"/>
  <c r="AV73" i="1" s="1"/>
  <c r="AU74" i="1"/>
  <c r="AV74" i="1" s="1"/>
  <c r="AU75" i="1"/>
  <c r="AV75" i="1" s="1"/>
  <c r="AU76" i="1"/>
  <c r="AV76" i="1" s="1"/>
  <c r="AU77" i="1"/>
  <c r="AV77" i="1" s="1"/>
  <c r="AU78" i="1"/>
  <c r="AV78" i="1" s="1"/>
  <c r="AU79" i="1"/>
  <c r="AV79" i="1" s="1"/>
  <c r="AU80" i="1"/>
  <c r="AV80" i="1" s="1"/>
  <c r="AU81" i="1"/>
  <c r="AV81" i="1" s="1"/>
  <c r="AU82" i="1"/>
  <c r="AV82" i="1" s="1"/>
  <c r="AU83" i="1"/>
  <c r="AV83" i="1" s="1"/>
  <c r="AU84" i="1"/>
  <c r="AV84" i="1" s="1"/>
  <c r="AU85" i="1"/>
  <c r="AV85" i="1" s="1"/>
  <c r="AU86" i="1"/>
  <c r="AV86" i="1" s="1"/>
  <c r="AU87" i="1"/>
  <c r="AV87" i="1" s="1"/>
  <c r="AU88" i="1"/>
  <c r="AV88" i="1" s="1"/>
  <c r="AU89" i="1"/>
  <c r="AV89" i="1" s="1"/>
  <c r="AU90" i="1"/>
  <c r="AV90" i="1" s="1"/>
  <c r="AU91" i="1"/>
  <c r="AV91" i="1" s="1"/>
  <c r="AU92" i="1"/>
  <c r="AV92" i="1" s="1"/>
  <c r="AU93" i="1"/>
  <c r="AV93" i="1" s="1"/>
  <c r="AU94" i="1"/>
  <c r="AV94" i="1" s="1"/>
  <c r="AU95" i="1"/>
  <c r="AV95" i="1" s="1"/>
  <c r="AU96" i="1"/>
  <c r="AV96" i="1" s="1"/>
  <c r="AU97" i="1"/>
  <c r="AV97" i="1" s="1"/>
  <c r="AU98" i="1"/>
  <c r="AV98" i="1" s="1"/>
  <c r="AU99" i="1"/>
  <c r="AV99" i="1" s="1"/>
  <c r="AU100" i="1"/>
  <c r="AV100" i="1" s="1"/>
  <c r="AU101" i="1"/>
  <c r="AV101" i="1" s="1"/>
  <c r="AU102" i="1"/>
  <c r="AV102" i="1" s="1"/>
  <c r="AU103" i="1"/>
  <c r="AV103" i="1" s="1"/>
  <c r="AU104" i="1"/>
  <c r="AV104" i="1" s="1"/>
  <c r="AU105" i="1"/>
  <c r="AV105" i="1" s="1"/>
  <c r="AU106" i="1"/>
  <c r="AV106" i="1" s="1"/>
  <c r="AU107" i="1"/>
  <c r="AV107" i="1" s="1"/>
  <c r="AU108" i="1"/>
  <c r="AV108" i="1" s="1"/>
  <c r="AU109" i="1"/>
  <c r="AV109" i="1" s="1"/>
  <c r="AU110" i="1"/>
  <c r="AV110" i="1" s="1"/>
  <c r="AU111" i="1"/>
  <c r="AV111" i="1" s="1"/>
  <c r="AU112" i="1"/>
  <c r="AV112" i="1" s="1"/>
  <c r="AU113" i="1"/>
  <c r="AV113" i="1" s="1"/>
  <c r="AU114" i="1"/>
  <c r="AV114" i="1" s="1"/>
  <c r="AU115" i="1"/>
  <c r="AV115" i="1" s="1"/>
  <c r="AU116" i="1"/>
  <c r="AV116" i="1" s="1"/>
  <c r="AU117" i="1"/>
  <c r="AV117" i="1" s="1"/>
  <c r="AU118" i="1"/>
  <c r="AV118" i="1" s="1"/>
  <c r="AU119" i="1"/>
  <c r="AV119" i="1" s="1"/>
  <c r="AU120" i="1"/>
  <c r="AV120" i="1" s="1"/>
  <c r="AU121" i="1"/>
  <c r="AV121" i="1" s="1"/>
  <c r="AU122" i="1"/>
  <c r="AV122" i="1" s="1"/>
  <c r="AU123" i="1"/>
  <c r="AV123" i="1" s="1"/>
  <c r="AU124" i="1"/>
  <c r="AV124" i="1" s="1"/>
  <c r="AU125" i="1"/>
  <c r="AV125" i="1" s="1"/>
  <c r="AU126" i="1"/>
  <c r="AV126" i="1" s="1"/>
  <c r="AU127" i="1"/>
  <c r="AV127" i="1" s="1"/>
  <c r="AU128" i="1"/>
  <c r="AV128" i="1" s="1"/>
  <c r="AU129" i="1"/>
  <c r="AV129" i="1" s="1"/>
  <c r="AU130" i="1"/>
  <c r="AV130" i="1" s="1"/>
  <c r="AU131" i="1"/>
  <c r="AV131" i="1" s="1"/>
  <c r="AU132" i="1"/>
  <c r="AV132" i="1" s="1"/>
  <c r="AU133" i="1"/>
  <c r="AV133" i="1" s="1"/>
  <c r="AU134" i="1"/>
  <c r="AV134" i="1" s="1"/>
  <c r="AU135" i="1"/>
  <c r="AV135" i="1" s="1"/>
  <c r="AU136" i="1"/>
  <c r="AV136" i="1" s="1"/>
  <c r="AU137" i="1"/>
  <c r="AV137" i="1" s="1"/>
  <c r="AU138" i="1"/>
  <c r="AV138" i="1" s="1"/>
  <c r="AU139" i="1"/>
  <c r="AV139" i="1" s="1"/>
  <c r="AU140" i="1"/>
  <c r="AV140" i="1" s="1"/>
  <c r="AU141" i="1"/>
  <c r="AV141" i="1" s="1"/>
  <c r="AU142" i="1"/>
  <c r="AV142" i="1" s="1"/>
  <c r="AU143" i="1"/>
  <c r="AV143" i="1" s="1"/>
  <c r="AU144" i="1"/>
  <c r="AV144" i="1" s="1"/>
  <c r="AU145" i="1"/>
  <c r="AV145" i="1" s="1"/>
  <c r="AU146" i="1"/>
  <c r="AV146" i="1" s="1"/>
  <c r="AU147" i="1"/>
  <c r="AV147" i="1" s="1"/>
  <c r="AU148" i="1"/>
  <c r="AV148" i="1" s="1"/>
  <c r="AU149" i="1"/>
  <c r="AV149" i="1" s="1"/>
  <c r="AU150" i="1"/>
  <c r="AV150" i="1" s="1"/>
  <c r="AU151" i="1"/>
  <c r="AV151" i="1" s="1"/>
  <c r="AU152" i="1"/>
  <c r="AV152" i="1" s="1"/>
  <c r="AU153" i="1"/>
  <c r="AV153" i="1" s="1"/>
  <c r="AU154" i="1"/>
  <c r="AV154" i="1" s="1"/>
  <c r="AU155" i="1"/>
  <c r="AV155" i="1" s="1"/>
  <c r="AU156" i="1"/>
  <c r="AV156" i="1" s="1"/>
  <c r="AU157" i="1"/>
  <c r="AV157" i="1" s="1"/>
  <c r="AU158" i="1"/>
  <c r="AV158" i="1" s="1"/>
  <c r="AU159" i="1"/>
  <c r="AV159" i="1" s="1"/>
  <c r="AU160" i="1"/>
  <c r="AV160" i="1" s="1"/>
  <c r="AU161" i="1"/>
  <c r="AV161" i="1" s="1"/>
  <c r="AU162" i="1"/>
  <c r="AV162" i="1" s="1"/>
  <c r="AU163" i="1"/>
  <c r="AV163" i="1" s="1"/>
  <c r="AU164" i="1"/>
  <c r="AV164" i="1" s="1"/>
  <c r="AU165" i="1"/>
  <c r="AV165" i="1" s="1"/>
  <c r="AU166" i="1"/>
  <c r="AV166" i="1" s="1"/>
  <c r="AU167" i="1"/>
  <c r="AV167" i="1" s="1"/>
  <c r="AU168" i="1"/>
  <c r="AV168" i="1" s="1"/>
  <c r="AU169" i="1"/>
  <c r="AV169" i="1" s="1"/>
  <c r="AU170" i="1"/>
  <c r="AV170" i="1" s="1"/>
  <c r="AU171" i="1"/>
  <c r="AV171" i="1" s="1"/>
  <c r="AU172" i="1"/>
  <c r="AV172" i="1" s="1"/>
  <c r="AU173" i="1"/>
  <c r="AV173" i="1" s="1"/>
  <c r="AU174" i="1"/>
  <c r="AV174" i="1" s="1"/>
  <c r="AU175" i="1"/>
  <c r="AV175" i="1" s="1"/>
  <c r="AU176" i="1"/>
  <c r="AV176" i="1" s="1"/>
  <c r="AU177" i="1"/>
  <c r="AV177" i="1" s="1"/>
  <c r="AU178" i="1"/>
  <c r="AV178" i="1" s="1"/>
  <c r="AU179" i="1"/>
  <c r="AV179" i="1" s="1"/>
  <c r="AU180" i="1"/>
  <c r="AV180" i="1" s="1"/>
  <c r="AU181" i="1"/>
  <c r="AV181" i="1" s="1"/>
  <c r="AU182" i="1"/>
  <c r="AV182" i="1" s="1"/>
  <c r="AU183" i="1"/>
  <c r="AV183" i="1" s="1"/>
  <c r="AU184" i="1"/>
  <c r="AV184" i="1" s="1"/>
  <c r="AU185" i="1"/>
  <c r="AV185" i="1" s="1"/>
  <c r="AU186" i="1"/>
  <c r="AV186" i="1" s="1"/>
  <c r="AU187" i="1"/>
  <c r="AV187" i="1" s="1"/>
  <c r="AU188" i="1"/>
  <c r="AV188" i="1" s="1"/>
  <c r="AU189" i="1"/>
  <c r="AV189" i="1" s="1"/>
  <c r="AU190" i="1"/>
  <c r="AV190" i="1" s="1"/>
  <c r="AU191" i="1"/>
  <c r="AV191" i="1" s="1"/>
  <c r="AU192" i="1"/>
  <c r="AV192" i="1" s="1"/>
  <c r="AU193" i="1"/>
  <c r="AV193" i="1" s="1"/>
  <c r="AU194" i="1"/>
  <c r="AV194" i="1" s="1"/>
  <c r="AU195" i="1"/>
  <c r="AV195" i="1" s="1"/>
  <c r="AU196" i="1"/>
  <c r="AV196" i="1" s="1"/>
  <c r="AU197" i="1"/>
  <c r="AV197" i="1" s="1"/>
  <c r="AU198" i="1"/>
  <c r="AV198" i="1" s="1"/>
  <c r="AU199" i="1"/>
  <c r="AV199" i="1" s="1"/>
  <c r="AU200" i="1"/>
  <c r="AV200" i="1" s="1"/>
  <c r="AU201" i="1"/>
  <c r="AV201" i="1" s="1"/>
  <c r="AU202" i="1"/>
  <c r="AV202" i="1" s="1"/>
  <c r="AU203" i="1"/>
  <c r="AV203" i="1" s="1"/>
  <c r="AU204" i="1"/>
  <c r="AV204" i="1" s="1"/>
  <c r="AU205" i="1"/>
  <c r="AV205" i="1" s="1"/>
  <c r="AU206" i="1"/>
  <c r="AV206" i="1" s="1"/>
  <c r="AU207" i="1"/>
  <c r="AV207" i="1" s="1"/>
  <c r="AU208" i="1"/>
  <c r="AV208" i="1" s="1"/>
  <c r="AU209" i="1"/>
  <c r="AV209" i="1" s="1"/>
  <c r="AU210" i="1"/>
  <c r="AV210" i="1" s="1"/>
  <c r="AU211" i="1"/>
  <c r="AV211" i="1" s="1"/>
  <c r="AU212" i="1"/>
  <c r="AV212" i="1" s="1"/>
  <c r="AU213" i="1"/>
  <c r="AV213" i="1" s="1"/>
  <c r="AU214" i="1"/>
  <c r="AV214" i="1" s="1"/>
  <c r="AU215" i="1"/>
  <c r="AV215" i="1" s="1"/>
  <c r="AU216" i="1"/>
  <c r="AV216" i="1" s="1"/>
  <c r="AU217" i="1"/>
  <c r="AV217" i="1" s="1"/>
  <c r="AU218" i="1"/>
  <c r="AV218" i="1" s="1"/>
  <c r="AU219" i="1"/>
  <c r="AV219" i="1" s="1"/>
  <c r="AU220" i="1"/>
  <c r="AV220" i="1" s="1"/>
  <c r="AU221" i="1"/>
  <c r="AV221" i="1" s="1"/>
  <c r="AU222" i="1"/>
  <c r="AV222" i="1" s="1"/>
  <c r="AU223" i="1"/>
  <c r="AV223" i="1" s="1"/>
  <c r="AU224" i="1"/>
  <c r="AV224" i="1" s="1"/>
  <c r="AU225" i="1"/>
  <c r="AV225" i="1" s="1"/>
  <c r="AU226" i="1"/>
  <c r="AV226" i="1" s="1"/>
  <c r="AU227" i="1"/>
  <c r="AV227" i="1" s="1"/>
  <c r="AU228" i="1"/>
  <c r="AV228" i="1" s="1"/>
  <c r="AU229" i="1"/>
  <c r="AV229" i="1" s="1"/>
  <c r="AU230" i="1"/>
  <c r="AV230" i="1" s="1"/>
  <c r="AU231" i="1"/>
  <c r="AV231" i="1" s="1"/>
  <c r="AU232" i="1"/>
  <c r="AV232" i="1" s="1"/>
  <c r="AU233" i="1"/>
  <c r="AV233" i="1" s="1"/>
  <c r="AU234" i="1"/>
  <c r="AV234" i="1" s="1"/>
  <c r="AU235" i="1"/>
  <c r="AV235" i="1" s="1"/>
  <c r="AU236" i="1"/>
  <c r="AV236" i="1" s="1"/>
  <c r="AU237" i="1"/>
  <c r="AV237" i="1" s="1"/>
  <c r="AU238" i="1"/>
  <c r="AV238" i="1" s="1"/>
  <c r="AU239" i="1"/>
  <c r="AV239" i="1" s="1"/>
  <c r="AU240" i="1"/>
  <c r="AV240" i="1" s="1"/>
  <c r="AU241" i="1"/>
  <c r="AV241" i="1" s="1"/>
  <c r="AU242" i="1"/>
  <c r="AV242" i="1" s="1"/>
  <c r="AU243" i="1"/>
  <c r="AV243" i="1" s="1"/>
  <c r="AU244" i="1"/>
  <c r="AV244" i="1" s="1"/>
  <c r="AU245" i="1"/>
  <c r="AV245" i="1" s="1"/>
  <c r="AU246" i="1"/>
  <c r="AV246" i="1" s="1"/>
  <c r="AU247" i="1"/>
  <c r="AV247" i="1" s="1"/>
  <c r="AU248" i="1"/>
  <c r="AV248" i="1" s="1"/>
  <c r="AU249" i="1"/>
  <c r="AV249" i="1" s="1"/>
  <c r="AU250" i="1"/>
  <c r="AV250" i="1" s="1"/>
  <c r="AU251" i="1"/>
  <c r="AV251" i="1" s="1"/>
  <c r="AU252" i="1"/>
  <c r="AV252" i="1" s="1"/>
  <c r="AU253" i="1"/>
  <c r="AV253" i="1" s="1"/>
  <c r="AU254" i="1"/>
  <c r="AV254" i="1" s="1"/>
  <c r="AU255" i="1"/>
  <c r="AV255" i="1" s="1"/>
  <c r="AU256" i="1"/>
  <c r="AV256" i="1" s="1"/>
  <c r="AU257" i="1"/>
  <c r="AV257" i="1" s="1"/>
  <c r="AU258" i="1"/>
  <c r="AV258" i="1" s="1"/>
  <c r="AU259" i="1"/>
  <c r="AV259" i="1" s="1"/>
  <c r="AU260" i="1"/>
  <c r="AV260" i="1" s="1"/>
  <c r="AU261" i="1"/>
  <c r="AV261" i="1" s="1"/>
  <c r="AU262" i="1"/>
  <c r="AV262" i="1" s="1"/>
  <c r="AU263" i="1"/>
  <c r="AV263" i="1" s="1"/>
  <c r="AU264" i="1"/>
  <c r="AV264" i="1" s="1"/>
  <c r="AU265" i="1"/>
  <c r="AV265" i="1" s="1"/>
  <c r="AU266" i="1"/>
  <c r="AV266" i="1" s="1"/>
  <c r="AU267" i="1"/>
  <c r="AV267" i="1" s="1"/>
  <c r="AU268" i="1"/>
  <c r="AV268" i="1" s="1"/>
  <c r="AU269" i="1"/>
  <c r="AV269" i="1" s="1"/>
  <c r="AU270" i="1"/>
  <c r="AV270" i="1" s="1"/>
  <c r="AU271" i="1"/>
  <c r="AV271" i="1" s="1"/>
  <c r="AU272" i="1"/>
  <c r="AV272" i="1" s="1"/>
  <c r="AU273" i="1"/>
  <c r="AV273" i="1" s="1"/>
  <c r="AU274" i="1"/>
  <c r="AV274" i="1" s="1"/>
  <c r="AU275" i="1"/>
  <c r="AV275" i="1" s="1"/>
  <c r="AU276" i="1"/>
  <c r="AV276" i="1" s="1"/>
  <c r="AU277" i="1"/>
  <c r="AV277" i="1" s="1"/>
  <c r="AU278" i="1"/>
  <c r="AV278" i="1" s="1"/>
  <c r="AU279" i="1"/>
  <c r="AV279" i="1" s="1"/>
  <c r="AU280" i="1"/>
  <c r="AV280" i="1" s="1"/>
  <c r="AU281" i="1"/>
  <c r="AV281" i="1" s="1"/>
  <c r="AU282" i="1"/>
  <c r="AV282" i="1" s="1"/>
  <c r="AU283" i="1"/>
  <c r="AV283" i="1" s="1"/>
  <c r="AU284" i="1"/>
  <c r="AV284" i="1" s="1"/>
  <c r="AU285" i="1"/>
  <c r="AV285" i="1" s="1"/>
  <c r="AU286" i="1"/>
  <c r="AV286" i="1" s="1"/>
  <c r="AU287" i="1"/>
  <c r="AV287" i="1" s="1"/>
  <c r="AU288" i="1"/>
  <c r="AV288" i="1" s="1"/>
  <c r="AU289" i="1"/>
  <c r="AV289" i="1" s="1"/>
  <c r="AU290" i="1"/>
  <c r="AV290" i="1" s="1"/>
  <c r="AU291" i="1"/>
  <c r="AV291" i="1" s="1"/>
  <c r="AU292" i="1"/>
  <c r="AV292" i="1" s="1"/>
  <c r="AU293" i="1"/>
  <c r="AV293" i="1" s="1"/>
  <c r="AU294" i="1"/>
  <c r="AV294" i="1" s="1"/>
  <c r="AU295" i="1"/>
  <c r="AV295" i="1" s="1"/>
  <c r="AU296" i="1"/>
  <c r="AV296" i="1" s="1"/>
  <c r="AU297" i="1"/>
  <c r="AV297" i="1" s="1"/>
  <c r="AU298" i="1"/>
  <c r="AV298" i="1" s="1"/>
  <c r="AU299" i="1"/>
  <c r="AV299" i="1" s="1"/>
  <c r="AU300" i="1"/>
  <c r="AV300" i="1" s="1"/>
  <c r="AU301" i="1"/>
  <c r="AV301" i="1" s="1"/>
  <c r="AU302" i="1"/>
  <c r="AV302" i="1" s="1"/>
  <c r="AU303" i="1"/>
  <c r="AV303" i="1" s="1"/>
  <c r="AU304" i="1"/>
  <c r="AV304" i="1" s="1"/>
  <c r="AU305" i="1"/>
  <c r="AV305" i="1" s="1"/>
  <c r="AU306" i="1"/>
  <c r="AV306" i="1" s="1"/>
  <c r="AU307" i="1"/>
  <c r="AV307" i="1" s="1"/>
  <c r="AU308" i="1"/>
  <c r="AV308" i="1" s="1"/>
  <c r="AU309" i="1"/>
  <c r="AV309" i="1" s="1"/>
  <c r="AU310" i="1"/>
  <c r="AV310" i="1" s="1"/>
  <c r="AU311" i="1"/>
  <c r="AV311" i="1" s="1"/>
  <c r="AU312" i="1"/>
  <c r="AV312" i="1" s="1"/>
  <c r="AU313" i="1"/>
  <c r="AV313" i="1" s="1"/>
  <c r="AU314" i="1"/>
  <c r="AV314" i="1" s="1"/>
  <c r="AU315" i="1"/>
  <c r="AV315" i="1" s="1"/>
  <c r="AU316" i="1"/>
  <c r="AV316" i="1" s="1"/>
  <c r="AU317" i="1"/>
  <c r="AV317" i="1" s="1"/>
  <c r="AU318" i="1"/>
  <c r="AV318" i="1" s="1"/>
  <c r="AU319" i="1"/>
  <c r="AV319" i="1" s="1"/>
  <c r="AU320" i="1"/>
  <c r="AV320" i="1" s="1"/>
  <c r="AU321" i="1"/>
  <c r="AV321" i="1" s="1"/>
  <c r="AU322" i="1"/>
  <c r="AV322" i="1" s="1"/>
  <c r="AU323" i="1"/>
  <c r="AV323" i="1" s="1"/>
  <c r="AU324" i="1"/>
  <c r="AV324" i="1" s="1"/>
  <c r="AU325" i="1"/>
  <c r="AV325" i="1" s="1"/>
  <c r="AU326" i="1"/>
  <c r="AV326" i="1" s="1"/>
  <c r="AU327" i="1"/>
  <c r="AV327" i="1" s="1"/>
  <c r="AU328" i="1"/>
  <c r="AV328" i="1" s="1"/>
  <c r="AU329" i="1"/>
  <c r="AV329" i="1" s="1"/>
  <c r="AU330" i="1"/>
  <c r="AV330" i="1" s="1"/>
  <c r="AU331" i="1"/>
  <c r="AV331" i="1" s="1"/>
  <c r="AU332" i="1"/>
  <c r="AV332" i="1" s="1"/>
  <c r="AU333" i="1"/>
  <c r="AV333" i="1" s="1"/>
  <c r="AU334" i="1"/>
  <c r="AV334" i="1" s="1"/>
  <c r="AU335" i="1"/>
  <c r="AV335" i="1" s="1"/>
  <c r="AU336" i="1"/>
  <c r="AV336" i="1" s="1"/>
  <c r="AU337" i="1"/>
  <c r="AV337" i="1" s="1"/>
  <c r="AU338" i="1"/>
  <c r="AV338" i="1" s="1"/>
  <c r="AU339" i="1"/>
  <c r="AV339" i="1" s="1"/>
  <c r="AU340" i="1"/>
  <c r="AV340" i="1" s="1"/>
  <c r="AU341" i="1"/>
  <c r="AV341" i="1" s="1"/>
  <c r="AU342" i="1"/>
  <c r="AV342" i="1" s="1"/>
  <c r="AU343" i="1"/>
  <c r="AV343" i="1" s="1"/>
  <c r="AU344" i="1"/>
  <c r="AV344" i="1" s="1"/>
  <c r="AU345" i="1"/>
  <c r="AV345" i="1" s="1"/>
  <c r="AU346" i="1"/>
  <c r="AV346" i="1" s="1"/>
  <c r="AU347" i="1"/>
  <c r="AV347" i="1" s="1"/>
  <c r="AU348" i="1"/>
  <c r="AV348" i="1" s="1"/>
  <c r="AU349" i="1"/>
  <c r="AV349" i="1" s="1"/>
  <c r="AU350" i="1"/>
  <c r="AV350" i="1" s="1"/>
  <c r="AU351" i="1"/>
  <c r="AV351" i="1" s="1"/>
  <c r="AU352" i="1"/>
  <c r="AV352" i="1" s="1"/>
  <c r="AU353" i="1"/>
  <c r="AV353" i="1" s="1"/>
  <c r="AU354" i="1"/>
  <c r="AV354" i="1" s="1"/>
  <c r="AU355" i="1"/>
  <c r="AV355" i="1" s="1"/>
  <c r="AU356" i="1"/>
  <c r="AV356" i="1" s="1"/>
  <c r="AU357" i="1"/>
  <c r="AV357" i="1" s="1"/>
  <c r="AU358" i="1"/>
  <c r="AV358" i="1" s="1"/>
  <c r="AU359" i="1"/>
  <c r="AV359" i="1" s="1"/>
  <c r="AU360" i="1"/>
  <c r="AV360" i="1" s="1"/>
  <c r="AU361" i="1"/>
  <c r="AV361" i="1" s="1"/>
  <c r="AU362" i="1"/>
  <c r="AV362" i="1" s="1"/>
  <c r="AU363" i="1"/>
  <c r="AV363" i="1" s="1"/>
  <c r="AU364" i="1"/>
  <c r="AV364" i="1" s="1"/>
  <c r="AU365" i="1"/>
  <c r="AV365" i="1" s="1"/>
  <c r="AU366" i="1"/>
  <c r="AV366" i="1" s="1"/>
  <c r="AU367" i="1"/>
  <c r="AV367" i="1" s="1"/>
  <c r="AU368" i="1"/>
  <c r="AV368" i="1" s="1"/>
  <c r="AU369" i="1"/>
  <c r="AV369" i="1" s="1"/>
  <c r="AU370" i="1"/>
  <c r="AV370" i="1" s="1"/>
  <c r="AU371" i="1"/>
  <c r="AV371" i="1" s="1"/>
  <c r="AU372" i="1"/>
  <c r="AV372" i="1" s="1"/>
  <c r="AU373" i="1"/>
  <c r="AV373" i="1" s="1"/>
  <c r="AU374" i="1"/>
  <c r="AV374" i="1" s="1"/>
  <c r="AU375" i="1"/>
  <c r="AV375" i="1" s="1"/>
  <c r="AU376" i="1"/>
  <c r="AV376" i="1" s="1"/>
  <c r="AU377" i="1"/>
  <c r="AV377" i="1" s="1"/>
  <c r="AU378" i="1"/>
  <c r="AV378" i="1" s="1"/>
  <c r="AU379" i="1"/>
  <c r="AV379" i="1" s="1"/>
  <c r="AU380" i="1"/>
  <c r="AV380" i="1" s="1"/>
  <c r="AU381" i="1"/>
  <c r="AV381" i="1" s="1"/>
  <c r="AU382" i="1"/>
  <c r="AV382" i="1" s="1"/>
  <c r="AU383" i="1"/>
  <c r="AV383" i="1" s="1"/>
  <c r="AU384" i="1"/>
  <c r="AV384" i="1" s="1"/>
  <c r="AU385" i="1"/>
  <c r="AV385" i="1" s="1"/>
  <c r="AU386" i="1"/>
  <c r="AV386" i="1" s="1"/>
  <c r="AU387" i="1"/>
  <c r="AV387" i="1" s="1"/>
  <c r="AU388" i="1"/>
  <c r="AV388" i="1" s="1"/>
  <c r="AU389" i="1"/>
  <c r="AV389" i="1" s="1"/>
  <c r="AU390" i="1"/>
  <c r="AV390" i="1" s="1"/>
  <c r="AU391" i="1"/>
  <c r="AV391" i="1" s="1"/>
  <c r="AU392" i="1"/>
  <c r="AV392" i="1" s="1"/>
  <c r="AU393" i="1"/>
  <c r="AV393" i="1" s="1"/>
  <c r="AU394" i="1"/>
  <c r="AV394" i="1" s="1"/>
  <c r="AU395" i="1"/>
  <c r="AV395" i="1" s="1"/>
  <c r="AU396" i="1"/>
  <c r="AV396" i="1" s="1"/>
  <c r="AU397" i="1"/>
  <c r="AV397" i="1" s="1"/>
  <c r="AU398" i="1"/>
  <c r="AV398" i="1" s="1"/>
  <c r="AU399" i="1"/>
  <c r="AV399" i="1" s="1"/>
  <c r="AU400" i="1"/>
  <c r="AV400" i="1" s="1"/>
  <c r="AU401" i="1"/>
  <c r="AV401" i="1" s="1"/>
  <c r="AU402" i="1"/>
  <c r="AV402" i="1" s="1"/>
  <c r="AU403" i="1"/>
  <c r="AV403" i="1" s="1"/>
  <c r="AU404" i="1"/>
  <c r="AV404" i="1" s="1"/>
  <c r="AU405" i="1"/>
  <c r="AV405" i="1" s="1"/>
  <c r="AU406" i="1"/>
  <c r="AV406" i="1" s="1"/>
  <c r="AU407" i="1"/>
  <c r="AV407" i="1" s="1"/>
  <c r="AU408" i="1"/>
  <c r="AV408" i="1" s="1"/>
  <c r="AU409" i="1"/>
  <c r="AV409" i="1" s="1"/>
  <c r="AU410" i="1"/>
  <c r="AV410" i="1" s="1"/>
  <c r="AU411" i="1"/>
  <c r="AV411" i="1" s="1"/>
  <c r="AU412" i="1"/>
  <c r="AV412" i="1" s="1"/>
  <c r="AU413" i="1"/>
  <c r="AV413" i="1" s="1"/>
  <c r="AU414" i="1"/>
  <c r="AV414" i="1" s="1"/>
  <c r="AU415" i="1"/>
  <c r="AV415" i="1" s="1"/>
  <c r="AU416" i="1"/>
  <c r="AV416" i="1" s="1"/>
  <c r="AU417" i="1"/>
  <c r="AV417" i="1" s="1"/>
  <c r="AU418" i="1"/>
  <c r="AV418" i="1" s="1"/>
  <c r="AU419" i="1"/>
  <c r="AV419" i="1" s="1"/>
  <c r="AU2" i="1"/>
  <c r="AV2" i="1" s="1"/>
  <c r="AR3" i="1"/>
  <c r="AS3" i="1" s="1"/>
  <c r="AR4" i="1"/>
  <c r="AS4" i="1" s="1"/>
  <c r="AR5" i="1"/>
  <c r="AS5" i="1" s="1"/>
  <c r="AR6" i="1"/>
  <c r="AS6" i="1" s="1"/>
  <c r="AR7" i="1"/>
  <c r="AS7" i="1" s="1"/>
  <c r="AR8" i="1"/>
  <c r="AS8" i="1" s="1"/>
  <c r="AR9" i="1"/>
  <c r="AS9" i="1" s="1"/>
  <c r="AR10" i="1"/>
  <c r="AS10" i="1" s="1"/>
  <c r="AR11" i="1"/>
  <c r="AS11" i="1" s="1"/>
  <c r="AR12" i="1"/>
  <c r="AS12" i="1" s="1"/>
  <c r="AR13" i="1"/>
  <c r="AS13" i="1" s="1"/>
  <c r="AR14" i="1"/>
  <c r="AS14" i="1" s="1"/>
  <c r="AR15" i="1"/>
  <c r="AS15" i="1" s="1"/>
  <c r="AR16" i="1"/>
  <c r="AS16" i="1" s="1"/>
  <c r="AR17" i="1"/>
  <c r="AS17" i="1" s="1"/>
  <c r="AR18" i="1"/>
  <c r="AS18" i="1" s="1"/>
  <c r="AR19" i="1"/>
  <c r="AS19" i="1" s="1"/>
  <c r="AR20" i="1"/>
  <c r="AS20" i="1" s="1"/>
  <c r="AR21" i="1"/>
  <c r="AS21" i="1" s="1"/>
  <c r="AR22" i="1"/>
  <c r="AS22" i="1" s="1"/>
  <c r="AR23" i="1"/>
  <c r="AS23" i="1" s="1"/>
  <c r="AR24" i="1"/>
  <c r="AS24" i="1" s="1"/>
  <c r="AR25" i="1"/>
  <c r="AS25" i="1" s="1"/>
  <c r="AR26" i="1"/>
  <c r="AS26" i="1" s="1"/>
  <c r="AR27" i="1"/>
  <c r="AS27" i="1" s="1"/>
  <c r="AR28" i="1"/>
  <c r="AS28" i="1" s="1"/>
  <c r="AR29" i="1"/>
  <c r="AS29" i="1" s="1"/>
  <c r="AR30" i="1"/>
  <c r="AS30" i="1" s="1"/>
  <c r="AR31" i="1"/>
  <c r="AS31" i="1" s="1"/>
  <c r="AR32" i="1"/>
  <c r="AS32" i="1" s="1"/>
  <c r="AR33" i="1"/>
  <c r="AS33" i="1" s="1"/>
  <c r="AR34" i="1"/>
  <c r="AS34" i="1" s="1"/>
  <c r="AR35" i="1"/>
  <c r="AS35" i="1" s="1"/>
  <c r="AR36" i="1"/>
  <c r="AS36" i="1" s="1"/>
  <c r="AR37" i="1"/>
  <c r="AS37" i="1" s="1"/>
  <c r="AR38" i="1"/>
  <c r="AS38" i="1" s="1"/>
  <c r="AR39" i="1"/>
  <c r="AS39" i="1" s="1"/>
  <c r="AR40" i="1"/>
  <c r="AS40" i="1" s="1"/>
  <c r="AR41" i="1"/>
  <c r="AS41" i="1" s="1"/>
  <c r="AR42" i="1"/>
  <c r="AS42" i="1" s="1"/>
  <c r="AR43" i="1"/>
  <c r="AS43" i="1" s="1"/>
  <c r="AR44" i="1"/>
  <c r="AS44" i="1" s="1"/>
  <c r="AR45" i="1"/>
  <c r="AS45" i="1" s="1"/>
  <c r="AR46" i="1"/>
  <c r="AS46" i="1" s="1"/>
  <c r="AR47" i="1"/>
  <c r="AS47" i="1" s="1"/>
  <c r="AR48" i="1"/>
  <c r="AS48" i="1" s="1"/>
  <c r="AR49" i="1"/>
  <c r="AS49" i="1" s="1"/>
  <c r="AR50" i="1"/>
  <c r="AS50" i="1" s="1"/>
  <c r="AR51" i="1"/>
  <c r="AS51" i="1" s="1"/>
  <c r="AR52" i="1"/>
  <c r="AS52" i="1" s="1"/>
  <c r="AR53" i="1"/>
  <c r="AS53" i="1" s="1"/>
  <c r="AR54" i="1"/>
  <c r="AS54" i="1" s="1"/>
  <c r="AR55" i="1"/>
  <c r="AS55" i="1" s="1"/>
  <c r="AR56" i="1"/>
  <c r="AS56" i="1" s="1"/>
  <c r="AR57" i="1"/>
  <c r="AS57" i="1" s="1"/>
  <c r="AR58" i="1"/>
  <c r="AS58" i="1" s="1"/>
  <c r="AR59" i="1"/>
  <c r="AS59" i="1" s="1"/>
  <c r="AR60" i="1"/>
  <c r="AS60" i="1" s="1"/>
  <c r="AR61" i="1"/>
  <c r="AS61" i="1" s="1"/>
  <c r="AR62" i="1"/>
  <c r="AS62" i="1" s="1"/>
  <c r="AR63" i="1"/>
  <c r="AS63" i="1" s="1"/>
  <c r="AR64" i="1"/>
  <c r="AS64" i="1" s="1"/>
  <c r="AR65" i="1"/>
  <c r="AS65" i="1" s="1"/>
  <c r="AR66" i="1"/>
  <c r="AS66" i="1" s="1"/>
  <c r="AR67" i="1"/>
  <c r="AS67" i="1" s="1"/>
  <c r="AR68" i="1"/>
  <c r="AS68" i="1" s="1"/>
  <c r="AR69" i="1"/>
  <c r="AS69" i="1" s="1"/>
  <c r="AR70" i="1"/>
  <c r="AS70" i="1" s="1"/>
  <c r="AR71" i="1"/>
  <c r="AS71" i="1" s="1"/>
  <c r="AR72" i="1"/>
  <c r="AS72" i="1" s="1"/>
  <c r="AR73" i="1"/>
  <c r="AS73" i="1" s="1"/>
  <c r="AR74" i="1"/>
  <c r="AS74" i="1" s="1"/>
  <c r="AR75" i="1"/>
  <c r="AS75" i="1" s="1"/>
  <c r="AR76" i="1"/>
  <c r="AS76" i="1" s="1"/>
  <c r="AR77" i="1"/>
  <c r="AS77" i="1" s="1"/>
  <c r="AR78" i="1"/>
  <c r="AS78" i="1" s="1"/>
  <c r="AR79" i="1"/>
  <c r="AS79" i="1" s="1"/>
  <c r="AR80" i="1"/>
  <c r="AS80" i="1" s="1"/>
  <c r="AR81" i="1"/>
  <c r="AS81" i="1" s="1"/>
  <c r="AR82" i="1"/>
  <c r="AS82" i="1" s="1"/>
  <c r="AR83" i="1"/>
  <c r="AS83" i="1" s="1"/>
  <c r="AR84" i="1"/>
  <c r="AS84" i="1" s="1"/>
  <c r="AR85" i="1"/>
  <c r="AS85" i="1" s="1"/>
  <c r="AR86" i="1"/>
  <c r="AS86" i="1" s="1"/>
  <c r="AR87" i="1"/>
  <c r="AS87" i="1" s="1"/>
  <c r="AR88" i="1"/>
  <c r="AS88" i="1" s="1"/>
  <c r="AR89" i="1"/>
  <c r="AS89" i="1" s="1"/>
  <c r="AR90" i="1"/>
  <c r="AS90" i="1" s="1"/>
  <c r="AR91" i="1"/>
  <c r="AS91" i="1" s="1"/>
  <c r="AR92" i="1"/>
  <c r="AS92" i="1" s="1"/>
  <c r="AR93" i="1"/>
  <c r="AS93" i="1" s="1"/>
  <c r="AR94" i="1"/>
  <c r="AS94" i="1" s="1"/>
  <c r="AR95" i="1"/>
  <c r="AS95" i="1" s="1"/>
  <c r="AR96" i="1"/>
  <c r="AS96" i="1" s="1"/>
  <c r="AR97" i="1"/>
  <c r="AS97" i="1" s="1"/>
  <c r="AR98" i="1"/>
  <c r="AS98" i="1" s="1"/>
  <c r="AR99" i="1"/>
  <c r="AS99" i="1" s="1"/>
  <c r="AR100" i="1"/>
  <c r="AS100" i="1" s="1"/>
  <c r="AR101" i="1"/>
  <c r="AS101" i="1" s="1"/>
  <c r="AR102" i="1"/>
  <c r="AS102" i="1" s="1"/>
  <c r="AR103" i="1"/>
  <c r="AS103" i="1" s="1"/>
  <c r="AR104" i="1"/>
  <c r="AS104" i="1" s="1"/>
  <c r="AR105" i="1"/>
  <c r="AS105" i="1" s="1"/>
  <c r="AR106" i="1"/>
  <c r="AS106" i="1" s="1"/>
  <c r="AR107" i="1"/>
  <c r="AS107" i="1" s="1"/>
  <c r="AR108" i="1"/>
  <c r="AS108" i="1" s="1"/>
  <c r="AR109" i="1"/>
  <c r="AS109" i="1" s="1"/>
  <c r="AR110" i="1"/>
  <c r="AS110" i="1" s="1"/>
  <c r="AR111" i="1"/>
  <c r="AS111" i="1" s="1"/>
  <c r="AR112" i="1"/>
  <c r="AS112" i="1" s="1"/>
  <c r="AR113" i="1"/>
  <c r="AS113" i="1" s="1"/>
  <c r="AR114" i="1"/>
  <c r="AS114" i="1" s="1"/>
  <c r="AR115" i="1"/>
  <c r="AS115" i="1" s="1"/>
  <c r="AR116" i="1"/>
  <c r="AS116" i="1" s="1"/>
  <c r="AR117" i="1"/>
  <c r="AS117" i="1" s="1"/>
  <c r="AR118" i="1"/>
  <c r="AS118" i="1" s="1"/>
  <c r="AR119" i="1"/>
  <c r="AS119" i="1" s="1"/>
  <c r="AR120" i="1"/>
  <c r="AS120" i="1" s="1"/>
  <c r="AR121" i="1"/>
  <c r="AS121" i="1" s="1"/>
  <c r="AR122" i="1"/>
  <c r="AS122" i="1" s="1"/>
  <c r="AR123" i="1"/>
  <c r="AS123" i="1" s="1"/>
  <c r="AR124" i="1"/>
  <c r="AS124" i="1" s="1"/>
  <c r="AR125" i="1"/>
  <c r="AS125" i="1" s="1"/>
  <c r="AR126" i="1"/>
  <c r="AS126" i="1" s="1"/>
  <c r="AR127" i="1"/>
  <c r="AS127" i="1" s="1"/>
  <c r="AR128" i="1"/>
  <c r="AS128" i="1" s="1"/>
  <c r="AR129" i="1"/>
  <c r="AS129" i="1" s="1"/>
  <c r="AR130" i="1"/>
  <c r="AS130" i="1" s="1"/>
  <c r="AR131" i="1"/>
  <c r="AS131" i="1" s="1"/>
  <c r="AR132" i="1"/>
  <c r="AS132" i="1" s="1"/>
  <c r="AR133" i="1"/>
  <c r="AS133" i="1" s="1"/>
  <c r="AR134" i="1"/>
  <c r="AS134" i="1" s="1"/>
  <c r="AR135" i="1"/>
  <c r="AS135" i="1" s="1"/>
  <c r="AR136" i="1"/>
  <c r="AS136" i="1" s="1"/>
  <c r="AR137" i="1"/>
  <c r="AS137" i="1" s="1"/>
  <c r="AR138" i="1"/>
  <c r="AS138" i="1" s="1"/>
  <c r="AR139" i="1"/>
  <c r="AS139" i="1" s="1"/>
  <c r="AR140" i="1"/>
  <c r="AS140" i="1" s="1"/>
  <c r="AR141" i="1"/>
  <c r="AS141" i="1" s="1"/>
  <c r="AR142" i="1"/>
  <c r="AS142" i="1" s="1"/>
  <c r="AR143" i="1"/>
  <c r="AS143" i="1" s="1"/>
  <c r="AR144" i="1"/>
  <c r="AS144" i="1" s="1"/>
  <c r="AR145" i="1"/>
  <c r="AS145" i="1" s="1"/>
  <c r="AR146" i="1"/>
  <c r="AS146" i="1" s="1"/>
  <c r="AR147" i="1"/>
  <c r="AS147" i="1" s="1"/>
  <c r="AR148" i="1"/>
  <c r="AS148" i="1" s="1"/>
  <c r="AR149" i="1"/>
  <c r="AS149" i="1" s="1"/>
  <c r="AR150" i="1"/>
  <c r="AS150" i="1" s="1"/>
  <c r="AR151" i="1"/>
  <c r="AS151" i="1" s="1"/>
  <c r="AR152" i="1"/>
  <c r="AS152" i="1" s="1"/>
  <c r="AR153" i="1"/>
  <c r="AS153" i="1" s="1"/>
  <c r="AR154" i="1"/>
  <c r="AS154" i="1" s="1"/>
  <c r="AR155" i="1"/>
  <c r="AS155" i="1" s="1"/>
  <c r="AR156" i="1"/>
  <c r="AS156" i="1" s="1"/>
  <c r="AR157" i="1"/>
  <c r="AS157" i="1" s="1"/>
  <c r="AR158" i="1"/>
  <c r="AS158" i="1" s="1"/>
  <c r="AR159" i="1"/>
  <c r="AS159" i="1" s="1"/>
  <c r="AR160" i="1"/>
  <c r="AS160" i="1" s="1"/>
  <c r="AR161" i="1"/>
  <c r="AS161" i="1" s="1"/>
  <c r="AR162" i="1"/>
  <c r="AS162" i="1" s="1"/>
  <c r="AR163" i="1"/>
  <c r="AS163" i="1" s="1"/>
  <c r="AR164" i="1"/>
  <c r="AS164" i="1" s="1"/>
  <c r="AR165" i="1"/>
  <c r="AS165" i="1" s="1"/>
  <c r="AR166" i="1"/>
  <c r="AS166" i="1" s="1"/>
  <c r="AR167" i="1"/>
  <c r="AS167" i="1" s="1"/>
  <c r="AR168" i="1"/>
  <c r="AS168" i="1" s="1"/>
  <c r="AR169" i="1"/>
  <c r="AS169" i="1" s="1"/>
  <c r="AR170" i="1"/>
  <c r="AS170" i="1" s="1"/>
  <c r="AR171" i="1"/>
  <c r="AS171" i="1" s="1"/>
  <c r="AR172" i="1"/>
  <c r="AS172" i="1" s="1"/>
  <c r="AR173" i="1"/>
  <c r="AS173" i="1" s="1"/>
  <c r="AR174" i="1"/>
  <c r="AS174" i="1" s="1"/>
  <c r="AR175" i="1"/>
  <c r="AS175" i="1" s="1"/>
  <c r="AR176" i="1"/>
  <c r="AS176" i="1" s="1"/>
  <c r="AR177" i="1"/>
  <c r="AS177" i="1" s="1"/>
  <c r="AR178" i="1"/>
  <c r="AS178" i="1" s="1"/>
  <c r="AR179" i="1"/>
  <c r="AS179" i="1" s="1"/>
  <c r="AR180" i="1"/>
  <c r="AS180" i="1" s="1"/>
  <c r="AR181" i="1"/>
  <c r="AS181" i="1" s="1"/>
  <c r="AR182" i="1"/>
  <c r="AS182" i="1" s="1"/>
  <c r="AR183" i="1"/>
  <c r="AS183" i="1" s="1"/>
  <c r="AR184" i="1"/>
  <c r="AS184" i="1" s="1"/>
  <c r="AR185" i="1"/>
  <c r="AS185" i="1" s="1"/>
  <c r="AR186" i="1"/>
  <c r="AS186" i="1" s="1"/>
  <c r="AR187" i="1"/>
  <c r="AS187" i="1" s="1"/>
  <c r="AR188" i="1"/>
  <c r="AS188" i="1" s="1"/>
  <c r="AR189" i="1"/>
  <c r="AS189" i="1" s="1"/>
  <c r="AR190" i="1"/>
  <c r="AS190" i="1" s="1"/>
  <c r="AR191" i="1"/>
  <c r="AS191" i="1" s="1"/>
  <c r="AR192" i="1"/>
  <c r="AS192" i="1" s="1"/>
  <c r="AR193" i="1"/>
  <c r="AS193" i="1" s="1"/>
  <c r="AR194" i="1"/>
  <c r="AS194" i="1" s="1"/>
  <c r="AR195" i="1"/>
  <c r="AS195" i="1" s="1"/>
  <c r="AR196" i="1"/>
  <c r="AS196" i="1" s="1"/>
  <c r="AR197" i="1"/>
  <c r="AS197" i="1" s="1"/>
  <c r="AR198" i="1"/>
  <c r="AS198" i="1" s="1"/>
  <c r="AR199" i="1"/>
  <c r="AS199" i="1" s="1"/>
  <c r="AR200" i="1"/>
  <c r="AS200" i="1" s="1"/>
  <c r="AR201" i="1"/>
  <c r="AS201" i="1" s="1"/>
  <c r="AR202" i="1"/>
  <c r="AS202" i="1" s="1"/>
  <c r="AR203" i="1"/>
  <c r="AS203" i="1" s="1"/>
  <c r="AR204" i="1"/>
  <c r="AS204" i="1" s="1"/>
  <c r="AR205" i="1"/>
  <c r="AS205" i="1" s="1"/>
  <c r="AR206" i="1"/>
  <c r="AS206" i="1" s="1"/>
  <c r="AR207" i="1"/>
  <c r="AS207" i="1" s="1"/>
  <c r="AR208" i="1"/>
  <c r="AS208" i="1" s="1"/>
  <c r="AR209" i="1"/>
  <c r="AS209" i="1" s="1"/>
  <c r="AR210" i="1"/>
  <c r="AS210" i="1" s="1"/>
  <c r="AR211" i="1"/>
  <c r="AS211" i="1" s="1"/>
  <c r="AR212" i="1"/>
  <c r="AS212" i="1" s="1"/>
  <c r="AR213" i="1"/>
  <c r="AS213" i="1" s="1"/>
  <c r="AR214" i="1"/>
  <c r="AS214" i="1" s="1"/>
  <c r="AR215" i="1"/>
  <c r="AS215" i="1" s="1"/>
  <c r="AR216" i="1"/>
  <c r="AS216" i="1" s="1"/>
  <c r="AR217" i="1"/>
  <c r="AS217" i="1" s="1"/>
  <c r="AR218" i="1"/>
  <c r="AS218" i="1" s="1"/>
  <c r="AR219" i="1"/>
  <c r="AS219" i="1" s="1"/>
  <c r="AR220" i="1"/>
  <c r="AS220" i="1" s="1"/>
  <c r="AR221" i="1"/>
  <c r="AS221" i="1" s="1"/>
  <c r="AR222" i="1"/>
  <c r="AS222" i="1" s="1"/>
  <c r="AR223" i="1"/>
  <c r="AS223" i="1" s="1"/>
  <c r="AR224" i="1"/>
  <c r="AS224" i="1" s="1"/>
  <c r="AR225" i="1"/>
  <c r="AS225" i="1" s="1"/>
  <c r="AR226" i="1"/>
  <c r="AS226" i="1" s="1"/>
  <c r="AR227" i="1"/>
  <c r="AS227" i="1" s="1"/>
  <c r="AR228" i="1"/>
  <c r="AS228" i="1" s="1"/>
  <c r="AR229" i="1"/>
  <c r="AS229" i="1" s="1"/>
  <c r="AR230" i="1"/>
  <c r="AS230" i="1" s="1"/>
  <c r="AR231" i="1"/>
  <c r="AS231" i="1" s="1"/>
  <c r="AR232" i="1"/>
  <c r="AS232" i="1" s="1"/>
  <c r="AR233" i="1"/>
  <c r="AS233" i="1" s="1"/>
  <c r="AR234" i="1"/>
  <c r="AS234" i="1" s="1"/>
  <c r="AR235" i="1"/>
  <c r="AS235" i="1" s="1"/>
  <c r="AR236" i="1"/>
  <c r="AS236" i="1" s="1"/>
  <c r="AR237" i="1"/>
  <c r="AS237" i="1" s="1"/>
  <c r="AR238" i="1"/>
  <c r="AS238" i="1" s="1"/>
  <c r="AR239" i="1"/>
  <c r="AS239" i="1" s="1"/>
  <c r="AR240" i="1"/>
  <c r="AS240" i="1" s="1"/>
  <c r="AR241" i="1"/>
  <c r="AS241" i="1" s="1"/>
  <c r="AR242" i="1"/>
  <c r="AS242" i="1" s="1"/>
  <c r="AR243" i="1"/>
  <c r="AS243" i="1" s="1"/>
  <c r="AR244" i="1"/>
  <c r="AS244" i="1" s="1"/>
  <c r="AR245" i="1"/>
  <c r="AS245" i="1" s="1"/>
  <c r="AR246" i="1"/>
  <c r="AS246" i="1" s="1"/>
  <c r="AR247" i="1"/>
  <c r="AS247" i="1" s="1"/>
  <c r="AR248" i="1"/>
  <c r="AS248" i="1" s="1"/>
  <c r="AR249" i="1"/>
  <c r="AS249" i="1" s="1"/>
  <c r="AR250" i="1"/>
  <c r="AS250" i="1" s="1"/>
  <c r="AR251" i="1"/>
  <c r="AS251" i="1" s="1"/>
  <c r="AR252" i="1"/>
  <c r="AS252" i="1" s="1"/>
  <c r="AR253" i="1"/>
  <c r="AS253" i="1" s="1"/>
  <c r="AR254" i="1"/>
  <c r="AS254" i="1" s="1"/>
  <c r="AR255" i="1"/>
  <c r="AS255" i="1" s="1"/>
  <c r="AR256" i="1"/>
  <c r="AS256" i="1" s="1"/>
  <c r="AR257" i="1"/>
  <c r="AS257" i="1" s="1"/>
  <c r="AR258" i="1"/>
  <c r="AS258" i="1" s="1"/>
  <c r="AR259" i="1"/>
  <c r="AS259" i="1" s="1"/>
  <c r="AR260" i="1"/>
  <c r="AS260" i="1" s="1"/>
  <c r="AR261" i="1"/>
  <c r="AS261" i="1" s="1"/>
  <c r="AR262" i="1"/>
  <c r="AS262" i="1" s="1"/>
  <c r="AR263" i="1"/>
  <c r="AS263" i="1" s="1"/>
  <c r="AR264" i="1"/>
  <c r="AS264" i="1" s="1"/>
  <c r="AR265" i="1"/>
  <c r="AS265" i="1" s="1"/>
  <c r="AR266" i="1"/>
  <c r="AS266" i="1" s="1"/>
  <c r="AR267" i="1"/>
  <c r="AS267" i="1" s="1"/>
  <c r="AR268" i="1"/>
  <c r="AS268" i="1" s="1"/>
  <c r="AR269" i="1"/>
  <c r="AS269" i="1" s="1"/>
  <c r="AR270" i="1"/>
  <c r="AS270" i="1" s="1"/>
  <c r="AR271" i="1"/>
  <c r="AS271" i="1" s="1"/>
  <c r="AR272" i="1"/>
  <c r="AS272" i="1" s="1"/>
  <c r="AR273" i="1"/>
  <c r="AS273" i="1" s="1"/>
  <c r="AR274" i="1"/>
  <c r="AS274" i="1" s="1"/>
  <c r="AR275" i="1"/>
  <c r="AS275" i="1" s="1"/>
  <c r="AR276" i="1"/>
  <c r="AS276" i="1" s="1"/>
  <c r="AR277" i="1"/>
  <c r="AS277" i="1" s="1"/>
  <c r="AR278" i="1"/>
  <c r="AS278" i="1" s="1"/>
  <c r="AR279" i="1"/>
  <c r="AS279" i="1" s="1"/>
  <c r="AR280" i="1"/>
  <c r="AS280" i="1" s="1"/>
  <c r="AR281" i="1"/>
  <c r="AS281" i="1" s="1"/>
  <c r="AR282" i="1"/>
  <c r="AS282" i="1" s="1"/>
  <c r="AR283" i="1"/>
  <c r="AS283" i="1" s="1"/>
  <c r="AR284" i="1"/>
  <c r="AS284" i="1" s="1"/>
  <c r="AR285" i="1"/>
  <c r="AS285" i="1" s="1"/>
  <c r="AR286" i="1"/>
  <c r="AS286" i="1" s="1"/>
  <c r="AR287" i="1"/>
  <c r="AS287" i="1" s="1"/>
  <c r="AR288" i="1"/>
  <c r="AS288" i="1" s="1"/>
  <c r="AR289" i="1"/>
  <c r="AS289" i="1" s="1"/>
  <c r="AR290" i="1"/>
  <c r="AS290" i="1" s="1"/>
  <c r="AR291" i="1"/>
  <c r="AS291" i="1" s="1"/>
  <c r="AR292" i="1"/>
  <c r="AS292" i="1" s="1"/>
  <c r="AR293" i="1"/>
  <c r="AS293" i="1" s="1"/>
  <c r="AR294" i="1"/>
  <c r="AS294" i="1" s="1"/>
  <c r="AR295" i="1"/>
  <c r="AS295" i="1" s="1"/>
  <c r="AR296" i="1"/>
  <c r="AS296" i="1" s="1"/>
  <c r="AR297" i="1"/>
  <c r="AS297" i="1" s="1"/>
  <c r="AR298" i="1"/>
  <c r="AS298" i="1" s="1"/>
  <c r="AR299" i="1"/>
  <c r="AS299" i="1" s="1"/>
  <c r="AR300" i="1"/>
  <c r="AS300" i="1" s="1"/>
  <c r="AR301" i="1"/>
  <c r="AS301" i="1" s="1"/>
  <c r="AR302" i="1"/>
  <c r="AS302" i="1" s="1"/>
  <c r="AR303" i="1"/>
  <c r="AS303" i="1" s="1"/>
  <c r="AR304" i="1"/>
  <c r="AS304" i="1" s="1"/>
  <c r="AR305" i="1"/>
  <c r="AS305" i="1" s="1"/>
  <c r="AR306" i="1"/>
  <c r="AS306" i="1" s="1"/>
  <c r="AR307" i="1"/>
  <c r="AS307" i="1" s="1"/>
  <c r="AR308" i="1"/>
  <c r="AS308" i="1" s="1"/>
  <c r="AR309" i="1"/>
  <c r="AS309" i="1" s="1"/>
  <c r="AR310" i="1"/>
  <c r="AS310" i="1" s="1"/>
  <c r="AR311" i="1"/>
  <c r="AS311" i="1" s="1"/>
  <c r="AR312" i="1"/>
  <c r="AS312" i="1" s="1"/>
  <c r="AR313" i="1"/>
  <c r="AS313" i="1" s="1"/>
  <c r="AR314" i="1"/>
  <c r="AS314" i="1" s="1"/>
  <c r="AR315" i="1"/>
  <c r="AS315" i="1" s="1"/>
  <c r="AR316" i="1"/>
  <c r="AS316" i="1" s="1"/>
  <c r="AR317" i="1"/>
  <c r="AS317" i="1" s="1"/>
  <c r="AR318" i="1"/>
  <c r="AS318" i="1" s="1"/>
  <c r="AR319" i="1"/>
  <c r="AS319" i="1" s="1"/>
  <c r="AR320" i="1"/>
  <c r="AS320" i="1" s="1"/>
  <c r="AR321" i="1"/>
  <c r="AS321" i="1" s="1"/>
  <c r="AR322" i="1"/>
  <c r="AS322" i="1" s="1"/>
  <c r="AR323" i="1"/>
  <c r="AS323" i="1" s="1"/>
  <c r="AR324" i="1"/>
  <c r="AS324" i="1" s="1"/>
  <c r="AR325" i="1"/>
  <c r="AS325" i="1" s="1"/>
  <c r="AR326" i="1"/>
  <c r="AS326" i="1" s="1"/>
  <c r="AR327" i="1"/>
  <c r="AS327" i="1" s="1"/>
  <c r="AR328" i="1"/>
  <c r="AS328" i="1" s="1"/>
  <c r="AR329" i="1"/>
  <c r="AS329" i="1" s="1"/>
  <c r="AR330" i="1"/>
  <c r="AS330" i="1" s="1"/>
  <c r="AR331" i="1"/>
  <c r="AS331" i="1" s="1"/>
  <c r="AR332" i="1"/>
  <c r="AS332" i="1" s="1"/>
  <c r="AR333" i="1"/>
  <c r="AS333" i="1" s="1"/>
  <c r="AR334" i="1"/>
  <c r="AS334" i="1" s="1"/>
  <c r="AR335" i="1"/>
  <c r="AS335" i="1" s="1"/>
  <c r="AR336" i="1"/>
  <c r="AS336" i="1" s="1"/>
  <c r="AR337" i="1"/>
  <c r="AS337" i="1" s="1"/>
  <c r="AR338" i="1"/>
  <c r="AS338" i="1" s="1"/>
  <c r="AR339" i="1"/>
  <c r="AS339" i="1" s="1"/>
  <c r="AR340" i="1"/>
  <c r="AS340" i="1" s="1"/>
  <c r="AR341" i="1"/>
  <c r="AS341" i="1" s="1"/>
  <c r="AR342" i="1"/>
  <c r="AS342" i="1" s="1"/>
  <c r="AR343" i="1"/>
  <c r="AS343" i="1" s="1"/>
  <c r="AR344" i="1"/>
  <c r="AS344" i="1" s="1"/>
  <c r="AR345" i="1"/>
  <c r="AS345" i="1" s="1"/>
  <c r="AR346" i="1"/>
  <c r="AS346" i="1" s="1"/>
  <c r="AR347" i="1"/>
  <c r="AS347" i="1" s="1"/>
  <c r="AR348" i="1"/>
  <c r="AS348" i="1" s="1"/>
  <c r="AR349" i="1"/>
  <c r="AS349" i="1" s="1"/>
  <c r="AR350" i="1"/>
  <c r="AS350" i="1" s="1"/>
  <c r="AR351" i="1"/>
  <c r="AS351" i="1" s="1"/>
  <c r="AR352" i="1"/>
  <c r="AS352" i="1" s="1"/>
  <c r="AR353" i="1"/>
  <c r="AS353" i="1" s="1"/>
  <c r="AR354" i="1"/>
  <c r="AS354" i="1" s="1"/>
  <c r="AR355" i="1"/>
  <c r="AS355" i="1" s="1"/>
  <c r="AR356" i="1"/>
  <c r="AS356" i="1" s="1"/>
  <c r="AR357" i="1"/>
  <c r="AS357" i="1" s="1"/>
  <c r="AR358" i="1"/>
  <c r="AS358" i="1" s="1"/>
  <c r="AR359" i="1"/>
  <c r="AS359" i="1" s="1"/>
  <c r="AR360" i="1"/>
  <c r="AS360" i="1" s="1"/>
  <c r="AR361" i="1"/>
  <c r="AS361" i="1" s="1"/>
  <c r="AR362" i="1"/>
  <c r="AS362" i="1" s="1"/>
  <c r="AR363" i="1"/>
  <c r="AS363" i="1" s="1"/>
  <c r="AR364" i="1"/>
  <c r="AS364" i="1" s="1"/>
  <c r="AR365" i="1"/>
  <c r="AS365" i="1" s="1"/>
  <c r="AR366" i="1"/>
  <c r="AS366" i="1" s="1"/>
  <c r="AR367" i="1"/>
  <c r="AS367" i="1" s="1"/>
  <c r="AR368" i="1"/>
  <c r="AS368" i="1" s="1"/>
  <c r="AR369" i="1"/>
  <c r="AS369" i="1" s="1"/>
  <c r="AR370" i="1"/>
  <c r="AS370" i="1" s="1"/>
  <c r="AR371" i="1"/>
  <c r="AS371" i="1" s="1"/>
  <c r="AR372" i="1"/>
  <c r="AS372" i="1" s="1"/>
  <c r="AR373" i="1"/>
  <c r="AS373" i="1" s="1"/>
  <c r="AR374" i="1"/>
  <c r="AS374" i="1" s="1"/>
  <c r="AR375" i="1"/>
  <c r="AS375" i="1" s="1"/>
  <c r="AR376" i="1"/>
  <c r="AS376" i="1" s="1"/>
  <c r="AR377" i="1"/>
  <c r="AS377" i="1" s="1"/>
  <c r="AR378" i="1"/>
  <c r="AS378" i="1" s="1"/>
  <c r="AR379" i="1"/>
  <c r="AS379" i="1" s="1"/>
  <c r="AR380" i="1"/>
  <c r="AS380" i="1" s="1"/>
  <c r="AR381" i="1"/>
  <c r="AS381" i="1" s="1"/>
  <c r="AR382" i="1"/>
  <c r="AS382" i="1" s="1"/>
  <c r="AR383" i="1"/>
  <c r="AS383" i="1" s="1"/>
  <c r="AR384" i="1"/>
  <c r="AS384" i="1" s="1"/>
  <c r="AR385" i="1"/>
  <c r="AS385" i="1" s="1"/>
  <c r="AR386" i="1"/>
  <c r="AS386" i="1" s="1"/>
  <c r="AR387" i="1"/>
  <c r="AS387" i="1" s="1"/>
  <c r="AR388" i="1"/>
  <c r="AS388" i="1" s="1"/>
  <c r="AR389" i="1"/>
  <c r="AS389" i="1" s="1"/>
  <c r="AR390" i="1"/>
  <c r="AS390" i="1" s="1"/>
  <c r="AR391" i="1"/>
  <c r="AS391" i="1" s="1"/>
  <c r="AR392" i="1"/>
  <c r="AS392" i="1" s="1"/>
  <c r="AR393" i="1"/>
  <c r="AS393" i="1" s="1"/>
  <c r="AR394" i="1"/>
  <c r="AS394" i="1" s="1"/>
  <c r="AR395" i="1"/>
  <c r="AS395" i="1" s="1"/>
  <c r="AR396" i="1"/>
  <c r="AS396" i="1" s="1"/>
  <c r="AR397" i="1"/>
  <c r="AS397" i="1" s="1"/>
  <c r="AR398" i="1"/>
  <c r="AS398" i="1" s="1"/>
  <c r="AR399" i="1"/>
  <c r="AS399" i="1" s="1"/>
  <c r="AR400" i="1"/>
  <c r="AS400" i="1" s="1"/>
  <c r="AR401" i="1"/>
  <c r="AS401" i="1" s="1"/>
  <c r="AR402" i="1"/>
  <c r="AS402" i="1" s="1"/>
  <c r="AR403" i="1"/>
  <c r="AS403" i="1" s="1"/>
  <c r="AR404" i="1"/>
  <c r="AS404" i="1" s="1"/>
  <c r="AR405" i="1"/>
  <c r="AS405" i="1" s="1"/>
  <c r="AR406" i="1"/>
  <c r="AS406" i="1" s="1"/>
  <c r="AR407" i="1"/>
  <c r="AS407" i="1" s="1"/>
  <c r="AR408" i="1"/>
  <c r="AS408" i="1" s="1"/>
  <c r="AR409" i="1"/>
  <c r="AS409" i="1" s="1"/>
  <c r="AR410" i="1"/>
  <c r="AS410" i="1" s="1"/>
  <c r="AR411" i="1"/>
  <c r="AS411" i="1" s="1"/>
  <c r="AR412" i="1"/>
  <c r="AS412" i="1" s="1"/>
  <c r="AR413" i="1"/>
  <c r="AS413" i="1" s="1"/>
  <c r="AR414" i="1"/>
  <c r="AS414" i="1" s="1"/>
  <c r="AR415" i="1"/>
  <c r="AS415" i="1" s="1"/>
  <c r="AR416" i="1"/>
  <c r="AS416" i="1" s="1"/>
  <c r="AR417" i="1"/>
  <c r="AS417" i="1" s="1"/>
  <c r="AR418" i="1"/>
  <c r="AS418" i="1" s="1"/>
  <c r="AR419" i="1"/>
  <c r="AS419" i="1" s="1"/>
  <c r="AR2" i="1"/>
  <c r="AS2" i="1" s="1"/>
  <c r="AO3" i="1"/>
  <c r="AP3" i="1" s="1"/>
  <c r="AO4" i="1"/>
  <c r="AP4" i="1" s="1"/>
  <c r="AO5" i="1"/>
  <c r="AP5" i="1" s="1"/>
  <c r="AO6" i="1"/>
  <c r="AP6" i="1" s="1"/>
  <c r="AO7" i="1"/>
  <c r="AP7" i="1" s="1"/>
  <c r="AO8" i="1"/>
  <c r="AP8" i="1" s="1"/>
  <c r="AO9" i="1"/>
  <c r="AP9" i="1" s="1"/>
  <c r="AO10" i="1"/>
  <c r="AP10" i="1" s="1"/>
  <c r="AO11" i="1"/>
  <c r="AP11" i="1" s="1"/>
  <c r="AO12" i="1"/>
  <c r="AP12" i="1" s="1"/>
  <c r="AO13" i="1"/>
  <c r="AP13" i="1" s="1"/>
  <c r="AO14" i="1"/>
  <c r="AP14" i="1" s="1"/>
  <c r="AO15" i="1"/>
  <c r="AP15" i="1" s="1"/>
  <c r="AO16" i="1"/>
  <c r="AP16" i="1" s="1"/>
  <c r="AO17" i="1"/>
  <c r="AP17" i="1" s="1"/>
  <c r="AO18" i="1"/>
  <c r="AP18" i="1" s="1"/>
  <c r="AO19" i="1"/>
  <c r="AP19" i="1" s="1"/>
  <c r="AO20" i="1"/>
  <c r="AP20" i="1" s="1"/>
  <c r="AO21" i="1"/>
  <c r="AP21" i="1" s="1"/>
  <c r="AO22" i="1"/>
  <c r="AP22" i="1" s="1"/>
  <c r="AO23" i="1"/>
  <c r="AP23" i="1" s="1"/>
  <c r="AO24" i="1"/>
  <c r="AP24" i="1" s="1"/>
  <c r="AO25" i="1"/>
  <c r="AP25" i="1" s="1"/>
  <c r="AO26" i="1"/>
  <c r="AP26" i="1" s="1"/>
  <c r="AO27" i="1"/>
  <c r="AP27" i="1" s="1"/>
  <c r="AO28" i="1"/>
  <c r="AP28" i="1" s="1"/>
  <c r="AO29" i="1"/>
  <c r="AP29" i="1" s="1"/>
  <c r="AO30" i="1"/>
  <c r="AP30" i="1" s="1"/>
  <c r="AO31" i="1"/>
  <c r="AP31" i="1" s="1"/>
  <c r="AO32" i="1"/>
  <c r="AP32" i="1" s="1"/>
  <c r="AO33" i="1"/>
  <c r="AP33" i="1" s="1"/>
  <c r="AO34" i="1"/>
  <c r="AP34" i="1" s="1"/>
  <c r="AO35" i="1"/>
  <c r="AP35" i="1" s="1"/>
  <c r="AO36" i="1"/>
  <c r="AP36" i="1" s="1"/>
  <c r="AO37" i="1"/>
  <c r="AP37" i="1" s="1"/>
  <c r="AO38" i="1"/>
  <c r="AP38" i="1" s="1"/>
  <c r="AO39" i="1"/>
  <c r="AP39" i="1" s="1"/>
  <c r="AO40" i="1"/>
  <c r="AP40" i="1" s="1"/>
  <c r="AO41" i="1"/>
  <c r="AP41" i="1" s="1"/>
  <c r="AO42" i="1"/>
  <c r="AP42" i="1" s="1"/>
  <c r="AO43" i="1"/>
  <c r="AP43" i="1" s="1"/>
  <c r="AO44" i="1"/>
  <c r="AP44" i="1" s="1"/>
  <c r="AO45" i="1"/>
  <c r="AP45" i="1" s="1"/>
  <c r="AO46" i="1"/>
  <c r="AP46" i="1" s="1"/>
  <c r="AO47" i="1"/>
  <c r="AP47" i="1" s="1"/>
  <c r="AO48" i="1"/>
  <c r="AP48" i="1" s="1"/>
  <c r="AO49" i="1"/>
  <c r="AP49" i="1" s="1"/>
  <c r="AO50" i="1"/>
  <c r="AP50" i="1" s="1"/>
  <c r="AO51" i="1"/>
  <c r="AP51" i="1" s="1"/>
  <c r="AO52" i="1"/>
  <c r="AP52" i="1" s="1"/>
  <c r="AO53" i="1"/>
  <c r="AP53" i="1" s="1"/>
  <c r="AO54" i="1"/>
  <c r="AP54" i="1" s="1"/>
  <c r="AO55" i="1"/>
  <c r="AP55" i="1" s="1"/>
  <c r="AO56" i="1"/>
  <c r="AP56" i="1" s="1"/>
  <c r="AO57" i="1"/>
  <c r="AP57" i="1" s="1"/>
  <c r="AO58" i="1"/>
  <c r="AP58" i="1" s="1"/>
  <c r="AO59" i="1"/>
  <c r="AP59" i="1" s="1"/>
  <c r="AO60" i="1"/>
  <c r="AP60" i="1" s="1"/>
  <c r="AO61" i="1"/>
  <c r="AP61" i="1" s="1"/>
  <c r="AO62" i="1"/>
  <c r="AP62" i="1" s="1"/>
  <c r="AO63" i="1"/>
  <c r="AP63" i="1" s="1"/>
  <c r="AO64" i="1"/>
  <c r="AP64" i="1" s="1"/>
  <c r="AO65" i="1"/>
  <c r="AP65" i="1" s="1"/>
  <c r="AO66" i="1"/>
  <c r="AP66" i="1" s="1"/>
  <c r="AO67" i="1"/>
  <c r="AP67" i="1" s="1"/>
  <c r="AO68" i="1"/>
  <c r="AP68" i="1" s="1"/>
  <c r="AO69" i="1"/>
  <c r="AP69" i="1" s="1"/>
  <c r="AO70" i="1"/>
  <c r="AP70" i="1" s="1"/>
  <c r="AO71" i="1"/>
  <c r="AP71" i="1" s="1"/>
  <c r="AO72" i="1"/>
  <c r="AP72" i="1" s="1"/>
  <c r="AO73" i="1"/>
  <c r="AP73" i="1" s="1"/>
  <c r="AO74" i="1"/>
  <c r="AP74" i="1" s="1"/>
  <c r="AO75" i="1"/>
  <c r="AP75" i="1" s="1"/>
  <c r="AO76" i="1"/>
  <c r="AP76" i="1" s="1"/>
  <c r="AO77" i="1"/>
  <c r="AP77" i="1" s="1"/>
  <c r="AO78" i="1"/>
  <c r="AP78" i="1" s="1"/>
  <c r="AO79" i="1"/>
  <c r="AP79" i="1" s="1"/>
  <c r="AO80" i="1"/>
  <c r="AP80" i="1" s="1"/>
  <c r="AO81" i="1"/>
  <c r="AP81" i="1" s="1"/>
  <c r="AO82" i="1"/>
  <c r="AP82" i="1" s="1"/>
  <c r="AO83" i="1"/>
  <c r="AP83" i="1" s="1"/>
  <c r="AO84" i="1"/>
  <c r="AP84" i="1" s="1"/>
  <c r="AO85" i="1"/>
  <c r="AP85" i="1" s="1"/>
  <c r="AO86" i="1"/>
  <c r="AP86" i="1" s="1"/>
  <c r="AO87" i="1"/>
  <c r="AP87" i="1" s="1"/>
  <c r="AO88" i="1"/>
  <c r="AP88" i="1" s="1"/>
  <c r="AO89" i="1"/>
  <c r="AP89" i="1" s="1"/>
  <c r="AO90" i="1"/>
  <c r="AP90" i="1" s="1"/>
  <c r="AO91" i="1"/>
  <c r="AP91" i="1" s="1"/>
  <c r="AO92" i="1"/>
  <c r="AP92" i="1" s="1"/>
  <c r="AO93" i="1"/>
  <c r="AP93" i="1" s="1"/>
  <c r="AO94" i="1"/>
  <c r="AP94" i="1" s="1"/>
  <c r="AO95" i="1"/>
  <c r="AP95" i="1" s="1"/>
  <c r="AO96" i="1"/>
  <c r="AP96" i="1" s="1"/>
  <c r="AO97" i="1"/>
  <c r="AP97" i="1" s="1"/>
  <c r="AO98" i="1"/>
  <c r="AP98" i="1" s="1"/>
  <c r="AO99" i="1"/>
  <c r="AP99" i="1" s="1"/>
  <c r="AO100" i="1"/>
  <c r="AP100" i="1" s="1"/>
  <c r="AO101" i="1"/>
  <c r="AP101" i="1" s="1"/>
  <c r="AO102" i="1"/>
  <c r="AP102" i="1" s="1"/>
  <c r="AO103" i="1"/>
  <c r="AP103" i="1" s="1"/>
  <c r="AO104" i="1"/>
  <c r="AP104" i="1" s="1"/>
  <c r="AO105" i="1"/>
  <c r="AP105" i="1" s="1"/>
  <c r="AO106" i="1"/>
  <c r="AP106" i="1" s="1"/>
  <c r="AO107" i="1"/>
  <c r="AP107" i="1" s="1"/>
  <c r="AO108" i="1"/>
  <c r="AP108" i="1" s="1"/>
  <c r="AO109" i="1"/>
  <c r="AP109" i="1" s="1"/>
  <c r="AO110" i="1"/>
  <c r="AP110" i="1" s="1"/>
  <c r="AO111" i="1"/>
  <c r="AP111" i="1" s="1"/>
  <c r="AO112" i="1"/>
  <c r="AP112" i="1" s="1"/>
  <c r="AO113" i="1"/>
  <c r="AP113" i="1" s="1"/>
  <c r="AO114" i="1"/>
  <c r="AP114" i="1" s="1"/>
  <c r="AO115" i="1"/>
  <c r="AP115" i="1" s="1"/>
  <c r="AO116" i="1"/>
  <c r="AP116" i="1" s="1"/>
  <c r="AO117" i="1"/>
  <c r="AP117" i="1" s="1"/>
  <c r="AO118" i="1"/>
  <c r="AP118" i="1" s="1"/>
  <c r="AO119" i="1"/>
  <c r="AP119" i="1" s="1"/>
  <c r="AO120" i="1"/>
  <c r="AP120" i="1" s="1"/>
  <c r="AO121" i="1"/>
  <c r="AP121" i="1" s="1"/>
  <c r="AO122" i="1"/>
  <c r="AP122" i="1" s="1"/>
  <c r="AO123" i="1"/>
  <c r="AP123" i="1" s="1"/>
  <c r="AO124" i="1"/>
  <c r="AP124" i="1" s="1"/>
  <c r="AO125" i="1"/>
  <c r="AP125" i="1" s="1"/>
  <c r="AO126" i="1"/>
  <c r="AP126" i="1" s="1"/>
  <c r="AO127" i="1"/>
  <c r="AP127" i="1" s="1"/>
  <c r="AO128" i="1"/>
  <c r="AP128" i="1" s="1"/>
  <c r="AO129" i="1"/>
  <c r="AP129" i="1" s="1"/>
  <c r="AO130" i="1"/>
  <c r="AP130" i="1" s="1"/>
  <c r="AO131" i="1"/>
  <c r="AP131" i="1" s="1"/>
  <c r="AO132" i="1"/>
  <c r="AP132" i="1" s="1"/>
  <c r="AO133" i="1"/>
  <c r="AP133" i="1" s="1"/>
  <c r="AO134" i="1"/>
  <c r="AP134" i="1" s="1"/>
  <c r="AO135" i="1"/>
  <c r="AP135" i="1" s="1"/>
  <c r="AO136" i="1"/>
  <c r="AP136" i="1" s="1"/>
  <c r="AO137" i="1"/>
  <c r="AP137" i="1" s="1"/>
  <c r="AO138" i="1"/>
  <c r="AP138" i="1" s="1"/>
  <c r="AO139" i="1"/>
  <c r="AP139" i="1" s="1"/>
  <c r="AO140" i="1"/>
  <c r="AP140" i="1" s="1"/>
  <c r="AO141" i="1"/>
  <c r="AP141" i="1" s="1"/>
  <c r="AO142" i="1"/>
  <c r="AP142" i="1" s="1"/>
  <c r="AO143" i="1"/>
  <c r="AP143" i="1" s="1"/>
  <c r="AO144" i="1"/>
  <c r="AP144" i="1" s="1"/>
  <c r="AO145" i="1"/>
  <c r="AP145" i="1" s="1"/>
  <c r="AO146" i="1"/>
  <c r="AP146" i="1" s="1"/>
  <c r="AO147" i="1"/>
  <c r="AP147" i="1" s="1"/>
  <c r="AO148" i="1"/>
  <c r="AP148" i="1" s="1"/>
  <c r="AO149" i="1"/>
  <c r="AP149" i="1" s="1"/>
  <c r="AO150" i="1"/>
  <c r="AP150" i="1" s="1"/>
  <c r="AO151" i="1"/>
  <c r="AP151" i="1" s="1"/>
  <c r="AO152" i="1"/>
  <c r="AP152" i="1" s="1"/>
  <c r="AO153" i="1"/>
  <c r="AP153" i="1" s="1"/>
  <c r="AO154" i="1"/>
  <c r="AP154" i="1" s="1"/>
  <c r="AO155" i="1"/>
  <c r="AP155" i="1" s="1"/>
  <c r="AO156" i="1"/>
  <c r="AP156" i="1" s="1"/>
  <c r="AO157" i="1"/>
  <c r="AP157" i="1" s="1"/>
  <c r="AO158" i="1"/>
  <c r="AP158" i="1" s="1"/>
  <c r="AO159" i="1"/>
  <c r="AP159" i="1" s="1"/>
  <c r="AO160" i="1"/>
  <c r="AP160" i="1" s="1"/>
  <c r="AO161" i="1"/>
  <c r="AP161" i="1" s="1"/>
  <c r="AO162" i="1"/>
  <c r="AP162" i="1" s="1"/>
  <c r="AO163" i="1"/>
  <c r="AP163" i="1" s="1"/>
  <c r="AO164" i="1"/>
  <c r="AP164" i="1" s="1"/>
  <c r="AO165" i="1"/>
  <c r="AP165" i="1" s="1"/>
  <c r="AO166" i="1"/>
  <c r="AP166" i="1" s="1"/>
  <c r="AO167" i="1"/>
  <c r="AP167" i="1" s="1"/>
  <c r="AO168" i="1"/>
  <c r="AP168" i="1" s="1"/>
  <c r="AO169" i="1"/>
  <c r="AP169" i="1" s="1"/>
  <c r="AO170" i="1"/>
  <c r="AP170" i="1" s="1"/>
  <c r="AO171" i="1"/>
  <c r="AP171" i="1" s="1"/>
  <c r="AO172" i="1"/>
  <c r="AP172" i="1" s="1"/>
  <c r="AO173" i="1"/>
  <c r="AP173" i="1" s="1"/>
  <c r="AO174" i="1"/>
  <c r="AP174" i="1" s="1"/>
  <c r="AO175" i="1"/>
  <c r="AP175" i="1" s="1"/>
  <c r="AO176" i="1"/>
  <c r="AP176" i="1" s="1"/>
  <c r="AO177" i="1"/>
  <c r="AP177" i="1" s="1"/>
  <c r="AO178" i="1"/>
  <c r="AP178" i="1" s="1"/>
  <c r="AO179" i="1"/>
  <c r="AP179" i="1" s="1"/>
  <c r="AO180" i="1"/>
  <c r="AP180" i="1" s="1"/>
  <c r="AO181" i="1"/>
  <c r="AP181" i="1" s="1"/>
  <c r="AO182" i="1"/>
  <c r="AP182" i="1" s="1"/>
  <c r="AO183" i="1"/>
  <c r="AP183" i="1" s="1"/>
  <c r="AO184" i="1"/>
  <c r="AP184" i="1" s="1"/>
  <c r="AO185" i="1"/>
  <c r="AP185" i="1" s="1"/>
  <c r="AO186" i="1"/>
  <c r="AP186" i="1" s="1"/>
  <c r="AO187" i="1"/>
  <c r="AP187" i="1" s="1"/>
  <c r="AO188" i="1"/>
  <c r="AP188" i="1" s="1"/>
  <c r="AO189" i="1"/>
  <c r="AP189" i="1" s="1"/>
  <c r="AO190" i="1"/>
  <c r="AP190" i="1" s="1"/>
  <c r="AO191" i="1"/>
  <c r="AP191" i="1" s="1"/>
  <c r="AO192" i="1"/>
  <c r="AP192" i="1" s="1"/>
  <c r="AO193" i="1"/>
  <c r="AP193" i="1" s="1"/>
  <c r="AO194" i="1"/>
  <c r="AP194" i="1" s="1"/>
  <c r="AO195" i="1"/>
  <c r="AP195" i="1" s="1"/>
  <c r="AO196" i="1"/>
  <c r="AP196" i="1" s="1"/>
  <c r="AO197" i="1"/>
  <c r="AP197" i="1" s="1"/>
  <c r="AO198" i="1"/>
  <c r="AP198" i="1" s="1"/>
  <c r="AO199" i="1"/>
  <c r="AP199" i="1" s="1"/>
  <c r="AO200" i="1"/>
  <c r="AP200" i="1" s="1"/>
  <c r="AO201" i="1"/>
  <c r="AP201" i="1" s="1"/>
  <c r="AO202" i="1"/>
  <c r="AP202" i="1" s="1"/>
  <c r="AO203" i="1"/>
  <c r="AP203" i="1" s="1"/>
  <c r="AO204" i="1"/>
  <c r="AP204" i="1" s="1"/>
  <c r="AO205" i="1"/>
  <c r="AP205" i="1" s="1"/>
  <c r="AO206" i="1"/>
  <c r="AP206" i="1" s="1"/>
  <c r="AO207" i="1"/>
  <c r="AP207" i="1" s="1"/>
  <c r="AO208" i="1"/>
  <c r="AP208" i="1" s="1"/>
  <c r="AO209" i="1"/>
  <c r="AP209" i="1" s="1"/>
  <c r="AO210" i="1"/>
  <c r="AP210" i="1" s="1"/>
  <c r="AO211" i="1"/>
  <c r="AP211" i="1" s="1"/>
  <c r="AO212" i="1"/>
  <c r="AP212" i="1" s="1"/>
  <c r="AO213" i="1"/>
  <c r="AP213" i="1" s="1"/>
  <c r="AO214" i="1"/>
  <c r="AP214" i="1" s="1"/>
  <c r="AO215" i="1"/>
  <c r="AP215" i="1" s="1"/>
  <c r="AO216" i="1"/>
  <c r="AP216" i="1" s="1"/>
  <c r="AO217" i="1"/>
  <c r="AP217" i="1" s="1"/>
  <c r="AO218" i="1"/>
  <c r="AP218" i="1" s="1"/>
  <c r="AO219" i="1"/>
  <c r="AP219" i="1" s="1"/>
  <c r="AO220" i="1"/>
  <c r="AP220" i="1" s="1"/>
  <c r="AO221" i="1"/>
  <c r="AP221" i="1" s="1"/>
  <c r="AO222" i="1"/>
  <c r="AP222" i="1" s="1"/>
  <c r="AO223" i="1"/>
  <c r="AP223" i="1" s="1"/>
  <c r="AO224" i="1"/>
  <c r="AP224" i="1" s="1"/>
  <c r="AO225" i="1"/>
  <c r="AP225" i="1" s="1"/>
  <c r="AO226" i="1"/>
  <c r="AP226" i="1" s="1"/>
  <c r="AO227" i="1"/>
  <c r="AP227" i="1" s="1"/>
  <c r="AO228" i="1"/>
  <c r="AP228" i="1" s="1"/>
  <c r="AO229" i="1"/>
  <c r="AP229" i="1" s="1"/>
  <c r="AO230" i="1"/>
  <c r="AP230" i="1" s="1"/>
  <c r="AO231" i="1"/>
  <c r="AP231" i="1" s="1"/>
  <c r="AO232" i="1"/>
  <c r="AP232" i="1" s="1"/>
  <c r="AO233" i="1"/>
  <c r="AP233" i="1" s="1"/>
  <c r="AO234" i="1"/>
  <c r="AP234" i="1" s="1"/>
  <c r="AO235" i="1"/>
  <c r="AP235" i="1" s="1"/>
  <c r="AO236" i="1"/>
  <c r="AP236" i="1" s="1"/>
  <c r="AO237" i="1"/>
  <c r="AP237" i="1" s="1"/>
  <c r="AO238" i="1"/>
  <c r="AP238" i="1" s="1"/>
  <c r="AO239" i="1"/>
  <c r="AP239" i="1" s="1"/>
  <c r="AO240" i="1"/>
  <c r="AP240" i="1" s="1"/>
  <c r="AO241" i="1"/>
  <c r="AP241" i="1" s="1"/>
  <c r="AO242" i="1"/>
  <c r="AP242" i="1" s="1"/>
  <c r="AO243" i="1"/>
  <c r="AP243" i="1" s="1"/>
  <c r="AO244" i="1"/>
  <c r="AP244" i="1" s="1"/>
  <c r="AO245" i="1"/>
  <c r="AP245" i="1" s="1"/>
  <c r="AO246" i="1"/>
  <c r="AP246" i="1" s="1"/>
  <c r="AO247" i="1"/>
  <c r="AP247" i="1" s="1"/>
  <c r="AO248" i="1"/>
  <c r="AP248" i="1" s="1"/>
  <c r="AO249" i="1"/>
  <c r="AP249" i="1" s="1"/>
  <c r="AO250" i="1"/>
  <c r="AP250" i="1" s="1"/>
  <c r="AO251" i="1"/>
  <c r="AP251" i="1" s="1"/>
  <c r="AO252" i="1"/>
  <c r="AP252" i="1" s="1"/>
  <c r="AO253" i="1"/>
  <c r="AP253" i="1" s="1"/>
  <c r="AO254" i="1"/>
  <c r="AP254" i="1" s="1"/>
  <c r="AO255" i="1"/>
  <c r="AP255" i="1" s="1"/>
  <c r="AO256" i="1"/>
  <c r="AP256" i="1" s="1"/>
  <c r="AO257" i="1"/>
  <c r="AP257" i="1" s="1"/>
  <c r="AO258" i="1"/>
  <c r="AP258" i="1" s="1"/>
  <c r="AO259" i="1"/>
  <c r="AP259" i="1" s="1"/>
  <c r="AO260" i="1"/>
  <c r="AP260" i="1" s="1"/>
  <c r="AO261" i="1"/>
  <c r="AP261" i="1" s="1"/>
  <c r="AO262" i="1"/>
  <c r="AP262" i="1" s="1"/>
  <c r="AO263" i="1"/>
  <c r="AP263" i="1" s="1"/>
  <c r="AO264" i="1"/>
  <c r="AP264" i="1" s="1"/>
  <c r="AO265" i="1"/>
  <c r="AP265" i="1" s="1"/>
  <c r="AO266" i="1"/>
  <c r="AP266" i="1" s="1"/>
  <c r="AO267" i="1"/>
  <c r="AP267" i="1" s="1"/>
  <c r="AO268" i="1"/>
  <c r="AP268" i="1" s="1"/>
  <c r="AO269" i="1"/>
  <c r="AP269" i="1" s="1"/>
  <c r="AO270" i="1"/>
  <c r="AP270" i="1" s="1"/>
  <c r="AO271" i="1"/>
  <c r="AP271" i="1" s="1"/>
  <c r="AO272" i="1"/>
  <c r="AP272" i="1" s="1"/>
  <c r="AO273" i="1"/>
  <c r="AP273" i="1" s="1"/>
  <c r="AO274" i="1"/>
  <c r="AP274" i="1" s="1"/>
  <c r="AO275" i="1"/>
  <c r="AP275" i="1" s="1"/>
  <c r="AO276" i="1"/>
  <c r="AP276" i="1" s="1"/>
  <c r="AO277" i="1"/>
  <c r="AP277" i="1" s="1"/>
  <c r="AO278" i="1"/>
  <c r="AP278" i="1" s="1"/>
  <c r="AO279" i="1"/>
  <c r="AP279" i="1" s="1"/>
  <c r="AO280" i="1"/>
  <c r="AP280" i="1" s="1"/>
  <c r="AO281" i="1"/>
  <c r="AP281" i="1" s="1"/>
  <c r="AO282" i="1"/>
  <c r="AP282" i="1" s="1"/>
  <c r="AO283" i="1"/>
  <c r="AP283" i="1" s="1"/>
  <c r="AO284" i="1"/>
  <c r="AP284" i="1" s="1"/>
  <c r="AO285" i="1"/>
  <c r="AP285" i="1" s="1"/>
  <c r="AO286" i="1"/>
  <c r="AP286" i="1" s="1"/>
  <c r="AO287" i="1"/>
  <c r="AP287" i="1" s="1"/>
  <c r="AO288" i="1"/>
  <c r="AP288" i="1" s="1"/>
  <c r="AO289" i="1"/>
  <c r="AP289" i="1" s="1"/>
  <c r="AO290" i="1"/>
  <c r="AP290" i="1" s="1"/>
  <c r="AO291" i="1"/>
  <c r="AP291" i="1" s="1"/>
  <c r="AO292" i="1"/>
  <c r="AP292" i="1" s="1"/>
  <c r="AO293" i="1"/>
  <c r="AP293" i="1" s="1"/>
  <c r="AO294" i="1"/>
  <c r="AP294" i="1" s="1"/>
  <c r="AO295" i="1"/>
  <c r="AP295" i="1" s="1"/>
  <c r="AO296" i="1"/>
  <c r="AP296" i="1" s="1"/>
  <c r="AO297" i="1"/>
  <c r="AP297" i="1" s="1"/>
  <c r="AO298" i="1"/>
  <c r="AP298" i="1" s="1"/>
  <c r="AO299" i="1"/>
  <c r="AP299" i="1" s="1"/>
  <c r="AO300" i="1"/>
  <c r="AP300" i="1" s="1"/>
  <c r="AO301" i="1"/>
  <c r="AP301" i="1" s="1"/>
  <c r="AO302" i="1"/>
  <c r="AP302" i="1" s="1"/>
  <c r="AO303" i="1"/>
  <c r="AP303" i="1" s="1"/>
  <c r="AO304" i="1"/>
  <c r="AP304" i="1" s="1"/>
  <c r="AO305" i="1"/>
  <c r="AP305" i="1" s="1"/>
  <c r="AO306" i="1"/>
  <c r="AP306" i="1" s="1"/>
  <c r="AO307" i="1"/>
  <c r="AP307" i="1" s="1"/>
  <c r="AO308" i="1"/>
  <c r="AP308" i="1" s="1"/>
  <c r="AO309" i="1"/>
  <c r="AP309" i="1" s="1"/>
  <c r="AO310" i="1"/>
  <c r="AP310" i="1" s="1"/>
  <c r="AO311" i="1"/>
  <c r="AP311" i="1" s="1"/>
  <c r="AO312" i="1"/>
  <c r="AP312" i="1" s="1"/>
  <c r="AO313" i="1"/>
  <c r="AP313" i="1" s="1"/>
  <c r="AO314" i="1"/>
  <c r="AP314" i="1" s="1"/>
  <c r="AO315" i="1"/>
  <c r="AP315" i="1" s="1"/>
  <c r="AO316" i="1"/>
  <c r="AP316" i="1" s="1"/>
  <c r="AO317" i="1"/>
  <c r="AP317" i="1" s="1"/>
  <c r="AO318" i="1"/>
  <c r="AP318" i="1" s="1"/>
  <c r="AO319" i="1"/>
  <c r="AP319" i="1" s="1"/>
  <c r="AO320" i="1"/>
  <c r="AP320" i="1" s="1"/>
  <c r="AO321" i="1"/>
  <c r="AP321" i="1" s="1"/>
  <c r="AO322" i="1"/>
  <c r="AP322" i="1" s="1"/>
  <c r="AO323" i="1"/>
  <c r="AP323" i="1" s="1"/>
  <c r="AO324" i="1"/>
  <c r="AP324" i="1" s="1"/>
  <c r="AO325" i="1"/>
  <c r="AP325" i="1" s="1"/>
  <c r="AO326" i="1"/>
  <c r="AP326" i="1" s="1"/>
  <c r="AO327" i="1"/>
  <c r="AP327" i="1" s="1"/>
  <c r="AO328" i="1"/>
  <c r="AP328" i="1" s="1"/>
  <c r="AO329" i="1"/>
  <c r="AP329" i="1" s="1"/>
  <c r="AO330" i="1"/>
  <c r="AP330" i="1" s="1"/>
  <c r="AO331" i="1"/>
  <c r="AP331" i="1" s="1"/>
  <c r="AO332" i="1"/>
  <c r="AP332" i="1" s="1"/>
  <c r="AO333" i="1"/>
  <c r="AP333" i="1" s="1"/>
  <c r="AO334" i="1"/>
  <c r="AP334" i="1" s="1"/>
  <c r="AO335" i="1"/>
  <c r="AP335" i="1" s="1"/>
  <c r="AO336" i="1"/>
  <c r="AP336" i="1" s="1"/>
  <c r="AO337" i="1"/>
  <c r="AP337" i="1" s="1"/>
  <c r="AO338" i="1"/>
  <c r="AP338" i="1" s="1"/>
  <c r="AO339" i="1"/>
  <c r="AP339" i="1" s="1"/>
  <c r="AO340" i="1"/>
  <c r="AP340" i="1" s="1"/>
  <c r="AO341" i="1"/>
  <c r="AP341" i="1" s="1"/>
  <c r="AO342" i="1"/>
  <c r="AP342" i="1" s="1"/>
  <c r="AO343" i="1"/>
  <c r="AP343" i="1" s="1"/>
  <c r="AO344" i="1"/>
  <c r="AP344" i="1" s="1"/>
  <c r="AO345" i="1"/>
  <c r="AP345" i="1" s="1"/>
  <c r="AO346" i="1"/>
  <c r="AP346" i="1" s="1"/>
  <c r="AO347" i="1"/>
  <c r="AP347" i="1" s="1"/>
  <c r="AO348" i="1"/>
  <c r="AP348" i="1" s="1"/>
  <c r="AO349" i="1"/>
  <c r="AP349" i="1" s="1"/>
  <c r="AO350" i="1"/>
  <c r="AP350" i="1" s="1"/>
  <c r="AO351" i="1"/>
  <c r="AP351" i="1" s="1"/>
  <c r="AO352" i="1"/>
  <c r="AP352" i="1" s="1"/>
  <c r="AO353" i="1"/>
  <c r="AP353" i="1" s="1"/>
  <c r="AO354" i="1"/>
  <c r="AP354" i="1" s="1"/>
  <c r="AO355" i="1"/>
  <c r="AP355" i="1" s="1"/>
  <c r="AO356" i="1"/>
  <c r="AP356" i="1" s="1"/>
  <c r="AO357" i="1"/>
  <c r="AP357" i="1" s="1"/>
  <c r="AO358" i="1"/>
  <c r="AP358" i="1" s="1"/>
  <c r="AO359" i="1"/>
  <c r="AP359" i="1" s="1"/>
  <c r="AO360" i="1"/>
  <c r="AP360" i="1" s="1"/>
  <c r="AO361" i="1"/>
  <c r="AP361" i="1" s="1"/>
  <c r="AO362" i="1"/>
  <c r="AP362" i="1" s="1"/>
  <c r="AO363" i="1"/>
  <c r="AP363" i="1" s="1"/>
  <c r="AO364" i="1"/>
  <c r="AP364" i="1" s="1"/>
  <c r="AO365" i="1"/>
  <c r="AP365" i="1" s="1"/>
  <c r="AO366" i="1"/>
  <c r="AP366" i="1" s="1"/>
  <c r="AO367" i="1"/>
  <c r="AP367" i="1" s="1"/>
  <c r="AO368" i="1"/>
  <c r="AP368" i="1" s="1"/>
  <c r="AO369" i="1"/>
  <c r="AP369" i="1" s="1"/>
  <c r="AO370" i="1"/>
  <c r="AP370" i="1" s="1"/>
  <c r="AO371" i="1"/>
  <c r="AP371" i="1" s="1"/>
  <c r="AO372" i="1"/>
  <c r="AP372" i="1" s="1"/>
  <c r="AO373" i="1"/>
  <c r="AP373" i="1" s="1"/>
  <c r="AO374" i="1"/>
  <c r="AP374" i="1" s="1"/>
  <c r="AO375" i="1"/>
  <c r="AP375" i="1" s="1"/>
  <c r="AO376" i="1"/>
  <c r="AP376" i="1" s="1"/>
  <c r="AO377" i="1"/>
  <c r="AP377" i="1" s="1"/>
  <c r="AO378" i="1"/>
  <c r="AP378" i="1" s="1"/>
  <c r="AO379" i="1"/>
  <c r="AP379" i="1" s="1"/>
  <c r="AO380" i="1"/>
  <c r="AP380" i="1" s="1"/>
  <c r="AO381" i="1"/>
  <c r="AP381" i="1" s="1"/>
  <c r="AO382" i="1"/>
  <c r="AP382" i="1" s="1"/>
  <c r="AO383" i="1"/>
  <c r="AP383" i="1" s="1"/>
  <c r="AO384" i="1"/>
  <c r="AP384" i="1" s="1"/>
  <c r="AO385" i="1"/>
  <c r="AP385" i="1" s="1"/>
  <c r="AO386" i="1"/>
  <c r="AP386" i="1" s="1"/>
  <c r="AO387" i="1"/>
  <c r="AP387" i="1" s="1"/>
  <c r="AO388" i="1"/>
  <c r="AP388" i="1" s="1"/>
  <c r="AO389" i="1"/>
  <c r="AP389" i="1" s="1"/>
  <c r="AO390" i="1"/>
  <c r="AP390" i="1" s="1"/>
  <c r="AO391" i="1"/>
  <c r="AP391" i="1" s="1"/>
  <c r="AO392" i="1"/>
  <c r="AP392" i="1" s="1"/>
  <c r="AO393" i="1"/>
  <c r="AP393" i="1" s="1"/>
  <c r="AO394" i="1"/>
  <c r="AP394" i="1" s="1"/>
  <c r="AO395" i="1"/>
  <c r="AP395" i="1" s="1"/>
  <c r="AO396" i="1"/>
  <c r="AP396" i="1" s="1"/>
  <c r="AO397" i="1"/>
  <c r="AP397" i="1" s="1"/>
  <c r="AO398" i="1"/>
  <c r="AP398" i="1" s="1"/>
  <c r="AO399" i="1"/>
  <c r="AP399" i="1" s="1"/>
  <c r="AO400" i="1"/>
  <c r="AP400" i="1" s="1"/>
  <c r="AO401" i="1"/>
  <c r="AP401" i="1" s="1"/>
  <c r="AO402" i="1"/>
  <c r="AP402" i="1" s="1"/>
  <c r="AO403" i="1"/>
  <c r="AP403" i="1" s="1"/>
  <c r="AO404" i="1"/>
  <c r="AP404" i="1" s="1"/>
  <c r="AO405" i="1"/>
  <c r="AP405" i="1" s="1"/>
  <c r="AO406" i="1"/>
  <c r="AP406" i="1" s="1"/>
  <c r="AO407" i="1"/>
  <c r="AP407" i="1" s="1"/>
  <c r="AO408" i="1"/>
  <c r="AP408" i="1" s="1"/>
  <c r="AO409" i="1"/>
  <c r="AP409" i="1" s="1"/>
  <c r="AO410" i="1"/>
  <c r="AP410" i="1" s="1"/>
  <c r="AO411" i="1"/>
  <c r="AP411" i="1" s="1"/>
  <c r="AO412" i="1"/>
  <c r="AP412" i="1" s="1"/>
  <c r="AO413" i="1"/>
  <c r="AP413" i="1" s="1"/>
  <c r="AO414" i="1"/>
  <c r="AP414" i="1" s="1"/>
  <c r="AO415" i="1"/>
  <c r="AP415" i="1" s="1"/>
  <c r="AO416" i="1"/>
  <c r="AP416" i="1" s="1"/>
  <c r="AO417" i="1"/>
  <c r="AP417" i="1" s="1"/>
  <c r="AO418" i="1"/>
  <c r="AP418" i="1" s="1"/>
  <c r="AO419" i="1"/>
  <c r="AP419" i="1" s="1"/>
  <c r="AO2" i="1"/>
  <c r="AP2" i="1" s="1"/>
  <c r="AL3" i="1"/>
  <c r="AM3" i="1" s="1"/>
  <c r="AL4" i="1"/>
  <c r="AM4" i="1" s="1"/>
  <c r="AL5" i="1"/>
  <c r="AM5" i="1" s="1"/>
  <c r="AL6" i="1"/>
  <c r="AM6" i="1" s="1"/>
  <c r="AL7" i="1"/>
  <c r="AM7" i="1" s="1"/>
  <c r="AL8" i="1"/>
  <c r="AM8" i="1" s="1"/>
  <c r="AL9" i="1"/>
  <c r="AM9" i="1" s="1"/>
  <c r="AL10" i="1"/>
  <c r="AM10" i="1" s="1"/>
  <c r="AL11" i="1"/>
  <c r="AM11" i="1" s="1"/>
  <c r="AL12" i="1"/>
  <c r="AM12" i="1" s="1"/>
  <c r="AL13" i="1"/>
  <c r="AM13" i="1" s="1"/>
  <c r="AL14" i="1"/>
  <c r="AM14" i="1" s="1"/>
  <c r="AL15" i="1"/>
  <c r="AM15" i="1" s="1"/>
  <c r="AL16" i="1"/>
  <c r="AM16" i="1" s="1"/>
  <c r="AL17" i="1"/>
  <c r="AM17" i="1" s="1"/>
  <c r="AL18" i="1"/>
  <c r="AM18" i="1" s="1"/>
  <c r="AL19" i="1"/>
  <c r="AM19" i="1" s="1"/>
  <c r="AL20" i="1"/>
  <c r="AM20" i="1" s="1"/>
  <c r="AL21" i="1"/>
  <c r="AM21" i="1" s="1"/>
  <c r="AL22" i="1"/>
  <c r="AM22" i="1" s="1"/>
  <c r="AL23" i="1"/>
  <c r="AM23" i="1" s="1"/>
  <c r="AL24" i="1"/>
  <c r="AM24" i="1" s="1"/>
  <c r="AL25" i="1"/>
  <c r="AM25" i="1" s="1"/>
  <c r="AL26" i="1"/>
  <c r="AM26" i="1" s="1"/>
  <c r="AL27" i="1"/>
  <c r="AM27" i="1" s="1"/>
  <c r="AL28" i="1"/>
  <c r="AM28" i="1" s="1"/>
  <c r="AL29" i="1"/>
  <c r="AM29" i="1" s="1"/>
  <c r="AL30" i="1"/>
  <c r="AM30" i="1" s="1"/>
  <c r="AL31" i="1"/>
  <c r="AM31" i="1" s="1"/>
  <c r="AL32" i="1"/>
  <c r="AM32" i="1" s="1"/>
  <c r="AL33" i="1"/>
  <c r="AM33" i="1" s="1"/>
  <c r="AL34" i="1"/>
  <c r="AM34" i="1" s="1"/>
  <c r="AL35" i="1"/>
  <c r="AM35" i="1" s="1"/>
  <c r="AL36" i="1"/>
  <c r="AM36" i="1" s="1"/>
  <c r="AL37" i="1"/>
  <c r="AM37" i="1" s="1"/>
  <c r="AL38" i="1"/>
  <c r="AM38" i="1" s="1"/>
  <c r="AL39" i="1"/>
  <c r="AM39" i="1" s="1"/>
  <c r="AL40" i="1"/>
  <c r="AM40" i="1" s="1"/>
  <c r="AL41" i="1"/>
  <c r="AM41" i="1" s="1"/>
  <c r="AL42" i="1"/>
  <c r="AM42" i="1" s="1"/>
  <c r="AL43" i="1"/>
  <c r="AM43" i="1" s="1"/>
  <c r="AL44" i="1"/>
  <c r="AM44" i="1" s="1"/>
  <c r="AL45" i="1"/>
  <c r="AM45" i="1" s="1"/>
  <c r="AL46" i="1"/>
  <c r="AM46" i="1" s="1"/>
  <c r="AL47" i="1"/>
  <c r="AM47" i="1" s="1"/>
  <c r="AL48" i="1"/>
  <c r="AM48" i="1" s="1"/>
  <c r="AL49" i="1"/>
  <c r="AM49" i="1" s="1"/>
  <c r="AL50" i="1"/>
  <c r="AM50" i="1" s="1"/>
  <c r="AL51" i="1"/>
  <c r="AM51" i="1" s="1"/>
  <c r="AL52" i="1"/>
  <c r="AM52" i="1" s="1"/>
  <c r="AL53" i="1"/>
  <c r="AM53" i="1" s="1"/>
  <c r="AL54" i="1"/>
  <c r="AM54" i="1" s="1"/>
  <c r="AL55" i="1"/>
  <c r="AM55" i="1" s="1"/>
  <c r="AL56" i="1"/>
  <c r="AM56" i="1" s="1"/>
  <c r="AL57" i="1"/>
  <c r="AM57" i="1" s="1"/>
  <c r="AL58" i="1"/>
  <c r="AM58" i="1" s="1"/>
  <c r="AL59" i="1"/>
  <c r="AM59" i="1" s="1"/>
  <c r="AL60" i="1"/>
  <c r="AM60" i="1" s="1"/>
  <c r="AL61" i="1"/>
  <c r="AM61" i="1" s="1"/>
  <c r="AL62" i="1"/>
  <c r="AM62" i="1" s="1"/>
  <c r="AL63" i="1"/>
  <c r="AM63" i="1" s="1"/>
  <c r="AL64" i="1"/>
  <c r="AM64" i="1" s="1"/>
  <c r="AL65" i="1"/>
  <c r="AM65" i="1" s="1"/>
  <c r="AL66" i="1"/>
  <c r="AM66" i="1" s="1"/>
  <c r="AL67" i="1"/>
  <c r="AM67" i="1" s="1"/>
  <c r="AL68" i="1"/>
  <c r="AM68" i="1" s="1"/>
  <c r="AL69" i="1"/>
  <c r="AM69" i="1" s="1"/>
  <c r="AL70" i="1"/>
  <c r="AM70" i="1" s="1"/>
  <c r="AL71" i="1"/>
  <c r="AM71" i="1" s="1"/>
  <c r="AL72" i="1"/>
  <c r="AM72" i="1" s="1"/>
  <c r="AL73" i="1"/>
  <c r="AM73" i="1" s="1"/>
  <c r="AL74" i="1"/>
  <c r="AM74" i="1" s="1"/>
  <c r="AL75" i="1"/>
  <c r="AM75" i="1" s="1"/>
  <c r="AL76" i="1"/>
  <c r="AM76" i="1" s="1"/>
  <c r="AL77" i="1"/>
  <c r="AM77" i="1" s="1"/>
  <c r="AL78" i="1"/>
  <c r="AM78" i="1" s="1"/>
  <c r="AL79" i="1"/>
  <c r="AM79" i="1" s="1"/>
  <c r="AL80" i="1"/>
  <c r="AM80" i="1" s="1"/>
  <c r="AL81" i="1"/>
  <c r="AM81" i="1" s="1"/>
  <c r="AL82" i="1"/>
  <c r="AM82" i="1" s="1"/>
  <c r="AL83" i="1"/>
  <c r="AM83" i="1" s="1"/>
  <c r="AL84" i="1"/>
  <c r="AM84" i="1" s="1"/>
  <c r="AL85" i="1"/>
  <c r="AM85" i="1" s="1"/>
  <c r="AL86" i="1"/>
  <c r="AM86" i="1" s="1"/>
  <c r="AL87" i="1"/>
  <c r="AM87" i="1" s="1"/>
  <c r="AL88" i="1"/>
  <c r="AM88" i="1" s="1"/>
  <c r="AL89" i="1"/>
  <c r="AM89" i="1" s="1"/>
  <c r="AL90" i="1"/>
  <c r="AM90" i="1" s="1"/>
  <c r="AL91" i="1"/>
  <c r="AM91" i="1" s="1"/>
  <c r="AL92" i="1"/>
  <c r="AM92" i="1" s="1"/>
  <c r="AL93" i="1"/>
  <c r="AM93" i="1" s="1"/>
  <c r="AL94" i="1"/>
  <c r="AM94" i="1" s="1"/>
  <c r="AL95" i="1"/>
  <c r="AM95" i="1" s="1"/>
  <c r="AL96" i="1"/>
  <c r="AM96" i="1" s="1"/>
  <c r="AL97" i="1"/>
  <c r="AM97" i="1" s="1"/>
  <c r="AL98" i="1"/>
  <c r="AM98" i="1" s="1"/>
  <c r="AL99" i="1"/>
  <c r="AM99" i="1" s="1"/>
  <c r="AL100" i="1"/>
  <c r="AM100" i="1" s="1"/>
  <c r="AL101" i="1"/>
  <c r="AM101" i="1" s="1"/>
  <c r="AL102" i="1"/>
  <c r="AM102" i="1" s="1"/>
  <c r="AL103" i="1"/>
  <c r="AM103" i="1" s="1"/>
  <c r="AL104" i="1"/>
  <c r="AM104" i="1" s="1"/>
  <c r="AL105" i="1"/>
  <c r="AM105" i="1" s="1"/>
  <c r="AL106" i="1"/>
  <c r="AM106" i="1" s="1"/>
  <c r="AL107" i="1"/>
  <c r="AM107" i="1" s="1"/>
  <c r="AL108" i="1"/>
  <c r="AM108" i="1" s="1"/>
  <c r="AL109" i="1"/>
  <c r="AM109" i="1" s="1"/>
  <c r="AL110" i="1"/>
  <c r="AM110" i="1" s="1"/>
  <c r="AL111" i="1"/>
  <c r="AM111" i="1" s="1"/>
  <c r="AL112" i="1"/>
  <c r="AM112" i="1" s="1"/>
  <c r="AL113" i="1"/>
  <c r="AM113" i="1" s="1"/>
  <c r="AL114" i="1"/>
  <c r="AM114" i="1" s="1"/>
  <c r="AL115" i="1"/>
  <c r="AM115" i="1" s="1"/>
  <c r="AL116" i="1"/>
  <c r="AM116" i="1" s="1"/>
  <c r="AL117" i="1"/>
  <c r="AM117" i="1" s="1"/>
  <c r="AL118" i="1"/>
  <c r="AM118" i="1" s="1"/>
  <c r="AL119" i="1"/>
  <c r="AM119" i="1" s="1"/>
  <c r="AL120" i="1"/>
  <c r="AM120" i="1" s="1"/>
  <c r="AL121" i="1"/>
  <c r="AM121" i="1" s="1"/>
  <c r="AL122" i="1"/>
  <c r="AM122" i="1" s="1"/>
  <c r="AL123" i="1"/>
  <c r="AM123" i="1" s="1"/>
  <c r="AL124" i="1"/>
  <c r="AM124" i="1" s="1"/>
  <c r="AL125" i="1"/>
  <c r="AM125" i="1" s="1"/>
  <c r="AL126" i="1"/>
  <c r="AM126" i="1" s="1"/>
  <c r="AL127" i="1"/>
  <c r="AM127" i="1" s="1"/>
  <c r="AL128" i="1"/>
  <c r="AM128" i="1" s="1"/>
  <c r="AL129" i="1"/>
  <c r="AM129" i="1" s="1"/>
  <c r="AL130" i="1"/>
  <c r="AM130" i="1" s="1"/>
  <c r="AL131" i="1"/>
  <c r="AM131" i="1" s="1"/>
  <c r="AL132" i="1"/>
  <c r="AM132" i="1" s="1"/>
  <c r="AL133" i="1"/>
  <c r="AM133" i="1" s="1"/>
  <c r="AL134" i="1"/>
  <c r="AM134" i="1" s="1"/>
  <c r="AL135" i="1"/>
  <c r="AM135" i="1" s="1"/>
  <c r="AL136" i="1"/>
  <c r="AM136" i="1" s="1"/>
  <c r="AL137" i="1"/>
  <c r="AM137" i="1" s="1"/>
  <c r="AL138" i="1"/>
  <c r="AM138" i="1" s="1"/>
  <c r="AL139" i="1"/>
  <c r="AM139" i="1" s="1"/>
  <c r="AL140" i="1"/>
  <c r="AM140" i="1" s="1"/>
  <c r="AL141" i="1"/>
  <c r="AM141" i="1" s="1"/>
  <c r="AL142" i="1"/>
  <c r="AM142" i="1" s="1"/>
  <c r="AL143" i="1"/>
  <c r="AM143" i="1" s="1"/>
  <c r="AL144" i="1"/>
  <c r="AM144" i="1" s="1"/>
  <c r="AL145" i="1"/>
  <c r="AM145" i="1" s="1"/>
  <c r="AL146" i="1"/>
  <c r="AM146" i="1" s="1"/>
  <c r="AL147" i="1"/>
  <c r="AM147" i="1" s="1"/>
  <c r="AL148" i="1"/>
  <c r="AM148" i="1" s="1"/>
  <c r="AL149" i="1"/>
  <c r="AM149" i="1" s="1"/>
  <c r="AL150" i="1"/>
  <c r="AM150" i="1" s="1"/>
  <c r="AL151" i="1"/>
  <c r="AM151" i="1" s="1"/>
  <c r="AL152" i="1"/>
  <c r="AM152" i="1" s="1"/>
  <c r="AL153" i="1"/>
  <c r="AM153" i="1" s="1"/>
  <c r="AL154" i="1"/>
  <c r="AM154" i="1" s="1"/>
  <c r="AL155" i="1"/>
  <c r="AM155" i="1" s="1"/>
  <c r="AL156" i="1"/>
  <c r="AM156" i="1" s="1"/>
  <c r="AL157" i="1"/>
  <c r="AM157" i="1" s="1"/>
  <c r="AL158" i="1"/>
  <c r="AM158" i="1" s="1"/>
  <c r="AL159" i="1"/>
  <c r="AM159" i="1" s="1"/>
  <c r="AL160" i="1"/>
  <c r="AM160" i="1" s="1"/>
  <c r="AL161" i="1"/>
  <c r="AM161" i="1" s="1"/>
  <c r="AL162" i="1"/>
  <c r="AM162" i="1" s="1"/>
  <c r="AL163" i="1"/>
  <c r="AM163" i="1" s="1"/>
  <c r="AL164" i="1"/>
  <c r="AM164" i="1" s="1"/>
  <c r="AL165" i="1"/>
  <c r="AM165" i="1" s="1"/>
  <c r="AL166" i="1"/>
  <c r="AM166" i="1" s="1"/>
  <c r="AL167" i="1"/>
  <c r="AM167" i="1" s="1"/>
  <c r="AL168" i="1"/>
  <c r="AM168" i="1" s="1"/>
  <c r="AL169" i="1"/>
  <c r="AM169" i="1" s="1"/>
  <c r="AL170" i="1"/>
  <c r="AM170" i="1" s="1"/>
  <c r="AL171" i="1"/>
  <c r="AM171" i="1" s="1"/>
  <c r="AL172" i="1"/>
  <c r="AM172" i="1" s="1"/>
  <c r="AL173" i="1"/>
  <c r="AM173" i="1" s="1"/>
  <c r="AL174" i="1"/>
  <c r="AM174" i="1" s="1"/>
  <c r="AL175" i="1"/>
  <c r="AM175" i="1" s="1"/>
  <c r="AL176" i="1"/>
  <c r="AM176" i="1" s="1"/>
  <c r="AL177" i="1"/>
  <c r="AM177" i="1" s="1"/>
  <c r="AL178" i="1"/>
  <c r="AM178" i="1" s="1"/>
  <c r="AL179" i="1"/>
  <c r="AM179" i="1" s="1"/>
  <c r="AL180" i="1"/>
  <c r="AM180" i="1" s="1"/>
  <c r="AL181" i="1"/>
  <c r="AM181" i="1" s="1"/>
  <c r="AL182" i="1"/>
  <c r="AM182" i="1" s="1"/>
  <c r="AL183" i="1"/>
  <c r="AM183" i="1" s="1"/>
  <c r="AL184" i="1"/>
  <c r="AM184" i="1" s="1"/>
  <c r="AL185" i="1"/>
  <c r="AM185" i="1" s="1"/>
  <c r="AL186" i="1"/>
  <c r="AM186" i="1" s="1"/>
  <c r="AL187" i="1"/>
  <c r="AM187" i="1" s="1"/>
  <c r="AL188" i="1"/>
  <c r="AM188" i="1" s="1"/>
  <c r="AL189" i="1"/>
  <c r="AM189" i="1" s="1"/>
  <c r="AL190" i="1"/>
  <c r="AM190" i="1" s="1"/>
  <c r="AL191" i="1"/>
  <c r="AM191" i="1" s="1"/>
  <c r="AL192" i="1"/>
  <c r="AM192" i="1" s="1"/>
  <c r="AL193" i="1"/>
  <c r="AM193" i="1" s="1"/>
  <c r="AL194" i="1"/>
  <c r="AM194" i="1" s="1"/>
  <c r="AL195" i="1"/>
  <c r="AM195" i="1" s="1"/>
  <c r="AL196" i="1"/>
  <c r="AM196" i="1" s="1"/>
  <c r="AL197" i="1"/>
  <c r="AM197" i="1" s="1"/>
  <c r="AL198" i="1"/>
  <c r="AM198" i="1" s="1"/>
  <c r="AL199" i="1"/>
  <c r="AM199" i="1" s="1"/>
  <c r="AL200" i="1"/>
  <c r="AM200" i="1" s="1"/>
  <c r="AL201" i="1"/>
  <c r="AM201" i="1" s="1"/>
  <c r="AL202" i="1"/>
  <c r="AM202" i="1" s="1"/>
  <c r="AL203" i="1"/>
  <c r="AM203" i="1" s="1"/>
  <c r="AL204" i="1"/>
  <c r="AM204" i="1" s="1"/>
  <c r="AL205" i="1"/>
  <c r="AM205" i="1" s="1"/>
  <c r="AL206" i="1"/>
  <c r="AM206" i="1" s="1"/>
  <c r="AL207" i="1"/>
  <c r="AM207" i="1" s="1"/>
  <c r="AL208" i="1"/>
  <c r="AM208" i="1" s="1"/>
  <c r="AL209" i="1"/>
  <c r="AM209" i="1" s="1"/>
  <c r="AL210" i="1"/>
  <c r="AM210" i="1" s="1"/>
  <c r="AL211" i="1"/>
  <c r="AM211" i="1" s="1"/>
  <c r="AL212" i="1"/>
  <c r="AM212" i="1" s="1"/>
  <c r="AL213" i="1"/>
  <c r="AM213" i="1" s="1"/>
  <c r="AL214" i="1"/>
  <c r="AM214" i="1" s="1"/>
  <c r="AL215" i="1"/>
  <c r="AM215" i="1" s="1"/>
  <c r="AL216" i="1"/>
  <c r="AM216" i="1" s="1"/>
  <c r="AL217" i="1"/>
  <c r="AM217" i="1" s="1"/>
  <c r="AL218" i="1"/>
  <c r="AM218" i="1" s="1"/>
  <c r="AL219" i="1"/>
  <c r="AM219" i="1" s="1"/>
  <c r="AL220" i="1"/>
  <c r="AM220" i="1" s="1"/>
  <c r="AL221" i="1"/>
  <c r="AM221" i="1" s="1"/>
  <c r="AL222" i="1"/>
  <c r="AM222" i="1" s="1"/>
  <c r="AL223" i="1"/>
  <c r="AM223" i="1" s="1"/>
  <c r="AL224" i="1"/>
  <c r="AM224" i="1" s="1"/>
  <c r="AL225" i="1"/>
  <c r="AM225" i="1" s="1"/>
  <c r="AL226" i="1"/>
  <c r="AM226" i="1" s="1"/>
  <c r="AL227" i="1"/>
  <c r="AM227" i="1" s="1"/>
  <c r="AL228" i="1"/>
  <c r="AM228" i="1" s="1"/>
  <c r="AL229" i="1"/>
  <c r="AM229" i="1" s="1"/>
  <c r="AL230" i="1"/>
  <c r="AM230" i="1" s="1"/>
  <c r="AL231" i="1"/>
  <c r="AM231" i="1" s="1"/>
  <c r="AL232" i="1"/>
  <c r="AM232" i="1" s="1"/>
  <c r="AL233" i="1"/>
  <c r="AM233" i="1" s="1"/>
  <c r="AL234" i="1"/>
  <c r="AM234" i="1" s="1"/>
  <c r="AL235" i="1"/>
  <c r="AM235" i="1" s="1"/>
  <c r="AL236" i="1"/>
  <c r="AM236" i="1" s="1"/>
  <c r="AL237" i="1"/>
  <c r="AM237" i="1" s="1"/>
  <c r="AL238" i="1"/>
  <c r="AM238" i="1" s="1"/>
  <c r="AL239" i="1"/>
  <c r="AM239" i="1" s="1"/>
  <c r="AL240" i="1"/>
  <c r="AM240" i="1" s="1"/>
  <c r="AL241" i="1"/>
  <c r="AM241" i="1" s="1"/>
  <c r="AL242" i="1"/>
  <c r="AM242" i="1" s="1"/>
  <c r="AL243" i="1"/>
  <c r="AM243" i="1" s="1"/>
  <c r="AL244" i="1"/>
  <c r="AM244" i="1" s="1"/>
  <c r="AL245" i="1"/>
  <c r="AM245" i="1" s="1"/>
  <c r="AL246" i="1"/>
  <c r="AM246" i="1" s="1"/>
  <c r="AL247" i="1"/>
  <c r="AM247" i="1" s="1"/>
  <c r="AL248" i="1"/>
  <c r="AM248" i="1" s="1"/>
  <c r="AL249" i="1"/>
  <c r="AM249" i="1" s="1"/>
  <c r="AL250" i="1"/>
  <c r="AM250" i="1" s="1"/>
  <c r="AL251" i="1"/>
  <c r="AM251" i="1" s="1"/>
  <c r="AL252" i="1"/>
  <c r="AM252" i="1" s="1"/>
  <c r="AL253" i="1"/>
  <c r="AM253" i="1" s="1"/>
  <c r="AL254" i="1"/>
  <c r="AM254" i="1" s="1"/>
  <c r="AL255" i="1"/>
  <c r="AM255" i="1" s="1"/>
  <c r="AL256" i="1"/>
  <c r="AM256" i="1" s="1"/>
  <c r="AL257" i="1"/>
  <c r="AM257" i="1" s="1"/>
  <c r="AL258" i="1"/>
  <c r="AM258" i="1" s="1"/>
  <c r="AL259" i="1"/>
  <c r="AM259" i="1" s="1"/>
  <c r="AL260" i="1"/>
  <c r="AM260" i="1" s="1"/>
  <c r="AL261" i="1"/>
  <c r="AM261" i="1" s="1"/>
  <c r="AL262" i="1"/>
  <c r="AM262" i="1" s="1"/>
  <c r="AL263" i="1"/>
  <c r="AM263" i="1" s="1"/>
  <c r="AL264" i="1"/>
  <c r="AM264" i="1" s="1"/>
  <c r="AL265" i="1"/>
  <c r="AM265" i="1" s="1"/>
  <c r="AL266" i="1"/>
  <c r="AM266" i="1" s="1"/>
  <c r="AL267" i="1"/>
  <c r="AM267" i="1" s="1"/>
  <c r="AL268" i="1"/>
  <c r="AM268" i="1" s="1"/>
  <c r="AL269" i="1"/>
  <c r="AM269" i="1" s="1"/>
  <c r="AL270" i="1"/>
  <c r="AM270" i="1" s="1"/>
  <c r="AL271" i="1"/>
  <c r="AM271" i="1" s="1"/>
  <c r="AL272" i="1"/>
  <c r="AM272" i="1" s="1"/>
  <c r="AL273" i="1"/>
  <c r="AM273" i="1" s="1"/>
  <c r="AL274" i="1"/>
  <c r="AM274" i="1" s="1"/>
  <c r="AL275" i="1"/>
  <c r="AM275" i="1" s="1"/>
  <c r="AL276" i="1"/>
  <c r="AM276" i="1" s="1"/>
  <c r="AL277" i="1"/>
  <c r="AM277" i="1" s="1"/>
  <c r="AL278" i="1"/>
  <c r="AM278" i="1" s="1"/>
  <c r="AL279" i="1"/>
  <c r="AM279" i="1" s="1"/>
  <c r="AL280" i="1"/>
  <c r="AM280" i="1" s="1"/>
  <c r="AL281" i="1"/>
  <c r="AM281" i="1" s="1"/>
  <c r="AL282" i="1"/>
  <c r="AM282" i="1" s="1"/>
  <c r="AL283" i="1"/>
  <c r="AM283" i="1" s="1"/>
  <c r="AL284" i="1"/>
  <c r="AM284" i="1" s="1"/>
  <c r="AL285" i="1"/>
  <c r="AM285" i="1" s="1"/>
  <c r="AL286" i="1"/>
  <c r="AM286" i="1" s="1"/>
  <c r="AL287" i="1"/>
  <c r="AM287" i="1" s="1"/>
  <c r="AL288" i="1"/>
  <c r="AM288" i="1" s="1"/>
  <c r="AL289" i="1"/>
  <c r="AM289" i="1" s="1"/>
  <c r="AL290" i="1"/>
  <c r="AM290" i="1" s="1"/>
  <c r="AL291" i="1"/>
  <c r="AM291" i="1" s="1"/>
  <c r="AL292" i="1"/>
  <c r="AM292" i="1" s="1"/>
  <c r="AL293" i="1"/>
  <c r="AM293" i="1" s="1"/>
  <c r="AL294" i="1"/>
  <c r="AM294" i="1" s="1"/>
  <c r="AL295" i="1"/>
  <c r="AM295" i="1" s="1"/>
  <c r="AL296" i="1"/>
  <c r="AM296" i="1" s="1"/>
  <c r="AL297" i="1"/>
  <c r="AM297" i="1" s="1"/>
  <c r="AL298" i="1"/>
  <c r="AM298" i="1" s="1"/>
  <c r="AL299" i="1"/>
  <c r="AM299" i="1" s="1"/>
  <c r="AL300" i="1"/>
  <c r="AM300" i="1" s="1"/>
  <c r="AL301" i="1"/>
  <c r="AM301" i="1" s="1"/>
  <c r="AL302" i="1"/>
  <c r="AM302" i="1" s="1"/>
  <c r="AL303" i="1"/>
  <c r="AM303" i="1" s="1"/>
  <c r="AL304" i="1"/>
  <c r="AM304" i="1" s="1"/>
  <c r="AL305" i="1"/>
  <c r="AM305" i="1" s="1"/>
  <c r="AL306" i="1"/>
  <c r="AM306" i="1" s="1"/>
  <c r="AL307" i="1"/>
  <c r="AM307" i="1" s="1"/>
  <c r="AL308" i="1"/>
  <c r="AM308" i="1" s="1"/>
  <c r="AL309" i="1"/>
  <c r="AM309" i="1" s="1"/>
  <c r="AL310" i="1"/>
  <c r="AM310" i="1" s="1"/>
  <c r="AL311" i="1"/>
  <c r="AM311" i="1" s="1"/>
  <c r="AL312" i="1"/>
  <c r="AM312" i="1" s="1"/>
  <c r="AL313" i="1"/>
  <c r="AM313" i="1" s="1"/>
  <c r="AL314" i="1"/>
  <c r="AM314" i="1" s="1"/>
  <c r="AL315" i="1"/>
  <c r="AM315" i="1" s="1"/>
  <c r="AL316" i="1"/>
  <c r="AM316" i="1" s="1"/>
  <c r="AL317" i="1"/>
  <c r="AM317" i="1" s="1"/>
  <c r="AL318" i="1"/>
  <c r="AM318" i="1" s="1"/>
  <c r="AL319" i="1"/>
  <c r="AM319" i="1" s="1"/>
  <c r="AL320" i="1"/>
  <c r="AM320" i="1" s="1"/>
  <c r="AL321" i="1"/>
  <c r="AM321" i="1" s="1"/>
  <c r="AL322" i="1"/>
  <c r="AM322" i="1" s="1"/>
  <c r="AL323" i="1"/>
  <c r="AM323" i="1" s="1"/>
  <c r="AL324" i="1"/>
  <c r="AM324" i="1" s="1"/>
  <c r="AL325" i="1"/>
  <c r="AM325" i="1" s="1"/>
  <c r="AL326" i="1"/>
  <c r="AM326" i="1" s="1"/>
  <c r="AL327" i="1"/>
  <c r="AM327" i="1" s="1"/>
  <c r="AL328" i="1"/>
  <c r="AM328" i="1" s="1"/>
  <c r="AL329" i="1"/>
  <c r="AM329" i="1" s="1"/>
  <c r="AL330" i="1"/>
  <c r="AM330" i="1" s="1"/>
  <c r="AL331" i="1"/>
  <c r="AM331" i="1" s="1"/>
  <c r="AL332" i="1"/>
  <c r="AM332" i="1" s="1"/>
  <c r="AL333" i="1"/>
  <c r="AM333" i="1" s="1"/>
  <c r="AL334" i="1"/>
  <c r="AM334" i="1" s="1"/>
  <c r="AL335" i="1"/>
  <c r="AM335" i="1" s="1"/>
  <c r="AL336" i="1"/>
  <c r="AM336" i="1" s="1"/>
  <c r="AL337" i="1"/>
  <c r="AM337" i="1" s="1"/>
  <c r="AL338" i="1"/>
  <c r="AM338" i="1" s="1"/>
  <c r="AL339" i="1"/>
  <c r="AM339" i="1" s="1"/>
  <c r="AL340" i="1"/>
  <c r="AM340" i="1" s="1"/>
  <c r="AL341" i="1"/>
  <c r="AM341" i="1" s="1"/>
  <c r="AL342" i="1"/>
  <c r="AM342" i="1" s="1"/>
  <c r="AL343" i="1"/>
  <c r="AM343" i="1" s="1"/>
  <c r="AL344" i="1"/>
  <c r="AM344" i="1" s="1"/>
  <c r="AL345" i="1"/>
  <c r="AM345" i="1" s="1"/>
  <c r="AL346" i="1"/>
  <c r="AM346" i="1" s="1"/>
  <c r="AL347" i="1"/>
  <c r="AM347" i="1" s="1"/>
  <c r="AL348" i="1"/>
  <c r="AM348" i="1" s="1"/>
  <c r="AL349" i="1"/>
  <c r="AM349" i="1" s="1"/>
  <c r="AL350" i="1"/>
  <c r="AM350" i="1" s="1"/>
  <c r="AL351" i="1"/>
  <c r="AM351" i="1" s="1"/>
  <c r="AL352" i="1"/>
  <c r="AM352" i="1" s="1"/>
  <c r="AL353" i="1"/>
  <c r="AM353" i="1" s="1"/>
  <c r="AL354" i="1"/>
  <c r="AM354" i="1" s="1"/>
  <c r="AL355" i="1"/>
  <c r="AM355" i="1" s="1"/>
  <c r="AL356" i="1"/>
  <c r="AM356" i="1" s="1"/>
  <c r="AL357" i="1"/>
  <c r="AM357" i="1" s="1"/>
  <c r="AL358" i="1"/>
  <c r="AM358" i="1" s="1"/>
  <c r="AL359" i="1"/>
  <c r="AM359" i="1" s="1"/>
  <c r="AL360" i="1"/>
  <c r="AM360" i="1" s="1"/>
  <c r="AL361" i="1"/>
  <c r="AM361" i="1" s="1"/>
  <c r="AL362" i="1"/>
  <c r="AM362" i="1" s="1"/>
  <c r="AL363" i="1"/>
  <c r="AM363" i="1" s="1"/>
  <c r="AL364" i="1"/>
  <c r="AM364" i="1" s="1"/>
  <c r="AL365" i="1"/>
  <c r="AM365" i="1" s="1"/>
  <c r="AL366" i="1"/>
  <c r="AM366" i="1" s="1"/>
  <c r="AL367" i="1"/>
  <c r="AM367" i="1" s="1"/>
  <c r="AL368" i="1"/>
  <c r="AM368" i="1" s="1"/>
  <c r="AL369" i="1"/>
  <c r="AM369" i="1" s="1"/>
  <c r="AL370" i="1"/>
  <c r="AM370" i="1" s="1"/>
  <c r="AL371" i="1"/>
  <c r="AM371" i="1" s="1"/>
  <c r="AL372" i="1"/>
  <c r="AM372" i="1" s="1"/>
  <c r="AL373" i="1"/>
  <c r="AM373" i="1" s="1"/>
  <c r="AL374" i="1"/>
  <c r="AM374" i="1" s="1"/>
  <c r="AL375" i="1"/>
  <c r="AM375" i="1" s="1"/>
  <c r="AL376" i="1"/>
  <c r="AM376" i="1" s="1"/>
  <c r="AL377" i="1"/>
  <c r="AM377" i="1" s="1"/>
  <c r="AL378" i="1"/>
  <c r="AM378" i="1" s="1"/>
  <c r="AL379" i="1"/>
  <c r="AM379" i="1" s="1"/>
  <c r="AL380" i="1"/>
  <c r="AM380" i="1" s="1"/>
  <c r="AL381" i="1"/>
  <c r="AM381" i="1" s="1"/>
  <c r="AL382" i="1"/>
  <c r="AM382" i="1" s="1"/>
  <c r="AL383" i="1"/>
  <c r="AM383" i="1" s="1"/>
  <c r="AL384" i="1"/>
  <c r="AM384" i="1" s="1"/>
  <c r="AL385" i="1"/>
  <c r="AM385" i="1" s="1"/>
  <c r="AL386" i="1"/>
  <c r="AM386" i="1" s="1"/>
  <c r="AL387" i="1"/>
  <c r="AM387" i="1" s="1"/>
  <c r="AL388" i="1"/>
  <c r="AM388" i="1" s="1"/>
  <c r="AL389" i="1"/>
  <c r="AM389" i="1" s="1"/>
  <c r="AL390" i="1"/>
  <c r="AM390" i="1" s="1"/>
  <c r="AL391" i="1"/>
  <c r="AM391" i="1" s="1"/>
  <c r="AL392" i="1"/>
  <c r="AM392" i="1" s="1"/>
  <c r="AL393" i="1"/>
  <c r="AM393" i="1" s="1"/>
  <c r="AL394" i="1"/>
  <c r="AM394" i="1" s="1"/>
  <c r="AL395" i="1"/>
  <c r="AM395" i="1" s="1"/>
  <c r="AL396" i="1"/>
  <c r="AM396" i="1" s="1"/>
  <c r="AL397" i="1"/>
  <c r="AM397" i="1" s="1"/>
  <c r="AL398" i="1"/>
  <c r="AM398" i="1" s="1"/>
  <c r="AL399" i="1"/>
  <c r="AM399" i="1" s="1"/>
  <c r="AL400" i="1"/>
  <c r="AM400" i="1" s="1"/>
  <c r="AL401" i="1"/>
  <c r="AM401" i="1" s="1"/>
  <c r="AL402" i="1"/>
  <c r="AM402" i="1" s="1"/>
  <c r="AL403" i="1"/>
  <c r="AM403" i="1" s="1"/>
  <c r="AL404" i="1"/>
  <c r="AM404" i="1" s="1"/>
  <c r="AL405" i="1"/>
  <c r="AM405" i="1" s="1"/>
  <c r="AL406" i="1"/>
  <c r="AM406" i="1" s="1"/>
  <c r="AL407" i="1"/>
  <c r="AM407" i="1" s="1"/>
  <c r="AL408" i="1"/>
  <c r="AM408" i="1" s="1"/>
  <c r="AL409" i="1"/>
  <c r="AM409" i="1" s="1"/>
  <c r="AL410" i="1"/>
  <c r="AM410" i="1" s="1"/>
  <c r="AL411" i="1"/>
  <c r="AM411" i="1" s="1"/>
  <c r="AL412" i="1"/>
  <c r="AM412" i="1" s="1"/>
  <c r="AL413" i="1"/>
  <c r="AM413" i="1" s="1"/>
  <c r="AL414" i="1"/>
  <c r="AM414" i="1" s="1"/>
  <c r="AL415" i="1"/>
  <c r="AM415" i="1" s="1"/>
  <c r="AL416" i="1"/>
  <c r="AM416" i="1" s="1"/>
  <c r="AL417" i="1"/>
  <c r="AM417" i="1" s="1"/>
  <c r="AL418" i="1"/>
  <c r="AM418" i="1" s="1"/>
  <c r="AL419" i="1"/>
  <c r="AM419" i="1" s="1"/>
  <c r="AL2" i="1"/>
  <c r="AM2" i="1" s="1"/>
  <c r="AI3" i="1"/>
  <c r="AJ3" i="1" s="1"/>
  <c r="AI4" i="1"/>
  <c r="AJ4" i="1" s="1"/>
  <c r="AI5" i="1"/>
  <c r="AJ5" i="1" s="1"/>
  <c r="AI6" i="1"/>
  <c r="AJ6" i="1" s="1"/>
  <c r="AI7" i="1"/>
  <c r="AJ7" i="1" s="1"/>
  <c r="AI8" i="1"/>
  <c r="AJ8" i="1" s="1"/>
  <c r="AI9" i="1"/>
  <c r="AJ9" i="1" s="1"/>
  <c r="AI10" i="1"/>
  <c r="AJ10" i="1" s="1"/>
  <c r="AI11" i="1"/>
  <c r="AJ11" i="1" s="1"/>
  <c r="AI12" i="1"/>
  <c r="AJ12" i="1" s="1"/>
  <c r="AI13" i="1"/>
  <c r="AJ13" i="1" s="1"/>
  <c r="AI14" i="1"/>
  <c r="AJ14" i="1" s="1"/>
  <c r="AI15" i="1"/>
  <c r="AJ15" i="1" s="1"/>
  <c r="AI16" i="1"/>
  <c r="AJ16" i="1" s="1"/>
  <c r="AI17" i="1"/>
  <c r="AJ17" i="1" s="1"/>
  <c r="AI18" i="1"/>
  <c r="AJ18" i="1" s="1"/>
  <c r="AI19" i="1"/>
  <c r="AJ19" i="1" s="1"/>
  <c r="AI20" i="1"/>
  <c r="AJ20" i="1" s="1"/>
  <c r="AI21" i="1"/>
  <c r="AJ21" i="1" s="1"/>
  <c r="AI22" i="1"/>
  <c r="AJ22" i="1" s="1"/>
  <c r="AI23" i="1"/>
  <c r="AJ23" i="1" s="1"/>
  <c r="AI24" i="1"/>
  <c r="AJ24" i="1" s="1"/>
  <c r="AI25" i="1"/>
  <c r="AJ25" i="1" s="1"/>
  <c r="AI26" i="1"/>
  <c r="AJ26" i="1" s="1"/>
  <c r="AI27" i="1"/>
  <c r="AJ27" i="1" s="1"/>
  <c r="AI28" i="1"/>
  <c r="AJ28" i="1" s="1"/>
  <c r="AI29" i="1"/>
  <c r="AJ29" i="1" s="1"/>
  <c r="AI30" i="1"/>
  <c r="AJ30" i="1" s="1"/>
  <c r="AI31" i="1"/>
  <c r="AJ31" i="1" s="1"/>
  <c r="AI32" i="1"/>
  <c r="AJ32" i="1" s="1"/>
  <c r="AI33" i="1"/>
  <c r="AJ33" i="1" s="1"/>
  <c r="AI34" i="1"/>
  <c r="AJ34" i="1" s="1"/>
  <c r="AI35" i="1"/>
  <c r="AJ35" i="1" s="1"/>
  <c r="AI36" i="1"/>
  <c r="AJ36" i="1" s="1"/>
  <c r="AI37" i="1"/>
  <c r="AJ37" i="1" s="1"/>
  <c r="AI38" i="1"/>
  <c r="AJ38" i="1" s="1"/>
  <c r="AI39" i="1"/>
  <c r="AJ39" i="1" s="1"/>
  <c r="AI40" i="1"/>
  <c r="AJ40" i="1" s="1"/>
  <c r="AI41" i="1"/>
  <c r="AJ41" i="1" s="1"/>
  <c r="AI42" i="1"/>
  <c r="AJ42" i="1" s="1"/>
  <c r="AI43" i="1"/>
  <c r="AJ43" i="1" s="1"/>
  <c r="AI44" i="1"/>
  <c r="AJ44" i="1" s="1"/>
  <c r="AI45" i="1"/>
  <c r="AJ45" i="1" s="1"/>
  <c r="AI46" i="1"/>
  <c r="AJ46" i="1" s="1"/>
  <c r="AI47" i="1"/>
  <c r="AJ47" i="1" s="1"/>
  <c r="AI48" i="1"/>
  <c r="AJ48" i="1" s="1"/>
  <c r="AI49" i="1"/>
  <c r="AJ49" i="1" s="1"/>
  <c r="AI50" i="1"/>
  <c r="AJ50" i="1" s="1"/>
  <c r="AI51" i="1"/>
  <c r="AJ51" i="1" s="1"/>
  <c r="AI52" i="1"/>
  <c r="AJ52" i="1" s="1"/>
  <c r="AI53" i="1"/>
  <c r="AJ53" i="1" s="1"/>
  <c r="AI54" i="1"/>
  <c r="AJ54" i="1" s="1"/>
  <c r="AI55" i="1"/>
  <c r="AJ55" i="1" s="1"/>
  <c r="AI56" i="1"/>
  <c r="AJ56" i="1" s="1"/>
  <c r="AI57" i="1"/>
  <c r="AJ57" i="1" s="1"/>
  <c r="AI58" i="1"/>
  <c r="AJ58" i="1" s="1"/>
  <c r="AI59" i="1"/>
  <c r="AJ59" i="1" s="1"/>
  <c r="AI60" i="1"/>
  <c r="AJ60" i="1" s="1"/>
  <c r="AI61" i="1"/>
  <c r="AJ61" i="1" s="1"/>
  <c r="AI62" i="1"/>
  <c r="AJ62" i="1" s="1"/>
  <c r="AI63" i="1"/>
  <c r="AJ63" i="1" s="1"/>
  <c r="AI64" i="1"/>
  <c r="AJ64" i="1" s="1"/>
  <c r="AI65" i="1"/>
  <c r="AJ65" i="1" s="1"/>
  <c r="AI66" i="1"/>
  <c r="AJ66" i="1" s="1"/>
  <c r="AI67" i="1"/>
  <c r="AJ67" i="1" s="1"/>
  <c r="AI68" i="1"/>
  <c r="AJ68" i="1" s="1"/>
  <c r="AI69" i="1"/>
  <c r="AJ69" i="1" s="1"/>
  <c r="AI70" i="1"/>
  <c r="AJ70" i="1" s="1"/>
  <c r="AI71" i="1"/>
  <c r="AJ71" i="1" s="1"/>
  <c r="AI72" i="1"/>
  <c r="AJ72" i="1" s="1"/>
  <c r="AI73" i="1"/>
  <c r="AJ73" i="1" s="1"/>
  <c r="AI74" i="1"/>
  <c r="AJ74" i="1" s="1"/>
  <c r="AI75" i="1"/>
  <c r="AJ75" i="1" s="1"/>
  <c r="AI76" i="1"/>
  <c r="AJ76" i="1" s="1"/>
  <c r="AI77" i="1"/>
  <c r="AJ77" i="1" s="1"/>
  <c r="AI78" i="1"/>
  <c r="AJ78" i="1" s="1"/>
  <c r="AI79" i="1"/>
  <c r="AJ79" i="1" s="1"/>
  <c r="AI80" i="1"/>
  <c r="AJ80" i="1" s="1"/>
  <c r="AI81" i="1"/>
  <c r="AJ81" i="1" s="1"/>
  <c r="AI82" i="1"/>
  <c r="AJ82" i="1" s="1"/>
  <c r="AI83" i="1"/>
  <c r="AJ83" i="1" s="1"/>
  <c r="AI84" i="1"/>
  <c r="AJ84" i="1" s="1"/>
  <c r="AI85" i="1"/>
  <c r="AJ85" i="1" s="1"/>
  <c r="AI86" i="1"/>
  <c r="AJ86" i="1" s="1"/>
  <c r="AI87" i="1"/>
  <c r="AJ87" i="1" s="1"/>
  <c r="AI88" i="1"/>
  <c r="AJ88" i="1" s="1"/>
  <c r="AI89" i="1"/>
  <c r="AJ89" i="1" s="1"/>
  <c r="AI90" i="1"/>
  <c r="AJ90" i="1" s="1"/>
  <c r="AI91" i="1"/>
  <c r="AJ91" i="1" s="1"/>
  <c r="AI92" i="1"/>
  <c r="AJ92" i="1" s="1"/>
  <c r="AI93" i="1"/>
  <c r="AJ93" i="1" s="1"/>
  <c r="AI94" i="1"/>
  <c r="AJ94" i="1" s="1"/>
  <c r="AI95" i="1"/>
  <c r="AJ95" i="1" s="1"/>
  <c r="AI96" i="1"/>
  <c r="AJ96" i="1" s="1"/>
  <c r="AI97" i="1"/>
  <c r="AJ97" i="1" s="1"/>
  <c r="AI98" i="1"/>
  <c r="AJ98" i="1" s="1"/>
  <c r="AI99" i="1"/>
  <c r="AJ99" i="1" s="1"/>
  <c r="AI100" i="1"/>
  <c r="AJ100" i="1" s="1"/>
  <c r="AI101" i="1"/>
  <c r="AJ101" i="1" s="1"/>
  <c r="AI102" i="1"/>
  <c r="AJ102" i="1" s="1"/>
  <c r="AI103" i="1"/>
  <c r="AJ103" i="1" s="1"/>
  <c r="AI104" i="1"/>
  <c r="AJ104" i="1" s="1"/>
  <c r="AI105" i="1"/>
  <c r="AJ105" i="1" s="1"/>
  <c r="AI106" i="1"/>
  <c r="AJ106" i="1" s="1"/>
  <c r="AI107" i="1"/>
  <c r="AJ107" i="1" s="1"/>
  <c r="AI108" i="1"/>
  <c r="AJ108" i="1" s="1"/>
  <c r="AI109" i="1"/>
  <c r="AJ109" i="1" s="1"/>
  <c r="AI110" i="1"/>
  <c r="AJ110" i="1" s="1"/>
  <c r="AI111" i="1"/>
  <c r="AJ111" i="1" s="1"/>
  <c r="AI112" i="1"/>
  <c r="AJ112" i="1" s="1"/>
  <c r="AI113" i="1"/>
  <c r="AJ113" i="1" s="1"/>
  <c r="AI114" i="1"/>
  <c r="AJ114" i="1" s="1"/>
  <c r="AI115" i="1"/>
  <c r="AJ115" i="1" s="1"/>
  <c r="AI116" i="1"/>
  <c r="AJ116" i="1" s="1"/>
  <c r="AI117" i="1"/>
  <c r="AJ117" i="1" s="1"/>
  <c r="AI118" i="1"/>
  <c r="AJ118" i="1" s="1"/>
  <c r="AI119" i="1"/>
  <c r="AJ119" i="1" s="1"/>
  <c r="AI120" i="1"/>
  <c r="AJ120" i="1" s="1"/>
  <c r="AI121" i="1"/>
  <c r="AJ121" i="1" s="1"/>
  <c r="AI122" i="1"/>
  <c r="AJ122" i="1" s="1"/>
  <c r="AI123" i="1"/>
  <c r="AJ123" i="1" s="1"/>
  <c r="AI124" i="1"/>
  <c r="AJ124" i="1" s="1"/>
  <c r="AI125" i="1"/>
  <c r="AJ125" i="1" s="1"/>
  <c r="AI126" i="1"/>
  <c r="AJ126" i="1" s="1"/>
  <c r="AI127" i="1"/>
  <c r="AJ127" i="1" s="1"/>
  <c r="AI128" i="1"/>
  <c r="AJ128" i="1" s="1"/>
  <c r="AI129" i="1"/>
  <c r="AJ129" i="1" s="1"/>
  <c r="AI130" i="1"/>
  <c r="AJ130" i="1" s="1"/>
  <c r="AI131" i="1"/>
  <c r="AJ131" i="1" s="1"/>
  <c r="AI132" i="1"/>
  <c r="AJ132" i="1" s="1"/>
  <c r="AI133" i="1"/>
  <c r="AJ133" i="1" s="1"/>
  <c r="AI134" i="1"/>
  <c r="AJ134" i="1" s="1"/>
  <c r="AI135" i="1"/>
  <c r="AJ135" i="1" s="1"/>
  <c r="AI136" i="1"/>
  <c r="AJ136" i="1" s="1"/>
  <c r="AI137" i="1"/>
  <c r="AJ137" i="1" s="1"/>
  <c r="AI138" i="1"/>
  <c r="AJ138" i="1" s="1"/>
  <c r="AI139" i="1"/>
  <c r="AJ139" i="1" s="1"/>
  <c r="AI140" i="1"/>
  <c r="AJ140" i="1" s="1"/>
  <c r="AI141" i="1"/>
  <c r="AJ141" i="1" s="1"/>
  <c r="AI142" i="1"/>
  <c r="AJ142" i="1" s="1"/>
  <c r="AI143" i="1"/>
  <c r="AJ143" i="1" s="1"/>
  <c r="AI144" i="1"/>
  <c r="AJ144" i="1" s="1"/>
  <c r="AI145" i="1"/>
  <c r="AJ145" i="1" s="1"/>
  <c r="AI146" i="1"/>
  <c r="AJ146" i="1" s="1"/>
  <c r="AI147" i="1"/>
  <c r="AJ147" i="1" s="1"/>
  <c r="AI148" i="1"/>
  <c r="AJ148" i="1" s="1"/>
  <c r="AI149" i="1"/>
  <c r="AJ149" i="1" s="1"/>
  <c r="AI150" i="1"/>
  <c r="AJ150" i="1" s="1"/>
  <c r="AI151" i="1"/>
  <c r="AJ151" i="1" s="1"/>
  <c r="AI152" i="1"/>
  <c r="AJ152" i="1" s="1"/>
  <c r="AI153" i="1"/>
  <c r="AJ153" i="1" s="1"/>
  <c r="AI154" i="1"/>
  <c r="AJ154" i="1" s="1"/>
  <c r="AI155" i="1"/>
  <c r="AJ155" i="1" s="1"/>
  <c r="AI156" i="1"/>
  <c r="AJ156" i="1" s="1"/>
  <c r="AI157" i="1"/>
  <c r="AJ157" i="1" s="1"/>
  <c r="AI158" i="1"/>
  <c r="AJ158" i="1" s="1"/>
  <c r="AI159" i="1"/>
  <c r="AJ159" i="1" s="1"/>
  <c r="AI160" i="1"/>
  <c r="AJ160" i="1" s="1"/>
  <c r="AI161" i="1"/>
  <c r="AJ161" i="1" s="1"/>
  <c r="AI162" i="1"/>
  <c r="AJ162" i="1" s="1"/>
  <c r="AI163" i="1"/>
  <c r="AJ163" i="1" s="1"/>
  <c r="AI164" i="1"/>
  <c r="AJ164" i="1" s="1"/>
  <c r="AI165" i="1"/>
  <c r="AJ165" i="1" s="1"/>
  <c r="AI166" i="1"/>
  <c r="AJ166" i="1" s="1"/>
  <c r="AI167" i="1"/>
  <c r="AJ167" i="1" s="1"/>
  <c r="AI168" i="1"/>
  <c r="AJ168" i="1" s="1"/>
  <c r="AI169" i="1"/>
  <c r="AJ169" i="1" s="1"/>
  <c r="AI170" i="1"/>
  <c r="AJ170" i="1" s="1"/>
  <c r="AI171" i="1"/>
  <c r="AJ171" i="1" s="1"/>
  <c r="AI172" i="1"/>
  <c r="AJ172" i="1" s="1"/>
  <c r="AI173" i="1"/>
  <c r="AJ173" i="1" s="1"/>
  <c r="AI174" i="1"/>
  <c r="AJ174" i="1" s="1"/>
  <c r="AI175" i="1"/>
  <c r="AJ175" i="1" s="1"/>
  <c r="AI176" i="1"/>
  <c r="AJ176" i="1" s="1"/>
  <c r="AI177" i="1"/>
  <c r="AJ177" i="1" s="1"/>
  <c r="AI178" i="1"/>
  <c r="AJ178" i="1" s="1"/>
  <c r="AI179" i="1"/>
  <c r="AJ179" i="1" s="1"/>
  <c r="AI180" i="1"/>
  <c r="AJ180" i="1" s="1"/>
  <c r="AI181" i="1"/>
  <c r="AJ181" i="1" s="1"/>
  <c r="AI182" i="1"/>
  <c r="AJ182" i="1" s="1"/>
  <c r="AI183" i="1"/>
  <c r="AJ183" i="1" s="1"/>
  <c r="AI184" i="1"/>
  <c r="AJ184" i="1" s="1"/>
  <c r="AI185" i="1"/>
  <c r="AJ185" i="1" s="1"/>
  <c r="AI186" i="1"/>
  <c r="AJ186" i="1" s="1"/>
  <c r="AI187" i="1"/>
  <c r="AJ187" i="1" s="1"/>
  <c r="AI188" i="1"/>
  <c r="AJ188" i="1" s="1"/>
  <c r="AI189" i="1"/>
  <c r="AJ189" i="1" s="1"/>
  <c r="AI190" i="1"/>
  <c r="AJ190" i="1" s="1"/>
  <c r="AI191" i="1"/>
  <c r="AJ191" i="1" s="1"/>
  <c r="AI192" i="1"/>
  <c r="AJ192" i="1" s="1"/>
  <c r="AI193" i="1"/>
  <c r="AJ193" i="1" s="1"/>
  <c r="AI194" i="1"/>
  <c r="AJ194" i="1" s="1"/>
  <c r="AI195" i="1"/>
  <c r="AJ195" i="1" s="1"/>
  <c r="AI196" i="1"/>
  <c r="AJ196" i="1" s="1"/>
  <c r="AI197" i="1"/>
  <c r="AJ197" i="1" s="1"/>
  <c r="AI198" i="1"/>
  <c r="AJ198" i="1" s="1"/>
  <c r="AI199" i="1"/>
  <c r="AJ199" i="1" s="1"/>
  <c r="AI200" i="1"/>
  <c r="AJ200" i="1" s="1"/>
  <c r="AI201" i="1"/>
  <c r="AJ201" i="1" s="1"/>
  <c r="AI202" i="1"/>
  <c r="AJ202" i="1" s="1"/>
  <c r="AI203" i="1"/>
  <c r="AJ203" i="1" s="1"/>
  <c r="AI204" i="1"/>
  <c r="AJ204" i="1" s="1"/>
  <c r="AI205" i="1"/>
  <c r="AJ205" i="1" s="1"/>
  <c r="AI206" i="1"/>
  <c r="AJ206" i="1" s="1"/>
  <c r="AI207" i="1"/>
  <c r="AJ207" i="1" s="1"/>
  <c r="AI208" i="1"/>
  <c r="AJ208" i="1" s="1"/>
  <c r="AI209" i="1"/>
  <c r="AJ209" i="1" s="1"/>
  <c r="AI210" i="1"/>
  <c r="AJ210" i="1" s="1"/>
  <c r="AI211" i="1"/>
  <c r="AJ211" i="1" s="1"/>
  <c r="AI212" i="1"/>
  <c r="AJ212" i="1" s="1"/>
  <c r="AI213" i="1"/>
  <c r="AJ213" i="1" s="1"/>
  <c r="AI214" i="1"/>
  <c r="AJ214" i="1" s="1"/>
  <c r="AI215" i="1"/>
  <c r="AJ215" i="1" s="1"/>
  <c r="AI216" i="1"/>
  <c r="AJ216" i="1" s="1"/>
  <c r="AI217" i="1"/>
  <c r="AJ217" i="1" s="1"/>
  <c r="AI218" i="1"/>
  <c r="AJ218" i="1" s="1"/>
  <c r="AI219" i="1"/>
  <c r="AJ219" i="1" s="1"/>
  <c r="AI220" i="1"/>
  <c r="AJ220" i="1" s="1"/>
  <c r="AI221" i="1"/>
  <c r="AJ221" i="1" s="1"/>
  <c r="AI222" i="1"/>
  <c r="AJ222" i="1" s="1"/>
  <c r="AI223" i="1"/>
  <c r="AJ223" i="1" s="1"/>
  <c r="AI224" i="1"/>
  <c r="AJ224" i="1" s="1"/>
  <c r="AI225" i="1"/>
  <c r="AJ225" i="1" s="1"/>
  <c r="AI226" i="1"/>
  <c r="AJ226" i="1" s="1"/>
  <c r="AI227" i="1"/>
  <c r="AJ227" i="1" s="1"/>
  <c r="AI228" i="1"/>
  <c r="AJ228" i="1" s="1"/>
  <c r="AI229" i="1"/>
  <c r="AJ229" i="1" s="1"/>
  <c r="AI230" i="1"/>
  <c r="AJ230" i="1" s="1"/>
  <c r="AI231" i="1"/>
  <c r="AJ231" i="1" s="1"/>
  <c r="AI232" i="1"/>
  <c r="AJ232" i="1" s="1"/>
  <c r="AI233" i="1"/>
  <c r="AJ233" i="1" s="1"/>
  <c r="AI234" i="1"/>
  <c r="AJ234" i="1" s="1"/>
  <c r="AI235" i="1"/>
  <c r="AJ235" i="1" s="1"/>
  <c r="AI236" i="1"/>
  <c r="AJ236" i="1" s="1"/>
  <c r="AI237" i="1"/>
  <c r="AJ237" i="1" s="1"/>
  <c r="AI238" i="1"/>
  <c r="AJ238" i="1" s="1"/>
  <c r="AI239" i="1"/>
  <c r="AJ239" i="1" s="1"/>
  <c r="AI240" i="1"/>
  <c r="AJ240" i="1" s="1"/>
  <c r="AI241" i="1"/>
  <c r="AJ241" i="1" s="1"/>
  <c r="AI242" i="1"/>
  <c r="AJ242" i="1" s="1"/>
  <c r="AI243" i="1"/>
  <c r="AJ243" i="1" s="1"/>
  <c r="AI244" i="1"/>
  <c r="AJ244" i="1" s="1"/>
  <c r="AI245" i="1"/>
  <c r="AJ245" i="1" s="1"/>
  <c r="AI246" i="1"/>
  <c r="AJ246" i="1" s="1"/>
  <c r="AI247" i="1"/>
  <c r="AJ247" i="1" s="1"/>
  <c r="AI248" i="1"/>
  <c r="AJ248" i="1" s="1"/>
  <c r="AI249" i="1"/>
  <c r="AJ249" i="1" s="1"/>
  <c r="AI250" i="1"/>
  <c r="AJ250" i="1" s="1"/>
  <c r="AI251" i="1"/>
  <c r="AJ251" i="1" s="1"/>
  <c r="AI252" i="1"/>
  <c r="AJ252" i="1" s="1"/>
  <c r="AI253" i="1"/>
  <c r="AJ253" i="1" s="1"/>
  <c r="AI254" i="1"/>
  <c r="AJ254" i="1" s="1"/>
  <c r="AI255" i="1"/>
  <c r="AJ255" i="1" s="1"/>
  <c r="AI256" i="1"/>
  <c r="AJ256" i="1" s="1"/>
  <c r="AI257" i="1"/>
  <c r="AJ257" i="1" s="1"/>
  <c r="AI258" i="1"/>
  <c r="AJ258" i="1" s="1"/>
  <c r="AI259" i="1"/>
  <c r="AJ259" i="1" s="1"/>
  <c r="AI260" i="1"/>
  <c r="AJ260" i="1" s="1"/>
  <c r="AI261" i="1"/>
  <c r="AJ261" i="1" s="1"/>
  <c r="AI262" i="1"/>
  <c r="AJ262" i="1" s="1"/>
  <c r="AI263" i="1"/>
  <c r="AJ263" i="1" s="1"/>
  <c r="AI264" i="1"/>
  <c r="AJ264" i="1" s="1"/>
  <c r="AI265" i="1"/>
  <c r="AJ265" i="1" s="1"/>
  <c r="AI266" i="1"/>
  <c r="AJ266" i="1" s="1"/>
  <c r="AI267" i="1"/>
  <c r="AJ267" i="1" s="1"/>
  <c r="AI268" i="1"/>
  <c r="AJ268" i="1" s="1"/>
  <c r="AI269" i="1"/>
  <c r="AJ269" i="1" s="1"/>
  <c r="AI270" i="1"/>
  <c r="AJ270" i="1" s="1"/>
  <c r="AI271" i="1"/>
  <c r="AJ271" i="1" s="1"/>
  <c r="AI272" i="1"/>
  <c r="AJ272" i="1" s="1"/>
  <c r="AI273" i="1"/>
  <c r="AJ273" i="1" s="1"/>
  <c r="AI274" i="1"/>
  <c r="AJ274" i="1" s="1"/>
  <c r="AI275" i="1"/>
  <c r="AJ275" i="1" s="1"/>
  <c r="AI276" i="1"/>
  <c r="AJ276" i="1" s="1"/>
  <c r="AI277" i="1"/>
  <c r="AJ277" i="1" s="1"/>
  <c r="AI278" i="1"/>
  <c r="AJ278" i="1" s="1"/>
  <c r="AI279" i="1"/>
  <c r="AJ279" i="1" s="1"/>
  <c r="AI280" i="1"/>
  <c r="AJ280" i="1" s="1"/>
  <c r="AI281" i="1"/>
  <c r="AJ281" i="1" s="1"/>
  <c r="AI282" i="1"/>
  <c r="AJ282" i="1" s="1"/>
  <c r="AI283" i="1"/>
  <c r="AJ283" i="1" s="1"/>
  <c r="AI284" i="1"/>
  <c r="AJ284" i="1" s="1"/>
  <c r="AI285" i="1"/>
  <c r="AJ285" i="1" s="1"/>
  <c r="AI286" i="1"/>
  <c r="AJ286" i="1" s="1"/>
  <c r="AI287" i="1"/>
  <c r="AJ287" i="1" s="1"/>
  <c r="AI288" i="1"/>
  <c r="AJ288" i="1" s="1"/>
  <c r="AI289" i="1"/>
  <c r="AJ289" i="1" s="1"/>
  <c r="AI290" i="1"/>
  <c r="AJ290" i="1" s="1"/>
  <c r="AI291" i="1"/>
  <c r="AJ291" i="1" s="1"/>
  <c r="AI292" i="1"/>
  <c r="AJ292" i="1" s="1"/>
  <c r="AI293" i="1"/>
  <c r="AJ293" i="1" s="1"/>
  <c r="AI294" i="1"/>
  <c r="AJ294" i="1" s="1"/>
  <c r="AI295" i="1"/>
  <c r="AJ295" i="1" s="1"/>
  <c r="AI296" i="1"/>
  <c r="AJ296" i="1" s="1"/>
  <c r="AI297" i="1"/>
  <c r="AJ297" i="1" s="1"/>
  <c r="AI298" i="1"/>
  <c r="AJ298" i="1" s="1"/>
  <c r="AI299" i="1"/>
  <c r="AJ299" i="1" s="1"/>
  <c r="AI300" i="1"/>
  <c r="AJ300" i="1" s="1"/>
  <c r="AI301" i="1"/>
  <c r="AJ301" i="1" s="1"/>
  <c r="AI302" i="1"/>
  <c r="AJ302" i="1" s="1"/>
  <c r="AI303" i="1"/>
  <c r="AJ303" i="1" s="1"/>
  <c r="AI304" i="1"/>
  <c r="AJ304" i="1" s="1"/>
  <c r="AI305" i="1"/>
  <c r="AJ305" i="1" s="1"/>
  <c r="AI306" i="1"/>
  <c r="AJ306" i="1" s="1"/>
  <c r="AI307" i="1"/>
  <c r="AJ307" i="1" s="1"/>
  <c r="AI308" i="1"/>
  <c r="AJ308" i="1" s="1"/>
  <c r="AI309" i="1"/>
  <c r="AJ309" i="1" s="1"/>
  <c r="AI310" i="1"/>
  <c r="AJ310" i="1" s="1"/>
  <c r="AI311" i="1"/>
  <c r="AJ311" i="1" s="1"/>
  <c r="AI312" i="1"/>
  <c r="AJ312" i="1" s="1"/>
  <c r="AI313" i="1"/>
  <c r="AJ313" i="1" s="1"/>
  <c r="AI314" i="1"/>
  <c r="AJ314" i="1" s="1"/>
  <c r="AI315" i="1"/>
  <c r="AJ315" i="1" s="1"/>
  <c r="AI316" i="1"/>
  <c r="AJ316" i="1" s="1"/>
  <c r="AI317" i="1"/>
  <c r="AJ317" i="1" s="1"/>
  <c r="AI318" i="1"/>
  <c r="AJ318" i="1" s="1"/>
  <c r="AI319" i="1"/>
  <c r="AJ319" i="1" s="1"/>
  <c r="AI320" i="1"/>
  <c r="AJ320" i="1" s="1"/>
  <c r="AI321" i="1"/>
  <c r="AJ321" i="1" s="1"/>
  <c r="AI322" i="1"/>
  <c r="AJ322" i="1" s="1"/>
  <c r="AI323" i="1"/>
  <c r="AJ323" i="1" s="1"/>
  <c r="AI324" i="1"/>
  <c r="AJ324" i="1" s="1"/>
  <c r="AI325" i="1"/>
  <c r="AJ325" i="1" s="1"/>
  <c r="AI326" i="1"/>
  <c r="AJ326" i="1" s="1"/>
  <c r="AI327" i="1"/>
  <c r="AJ327" i="1" s="1"/>
  <c r="AI328" i="1"/>
  <c r="AJ328" i="1" s="1"/>
  <c r="AI329" i="1"/>
  <c r="AJ329" i="1" s="1"/>
  <c r="AI330" i="1"/>
  <c r="AJ330" i="1" s="1"/>
  <c r="AI331" i="1"/>
  <c r="AJ331" i="1" s="1"/>
  <c r="AI332" i="1"/>
  <c r="AJ332" i="1" s="1"/>
  <c r="AI333" i="1"/>
  <c r="AJ333" i="1" s="1"/>
  <c r="AI334" i="1"/>
  <c r="AJ334" i="1" s="1"/>
  <c r="AI335" i="1"/>
  <c r="AJ335" i="1" s="1"/>
  <c r="AI336" i="1"/>
  <c r="AJ336" i="1" s="1"/>
  <c r="AI337" i="1"/>
  <c r="AJ337" i="1" s="1"/>
  <c r="AI338" i="1"/>
  <c r="AJ338" i="1" s="1"/>
  <c r="AI339" i="1"/>
  <c r="AJ339" i="1" s="1"/>
  <c r="AI340" i="1"/>
  <c r="AJ340" i="1" s="1"/>
  <c r="AI341" i="1"/>
  <c r="AJ341" i="1" s="1"/>
  <c r="AI342" i="1"/>
  <c r="AJ342" i="1" s="1"/>
  <c r="AI343" i="1"/>
  <c r="AJ343" i="1" s="1"/>
  <c r="AI344" i="1"/>
  <c r="AJ344" i="1" s="1"/>
  <c r="AI345" i="1"/>
  <c r="AJ345" i="1" s="1"/>
  <c r="AI346" i="1"/>
  <c r="AJ346" i="1" s="1"/>
  <c r="AI347" i="1"/>
  <c r="AJ347" i="1" s="1"/>
  <c r="AI348" i="1"/>
  <c r="AJ348" i="1" s="1"/>
  <c r="AI349" i="1"/>
  <c r="AJ349" i="1" s="1"/>
  <c r="AI350" i="1"/>
  <c r="AJ350" i="1" s="1"/>
  <c r="AI351" i="1"/>
  <c r="AJ351" i="1" s="1"/>
  <c r="AI352" i="1"/>
  <c r="AJ352" i="1" s="1"/>
  <c r="AI353" i="1"/>
  <c r="AJ353" i="1" s="1"/>
  <c r="AI354" i="1"/>
  <c r="AJ354" i="1" s="1"/>
  <c r="AI355" i="1"/>
  <c r="AJ355" i="1" s="1"/>
  <c r="AI356" i="1"/>
  <c r="AJ356" i="1" s="1"/>
  <c r="AI357" i="1"/>
  <c r="AJ357" i="1" s="1"/>
  <c r="AI358" i="1"/>
  <c r="AJ358" i="1" s="1"/>
  <c r="AI359" i="1"/>
  <c r="AJ359" i="1" s="1"/>
  <c r="AI360" i="1"/>
  <c r="AJ360" i="1" s="1"/>
  <c r="AI361" i="1"/>
  <c r="AJ361" i="1" s="1"/>
  <c r="AI362" i="1"/>
  <c r="AJ362" i="1" s="1"/>
  <c r="AI363" i="1"/>
  <c r="AJ363" i="1" s="1"/>
  <c r="AI364" i="1"/>
  <c r="AJ364" i="1" s="1"/>
  <c r="AI365" i="1"/>
  <c r="AJ365" i="1" s="1"/>
  <c r="AI366" i="1"/>
  <c r="AJ366" i="1" s="1"/>
  <c r="AI367" i="1"/>
  <c r="AJ367" i="1" s="1"/>
  <c r="AI368" i="1"/>
  <c r="AJ368" i="1" s="1"/>
  <c r="AI369" i="1"/>
  <c r="AJ369" i="1" s="1"/>
  <c r="AI370" i="1"/>
  <c r="AJ370" i="1" s="1"/>
  <c r="AI371" i="1"/>
  <c r="AJ371" i="1" s="1"/>
  <c r="AI372" i="1"/>
  <c r="AJ372" i="1" s="1"/>
  <c r="AI373" i="1"/>
  <c r="AJ373" i="1" s="1"/>
  <c r="AI374" i="1"/>
  <c r="AJ374" i="1" s="1"/>
  <c r="AI375" i="1"/>
  <c r="AJ375" i="1" s="1"/>
  <c r="AI376" i="1"/>
  <c r="AJ376" i="1" s="1"/>
  <c r="AI377" i="1"/>
  <c r="AJ377" i="1" s="1"/>
  <c r="AI378" i="1"/>
  <c r="AJ378" i="1" s="1"/>
  <c r="AI379" i="1"/>
  <c r="AJ379" i="1" s="1"/>
  <c r="AI380" i="1"/>
  <c r="AJ380" i="1" s="1"/>
  <c r="AI381" i="1"/>
  <c r="AJ381" i="1" s="1"/>
  <c r="AI382" i="1"/>
  <c r="AJ382" i="1" s="1"/>
  <c r="AI383" i="1"/>
  <c r="AJ383" i="1" s="1"/>
  <c r="AI384" i="1"/>
  <c r="AJ384" i="1" s="1"/>
  <c r="AI385" i="1"/>
  <c r="AJ385" i="1" s="1"/>
  <c r="AI386" i="1"/>
  <c r="AJ386" i="1" s="1"/>
  <c r="AI387" i="1"/>
  <c r="AJ387" i="1" s="1"/>
  <c r="AI388" i="1"/>
  <c r="AJ388" i="1" s="1"/>
  <c r="AI389" i="1"/>
  <c r="AJ389" i="1" s="1"/>
  <c r="AI390" i="1"/>
  <c r="AJ390" i="1" s="1"/>
  <c r="AI391" i="1"/>
  <c r="AJ391" i="1" s="1"/>
  <c r="AI392" i="1"/>
  <c r="AJ392" i="1" s="1"/>
  <c r="AI393" i="1"/>
  <c r="AJ393" i="1" s="1"/>
  <c r="AI394" i="1"/>
  <c r="AJ394" i="1" s="1"/>
  <c r="AI395" i="1"/>
  <c r="AJ395" i="1" s="1"/>
  <c r="AI396" i="1"/>
  <c r="AJ396" i="1" s="1"/>
  <c r="AI397" i="1"/>
  <c r="AJ397" i="1" s="1"/>
  <c r="AI398" i="1"/>
  <c r="AJ398" i="1" s="1"/>
  <c r="AI399" i="1"/>
  <c r="AJ399" i="1" s="1"/>
  <c r="AI400" i="1"/>
  <c r="AJ400" i="1" s="1"/>
  <c r="AI401" i="1"/>
  <c r="AJ401" i="1" s="1"/>
  <c r="AI402" i="1"/>
  <c r="AJ402" i="1" s="1"/>
  <c r="AI403" i="1"/>
  <c r="AJ403" i="1" s="1"/>
  <c r="AI404" i="1"/>
  <c r="AJ404" i="1" s="1"/>
  <c r="AI405" i="1"/>
  <c r="AJ405" i="1" s="1"/>
  <c r="AI406" i="1"/>
  <c r="AJ406" i="1" s="1"/>
  <c r="AI407" i="1"/>
  <c r="AJ407" i="1" s="1"/>
  <c r="AI408" i="1"/>
  <c r="AJ408" i="1" s="1"/>
  <c r="AI409" i="1"/>
  <c r="AJ409" i="1" s="1"/>
  <c r="AI410" i="1"/>
  <c r="AJ410" i="1" s="1"/>
  <c r="AI411" i="1"/>
  <c r="AJ411" i="1" s="1"/>
  <c r="AI412" i="1"/>
  <c r="AJ412" i="1" s="1"/>
  <c r="AI413" i="1"/>
  <c r="AJ413" i="1" s="1"/>
  <c r="AI414" i="1"/>
  <c r="AJ414" i="1" s="1"/>
  <c r="AI415" i="1"/>
  <c r="AJ415" i="1" s="1"/>
  <c r="AI416" i="1"/>
  <c r="AJ416" i="1" s="1"/>
  <c r="AI417" i="1"/>
  <c r="AJ417" i="1" s="1"/>
  <c r="AI418" i="1"/>
  <c r="AJ418" i="1" s="1"/>
  <c r="AI419" i="1"/>
  <c r="AJ419" i="1" s="1"/>
  <c r="AI2" i="1"/>
  <c r="AJ2" i="1" s="1"/>
  <c r="AF3" i="1"/>
  <c r="AG3" i="1" s="1"/>
  <c r="AF4" i="1"/>
  <c r="AG4" i="1" s="1"/>
  <c r="AF5" i="1"/>
  <c r="AG5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F19" i="1"/>
  <c r="AG19" i="1" s="1"/>
  <c r="AF20" i="1"/>
  <c r="AG20" i="1" s="1"/>
  <c r="AF21" i="1"/>
  <c r="AG21" i="1" s="1"/>
  <c r="AF22" i="1"/>
  <c r="AG22" i="1" s="1"/>
  <c r="AF23" i="1"/>
  <c r="AG23" i="1" s="1"/>
  <c r="AF24" i="1"/>
  <c r="AG24" i="1" s="1"/>
  <c r="AF25" i="1"/>
  <c r="AG25" i="1" s="1"/>
  <c r="AF26" i="1"/>
  <c r="AG26" i="1" s="1"/>
  <c r="AF27" i="1"/>
  <c r="AG27" i="1" s="1"/>
  <c r="AF28" i="1"/>
  <c r="AG28" i="1" s="1"/>
  <c r="AF29" i="1"/>
  <c r="AG29" i="1" s="1"/>
  <c r="AF30" i="1"/>
  <c r="AG30" i="1" s="1"/>
  <c r="AF31" i="1"/>
  <c r="AG31" i="1" s="1"/>
  <c r="AF32" i="1"/>
  <c r="AG32" i="1" s="1"/>
  <c r="AF33" i="1"/>
  <c r="AG33" i="1" s="1"/>
  <c r="AF34" i="1"/>
  <c r="AG34" i="1" s="1"/>
  <c r="AF35" i="1"/>
  <c r="AG35" i="1" s="1"/>
  <c r="AF36" i="1"/>
  <c r="AG36" i="1" s="1"/>
  <c r="AF37" i="1"/>
  <c r="AG37" i="1" s="1"/>
  <c r="AF38" i="1"/>
  <c r="AG38" i="1" s="1"/>
  <c r="AF39" i="1"/>
  <c r="AG39" i="1" s="1"/>
  <c r="AF40" i="1"/>
  <c r="AG40" i="1" s="1"/>
  <c r="AF41" i="1"/>
  <c r="AG41" i="1" s="1"/>
  <c r="AF42" i="1"/>
  <c r="AG42" i="1" s="1"/>
  <c r="AF43" i="1"/>
  <c r="AG43" i="1" s="1"/>
  <c r="AF44" i="1"/>
  <c r="AG44" i="1" s="1"/>
  <c r="AF45" i="1"/>
  <c r="AG45" i="1" s="1"/>
  <c r="AF46" i="1"/>
  <c r="AG46" i="1" s="1"/>
  <c r="AF47" i="1"/>
  <c r="AG47" i="1" s="1"/>
  <c r="AF48" i="1"/>
  <c r="AG48" i="1" s="1"/>
  <c r="AF49" i="1"/>
  <c r="AG49" i="1" s="1"/>
  <c r="AF50" i="1"/>
  <c r="AG50" i="1" s="1"/>
  <c r="AF51" i="1"/>
  <c r="AG51" i="1" s="1"/>
  <c r="AF52" i="1"/>
  <c r="AG52" i="1" s="1"/>
  <c r="AF53" i="1"/>
  <c r="AG53" i="1" s="1"/>
  <c r="AF54" i="1"/>
  <c r="AG54" i="1" s="1"/>
  <c r="AF55" i="1"/>
  <c r="AG55" i="1" s="1"/>
  <c r="AF56" i="1"/>
  <c r="AG56" i="1" s="1"/>
  <c r="AF57" i="1"/>
  <c r="AG57" i="1" s="1"/>
  <c r="AF58" i="1"/>
  <c r="AG58" i="1" s="1"/>
  <c r="AF59" i="1"/>
  <c r="AG59" i="1" s="1"/>
  <c r="AF60" i="1"/>
  <c r="AG60" i="1" s="1"/>
  <c r="AF61" i="1"/>
  <c r="AG61" i="1" s="1"/>
  <c r="AF62" i="1"/>
  <c r="AG62" i="1" s="1"/>
  <c r="AF63" i="1"/>
  <c r="AG63" i="1" s="1"/>
  <c r="AF64" i="1"/>
  <c r="AG64" i="1" s="1"/>
  <c r="AF65" i="1"/>
  <c r="AG65" i="1" s="1"/>
  <c r="AF66" i="1"/>
  <c r="AG66" i="1" s="1"/>
  <c r="AF67" i="1"/>
  <c r="AG67" i="1" s="1"/>
  <c r="AF68" i="1"/>
  <c r="AG68" i="1" s="1"/>
  <c r="AF69" i="1"/>
  <c r="AG69" i="1" s="1"/>
  <c r="AF70" i="1"/>
  <c r="AG70" i="1" s="1"/>
  <c r="AF71" i="1"/>
  <c r="AG71" i="1" s="1"/>
  <c r="AF72" i="1"/>
  <c r="AG72" i="1" s="1"/>
  <c r="AF73" i="1"/>
  <c r="AG73" i="1" s="1"/>
  <c r="AF74" i="1"/>
  <c r="AG74" i="1" s="1"/>
  <c r="AF75" i="1"/>
  <c r="AG75" i="1" s="1"/>
  <c r="AF76" i="1"/>
  <c r="AG76" i="1" s="1"/>
  <c r="AF77" i="1"/>
  <c r="AG77" i="1" s="1"/>
  <c r="AF78" i="1"/>
  <c r="AG78" i="1" s="1"/>
  <c r="AF79" i="1"/>
  <c r="AG79" i="1" s="1"/>
  <c r="AF80" i="1"/>
  <c r="AG80" i="1" s="1"/>
  <c r="AF81" i="1"/>
  <c r="AG81" i="1" s="1"/>
  <c r="AF82" i="1"/>
  <c r="AG82" i="1" s="1"/>
  <c r="AF83" i="1"/>
  <c r="AG83" i="1" s="1"/>
  <c r="AF84" i="1"/>
  <c r="AG84" i="1" s="1"/>
  <c r="AF85" i="1"/>
  <c r="AG85" i="1" s="1"/>
  <c r="AF86" i="1"/>
  <c r="AG86" i="1" s="1"/>
  <c r="AF87" i="1"/>
  <c r="AG87" i="1" s="1"/>
  <c r="AF88" i="1"/>
  <c r="AG88" i="1" s="1"/>
  <c r="AF89" i="1"/>
  <c r="AG89" i="1" s="1"/>
  <c r="AF90" i="1"/>
  <c r="AG90" i="1" s="1"/>
  <c r="AF91" i="1"/>
  <c r="AG91" i="1" s="1"/>
  <c r="AF92" i="1"/>
  <c r="AG92" i="1" s="1"/>
  <c r="AF93" i="1"/>
  <c r="AG93" i="1" s="1"/>
  <c r="AF94" i="1"/>
  <c r="AG94" i="1" s="1"/>
  <c r="AF95" i="1"/>
  <c r="AG95" i="1" s="1"/>
  <c r="AF96" i="1"/>
  <c r="AG96" i="1" s="1"/>
  <c r="AF97" i="1"/>
  <c r="AG97" i="1" s="1"/>
  <c r="AF98" i="1"/>
  <c r="AG98" i="1" s="1"/>
  <c r="AF99" i="1"/>
  <c r="AG99" i="1" s="1"/>
  <c r="AF100" i="1"/>
  <c r="AG100" i="1" s="1"/>
  <c r="AF101" i="1"/>
  <c r="AG101" i="1" s="1"/>
  <c r="AF102" i="1"/>
  <c r="AG102" i="1" s="1"/>
  <c r="AF103" i="1"/>
  <c r="AG103" i="1" s="1"/>
  <c r="AF104" i="1"/>
  <c r="AG104" i="1" s="1"/>
  <c r="AF105" i="1"/>
  <c r="AG105" i="1" s="1"/>
  <c r="AF106" i="1"/>
  <c r="AG106" i="1" s="1"/>
  <c r="AF107" i="1"/>
  <c r="AG107" i="1" s="1"/>
  <c r="AF108" i="1"/>
  <c r="AG108" i="1" s="1"/>
  <c r="AF109" i="1"/>
  <c r="AG109" i="1" s="1"/>
  <c r="AF110" i="1"/>
  <c r="AG110" i="1" s="1"/>
  <c r="AF111" i="1"/>
  <c r="AG111" i="1" s="1"/>
  <c r="AF112" i="1"/>
  <c r="AG112" i="1" s="1"/>
  <c r="AF113" i="1"/>
  <c r="AG113" i="1" s="1"/>
  <c r="AF114" i="1"/>
  <c r="AG114" i="1" s="1"/>
  <c r="AF115" i="1"/>
  <c r="AG115" i="1" s="1"/>
  <c r="AF116" i="1"/>
  <c r="AG116" i="1" s="1"/>
  <c r="AF117" i="1"/>
  <c r="AG117" i="1" s="1"/>
  <c r="AF118" i="1"/>
  <c r="AG118" i="1" s="1"/>
  <c r="AF119" i="1"/>
  <c r="AG119" i="1" s="1"/>
  <c r="AF120" i="1"/>
  <c r="AG120" i="1" s="1"/>
  <c r="AF121" i="1"/>
  <c r="AG121" i="1" s="1"/>
  <c r="AF122" i="1"/>
  <c r="AG122" i="1" s="1"/>
  <c r="AF123" i="1"/>
  <c r="AG123" i="1" s="1"/>
  <c r="AF124" i="1"/>
  <c r="AG124" i="1" s="1"/>
  <c r="AF125" i="1"/>
  <c r="AG125" i="1" s="1"/>
  <c r="AF126" i="1"/>
  <c r="AG126" i="1" s="1"/>
  <c r="AF127" i="1"/>
  <c r="AG127" i="1" s="1"/>
  <c r="AF128" i="1"/>
  <c r="AG128" i="1" s="1"/>
  <c r="AF129" i="1"/>
  <c r="AG129" i="1" s="1"/>
  <c r="AF130" i="1"/>
  <c r="AG130" i="1" s="1"/>
  <c r="AF131" i="1"/>
  <c r="AG131" i="1" s="1"/>
  <c r="AF132" i="1"/>
  <c r="AG132" i="1" s="1"/>
  <c r="AF133" i="1"/>
  <c r="AG133" i="1" s="1"/>
  <c r="AF134" i="1"/>
  <c r="AG134" i="1" s="1"/>
  <c r="AF135" i="1"/>
  <c r="AG135" i="1" s="1"/>
  <c r="AF136" i="1"/>
  <c r="AG136" i="1" s="1"/>
  <c r="AF137" i="1"/>
  <c r="AG137" i="1" s="1"/>
  <c r="AF138" i="1"/>
  <c r="AG138" i="1" s="1"/>
  <c r="AF139" i="1"/>
  <c r="AG139" i="1" s="1"/>
  <c r="AF140" i="1"/>
  <c r="AG140" i="1" s="1"/>
  <c r="AF141" i="1"/>
  <c r="AG141" i="1" s="1"/>
  <c r="AF142" i="1"/>
  <c r="AG142" i="1" s="1"/>
  <c r="AF143" i="1"/>
  <c r="AG143" i="1" s="1"/>
  <c r="AF144" i="1"/>
  <c r="AG144" i="1" s="1"/>
  <c r="AF145" i="1"/>
  <c r="AG145" i="1" s="1"/>
  <c r="AF146" i="1"/>
  <c r="AG146" i="1" s="1"/>
  <c r="AF147" i="1"/>
  <c r="AG147" i="1" s="1"/>
  <c r="AF148" i="1"/>
  <c r="AG148" i="1" s="1"/>
  <c r="AF149" i="1"/>
  <c r="AG149" i="1" s="1"/>
  <c r="AF150" i="1"/>
  <c r="AG150" i="1" s="1"/>
  <c r="AF151" i="1"/>
  <c r="AG151" i="1" s="1"/>
  <c r="AF152" i="1"/>
  <c r="AG152" i="1" s="1"/>
  <c r="AF153" i="1"/>
  <c r="AG153" i="1" s="1"/>
  <c r="AF154" i="1"/>
  <c r="AG154" i="1" s="1"/>
  <c r="AF155" i="1"/>
  <c r="AG155" i="1" s="1"/>
  <c r="AF156" i="1"/>
  <c r="AG156" i="1" s="1"/>
  <c r="AF157" i="1"/>
  <c r="AG157" i="1" s="1"/>
  <c r="AF158" i="1"/>
  <c r="AG158" i="1" s="1"/>
  <c r="AF159" i="1"/>
  <c r="AG159" i="1" s="1"/>
  <c r="AF160" i="1"/>
  <c r="AG160" i="1" s="1"/>
  <c r="AF161" i="1"/>
  <c r="AG161" i="1" s="1"/>
  <c r="AF162" i="1"/>
  <c r="AG162" i="1" s="1"/>
  <c r="AF163" i="1"/>
  <c r="AG163" i="1" s="1"/>
  <c r="AF164" i="1"/>
  <c r="AG164" i="1" s="1"/>
  <c r="AF165" i="1"/>
  <c r="AG165" i="1" s="1"/>
  <c r="AF166" i="1"/>
  <c r="AG166" i="1" s="1"/>
  <c r="AF167" i="1"/>
  <c r="AG167" i="1" s="1"/>
  <c r="AF168" i="1"/>
  <c r="AG168" i="1" s="1"/>
  <c r="AF169" i="1"/>
  <c r="AG169" i="1" s="1"/>
  <c r="AF170" i="1"/>
  <c r="AG170" i="1" s="1"/>
  <c r="AF171" i="1"/>
  <c r="AG171" i="1" s="1"/>
  <c r="AF172" i="1"/>
  <c r="AG172" i="1" s="1"/>
  <c r="AF173" i="1"/>
  <c r="AG173" i="1" s="1"/>
  <c r="AF174" i="1"/>
  <c r="AG174" i="1" s="1"/>
  <c r="AF175" i="1"/>
  <c r="AG175" i="1" s="1"/>
  <c r="AF176" i="1"/>
  <c r="AG176" i="1" s="1"/>
  <c r="AF177" i="1"/>
  <c r="AG177" i="1" s="1"/>
  <c r="AF178" i="1"/>
  <c r="AG178" i="1" s="1"/>
  <c r="AF179" i="1"/>
  <c r="AG179" i="1" s="1"/>
  <c r="AF180" i="1"/>
  <c r="AG180" i="1" s="1"/>
  <c r="AF181" i="1"/>
  <c r="AG181" i="1" s="1"/>
  <c r="AF182" i="1"/>
  <c r="AG182" i="1" s="1"/>
  <c r="AF183" i="1"/>
  <c r="AG183" i="1" s="1"/>
  <c r="AF184" i="1"/>
  <c r="AG184" i="1" s="1"/>
  <c r="AF185" i="1"/>
  <c r="AG185" i="1" s="1"/>
  <c r="AF186" i="1"/>
  <c r="AG186" i="1" s="1"/>
  <c r="AF187" i="1"/>
  <c r="AG187" i="1" s="1"/>
  <c r="AF188" i="1"/>
  <c r="AG188" i="1" s="1"/>
  <c r="AF189" i="1"/>
  <c r="AG189" i="1" s="1"/>
  <c r="AF190" i="1"/>
  <c r="AG190" i="1" s="1"/>
  <c r="AF191" i="1"/>
  <c r="AG191" i="1" s="1"/>
  <c r="AF192" i="1"/>
  <c r="AG192" i="1" s="1"/>
  <c r="AF193" i="1"/>
  <c r="AG193" i="1" s="1"/>
  <c r="AF194" i="1"/>
  <c r="AG194" i="1" s="1"/>
  <c r="AF195" i="1"/>
  <c r="AG195" i="1" s="1"/>
  <c r="AF196" i="1"/>
  <c r="AG196" i="1" s="1"/>
  <c r="AF197" i="1"/>
  <c r="AG197" i="1" s="1"/>
  <c r="AF198" i="1"/>
  <c r="AG198" i="1" s="1"/>
  <c r="AF199" i="1"/>
  <c r="AG199" i="1" s="1"/>
  <c r="AF200" i="1"/>
  <c r="AG200" i="1" s="1"/>
  <c r="AF201" i="1"/>
  <c r="AG201" i="1" s="1"/>
  <c r="AF202" i="1"/>
  <c r="AG202" i="1" s="1"/>
  <c r="AF203" i="1"/>
  <c r="AG203" i="1" s="1"/>
  <c r="AF204" i="1"/>
  <c r="AG204" i="1" s="1"/>
  <c r="AF205" i="1"/>
  <c r="AG205" i="1" s="1"/>
  <c r="AF206" i="1"/>
  <c r="AG206" i="1" s="1"/>
  <c r="AF207" i="1"/>
  <c r="AG207" i="1" s="1"/>
  <c r="AF208" i="1"/>
  <c r="AG208" i="1" s="1"/>
  <c r="AF209" i="1"/>
  <c r="AG209" i="1" s="1"/>
  <c r="AF210" i="1"/>
  <c r="AG210" i="1" s="1"/>
  <c r="AF211" i="1"/>
  <c r="AG211" i="1" s="1"/>
  <c r="AF212" i="1"/>
  <c r="AG212" i="1" s="1"/>
  <c r="AF213" i="1"/>
  <c r="AG213" i="1" s="1"/>
  <c r="AF214" i="1"/>
  <c r="AG214" i="1" s="1"/>
  <c r="AF215" i="1"/>
  <c r="AG215" i="1" s="1"/>
  <c r="AF216" i="1"/>
  <c r="AG216" i="1" s="1"/>
  <c r="AF217" i="1"/>
  <c r="AG217" i="1" s="1"/>
  <c r="AF218" i="1"/>
  <c r="AG218" i="1" s="1"/>
  <c r="AF219" i="1"/>
  <c r="AG219" i="1" s="1"/>
  <c r="AF220" i="1"/>
  <c r="AG220" i="1" s="1"/>
  <c r="AF221" i="1"/>
  <c r="AG221" i="1" s="1"/>
  <c r="AF222" i="1"/>
  <c r="AG222" i="1" s="1"/>
  <c r="AF223" i="1"/>
  <c r="AG223" i="1" s="1"/>
  <c r="AF224" i="1"/>
  <c r="AG224" i="1" s="1"/>
  <c r="AF225" i="1"/>
  <c r="AG225" i="1" s="1"/>
  <c r="AF226" i="1"/>
  <c r="AG226" i="1" s="1"/>
  <c r="AF227" i="1"/>
  <c r="AG227" i="1" s="1"/>
  <c r="AF228" i="1"/>
  <c r="AG228" i="1" s="1"/>
  <c r="AF229" i="1"/>
  <c r="AG229" i="1" s="1"/>
  <c r="AF230" i="1"/>
  <c r="AG230" i="1" s="1"/>
  <c r="AF231" i="1"/>
  <c r="AG231" i="1" s="1"/>
  <c r="AF232" i="1"/>
  <c r="AG232" i="1" s="1"/>
  <c r="AF233" i="1"/>
  <c r="AG233" i="1" s="1"/>
  <c r="AF234" i="1"/>
  <c r="AG234" i="1" s="1"/>
  <c r="AF235" i="1"/>
  <c r="AG235" i="1" s="1"/>
  <c r="AF236" i="1"/>
  <c r="AG236" i="1" s="1"/>
  <c r="AF237" i="1"/>
  <c r="AG237" i="1" s="1"/>
  <c r="AF238" i="1"/>
  <c r="AG238" i="1" s="1"/>
  <c r="AF239" i="1"/>
  <c r="AG239" i="1" s="1"/>
  <c r="AF240" i="1"/>
  <c r="AG240" i="1" s="1"/>
  <c r="AF241" i="1"/>
  <c r="AG241" i="1" s="1"/>
  <c r="AF242" i="1"/>
  <c r="AG242" i="1" s="1"/>
  <c r="AF243" i="1"/>
  <c r="AG243" i="1" s="1"/>
  <c r="AF244" i="1"/>
  <c r="AG244" i="1" s="1"/>
  <c r="AF245" i="1"/>
  <c r="AG245" i="1" s="1"/>
  <c r="AF246" i="1"/>
  <c r="AG246" i="1" s="1"/>
  <c r="AF247" i="1"/>
  <c r="AG247" i="1" s="1"/>
  <c r="AF248" i="1"/>
  <c r="AG248" i="1" s="1"/>
  <c r="AF249" i="1"/>
  <c r="AG249" i="1" s="1"/>
  <c r="AF250" i="1"/>
  <c r="AG250" i="1" s="1"/>
  <c r="AF251" i="1"/>
  <c r="AG251" i="1" s="1"/>
  <c r="AF252" i="1"/>
  <c r="AG252" i="1" s="1"/>
  <c r="AF253" i="1"/>
  <c r="AG253" i="1" s="1"/>
  <c r="AF254" i="1"/>
  <c r="AG254" i="1" s="1"/>
  <c r="AF255" i="1"/>
  <c r="AG255" i="1" s="1"/>
  <c r="AF256" i="1"/>
  <c r="AG256" i="1" s="1"/>
  <c r="AF257" i="1"/>
  <c r="AG257" i="1" s="1"/>
  <c r="AF258" i="1"/>
  <c r="AG258" i="1" s="1"/>
  <c r="AF259" i="1"/>
  <c r="AG259" i="1" s="1"/>
  <c r="AF260" i="1"/>
  <c r="AG260" i="1" s="1"/>
  <c r="AF261" i="1"/>
  <c r="AG261" i="1" s="1"/>
  <c r="AF262" i="1"/>
  <c r="AG262" i="1" s="1"/>
  <c r="AF263" i="1"/>
  <c r="AG263" i="1" s="1"/>
  <c r="AF264" i="1"/>
  <c r="AG264" i="1" s="1"/>
  <c r="AF265" i="1"/>
  <c r="AG265" i="1" s="1"/>
  <c r="AF266" i="1"/>
  <c r="AG266" i="1" s="1"/>
  <c r="AF267" i="1"/>
  <c r="AG267" i="1" s="1"/>
  <c r="AF268" i="1"/>
  <c r="AG268" i="1" s="1"/>
  <c r="AF269" i="1"/>
  <c r="AG269" i="1" s="1"/>
  <c r="AF270" i="1"/>
  <c r="AG270" i="1" s="1"/>
  <c r="AF271" i="1"/>
  <c r="AG271" i="1" s="1"/>
  <c r="AF272" i="1"/>
  <c r="AG272" i="1" s="1"/>
  <c r="AF273" i="1"/>
  <c r="AG273" i="1" s="1"/>
  <c r="AF274" i="1"/>
  <c r="AG274" i="1" s="1"/>
  <c r="AF275" i="1"/>
  <c r="AG275" i="1" s="1"/>
  <c r="AF276" i="1"/>
  <c r="AG276" i="1" s="1"/>
  <c r="AF277" i="1"/>
  <c r="AG277" i="1" s="1"/>
  <c r="AF278" i="1"/>
  <c r="AG278" i="1" s="1"/>
  <c r="AF279" i="1"/>
  <c r="AG279" i="1" s="1"/>
  <c r="AF280" i="1"/>
  <c r="AG280" i="1" s="1"/>
  <c r="AF281" i="1"/>
  <c r="AG281" i="1" s="1"/>
  <c r="AF282" i="1"/>
  <c r="AG282" i="1" s="1"/>
  <c r="AF283" i="1"/>
  <c r="AG283" i="1" s="1"/>
  <c r="AF284" i="1"/>
  <c r="AG284" i="1" s="1"/>
  <c r="AF285" i="1"/>
  <c r="AG285" i="1" s="1"/>
  <c r="AF286" i="1"/>
  <c r="AG286" i="1" s="1"/>
  <c r="AF287" i="1"/>
  <c r="AG287" i="1" s="1"/>
  <c r="AF288" i="1"/>
  <c r="AG288" i="1" s="1"/>
  <c r="AF289" i="1"/>
  <c r="AG289" i="1" s="1"/>
  <c r="AF290" i="1"/>
  <c r="AG290" i="1" s="1"/>
  <c r="AF291" i="1"/>
  <c r="AG291" i="1" s="1"/>
  <c r="AF292" i="1"/>
  <c r="AG292" i="1" s="1"/>
  <c r="AF293" i="1"/>
  <c r="AG293" i="1" s="1"/>
  <c r="AF294" i="1"/>
  <c r="AG294" i="1" s="1"/>
  <c r="AF295" i="1"/>
  <c r="AG295" i="1" s="1"/>
  <c r="AF296" i="1"/>
  <c r="AG296" i="1" s="1"/>
  <c r="AF297" i="1"/>
  <c r="AG297" i="1" s="1"/>
  <c r="AF298" i="1"/>
  <c r="AG298" i="1" s="1"/>
  <c r="AF299" i="1"/>
  <c r="AG299" i="1" s="1"/>
  <c r="AF300" i="1"/>
  <c r="AG300" i="1" s="1"/>
  <c r="AF301" i="1"/>
  <c r="AG301" i="1" s="1"/>
  <c r="AF302" i="1"/>
  <c r="AG302" i="1" s="1"/>
  <c r="AF303" i="1"/>
  <c r="AG303" i="1" s="1"/>
  <c r="AF304" i="1"/>
  <c r="AG304" i="1" s="1"/>
  <c r="AF305" i="1"/>
  <c r="AG305" i="1" s="1"/>
  <c r="AF306" i="1"/>
  <c r="AG306" i="1" s="1"/>
  <c r="AF307" i="1"/>
  <c r="AG307" i="1" s="1"/>
  <c r="AF308" i="1"/>
  <c r="AG308" i="1" s="1"/>
  <c r="AF309" i="1"/>
  <c r="AG309" i="1" s="1"/>
  <c r="AF310" i="1"/>
  <c r="AG310" i="1" s="1"/>
  <c r="AF311" i="1"/>
  <c r="AG311" i="1" s="1"/>
  <c r="AF312" i="1"/>
  <c r="AG312" i="1" s="1"/>
  <c r="AF313" i="1"/>
  <c r="AG313" i="1" s="1"/>
  <c r="AF314" i="1"/>
  <c r="AG314" i="1" s="1"/>
  <c r="AF315" i="1"/>
  <c r="AG315" i="1" s="1"/>
  <c r="AF316" i="1"/>
  <c r="AG316" i="1" s="1"/>
  <c r="AF317" i="1"/>
  <c r="AG317" i="1" s="1"/>
  <c r="AF318" i="1"/>
  <c r="AG318" i="1" s="1"/>
  <c r="AF319" i="1"/>
  <c r="AG319" i="1" s="1"/>
  <c r="AF320" i="1"/>
  <c r="AG320" i="1" s="1"/>
  <c r="AF321" i="1"/>
  <c r="AG321" i="1" s="1"/>
  <c r="AF322" i="1"/>
  <c r="AG322" i="1" s="1"/>
  <c r="AF323" i="1"/>
  <c r="AG323" i="1" s="1"/>
  <c r="AF324" i="1"/>
  <c r="AG324" i="1" s="1"/>
  <c r="AF325" i="1"/>
  <c r="AG325" i="1" s="1"/>
  <c r="AF326" i="1"/>
  <c r="AG326" i="1" s="1"/>
  <c r="AF327" i="1"/>
  <c r="AG327" i="1" s="1"/>
  <c r="AF328" i="1"/>
  <c r="AG328" i="1" s="1"/>
  <c r="AF329" i="1"/>
  <c r="AG329" i="1" s="1"/>
  <c r="AF330" i="1"/>
  <c r="AG330" i="1" s="1"/>
  <c r="AF331" i="1"/>
  <c r="AG331" i="1" s="1"/>
  <c r="AF332" i="1"/>
  <c r="AG332" i="1" s="1"/>
  <c r="AF333" i="1"/>
  <c r="AG333" i="1" s="1"/>
  <c r="AF334" i="1"/>
  <c r="AG334" i="1" s="1"/>
  <c r="AF335" i="1"/>
  <c r="AG335" i="1" s="1"/>
  <c r="AF336" i="1"/>
  <c r="AG336" i="1" s="1"/>
  <c r="AF337" i="1"/>
  <c r="AG337" i="1" s="1"/>
  <c r="AF338" i="1"/>
  <c r="AG338" i="1" s="1"/>
  <c r="AF339" i="1"/>
  <c r="AG339" i="1" s="1"/>
  <c r="AF340" i="1"/>
  <c r="AG340" i="1" s="1"/>
  <c r="AF341" i="1"/>
  <c r="AG341" i="1" s="1"/>
  <c r="AF342" i="1"/>
  <c r="AG342" i="1" s="1"/>
  <c r="AF343" i="1"/>
  <c r="AG343" i="1" s="1"/>
  <c r="AF344" i="1"/>
  <c r="AG344" i="1" s="1"/>
  <c r="AF345" i="1"/>
  <c r="AG345" i="1" s="1"/>
  <c r="AF346" i="1"/>
  <c r="AG346" i="1" s="1"/>
  <c r="AF347" i="1"/>
  <c r="AG347" i="1" s="1"/>
  <c r="AF348" i="1"/>
  <c r="AG348" i="1" s="1"/>
  <c r="AF349" i="1"/>
  <c r="AG349" i="1" s="1"/>
  <c r="AF350" i="1"/>
  <c r="AG350" i="1" s="1"/>
  <c r="AF351" i="1"/>
  <c r="AG351" i="1" s="1"/>
  <c r="AF352" i="1"/>
  <c r="AG352" i="1" s="1"/>
  <c r="AF353" i="1"/>
  <c r="AG353" i="1" s="1"/>
  <c r="AF354" i="1"/>
  <c r="AG354" i="1" s="1"/>
  <c r="AF355" i="1"/>
  <c r="AG355" i="1" s="1"/>
  <c r="AF356" i="1"/>
  <c r="AG356" i="1" s="1"/>
  <c r="AF357" i="1"/>
  <c r="AG357" i="1" s="1"/>
  <c r="AF358" i="1"/>
  <c r="AG358" i="1" s="1"/>
  <c r="AF359" i="1"/>
  <c r="AG359" i="1" s="1"/>
  <c r="AF360" i="1"/>
  <c r="AG360" i="1" s="1"/>
  <c r="AF361" i="1"/>
  <c r="AG361" i="1" s="1"/>
  <c r="AF362" i="1"/>
  <c r="AG362" i="1" s="1"/>
  <c r="AF363" i="1"/>
  <c r="AG363" i="1" s="1"/>
  <c r="AF364" i="1"/>
  <c r="AG364" i="1" s="1"/>
  <c r="AF365" i="1"/>
  <c r="AG365" i="1" s="1"/>
  <c r="AF366" i="1"/>
  <c r="AG366" i="1" s="1"/>
  <c r="AF367" i="1"/>
  <c r="AG367" i="1" s="1"/>
  <c r="AF368" i="1"/>
  <c r="AG368" i="1" s="1"/>
  <c r="AF369" i="1"/>
  <c r="AG369" i="1" s="1"/>
  <c r="AF370" i="1"/>
  <c r="AG370" i="1" s="1"/>
  <c r="AF371" i="1"/>
  <c r="AG371" i="1" s="1"/>
  <c r="AF372" i="1"/>
  <c r="AG372" i="1" s="1"/>
  <c r="AF373" i="1"/>
  <c r="AG373" i="1" s="1"/>
  <c r="AF374" i="1"/>
  <c r="AG374" i="1" s="1"/>
  <c r="AF375" i="1"/>
  <c r="AG375" i="1" s="1"/>
  <c r="AF376" i="1"/>
  <c r="AG376" i="1" s="1"/>
  <c r="AF377" i="1"/>
  <c r="AG377" i="1" s="1"/>
  <c r="AF378" i="1"/>
  <c r="AG378" i="1" s="1"/>
  <c r="AF379" i="1"/>
  <c r="AG379" i="1" s="1"/>
  <c r="AF380" i="1"/>
  <c r="AG380" i="1" s="1"/>
  <c r="AF381" i="1"/>
  <c r="AG381" i="1" s="1"/>
  <c r="AF382" i="1"/>
  <c r="AG382" i="1" s="1"/>
  <c r="AF383" i="1"/>
  <c r="AG383" i="1" s="1"/>
  <c r="AF384" i="1"/>
  <c r="AG384" i="1" s="1"/>
  <c r="AF385" i="1"/>
  <c r="AG385" i="1" s="1"/>
  <c r="AF386" i="1"/>
  <c r="AG386" i="1" s="1"/>
  <c r="AF387" i="1"/>
  <c r="AG387" i="1" s="1"/>
  <c r="AF388" i="1"/>
  <c r="AG388" i="1" s="1"/>
  <c r="AF389" i="1"/>
  <c r="AG389" i="1" s="1"/>
  <c r="AF390" i="1"/>
  <c r="AG390" i="1" s="1"/>
  <c r="AF391" i="1"/>
  <c r="AG391" i="1" s="1"/>
  <c r="AF392" i="1"/>
  <c r="AG392" i="1" s="1"/>
  <c r="AF393" i="1"/>
  <c r="AG393" i="1" s="1"/>
  <c r="AF394" i="1"/>
  <c r="AG394" i="1" s="1"/>
  <c r="AF395" i="1"/>
  <c r="AG395" i="1" s="1"/>
  <c r="AF396" i="1"/>
  <c r="AG396" i="1" s="1"/>
  <c r="AF397" i="1"/>
  <c r="AG397" i="1" s="1"/>
  <c r="AF398" i="1"/>
  <c r="AG398" i="1" s="1"/>
  <c r="AF399" i="1"/>
  <c r="AG399" i="1" s="1"/>
  <c r="AF400" i="1"/>
  <c r="AG400" i="1" s="1"/>
  <c r="AF401" i="1"/>
  <c r="AG401" i="1" s="1"/>
  <c r="AF402" i="1"/>
  <c r="AG402" i="1" s="1"/>
  <c r="AF403" i="1"/>
  <c r="AG403" i="1" s="1"/>
  <c r="AF404" i="1"/>
  <c r="AG404" i="1" s="1"/>
  <c r="AF405" i="1"/>
  <c r="AG405" i="1" s="1"/>
  <c r="AF406" i="1"/>
  <c r="AG406" i="1" s="1"/>
  <c r="AF407" i="1"/>
  <c r="AG407" i="1" s="1"/>
  <c r="AF408" i="1"/>
  <c r="AG408" i="1" s="1"/>
  <c r="AF409" i="1"/>
  <c r="AG409" i="1" s="1"/>
  <c r="AF410" i="1"/>
  <c r="AG410" i="1" s="1"/>
  <c r="AF411" i="1"/>
  <c r="AG411" i="1" s="1"/>
  <c r="AF412" i="1"/>
  <c r="AG412" i="1" s="1"/>
  <c r="AF413" i="1"/>
  <c r="AG413" i="1" s="1"/>
  <c r="AF414" i="1"/>
  <c r="AG414" i="1" s="1"/>
  <c r="AF415" i="1"/>
  <c r="AG415" i="1" s="1"/>
  <c r="AF416" i="1"/>
  <c r="AG416" i="1" s="1"/>
  <c r="AF417" i="1"/>
  <c r="AG417" i="1" s="1"/>
  <c r="AF418" i="1"/>
  <c r="AG418" i="1" s="1"/>
  <c r="AF419" i="1"/>
  <c r="AG419" i="1" s="1"/>
  <c r="AF2" i="1"/>
  <c r="AG2" i="1" s="1"/>
  <c r="AC3" i="1"/>
  <c r="AD3" i="1" s="1"/>
  <c r="AC4" i="1"/>
  <c r="AD4" i="1" s="1"/>
  <c r="AC5" i="1"/>
  <c r="AD5" i="1" s="1"/>
  <c r="AC6" i="1"/>
  <c r="AD6" i="1" s="1"/>
  <c r="AC7" i="1"/>
  <c r="AD7" i="1" s="1"/>
  <c r="AC8" i="1"/>
  <c r="AD8" i="1" s="1"/>
  <c r="AC9" i="1"/>
  <c r="AD9" i="1" s="1"/>
  <c r="AC10" i="1"/>
  <c r="AD10" i="1" s="1"/>
  <c r="AC11" i="1"/>
  <c r="AD11" i="1" s="1"/>
  <c r="AC12" i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64" i="1"/>
  <c r="AD64" i="1" s="1"/>
  <c r="AC65" i="1"/>
  <c r="AD65" i="1" s="1"/>
  <c r="AC66" i="1"/>
  <c r="AD66" i="1" s="1"/>
  <c r="AC67" i="1"/>
  <c r="AD67" i="1" s="1"/>
  <c r="AC68" i="1"/>
  <c r="AD68" i="1" s="1"/>
  <c r="AC69" i="1"/>
  <c r="AD69" i="1" s="1"/>
  <c r="AC70" i="1"/>
  <c r="AD70" i="1" s="1"/>
  <c r="AC71" i="1"/>
  <c r="AD71" i="1" s="1"/>
  <c r="AC72" i="1"/>
  <c r="AD72" i="1" s="1"/>
  <c r="AC73" i="1"/>
  <c r="AD73" i="1" s="1"/>
  <c r="AC74" i="1"/>
  <c r="AD74" i="1" s="1"/>
  <c r="AC75" i="1"/>
  <c r="AD75" i="1" s="1"/>
  <c r="AC76" i="1"/>
  <c r="AD76" i="1" s="1"/>
  <c r="AC77" i="1"/>
  <c r="AD77" i="1" s="1"/>
  <c r="AC78" i="1"/>
  <c r="AD78" i="1" s="1"/>
  <c r="AC79" i="1"/>
  <c r="AD79" i="1" s="1"/>
  <c r="AC80" i="1"/>
  <c r="AD80" i="1" s="1"/>
  <c r="AC81" i="1"/>
  <c r="AD81" i="1" s="1"/>
  <c r="AC82" i="1"/>
  <c r="AD82" i="1" s="1"/>
  <c r="AC83" i="1"/>
  <c r="AD83" i="1" s="1"/>
  <c r="AC84" i="1"/>
  <c r="AD84" i="1" s="1"/>
  <c r="AC85" i="1"/>
  <c r="AD85" i="1" s="1"/>
  <c r="AC86" i="1"/>
  <c r="AD86" i="1" s="1"/>
  <c r="AC87" i="1"/>
  <c r="AD87" i="1" s="1"/>
  <c r="AC88" i="1"/>
  <c r="AD88" i="1" s="1"/>
  <c r="AC89" i="1"/>
  <c r="AD89" i="1" s="1"/>
  <c r="AC90" i="1"/>
  <c r="AD90" i="1" s="1"/>
  <c r="AC91" i="1"/>
  <c r="AD91" i="1" s="1"/>
  <c r="AC92" i="1"/>
  <c r="AD92" i="1" s="1"/>
  <c r="AC93" i="1"/>
  <c r="AD93" i="1" s="1"/>
  <c r="AC94" i="1"/>
  <c r="AD94" i="1" s="1"/>
  <c r="AC95" i="1"/>
  <c r="AD95" i="1" s="1"/>
  <c r="AC96" i="1"/>
  <c r="AD96" i="1" s="1"/>
  <c r="AC97" i="1"/>
  <c r="AD97" i="1" s="1"/>
  <c r="AC98" i="1"/>
  <c r="AD98" i="1" s="1"/>
  <c r="AC99" i="1"/>
  <c r="AD99" i="1" s="1"/>
  <c r="AC100" i="1"/>
  <c r="AD100" i="1" s="1"/>
  <c r="AC101" i="1"/>
  <c r="AD101" i="1" s="1"/>
  <c r="AC102" i="1"/>
  <c r="AD102" i="1" s="1"/>
  <c r="AC103" i="1"/>
  <c r="AD103" i="1" s="1"/>
  <c r="AC104" i="1"/>
  <c r="AD104" i="1" s="1"/>
  <c r="AC105" i="1"/>
  <c r="AD105" i="1" s="1"/>
  <c r="AC106" i="1"/>
  <c r="AD106" i="1" s="1"/>
  <c r="AC107" i="1"/>
  <c r="AD107" i="1" s="1"/>
  <c r="AC108" i="1"/>
  <c r="AD108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C134" i="1"/>
  <c r="AD134" i="1" s="1"/>
  <c r="AC135" i="1"/>
  <c r="AD135" i="1" s="1"/>
  <c r="AC136" i="1"/>
  <c r="AD136" i="1" s="1"/>
  <c r="AC137" i="1"/>
  <c r="AD137" i="1" s="1"/>
  <c r="AC138" i="1"/>
  <c r="AD138" i="1" s="1"/>
  <c r="AC139" i="1"/>
  <c r="AD139" i="1" s="1"/>
  <c r="AC140" i="1"/>
  <c r="AD140" i="1" s="1"/>
  <c r="AC141" i="1"/>
  <c r="AD141" i="1" s="1"/>
  <c r="AC142" i="1"/>
  <c r="AD142" i="1" s="1"/>
  <c r="AC143" i="1"/>
  <c r="AD143" i="1" s="1"/>
  <c r="AC144" i="1"/>
  <c r="AD144" i="1" s="1"/>
  <c r="AC145" i="1"/>
  <c r="AD145" i="1" s="1"/>
  <c r="AC146" i="1"/>
  <c r="AD146" i="1" s="1"/>
  <c r="AC147" i="1"/>
  <c r="AD147" i="1" s="1"/>
  <c r="AC148" i="1"/>
  <c r="AD148" i="1" s="1"/>
  <c r="AC149" i="1"/>
  <c r="AD149" i="1" s="1"/>
  <c r="AC150" i="1"/>
  <c r="AD150" i="1" s="1"/>
  <c r="AC151" i="1"/>
  <c r="AD151" i="1" s="1"/>
  <c r="AC152" i="1"/>
  <c r="AD152" i="1" s="1"/>
  <c r="AC153" i="1"/>
  <c r="AD153" i="1" s="1"/>
  <c r="AC154" i="1"/>
  <c r="AD154" i="1" s="1"/>
  <c r="AC155" i="1"/>
  <c r="AD155" i="1" s="1"/>
  <c r="AC156" i="1"/>
  <c r="AD156" i="1" s="1"/>
  <c r="AC157" i="1"/>
  <c r="AD157" i="1" s="1"/>
  <c r="AC158" i="1"/>
  <c r="AD158" i="1" s="1"/>
  <c r="AC159" i="1"/>
  <c r="AD159" i="1" s="1"/>
  <c r="AC160" i="1"/>
  <c r="AD160" i="1" s="1"/>
  <c r="AC161" i="1"/>
  <c r="AD161" i="1" s="1"/>
  <c r="AC162" i="1"/>
  <c r="AD162" i="1" s="1"/>
  <c r="AC163" i="1"/>
  <c r="AD163" i="1" s="1"/>
  <c r="AC164" i="1"/>
  <c r="AD164" i="1" s="1"/>
  <c r="AC165" i="1"/>
  <c r="AD165" i="1" s="1"/>
  <c r="AC166" i="1"/>
  <c r="AD166" i="1" s="1"/>
  <c r="AC167" i="1"/>
  <c r="AD167" i="1" s="1"/>
  <c r="AC168" i="1"/>
  <c r="AD168" i="1" s="1"/>
  <c r="AC169" i="1"/>
  <c r="AD169" i="1" s="1"/>
  <c r="AC170" i="1"/>
  <c r="AD170" i="1" s="1"/>
  <c r="AC171" i="1"/>
  <c r="AD171" i="1" s="1"/>
  <c r="AC172" i="1"/>
  <c r="AD172" i="1" s="1"/>
  <c r="AC173" i="1"/>
  <c r="AD173" i="1" s="1"/>
  <c r="AC174" i="1"/>
  <c r="AD174" i="1" s="1"/>
  <c r="AC175" i="1"/>
  <c r="AD175" i="1" s="1"/>
  <c r="AC176" i="1"/>
  <c r="AD176" i="1" s="1"/>
  <c r="AC177" i="1"/>
  <c r="AD177" i="1" s="1"/>
  <c r="AC178" i="1"/>
  <c r="AD178" i="1" s="1"/>
  <c r="AC179" i="1"/>
  <c r="AD179" i="1" s="1"/>
  <c r="AC180" i="1"/>
  <c r="AD180" i="1" s="1"/>
  <c r="AC181" i="1"/>
  <c r="AD181" i="1" s="1"/>
  <c r="AC182" i="1"/>
  <c r="AD182" i="1" s="1"/>
  <c r="AC183" i="1"/>
  <c r="AD183" i="1" s="1"/>
  <c r="AC184" i="1"/>
  <c r="AD184" i="1" s="1"/>
  <c r="AC185" i="1"/>
  <c r="AD185" i="1" s="1"/>
  <c r="AC186" i="1"/>
  <c r="AD186" i="1" s="1"/>
  <c r="AC187" i="1"/>
  <c r="AD187" i="1" s="1"/>
  <c r="AC188" i="1"/>
  <c r="AD188" i="1" s="1"/>
  <c r="AC189" i="1"/>
  <c r="AD189" i="1" s="1"/>
  <c r="AC190" i="1"/>
  <c r="AD190" i="1" s="1"/>
  <c r="AC191" i="1"/>
  <c r="AD191" i="1" s="1"/>
  <c r="AC192" i="1"/>
  <c r="AD192" i="1" s="1"/>
  <c r="AC193" i="1"/>
  <c r="AD193" i="1" s="1"/>
  <c r="AC194" i="1"/>
  <c r="AD194" i="1" s="1"/>
  <c r="AC195" i="1"/>
  <c r="AD195" i="1" s="1"/>
  <c r="AC196" i="1"/>
  <c r="AD196" i="1" s="1"/>
  <c r="AC197" i="1"/>
  <c r="AD197" i="1" s="1"/>
  <c r="AC198" i="1"/>
  <c r="AD198" i="1" s="1"/>
  <c r="AC199" i="1"/>
  <c r="AD199" i="1" s="1"/>
  <c r="AC200" i="1"/>
  <c r="AD200" i="1" s="1"/>
  <c r="AC201" i="1"/>
  <c r="AD201" i="1" s="1"/>
  <c r="AC202" i="1"/>
  <c r="AD202" i="1" s="1"/>
  <c r="AC203" i="1"/>
  <c r="AD203" i="1" s="1"/>
  <c r="AC204" i="1"/>
  <c r="AD204" i="1" s="1"/>
  <c r="AC205" i="1"/>
  <c r="AD205" i="1" s="1"/>
  <c r="AC206" i="1"/>
  <c r="AD206" i="1" s="1"/>
  <c r="AC207" i="1"/>
  <c r="AD207" i="1" s="1"/>
  <c r="AC208" i="1"/>
  <c r="AD208" i="1" s="1"/>
  <c r="AC209" i="1"/>
  <c r="AD209" i="1" s="1"/>
  <c r="AC210" i="1"/>
  <c r="AD210" i="1" s="1"/>
  <c r="AC211" i="1"/>
  <c r="AD211" i="1" s="1"/>
  <c r="AC212" i="1"/>
  <c r="AD212" i="1" s="1"/>
  <c r="AC213" i="1"/>
  <c r="AD213" i="1" s="1"/>
  <c r="AC214" i="1"/>
  <c r="AD214" i="1" s="1"/>
  <c r="AC215" i="1"/>
  <c r="AD215" i="1" s="1"/>
  <c r="AC216" i="1"/>
  <c r="AD216" i="1" s="1"/>
  <c r="AC217" i="1"/>
  <c r="AD217" i="1" s="1"/>
  <c r="AC218" i="1"/>
  <c r="AD218" i="1" s="1"/>
  <c r="AC219" i="1"/>
  <c r="AD219" i="1" s="1"/>
  <c r="AC220" i="1"/>
  <c r="AD220" i="1" s="1"/>
  <c r="AC221" i="1"/>
  <c r="AD221" i="1" s="1"/>
  <c r="AC222" i="1"/>
  <c r="AD222" i="1" s="1"/>
  <c r="AC223" i="1"/>
  <c r="AD223" i="1" s="1"/>
  <c r="AC224" i="1"/>
  <c r="AD224" i="1" s="1"/>
  <c r="AC225" i="1"/>
  <c r="AD225" i="1" s="1"/>
  <c r="AC226" i="1"/>
  <c r="AD226" i="1" s="1"/>
  <c r="AC227" i="1"/>
  <c r="AD227" i="1" s="1"/>
  <c r="AC228" i="1"/>
  <c r="AD228" i="1" s="1"/>
  <c r="AC229" i="1"/>
  <c r="AD229" i="1" s="1"/>
  <c r="AC230" i="1"/>
  <c r="AD230" i="1" s="1"/>
  <c r="AC231" i="1"/>
  <c r="AD231" i="1" s="1"/>
  <c r="AC232" i="1"/>
  <c r="AD232" i="1" s="1"/>
  <c r="AC233" i="1"/>
  <c r="AD233" i="1" s="1"/>
  <c r="AC234" i="1"/>
  <c r="AD234" i="1" s="1"/>
  <c r="AC235" i="1"/>
  <c r="AD235" i="1" s="1"/>
  <c r="AC236" i="1"/>
  <c r="AD236" i="1" s="1"/>
  <c r="AC237" i="1"/>
  <c r="AD237" i="1" s="1"/>
  <c r="AC238" i="1"/>
  <c r="AD238" i="1" s="1"/>
  <c r="AC239" i="1"/>
  <c r="AD239" i="1" s="1"/>
  <c r="AC240" i="1"/>
  <c r="AD240" i="1" s="1"/>
  <c r="AC241" i="1"/>
  <c r="AD241" i="1" s="1"/>
  <c r="AC242" i="1"/>
  <c r="AD242" i="1" s="1"/>
  <c r="AC243" i="1"/>
  <c r="AD243" i="1" s="1"/>
  <c r="AC244" i="1"/>
  <c r="AD244" i="1" s="1"/>
  <c r="AC245" i="1"/>
  <c r="AD245" i="1" s="1"/>
  <c r="AC246" i="1"/>
  <c r="AD246" i="1" s="1"/>
  <c r="AC247" i="1"/>
  <c r="AD247" i="1" s="1"/>
  <c r="AC248" i="1"/>
  <c r="AD248" i="1" s="1"/>
  <c r="AC249" i="1"/>
  <c r="AD249" i="1" s="1"/>
  <c r="AC250" i="1"/>
  <c r="AD250" i="1" s="1"/>
  <c r="AC251" i="1"/>
  <c r="AD251" i="1" s="1"/>
  <c r="AC252" i="1"/>
  <c r="AD252" i="1" s="1"/>
  <c r="AC253" i="1"/>
  <c r="AD253" i="1" s="1"/>
  <c r="AC254" i="1"/>
  <c r="AD254" i="1" s="1"/>
  <c r="AC255" i="1"/>
  <c r="AD255" i="1" s="1"/>
  <c r="AC256" i="1"/>
  <c r="AD256" i="1" s="1"/>
  <c r="AC257" i="1"/>
  <c r="AD257" i="1" s="1"/>
  <c r="AC258" i="1"/>
  <c r="AD258" i="1" s="1"/>
  <c r="AC259" i="1"/>
  <c r="AD259" i="1" s="1"/>
  <c r="AC260" i="1"/>
  <c r="AD260" i="1" s="1"/>
  <c r="AC261" i="1"/>
  <c r="AD261" i="1" s="1"/>
  <c r="AC262" i="1"/>
  <c r="AD262" i="1" s="1"/>
  <c r="AC263" i="1"/>
  <c r="AD263" i="1" s="1"/>
  <c r="AC264" i="1"/>
  <c r="AD264" i="1" s="1"/>
  <c r="AC265" i="1"/>
  <c r="AD265" i="1" s="1"/>
  <c r="AC266" i="1"/>
  <c r="AD266" i="1" s="1"/>
  <c r="AC267" i="1"/>
  <c r="AD267" i="1" s="1"/>
  <c r="AC268" i="1"/>
  <c r="AD268" i="1" s="1"/>
  <c r="AC269" i="1"/>
  <c r="AD269" i="1" s="1"/>
  <c r="AC270" i="1"/>
  <c r="AD270" i="1" s="1"/>
  <c r="AC271" i="1"/>
  <c r="AD271" i="1" s="1"/>
  <c r="AC272" i="1"/>
  <c r="AD272" i="1" s="1"/>
  <c r="AC273" i="1"/>
  <c r="AD273" i="1" s="1"/>
  <c r="AC274" i="1"/>
  <c r="AD274" i="1" s="1"/>
  <c r="AC275" i="1"/>
  <c r="AD275" i="1" s="1"/>
  <c r="AC276" i="1"/>
  <c r="AD276" i="1" s="1"/>
  <c r="AC277" i="1"/>
  <c r="AD277" i="1" s="1"/>
  <c r="AC278" i="1"/>
  <c r="AD278" i="1" s="1"/>
  <c r="AC279" i="1"/>
  <c r="AD279" i="1" s="1"/>
  <c r="AC280" i="1"/>
  <c r="AD280" i="1" s="1"/>
  <c r="AC281" i="1"/>
  <c r="AD281" i="1" s="1"/>
  <c r="AC282" i="1"/>
  <c r="AD282" i="1" s="1"/>
  <c r="AC283" i="1"/>
  <c r="AD283" i="1" s="1"/>
  <c r="AC284" i="1"/>
  <c r="AD284" i="1" s="1"/>
  <c r="AC285" i="1"/>
  <c r="AD285" i="1" s="1"/>
  <c r="AC286" i="1"/>
  <c r="AD286" i="1" s="1"/>
  <c r="AC287" i="1"/>
  <c r="AD287" i="1" s="1"/>
  <c r="AC288" i="1"/>
  <c r="AD288" i="1" s="1"/>
  <c r="AC289" i="1"/>
  <c r="AD289" i="1" s="1"/>
  <c r="AC290" i="1"/>
  <c r="AD290" i="1" s="1"/>
  <c r="AC291" i="1"/>
  <c r="AD291" i="1" s="1"/>
  <c r="AC292" i="1"/>
  <c r="AD292" i="1" s="1"/>
  <c r="AC293" i="1"/>
  <c r="AD293" i="1" s="1"/>
  <c r="AC294" i="1"/>
  <c r="AD294" i="1" s="1"/>
  <c r="AC295" i="1"/>
  <c r="AD295" i="1" s="1"/>
  <c r="AC296" i="1"/>
  <c r="AD296" i="1" s="1"/>
  <c r="AC297" i="1"/>
  <c r="AD297" i="1" s="1"/>
  <c r="AC298" i="1"/>
  <c r="AD298" i="1" s="1"/>
  <c r="AC299" i="1"/>
  <c r="AD299" i="1" s="1"/>
  <c r="AC300" i="1"/>
  <c r="AD300" i="1" s="1"/>
  <c r="AC301" i="1"/>
  <c r="AD301" i="1" s="1"/>
  <c r="AC302" i="1"/>
  <c r="AD302" i="1" s="1"/>
  <c r="AC303" i="1"/>
  <c r="AD303" i="1" s="1"/>
  <c r="AC304" i="1"/>
  <c r="AD304" i="1" s="1"/>
  <c r="AC305" i="1"/>
  <c r="AD305" i="1" s="1"/>
  <c r="AC306" i="1"/>
  <c r="AD306" i="1" s="1"/>
  <c r="AC307" i="1"/>
  <c r="AD307" i="1" s="1"/>
  <c r="AC308" i="1"/>
  <c r="AD308" i="1" s="1"/>
  <c r="AC309" i="1"/>
  <c r="AD309" i="1" s="1"/>
  <c r="AC310" i="1"/>
  <c r="AD310" i="1" s="1"/>
  <c r="AC311" i="1"/>
  <c r="AD311" i="1" s="1"/>
  <c r="AC312" i="1"/>
  <c r="AD312" i="1" s="1"/>
  <c r="AC313" i="1"/>
  <c r="AD313" i="1" s="1"/>
  <c r="AC314" i="1"/>
  <c r="AD314" i="1" s="1"/>
  <c r="AC315" i="1"/>
  <c r="AD315" i="1" s="1"/>
  <c r="AC316" i="1"/>
  <c r="AD316" i="1" s="1"/>
  <c r="AC317" i="1"/>
  <c r="AD317" i="1" s="1"/>
  <c r="AC318" i="1"/>
  <c r="AD318" i="1" s="1"/>
  <c r="AC319" i="1"/>
  <c r="AD319" i="1" s="1"/>
  <c r="AC320" i="1"/>
  <c r="AD320" i="1" s="1"/>
  <c r="AC321" i="1"/>
  <c r="AD321" i="1" s="1"/>
  <c r="AC322" i="1"/>
  <c r="AD322" i="1" s="1"/>
  <c r="AC323" i="1"/>
  <c r="AD323" i="1" s="1"/>
  <c r="AC324" i="1"/>
  <c r="AD324" i="1" s="1"/>
  <c r="AC325" i="1"/>
  <c r="AD325" i="1" s="1"/>
  <c r="AC326" i="1"/>
  <c r="AD326" i="1" s="1"/>
  <c r="AC327" i="1"/>
  <c r="AD327" i="1" s="1"/>
  <c r="AC328" i="1"/>
  <c r="AD328" i="1" s="1"/>
  <c r="AC329" i="1"/>
  <c r="AD329" i="1" s="1"/>
  <c r="AC330" i="1"/>
  <c r="AD330" i="1" s="1"/>
  <c r="AC331" i="1"/>
  <c r="AD331" i="1" s="1"/>
  <c r="AC332" i="1"/>
  <c r="AD332" i="1" s="1"/>
  <c r="AC333" i="1"/>
  <c r="AD333" i="1" s="1"/>
  <c r="AC334" i="1"/>
  <c r="AD334" i="1" s="1"/>
  <c r="AC335" i="1"/>
  <c r="AD335" i="1" s="1"/>
  <c r="AC336" i="1"/>
  <c r="AD336" i="1" s="1"/>
  <c r="AC337" i="1"/>
  <c r="AD337" i="1" s="1"/>
  <c r="AC338" i="1"/>
  <c r="AD338" i="1" s="1"/>
  <c r="AC339" i="1"/>
  <c r="AD339" i="1" s="1"/>
  <c r="AC340" i="1"/>
  <c r="AD340" i="1" s="1"/>
  <c r="AC341" i="1"/>
  <c r="AD341" i="1" s="1"/>
  <c r="AC342" i="1"/>
  <c r="AD342" i="1" s="1"/>
  <c r="AC343" i="1"/>
  <c r="AD343" i="1" s="1"/>
  <c r="AC344" i="1"/>
  <c r="AD344" i="1" s="1"/>
  <c r="AC345" i="1"/>
  <c r="AD345" i="1" s="1"/>
  <c r="AC346" i="1"/>
  <c r="AD346" i="1" s="1"/>
  <c r="AC347" i="1"/>
  <c r="AD347" i="1" s="1"/>
  <c r="AC348" i="1"/>
  <c r="AD348" i="1" s="1"/>
  <c r="AC349" i="1"/>
  <c r="AD349" i="1" s="1"/>
  <c r="AC350" i="1"/>
  <c r="AD350" i="1" s="1"/>
  <c r="AC351" i="1"/>
  <c r="AD351" i="1" s="1"/>
  <c r="AC352" i="1"/>
  <c r="AD352" i="1" s="1"/>
  <c r="AC353" i="1"/>
  <c r="AD353" i="1" s="1"/>
  <c r="AC354" i="1"/>
  <c r="AD354" i="1" s="1"/>
  <c r="AC355" i="1"/>
  <c r="AD355" i="1" s="1"/>
  <c r="AC356" i="1"/>
  <c r="AD356" i="1" s="1"/>
  <c r="AC357" i="1"/>
  <c r="AD357" i="1" s="1"/>
  <c r="AC358" i="1"/>
  <c r="AD358" i="1" s="1"/>
  <c r="AC359" i="1"/>
  <c r="AD359" i="1" s="1"/>
  <c r="AC360" i="1"/>
  <c r="AD360" i="1" s="1"/>
  <c r="AC361" i="1"/>
  <c r="AD361" i="1" s="1"/>
  <c r="AC362" i="1"/>
  <c r="AD362" i="1" s="1"/>
  <c r="AC363" i="1"/>
  <c r="AD363" i="1" s="1"/>
  <c r="AC364" i="1"/>
  <c r="AD364" i="1" s="1"/>
  <c r="AC365" i="1"/>
  <c r="AD365" i="1" s="1"/>
  <c r="AC366" i="1"/>
  <c r="AD366" i="1" s="1"/>
  <c r="AC367" i="1"/>
  <c r="AD367" i="1" s="1"/>
  <c r="AC368" i="1"/>
  <c r="AD368" i="1" s="1"/>
  <c r="AC369" i="1"/>
  <c r="AD369" i="1" s="1"/>
  <c r="AC370" i="1"/>
  <c r="AD370" i="1" s="1"/>
  <c r="AC371" i="1"/>
  <c r="AD371" i="1" s="1"/>
  <c r="AC372" i="1"/>
  <c r="AD372" i="1" s="1"/>
  <c r="AC373" i="1"/>
  <c r="AD373" i="1" s="1"/>
  <c r="AC374" i="1"/>
  <c r="AD374" i="1" s="1"/>
  <c r="AC375" i="1"/>
  <c r="AD375" i="1" s="1"/>
  <c r="AC376" i="1"/>
  <c r="AD376" i="1" s="1"/>
  <c r="AC377" i="1"/>
  <c r="AD377" i="1" s="1"/>
  <c r="AC378" i="1"/>
  <c r="AD378" i="1" s="1"/>
  <c r="AC379" i="1"/>
  <c r="AD379" i="1" s="1"/>
  <c r="AC380" i="1"/>
  <c r="AD380" i="1" s="1"/>
  <c r="AC381" i="1"/>
  <c r="AD381" i="1" s="1"/>
  <c r="AC382" i="1"/>
  <c r="AD382" i="1" s="1"/>
  <c r="AC383" i="1"/>
  <c r="AD383" i="1" s="1"/>
  <c r="AC384" i="1"/>
  <c r="AD384" i="1" s="1"/>
  <c r="AC385" i="1"/>
  <c r="AD385" i="1" s="1"/>
  <c r="AC386" i="1"/>
  <c r="AD386" i="1" s="1"/>
  <c r="AC387" i="1"/>
  <c r="AD387" i="1" s="1"/>
  <c r="AC388" i="1"/>
  <c r="AD388" i="1" s="1"/>
  <c r="AC389" i="1"/>
  <c r="AD389" i="1" s="1"/>
  <c r="AC390" i="1"/>
  <c r="AD390" i="1" s="1"/>
  <c r="AC391" i="1"/>
  <c r="AD391" i="1" s="1"/>
  <c r="AC392" i="1"/>
  <c r="AD392" i="1" s="1"/>
  <c r="AC393" i="1"/>
  <c r="AD393" i="1" s="1"/>
  <c r="AC394" i="1"/>
  <c r="AD394" i="1" s="1"/>
  <c r="AC395" i="1"/>
  <c r="AD395" i="1" s="1"/>
  <c r="AC396" i="1"/>
  <c r="AD396" i="1" s="1"/>
  <c r="AC397" i="1"/>
  <c r="AD397" i="1" s="1"/>
  <c r="AC398" i="1"/>
  <c r="AD398" i="1" s="1"/>
  <c r="AC399" i="1"/>
  <c r="AD399" i="1" s="1"/>
  <c r="AC400" i="1"/>
  <c r="AD400" i="1" s="1"/>
  <c r="AC401" i="1"/>
  <c r="AD401" i="1" s="1"/>
  <c r="AC402" i="1"/>
  <c r="AD402" i="1" s="1"/>
  <c r="AC403" i="1"/>
  <c r="AD403" i="1" s="1"/>
  <c r="AC404" i="1"/>
  <c r="AD404" i="1" s="1"/>
  <c r="AC405" i="1"/>
  <c r="AD405" i="1" s="1"/>
  <c r="AC406" i="1"/>
  <c r="AD406" i="1" s="1"/>
  <c r="AC407" i="1"/>
  <c r="AD407" i="1" s="1"/>
  <c r="AC408" i="1"/>
  <c r="AD408" i="1" s="1"/>
  <c r="AC409" i="1"/>
  <c r="AD409" i="1" s="1"/>
  <c r="AC410" i="1"/>
  <c r="AD410" i="1" s="1"/>
  <c r="AC411" i="1"/>
  <c r="AD411" i="1" s="1"/>
  <c r="AC412" i="1"/>
  <c r="AD412" i="1" s="1"/>
  <c r="AC413" i="1"/>
  <c r="AD413" i="1" s="1"/>
  <c r="AC414" i="1"/>
  <c r="AD414" i="1" s="1"/>
  <c r="AC415" i="1"/>
  <c r="AD415" i="1" s="1"/>
  <c r="AC416" i="1"/>
  <c r="AD416" i="1" s="1"/>
  <c r="AC417" i="1"/>
  <c r="AD417" i="1" s="1"/>
  <c r="AC418" i="1"/>
  <c r="AD418" i="1" s="1"/>
  <c r="AC419" i="1"/>
  <c r="AD419" i="1" s="1"/>
  <c r="AC2" i="1"/>
  <c r="AD2" i="1" s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2" i="1"/>
  <c r="AA2" i="1" s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2" i="1"/>
  <c r="X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U207" i="1" s="1"/>
  <c r="T208" i="1"/>
  <c r="U208" i="1" s="1"/>
  <c r="T209" i="1"/>
  <c r="U209" i="1" s="1"/>
  <c r="T210" i="1"/>
  <c r="U210" i="1" s="1"/>
  <c r="T211" i="1"/>
  <c r="U211" i="1" s="1"/>
  <c r="T212" i="1"/>
  <c r="U212" i="1" s="1"/>
  <c r="T213" i="1"/>
  <c r="U213" i="1" s="1"/>
  <c r="T214" i="1"/>
  <c r="U214" i="1" s="1"/>
  <c r="T215" i="1"/>
  <c r="U215" i="1" s="1"/>
  <c r="T216" i="1"/>
  <c r="U216" i="1" s="1"/>
  <c r="T217" i="1"/>
  <c r="U217" i="1" s="1"/>
  <c r="T218" i="1"/>
  <c r="U218" i="1" s="1"/>
  <c r="T219" i="1"/>
  <c r="U219" i="1" s="1"/>
  <c r="T220" i="1"/>
  <c r="U220" i="1" s="1"/>
  <c r="T221" i="1"/>
  <c r="U221" i="1" s="1"/>
  <c r="T222" i="1"/>
  <c r="U222" i="1" s="1"/>
  <c r="T223" i="1"/>
  <c r="U223" i="1" s="1"/>
  <c r="T224" i="1"/>
  <c r="U224" i="1" s="1"/>
  <c r="T225" i="1"/>
  <c r="U225" i="1" s="1"/>
  <c r="T226" i="1"/>
  <c r="U226" i="1" s="1"/>
  <c r="T227" i="1"/>
  <c r="U227" i="1" s="1"/>
  <c r="T228" i="1"/>
  <c r="U228" i="1" s="1"/>
  <c r="T229" i="1"/>
  <c r="U229" i="1" s="1"/>
  <c r="T230" i="1"/>
  <c r="U230" i="1" s="1"/>
  <c r="T231" i="1"/>
  <c r="U231" i="1" s="1"/>
  <c r="T232" i="1"/>
  <c r="U232" i="1" s="1"/>
  <c r="T233" i="1"/>
  <c r="U233" i="1" s="1"/>
  <c r="T234" i="1"/>
  <c r="U234" i="1" s="1"/>
  <c r="T235" i="1"/>
  <c r="U235" i="1" s="1"/>
  <c r="T236" i="1"/>
  <c r="U236" i="1" s="1"/>
  <c r="T237" i="1"/>
  <c r="U237" i="1" s="1"/>
  <c r="T238" i="1"/>
  <c r="U238" i="1" s="1"/>
  <c r="T239" i="1"/>
  <c r="U239" i="1" s="1"/>
  <c r="T240" i="1"/>
  <c r="U240" i="1" s="1"/>
  <c r="T241" i="1"/>
  <c r="U241" i="1" s="1"/>
  <c r="T242" i="1"/>
  <c r="U242" i="1" s="1"/>
  <c r="T243" i="1"/>
  <c r="U243" i="1" s="1"/>
  <c r="T244" i="1"/>
  <c r="U244" i="1" s="1"/>
  <c r="T245" i="1"/>
  <c r="U245" i="1" s="1"/>
  <c r="T246" i="1"/>
  <c r="U246" i="1" s="1"/>
  <c r="T247" i="1"/>
  <c r="U247" i="1" s="1"/>
  <c r="T248" i="1"/>
  <c r="U248" i="1" s="1"/>
  <c r="T249" i="1"/>
  <c r="U249" i="1" s="1"/>
  <c r="T250" i="1"/>
  <c r="U250" i="1" s="1"/>
  <c r="T251" i="1"/>
  <c r="U251" i="1" s="1"/>
  <c r="T252" i="1"/>
  <c r="U252" i="1" s="1"/>
  <c r="T253" i="1"/>
  <c r="U253" i="1" s="1"/>
  <c r="T254" i="1"/>
  <c r="U254" i="1" s="1"/>
  <c r="T255" i="1"/>
  <c r="U255" i="1" s="1"/>
  <c r="T256" i="1"/>
  <c r="U256" i="1" s="1"/>
  <c r="T257" i="1"/>
  <c r="U257" i="1" s="1"/>
  <c r="T258" i="1"/>
  <c r="U258" i="1" s="1"/>
  <c r="T259" i="1"/>
  <c r="U259" i="1" s="1"/>
  <c r="T260" i="1"/>
  <c r="U260" i="1" s="1"/>
  <c r="T261" i="1"/>
  <c r="U261" i="1" s="1"/>
  <c r="T262" i="1"/>
  <c r="U262" i="1" s="1"/>
  <c r="T263" i="1"/>
  <c r="U263" i="1" s="1"/>
  <c r="T264" i="1"/>
  <c r="U264" i="1" s="1"/>
  <c r="T265" i="1"/>
  <c r="U265" i="1" s="1"/>
  <c r="T266" i="1"/>
  <c r="U266" i="1" s="1"/>
  <c r="T267" i="1"/>
  <c r="U267" i="1" s="1"/>
  <c r="T268" i="1"/>
  <c r="U268" i="1" s="1"/>
  <c r="T269" i="1"/>
  <c r="U269" i="1" s="1"/>
  <c r="T270" i="1"/>
  <c r="U270" i="1" s="1"/>
  <c r="T271" i="1"/>
  <c r="U271" i="1" s="1"/>
  <c r="T272" i="1"/>
  <c r="U272" i="1" s="1"/>
  <c r="T273" i="1"/>
  <c r="U273" i="1" s="1"/>
  <c r="T274" i="1"/>
  <c r="U274" i="1" s="1"/>
  <c r="T275" i="1"/>
  <c r="U275" i="1" s="1"/>
  <c r="T276" i="1"/>
  <c r="U276" i="1" s="1"/>
  <c r="T277" i="1"/>
  <c r="U277" i="1" s="1"/>
  <c r="T278" i="1"/>
  <c r="U278" i="1" s="1"/>
  <c r="T279" i="1"/>
  <c r="U279" i="1" s="1"/>
  <c r="T280" i="1"/>
  <c r="U280" i="1" s="1"/>
  <c r="T281" i="1"/>
  <c r="U281" i="1" s="1"/>
  <c r="T282" i="1"/>
  <c r="U282" i="1" s="1"/>
  <c r="T283" i="1"/>
  <c r="U283" i="1" s="1"/>
  <c r="T284" i="1"/>
  <c r="U284" i="1" s="1"/>
  <c r="T285" i="1"/>
  <c r="U285" i="1" s="1"/>
  <c r="T286" i="1"/>
  <c r="U286" i="1" s="1"/>
  <c r="T287" i="1"/>
  <c r="U287" i="1" s="1"/>
  <c r="T288" i="1"/>
  <c r="U288" i="1" s="1"/>
  <c r="T289" i="1"/>
  <c r="U289" i="1" s="1"/>
  <c r="T290" i="1"/>
  <c r="U290" i="1" s="1"/>
  <c r="T291" i="1"/>
  <c r="U291" i="1" s="1"/>
  <c r="T292" i="1"/>
  <c r="U292" i="1" s="1"/>
  <c r="T293" i="1"/>
  <c r="U293" i="1" s="1"/>
  <c r="T294" i="1"/>
  <c r="U294" i="1" s="1"/>
  <c r="T295" i="1"/>
  <c r="U295" i="1" s="1"/>
  <c r="T296" i="1"/>
  <c r="U296" i="1" s="1"/>
  <c r="T297" i="1"/>
  <c r="U297" i="1" s="1"/>
  <c r="T298" i="1"/>
  <c r="U298" i="1" s="1"/>
  <c r="T299" i="1"/>
  <c r="U299" i="1" s="1"/>
  <c r="T300" i="1"/>
  <c r="U300" i="1" s="1"/>
  <c r="T301" i="1"/>
  <c r="U301" i="1" s="1"/>
  <c r="T302" i="1"/>
  <c r="U302" i="1" s="1"/>
  <c r="T303" i="1"/>
  <c r="U303" i="1" s="1"/>
  <c r="T304" i="1"/>
  <c r="U304" i="1" s="1"/>
  <c r="T305" i="1"/>
  <c r="U305" i="1" s="1"/>
  <c r="T306" i="1"/>
  <c r="U306" i="1" s="1"/>
  <c r="T307" i="1"/>
  <c r="U307" i="1" s="1"/>
  <c r="T308" i="1"/>
  <c r="U308" i="1" s="1"/>
  <c r="T309" i="1"/>
  <c r="U309" i="1" s="1"/>
  <c r="T310" i="1"/>
  <c r="U310" i="1" s="1"/>
  <c r="T311" i="1"/>
  <c r="U311" i="1" s="1"/>
  <c r="T312" i="1"/>
  <c r="U312" i="1" s="1"/>
  <c r="T313" i="1"/>
  <c r="U313" i="1" s="1"/>
  <c r="T314" i="1"/>
  <c r="U314" i="1" s="1"/>
  <c r="T315" i="1"/>
  <c r="U315" i="1" s="1"/>
  <c r="T316" i="1"/>
  <c r="U316" i="1" s="1"/>
  <c r="T317" i="1"/>
  <c r="U317" i="1" s="1"/>
  <c r="T318" i="1"/>
  <c r="U318" i="1" s="1"/>
  <c r="T319" i="1"/>
  <c r="U319" i="1" s="1"/>
  <c r="T320" i="1"/>
  <c r="U320" i="1" s="1"/>
  <c r="T321" i="1"/>
  <c r="U321" i="1" s="1"/>
  <c r="T322" i="1"/>
  <c r="U322" i="1" s="1"/>
  <c r="T323" i="1"/>
  <c r="U323" i="1" s="1"/>
  <c r="T324" i="1"/>
  <c r="U324" i="1" s="1"/>
  <c r="T325" i="1"/>
  <c r="U325" i="1" s="1"/>
  <c r="T326" i="1"/>
  <c r="U326" i="1" s="1"/>
  <c r="T327" i="1"/>
  <c r="U327" i="1" s="1"/>
  <c r="T328" i="1"/>
  <c r="U328" i="1" s="1"/>
  <c r="T329" i="1"/>
  <c r="U329" i="1" s="1"/>
  <c r="T330" i="1"/>
  <c r="U330" i="1" s="1"/>
  <c r="T331" i="1"/>
  <c r="U331" i="1" s="1"/>
  <c r="T332" i="1"/>
  <c r="U332" i="1" s="1"/>
  <c r="T333" i="1"/>
  <c r="U333" i="1" s="1"/>
  <c r="T334" i="1"/>
  <c r="U334" i="1" s="1"/>
  <c r="T335" i="1"/>
  <c r="U335" i="1" s="1"/>
  <c r="T336" i="1"/>
  <c r="U336" i="1" s="1"/>
  <c r="T337" i="1"/>
  <c r="U337" i="1" s="1"/>
  <c r="T338" i="1"/>
  <c r="U338" i="1" s="1"/>
  <c r="T339" i="1"/>
  <c r="U339" i="1" s="1"/>
  <c r="T340" i="1"/>
  <c r="U340" i="1" s="1"/>
  <c r="T341" i="1"/>
  <c r="U341" i="1" s="1"/>
  <c r="T342" i="1"/>
  <c r="U342" i="1" s="1"/>
  <c r="T343" i="1"/>
  <c r="U343" i="1" s="1"/>
  <c r="T344" i="1"/>
  <c r="U344" i="1" s="1"/>
  <c r="T345" i="1"/>
  <c r="U345" i="1" s="1"/>
  <c r="T346" i="1"/>
  <c r="U346" i="1" s="1"/>
  <c r="T347" i="1"/>
  <c r="U347" i="1" s="1"/>
  <c r="T348" i="1"/>
  <c r="U348" i="1" s="1"/>
  <c r="T349" i="1"/>
  <c r="U349" i="1" s="1"/>
  <c r="T350" i="1"/>
  <c r="U350" i="1" s="1"/>
  <c r="T351" i="1"/>
  <c r="U351" i="1" s="1"/>
  <c r="T352" i="1"/>
  <c r="U352" i="1" s="1"/>
  <c r="T353" i="1"/>
  <c r="U353" i="1" s="1"/>
  <c r="T354" i="1"/>
  <c r="U354" i="1" s="1"/>
  <c r="T355" i="1"/>
  <c r="U355" i="1" s="1"/>
  <c r="T356" i="1"/>
  <c r="U356" i="1" s="1"/>
  <c r="T357" i="1"/>
  <c r="U357" i="1" s="1"/>
  <c r="T358" i="1"/>
  <c r="U358" i="1" s="1"/>
  <c r="T359" i="1"/>
  <c r="U359" i="1" s="1"/>
  <c r="T360" i="1"/>
  <c r="U360" i="1" s="1"/>
  <c r="T361" i="1"/>
  <c r="U361" i="1" s="1"/>
  <c r="T362" i="1"/>
  <c r="U362" i="1" s="1"/>
  <c r="T363" i="1"/>
  <c r="U363" i="1" s="1"/>
  <c r="T364" i="1"/>
  <c r="U364" i="1" s="1"/>
  <c r="T365" i="1"/>
  <c r="U365" i="1" s="1"/>
  <c r="T366" i="1"/>
  <c r="U366" i="1" s="1"/>
  <c r="T367" i="1"/>
  <c r="U367" i="1" s="1"/>
  <c r="T368" i="1"/>
  <c r="U368" i="1" s="1"/>
  <c r="T369" i="1"/>
  <c r="U369" i="1" s="1"/>
  <c r="T370" i="1"/>
  <c r="U370" i="1" s="1"/>
  <c r="T371" i="1"/>
  <c r="U371" i="1" s="1"/>
  <c r="T372" i="1"/>
  <c r="U372" i="1" s="1"/>
  <c r="T373" i="1"/>
  <c r="U373" i="1" s="1"/>
  <c r="T374" i="1"/>
  <c r="U374" i="1" s="1"/>
  <c r="T375" i="1"/>
  <c r="U375" i="1" s="1"/>
  <c r="T376" i="1"/>
  <c r="U376" i="1" s="1"/>
  <c r="T377" i="1"/>
  <c r="U377" i="1" s="1"/>
  <c r="T378" i="1"/>
  <c r="U378" i="1" s="1"/>
  <c r="T379" i="1"/>
  <c r="U379" i="1" s="1"/>
  <c r="T380" i="1"/>
  <c r="U380" i="1" s="1"/>
  <c r="T381" i="1"/>
  <c r="U381" i="1" s="1"/>
  <c r="T382" i="1"/>
  <c r="U382" i="1" s="1"/>
  <c r="T383" i="1"/>
  <c r="U383" i="1" s="1"/>
  <c r="T384" i="1"/>
  <c r="U384" i="1" s="1"/>
  <c r="T385" i="1"/>
  <c r="U385" i="1" s="1"/>
  <c r="T386" i="1"/>
  <c r="U386" i="1" s="1"/>
  <c r="T387" i="1"/>
  <c r="U387" i="1" s="1"/>
  <c r="T388" i="1"/>
  <c r="U388" i="1" s="1"/>
  <c r="T389" i="1"/>
  <c r="U389" i="1" s="1"/>
  <c r="T390" i="1"/>
  <c r="U390" i="1" s="1"/>
  <c r="T391" i="1"/>
  <c r="U391" i="1" s="1"/>
  <c r="T392" i="1"/>
  <c r="U392" i="1" s="1"/>
  <c r="T393" i="1"/>
  <c r="U393" i="1" s="1"/>
  <c r="T394" i="1"/>
  <c r="U394" i="1" s="1"/>
  <c r="T395" i="1"/>
  <c r="U395" i="1" s="1"/>
  <c r="T396" i="1"/>
  <c r="U396" i="1" s="1"/>
  <c r="T397" i="1"/>
  <c r="U397" i="1" s="1"/>
  <c r="T398" i="1"/>
  <c r="U398" i="1" s="1"/>
  <c r="T399" i="1"/>
  <c r="U399" i="1" s="1"/>
  <c r="T400" i="1"/>
  <c r="U400" i="1" s="1"/>
  <c r="T401" i="1"/>
  <c r="U401" i="1" s="1"/>
  <c r="T402" i="1"/>
  <c r="U402" i="1" s="1"/>
  <c r="T403" i="1"/>
  <c r="U403" i="1" s="1"/>
  <c r="T404" i="1"/>
  <c r="U404" i="1" s="1"/>
  <c r="T405" i="1"/>
  <c r="U405" i="1" s="1"/>
  <c r="T406" i="1"/>
  <c r="U406" i="1" s="1"/>
  <c r="T407" i="1"/>
  <c r="U407" i="1" s="1"/>
  <c r="T408" i="1"/>
  <c r="U408" i="1" s="1"/>
  <c r="T409" i="1"/>
  <c r="U409" i="1" s="1"/>
  <c r="T410" i="1"/>
  <c r="U410" i="1" s="1"/>
  <c r="T411" i="1"/>
  <c r="U411" i="1" s="1"/>
  <c r="T412" i="1"/>
  <c r="U412" i="1" s="1"/>
  <c r="T413" i="1"/>
  <c r="U413" i="1" s="1"/>
  <c r="T414" i="1"/>
  <c r="U414" i="1" s="1"/>
  <c r="T415" i="1"/>
  <c r="U415" i="1" s="1"/>
  <c r="T416" i="1"/>
  <c r="U416" i="1" s="1"/>
  <c r="T417" i="1"/>
  <c r="U417" i="1" s="1"/>
  <c r="T418" i="1"/>
  <c r="U418" i="1" s="1"/>
  <c r="T419" i="1"/>
  <c r="U419" i="1" s="1"/>
  <c r="T2" i="1"/>
  <c r="U2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2" i="1"/>
  <c r="R2" i="1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2" i="1"/>
  <c r="O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F3" i="2"/>
  <c r="F2" i="2"/>
  <c r="F412" i="2"/>
  <c r="A419" i="10" l="1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F419" i="2"/>
  <c r="F418" i="2"/>
  <c r="F417" i="2"/>
  <c r="F416" i="2"/>
  <c r="F415" i="2"/>
  <c r="F414" i="2"/>
  <c r="F413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B455" i="1" l="1"/>
  <c r="Y456" i="1"/>
  <c r="AB456" i="1"/>
  <c r="AB454" i="1"/>
  <c r="AB453" i="1"/>
  <c r="AB452" i="1"/>
  <c r="Y455" i="1"/>
  <c r="Y454" i="1"/>
  <c r="Y453" i="1"/>
  <c r="Y452" i="1"/>
  <c r="V456" i="1"/>
  <c r="V455" i="1"/>
  <c r="AE455" i="1"/>
  <c r="V454" i="1"/>
  <c r="AE454" i="1"/>
  <c r="V453" i="1"/>
  <c r="AE453" i="1"/>
  <c r="AE452" i="1"/>
  <c r="V452" i="1"/>
  <c r="S466" i="1"/>
  <c r="S467" i="1"/>
  <c r="S465" i="1"/>
  <c r="S464" i="1"/>
  <c r="S463" i="1"/>
  <c r="M453" i="1"/>
  <c r="M452" i="1"/>
  <c r="P461" i="1"/>
  <c r="P460" i="1"/>
  <c r="P459" i="1"/>
  <c r="P458" i="1"/>
  <c r="M456" i="1"/>
  <c r="M455" i="1"/>
  <c r="M454" i="1"/>
  <c r="J447" i="1"/>
  <c r="J449" i="1"/>
  <c r="J448" i="1"/>
  <c r="J450" i="1"/>
  <c r="J446" i="1"/>
  <c r="H444" i="1"/>
  <c r="H443" i="1"/>
  <c r="H442" i="1"/>
  <c r="H441" i="1"/>
  <c r="F439" i="1"/>
  <c r="F438" i="1"/>
  <c r="F437" i="1"/>
  <c r="D435" i="1"/>
  <c r="D434" i="1"/>
  <c r="D433" i="1"/>
  <c r="D432" i="1"/>
  <c r="D431" i="1"/>
  <c r="D430" i="1"/>
  <c r="B428" i="1"/>
  <c r="B427" i="1"/>
  <c r="B426" i="1"/>
  <c r="AE456" i="1"/>
  <c r="AH469" i="1"/>
  <c r="AH470" i="1"/>
  <c r="AH471" i="1"/>
  <c r="AK473" i="1"/>
  <c r="AK474" i="1"/>
  <c r="AK475" i="1"/>
  <c r="AN477" i="1"/>
  <c r="AQ477" i="1"/>
  <c r="AN478" i="1"/>
  <c r="AQ478" i="1"/>
  <c r="AN479" i="1"/>
  <c r="AQ479" i="1"/>
  <c r="AT481" i="1"/>
  <c r="AT482" i="1"/>
  <c r="AT483" i="1"/>
  <c r="AT484" i="1"/>
  <c r="AT485" i="1"/>
  <c r="AW487" i="1"/>
  <c r="AW488" i="1"/>
  <c r="AW489" i="1"/>
  <c r="AZ491" i="1"/>
  <c r="AZ492" i="1"/>
  <c r="AZ493" i="1"/>
  <c r="AZ494" i="1"/>
  <c r="AZ495" i="1"/>
  <c r="AZ496" i="1"/>
  <c r="BF471" i="1" l="1"/>
  <c r="BF470" i="1"/>
  <c r="BF469" i="1"/>
  <c r="BC471" i="1"/>
  <c r="BC470" i="1"/>
  <c r="BC469" i="1"/>
  <c r="B423" i="1"/>
  <c r="B422" i="1"/>
  <c r="B4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Henry</author>
  </authors>
  <commentList>
    <comment ref="J1" authorId="0" shapeId="0" xr:uid="{D7857EA5-8350-40E2-A7C0-05B4D761A2E8}">
      <text>
        <r>
          <rPr>
            <b/>
            <sz val="9"/>
            <color indexed="81"/>
            <rFont val="Tahoma"/>
            <family val="2"/>
          </rPr>
          <t>Henry:</t>
        </r>
        <r>
          <rPr>
            <sz val="9"/>
            <color indexed="81"/>
            <rFont val="Tahoma"/>
            <family val="2"/>
          </rPr>
          <t xml:space="preserve">
harmonize capitals (for each question)</t>
        </r>
      </text>
    </comment>
    <comment ref="L1" authorId="0" shapeId="0" xr:uid="{732C50C9-D199-403F-BC19-779F80F7A70F}">
      <text>
        <r>
          <rPr>
            <b/>
            <sz val="9"/>
            <color indexed="81"/>
            <rFont val="Tahoma"/>
            <family val="2"/>
          </rPr>
          <t>Henry:</t>
        </r>
        <r>
          <rPr>
            <sz val="9"/>
            <color indexed="81"/>
            <rFont val="Tahoma"/>
            <family val="2"/>
          </rPr>
          <t xml:space="preserve">
suppress "Q1", "Q1 util" columns &amp; rename 
"Q3 new"="Q3" when completed
check out which columns must be "numerized" and which ones remain "labelled)
</t>
        </r>
      </text>
    </comment>
    <comment ref="N1" authorId="0" shapeId="0" xr:uid="{F77B8E0F-3271-473B-876F-73DB5F10DF4D}">
      <text>
        <r>
          <rPr>
            <b/>
            <sz val="9"/>
            <color indexed="81"/>
            <rFont val="Tahoma"/>
            <family val="2"/>
          </rPr>
          <t>Henry:</t>
        </r>
        <r>
          <rPr>
            <sz val="9"/>
            <color indexed="81"/>
            <rFont val="Tahoma"/>
            <family val="2"/>
          </rPr>
          <t xml:space="preserve">
switch 3 and 4?</t>
        </r>
      </text>
    </comment>
    <comment ref="Q1" authorId="0" shapeId="0" xr:uid="{01951D1A-EF73-433C-920B-F9960EC4C053}">
      <text>
        <r>
          <rPr>
            <b/>
            <sz val="9"/>
            <color indexed="81"/>
            <rFont val="Tahoma"/>
            <family val="2"/>
          </rPr>
          <t>Henry:</t>
        </r>
        <r>
          <rPr>
            <sz val="9"/>
            <color indexed="81"/>
            <rFont val="Tahoma"/>
            <family val="2"/>
          </rPr>
          <t xml:space="preserve">
switch 3 and 4?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tc={181FA7A0-9877-4381-A9B7-3419D30DEB2A}</author>
    <author>tc={3F4DC2C8-96A9-43BA-B54D-F7663529E7EA}</author>
  </authors>
  <commentList>
    <comment ref="F1" authorId="0" shapeId="0" xr:uid="{181FA7A0-9877-4381-A9B7-3419D30DEB2A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Social           1
Economic    2
health           3   (No capital!! exact copy)
Political        4
Sports           5</t>
      </text>
    </comment>
    <comment ref="G1" authorId="1" shapeId="0" xr:uid="{3F4DC2C8-96A9-43BA-B54D-F7663529E7EA}">
      <text>
        <t>[Threaded comment]
Your version of Excel allows you to read this threaded comment; however, any edits to it will get removed if the file is opened in a newer version of Excel. Learn more: https://go.microsoft.com/fwlink/?linkid=870924
Comment:
    =IF(I2="Strongly Agree",1,IF(I2="Agree",2,IF(I2="Disagree",5,IF(I2="Don’t Agree",4,IF(I2="Don't know",3,"NA")))))</t>
      </text>
    </comment>
  </commentList>
</comments>
</file>

<file path=xl/sharedStrings.xml><?xml version="1.0" encoding="utf-8"?>
<sst xmlns="http://schemas.openxmlformats.org/spreadsheetml/2006/main" count="15530" uniqueCount="528">
  <si>
    <t>Lillian  </t>
  </si>
  <si>
    <t>Marylouise  </t>
  </si>
  <si>
    <t>Viki  </t>
  </si>
  <si>
    <t>Sanjuana  </t>
  </si>
  <si>
    <t>Adina  </t>
  </si>
  <si>
    <t>Jacinda  </t>
  </si>
  <si>
    <t>Lacy  </t>
  </si>
  <si>
    <t>Syreeta  </t>
  </si>
  <si>
    <t>Merideth  </t>
  </si>
  <si>
    <t>Corrine  </t>
  </si>
  <si>
    <t>Gisele  </t>
  </si>
  <si>
    <t>Angelita  </t>
  </si>
  <si>
    <t>Jerrie  </t>
  </si>
  <si>
    <t>Etha  </t>
  </si>
  <si>
    <t>Awilda  </t>
  </si>
  <si>
    <t>Alfredia  </t>
  </si>
  <si>
    <t>Dorotha  </t>
  </si>
  <si>
    <t>Ezra  </t>
  </si>
  <si>
    <t>Karyn  </t>
  </si>
  <si>
    <t>Kera  </t>
  </si>
  <si>
    <t>Zora  </t>
  </si>
  <si>
    <t>Leonore  </t>
  </si>
  <si>
    <t>Joette  </t>
  </si>
  <si>
    <t>Bridget  </t>
  </si>
  <si>
    <t>Latanya  </t>
  </si>
  <si>
    <t>Zachery  </t>
  </si>
  <si>
    <t>Lera  </t>
  </si>
  <si>
    <t>Shana  </t>
  </si>
  <si>
    <t>Rhoda  </t>
  </si>
  <si>
    <t>Jim  </t>
  </si>
  <si>
    <t>Rosie  </t>
  </si>
  <si>
    <t>Sara  </t>
  </si>
  <si>
    <t>Lizeth  </t>
  </si>
  <si>
    <t>Dorthea  </t>
  </si>
  <si>
    <t>Telma  </t>
  </si>
  <si>
    <t>Nelia  </t>
  </si>
  <si>
    <t>Dane  </t>
  </si>
  <si>
    <t>Kam  </t>
  </si>
  <si>
    <t>Nakesha  </t>
  </si>
  <si>
    <t>Lilia  </t>
  </si>
  <si>
    <t>Suzie  </t>
  </si>
  <si>
    <t>Bill  </t>
  </si>
  <si>
    <t>Karry  </t>
  </si>
  <si>
    <t>Elidia  </t>
  </si>
  <si>
    <t>Alison  </t>
  </si>
  <si>
    <t>Tova  </t>
  </si>
  <si>
    <t>Kimberlie  </t>
  </si>
  <si>
    <t>Claudine  </t>
  </si>
  <si>
    <t>Kendrick  </t>
  </si>
  <si>
    <t>Kassandra  </t>
  </si>
  <si>
    <t>Greta  </t>
  </si>
  <si>
    <t>Isobel  </t>
  </si>
  <si>
    <t>Agnes  </t>
  </si>
  <si>
    <t>Marie  </t>
  </si>
  <si>
    <t>Dorathy  </t>
  </si>
  <si>
    <t>Khalilah  </t>
  </si>
  <si>
    <t>Adaline  </t>
  </si>
  <si>
    <t>Sylvia  </t>
  </si>
  <si>
    <t>Rosina  </t>
  </si>
  <si>
    <t>Cheri  </t>
  </si>
  <si>
    <t>Romona  </t>
  </si>
  <si>
    <t>Ulrike  </t>
  </si>
  <si>
    <t>Lakesha  </t>
  </si>
  <si>
    <t>Judi  </t>
  </si>
  <si>
    <t>Li  </t>
  </si>
  <si>
    <t>Brianna  </t>
  </si>
  <si>
    <t>Otelia  </t>
  </si>
  <si>
    <t>Denna  </t>
  </si>
  <si>
    <t>Lilli  </t>
  </si>
  <si>
    <t>Eugena  </t>
  </si>
  <si>
    <t>Ethelyn  </t>
  </si>
  <si>
    <t>Carissa  </t>
  </si>
  <si>
    <t>Nena  </t>
  </si>
  <si>
    <t>Kendal  </t>
  </si>
  <si>
    <t>Jonnie  </t>
  </si>
  <si>
    <t>Tanesha  </t>
  </si>
  <si>
    <t>Liane  </t>
  </si>
  <si>
    <t>Sachiko  </t>
  </si>
  <si>
    <t>Zita  </t>
  </si>
  <si>
    <t>Alyssa  </t>
  </si>
  <si>
    <t>Fredia  </t>
  </si>
  <si>
    <t>Tawanda  </t>
  </si>
  <si>
    <t>Ruby  </t>
  </si>
  <si>
    <t>Nellie  </t>
  </si>
  <si>
    <t>Valarie  </t>
  </si>
  <si>
    <t>Pennie  </t>
  </si>
  <si>
    <t>Beatriz  </t>
  </si>
  <si>
    <t>Whitley  </t>
  </si>
  <si>
    <t>Josefine  </t>
  </si>
  <si>
    <t>Johanne  </t>
  </si>
  <si>
    <t>Lenore  </t>
  </si>
  <si>
    <t>Raylene  </t>
  </si>
  <si>
    <t>Ingeborg  </t>
  </si>
  <si>
    <t>Georgene  </t>
  </si>
  <si>
    <t>Darlena  </t>
  </si>
  <si>
    <t>Tisa  </t>
  </si>
  <si>
    <t>Marquita  </t>
  </si>
  <si>
    <t>Tiera  </t>
  </si>
  <si>
    <t>Hermine  </t>
  </si>
  <si>
    <t>Pasty  </t>
  </si>
  <si>
    <t>Bertram  </t>
  </si>
  <si>
    <t>Manual  </t>
  </si>
  <si>
    <t>Jacques  </t>
  </si>
  <si>
    <t>Corey  </t>
  </si>
  <si>
    <t>Angel  </t>
  </si>
  <si>
    <t>Wilford  </t>
  </si>
  <si>
    <t>Hobert  </t>
  </si>
  <si>
    <t>Major  </t>
  </si>
  <si>
    <t>Jackson  </t>
  </si>
  <si>
    <t>Otha  </t>
  </si>
  <si>
    <t>George  </t>
  </si>
  <si>
    <t>Shayne  </t>
  </si>
  <si>
    <t>Rusty  </t>
  </si>
  <si>
    <t>Jerrold  </t>
  </si>
  <si>
    <t>Everette  </t>
  </si>
  <si>
    <t>Dominique  </t>
  </si>
  <si>
    <t>Aubrey  </t>
  </si>
  <si>
    <t>Ernest  </t>
  </si>
  <si>
    <t>Monroe  </t>
  </si>
  <si>
    <t>Loren  </t>
  </si>
  <si>
    <t>Israel  </t>
  </si>
  <si>
    <t>Darius  </t>
  </si>
  <si>
    <t>Fernando  </t>
  </si>
  <si>
    <t>Christoper  </t>
  </si>
  <si>
    <t>Boris  </t>
  </si>
  <si>
    <t>Tyree  </t>
  </si>
  <si>
    <t>Hubert  </t>
  </si>
  <si>
    <t>Mickey  </t>
  </si>
  <si>
    <t>Louie  </t>
  </si>
  <si>
    <t>Dalton  </t>
  </si>
  <si>
    <t>Chas  </t>
  </si>
  <si>
    <t>Lloyd  </t>
  </si>
  <si>
    <t>Stanley  </t>
  </si>
  <si>
    <t>Elwood  </t>
  </si>
  <si>
    <t>Hugh  </t>
  </si>
  <si>
    <t>Stacy  </t>
  </si>
  <si>
    <t>Darrell  </t>
  </si>
  <si>
    <t>Clement  </t>
  </si>
  <si>
    <t>Jules  </t>
  </si>
  <si>
    <t>Nelson  </t>
  </si>
  <si>
    <t>Alfredo  </t>
  </si>
  <si>
    <t>Bradly  </t>
  </si>
  <si>
    <t>Lazaro  </t>
  </si>
  <si>
    <t>Houston  </t>
  </si>
  <si>
    <t>Carter  </t>
  </si>
  <si>
    <t>Chance  </t>
  </si>
  <si>
    <t>Joey  </t>
  </si>
  <si>
    <t>Ramon  </t>
  </si>
  <si>
    <t>Miquel  </t>
  </si>
  <si>
    <t xml:space="preserve">Nicolas </t>
  </si>
  <si>
    <t>Shawnda  </t>
  </si>
  <si>
    <t>Lucrecia  </t>
  </si>
  <si>
    <t>Junko  </t>
  </si>
  <si>
    <t>Madelyn  </t>
  </si>
  <si>
    <t>Sixta  </t>
  </si>
  <si>
    <t>Alayna  </t>
  </si>
  <si>
    <t>Krystyna  </t>
  </si>
  <si>
    <t>Amelia  </t>
  </si>
  <si>
    <t>Vernia  </t>
  </si>
  <si>
    <t>Jen  </t>
  </si>
  <si>
    <t>Beverlee  </t>
  </si>
  <si>
    <t>Mandi  </t>
  </si>
  <si>
    <t>Exie  </t>
  </si>
  <si>
    <t>Kortney  </t>
  </si>
  <si>
    <t>Brittani  </t>
  </si>
  <si>
    <t>Renea  </t>
  </si>
  <si>
    <t>Kiera  </t>
  </si>
  <si>
    <t>Katelin  </t>
  </si>
  <si>
    <t>Alvera  </t>
  </si>
  <si>
    <t>Angella  </t>
  </si>
  <si>
    <t>Juliet  </t>
  </si>
  <si>
    <t>Laureen  </t>
  </si>
  <si>
    <t>Anjanette  </t>
  </si>
  <si>
    <t>Ellena  </t>
  </si>
  <si>
    <t>Ngoc  </t>
  </si>
  <si>
    <t>Kala  </t>
  </si>
  <si>
    <t>Karolyn  </t>
  </si>
  <si>
    <t>Saundra  </t>
  </si>
  <si>
    <t>Arlinda  </t>
  </si>
  <si>
    <t>Sparkle  </t>
  </si>
  <si>
    <t>Marguerite  </t>
  </si>
  <si>
    <t>Toi  </t>
  </si>
  <si>
    <t>Alvina  </t>
  </si>
  <si>
    <t>Earline  </t>
  </si>
  <si>
    <t>Tamara  </t>
  </si>
  <si>
    <t>Corene  </t>
  </si>
  <si>
    <t>Rosio  </t>
  </si>
  <si>
    <t>Thresa  </t>
  </si>
  <si>
    <t>Janell  </t>
  </si>
  <si>
    <t>Mariette  </t>
  </si>
  <si>
    <t>Tobie  </t>
  </si>
  <si>
    <t>Kirsten  </t>
  </si>
  <si>
    <t>Lurlene  </t>
  </si>
  <si>
    <t>Deanne  </t>
  </si>
  <si>
    <t>Brigida  </t>
  </si>
  <si>
    <t>Rosaline  </t>
  </si>
  <si>
    <t>Jaclyn  </t>
  </si>
  <si>
    <t>Tien  </t>
  </si>
  <si>
    <t>Kerstin  </t>
  </si>
  <si>
    <t>Janis  </t>
  </si>
  <si>
    <t>Brendan  </t>
  </si>
  <si>
    <t>Tracey  </t>
  </si>
  <si>
    <t>Norman  </t>
  </si>
  <si>
    <t>Trinidad  </t>
  </si>
  <si>
    <t>Sid  </t>
  </si>
  <si>
    <t>Jamel  </t>
  </si>
  <si>
    <t>Andres  </t>
  </si>
  <si>
    <t>Jesus  </t>
  </si>
  <si>
    <t>Wilfred  </t>
  </si>
  <si>
    <t>Ned  </t>
  </si>
  <si>
    <t>Lenard  </t>
  </si>
  <si>
    <t>Tracy  </t>
  </si>
  <si>
    <t>Whitney  </t>
  </si>
  <si>
    <t>Adolfo  </t>
  </si>
  <si>
    <t>Fletcher  </t>
  </si>
  <si>
    <t>Jared  </t>
  </si>
  <si>
    <t>Danial  </t>
  </si>
  <si>
    <t>Fredrick  </t>
  </si>
  <si>
    <t>Quinn  </t>
  </si>
  <si>
    <t>Malcolm  </t>
  </si>
  <si>
    <t>Stefan  </t>
  </si>
  <si>
    <t>Aurelio  </t>
  </si>
  <si>
    <t>Harland  </t>
  </si>
  <si>
    <t>Kent  </t>
  </si>
  <si>
    <t>Maurice  </t>
  </si>
  <si>
    <t>Stan  </t>
  </si>
  <si>
    <t>Royce  </t>
  </si>
  <si>
    <t>Lavern  </t>
  </si>
  <si>
    <t>Werner  </t>
  </si>
  <si>
    <t>Hunter  </t>
  </si>
  <si>
    <t>Shelton  </t>
  </si>
  <si>
    <t>Russell  </t>
  </si>
  <si>
    <t>Terrance  </t>
  </si>
  <si>
    <t>Hyman  </t>
  </si>
  <si>
    <t>Luther  </t>
  </si>
  <si>
    <t>Humberto  </t>
  </si>
  <si>
    <t>Alfonzo  </t>
  </si>
  <si>
    <t>Lino  </t>
  </si>
  <si>
    <t>Shelby  </t>
  </si>
  <si>
    <t>Neal  </t>
  </si>
  <si>
    <t>Timothy  </t>
  </si>
  <si>
    <t>Lonnie  </t>
  </si>
  <si>
    <t>Ulysses  </t>
  </si>
  <si>
    <t>Dannie  </t>
  </si>
  <si>
    <t>Lyman  </t>
  </si>
  <si>
    <t>Jerrod  </t>
  </si>
  <si>
    <t>Charlie  </t>
  </si>
  <si>
    <t>Andy  </t>
  </si>
  <si>
    <t>Craig  </t>
  </si>
  <si>
    <t>Kimberly  </t>
  </si>
  <si>
    <t>Hildegard  </t>
  </si>
  <si>
    <t>Audie  </t>
  </si>
  <si>
    <t>Letisha  </t>
  </si>
  <si>
    <t>Esta  </t>
  </si>
  <si>
    <t>Lela  </t>
  </si>
  <si>
    <t>Angila  </t>
  </si>
  <si>
    <t>Phyliss  </t>
  </si>
  <si>
    <t>Jackqueline  </t>
  </si>
  <si>
    <t>Gretchen  </t>
  </si>
  <si>
    <t>Ila  </t>
  </si>
  <si>
    <t>Willette  </t>
  </si>
  <si>
    <t>Nola  </t>
  </si>
  <si>
    <t>Lea  </t>
  </si>
  <si>
    <t>Valencia  </t>
  </si>
  <si>
    <t>Marna  </t>
  </si>
  <si>
    <t>Charlyn  </t>
  </si>
  <si>
    <t>Cinda  </t>
  </si>
  <si>
    <t>Corazon  </t>
  </si>
  <si>
    <t>Kellye  </t>
  </si>
  <si>
    <t>Remona  </t>
  </si>
  <si>
    <t>Mandie  </t>
  </si>
  <si>
    <t>Torrie  </t>
  </si>
  <si>
    <t>Clotilde  </t>
  </si>
  <si>
    <t>Lanita  </t>
  </si>
  <si>
    <t>Alfreda  </t>
  </si>
  <si>
    <t>Gala  </t>
  </si>
  <si>
    <t>Roseann  </t>
  </si>
  <si>
    <t>Conchita  </t>
  </si>
  <si>
    <t>Lauretta  </t>
  </si>
  <si>
    <t>Serafina  </t>
  </si>
  <si>
    <t>Emerald  </t>
  </si>
  <si>
    <t>Ka  </t>
  </si>
  <si>
    <t>Stacia  </t>
  </si>
  <si>
    <t>Desirae  </t>
  </si>
  <si>
    <t>Sharyn  </t>
  </si>
  <si>
    <t>Dione  </t>
  </si>
  <si>
    <t>Lorina  </t>
  </si>
  <si>
    <t>Kristan  </t>
  </si>
  <si>
    <t>Zulma  </t>
  </si>
  <si>
    <t>Dianna  </t>
  </si>
  <si>
    <t>Kayleen  </t>
  </si>
  <si>
    <t>Jenniffer  </t>
  </si>
  <si>
    <t>Bertha  </t>
  </si>
  <si>
    <t>Shawnna  </t>
  </si>
  <si>
    <t>Magen  </t>
  </si>
  <si>
    <t>Doris  </t>
  </si>
  <si>
    <t>Mamie  </t>
  </si>
  <si>
    <t>Delisa  </t>
  </si>
  <si>
    <t>Deedra  </t>
  </si>
  <si>
    <t>Karan  </t>
  </si>
  <si>
    <t>Rochelle  </t>
  </si>
  <si>
    <t>Caroll  </t>
  </si>
  <si>
    <t>Audra  </t>
  </si>
  <si>
    <t>Carita  </t>
  </si>
  <si>
    <t>Terica  </t>
  </si>
  <si>
    <t>Jone  </t>
  </si>
  <si>
    <t>Lien  </t>
  </si>
  <si>
    <t>Arvilla  </t>
  </si>
  <si>
    <t>Polly  </t>
  </si>
  <si>
    <t>Lona  </t>
  </si>
  <si>
    <t>Heidi  </t>
  </si>
  <si>
    <t>Gay  </t>
  </si>
  <si>
    <t>Stephani  </t>
  </si>
  <si>
    <t>Kizzie  </t>
  </si>
  <si>
    <t>Iliana  </t>
  </si>
  <si>
    <t>Esther  </t>
  </si>
  <si>
    <t>Janine  </t>
  </si>
  <si>
    <t>Isabell  </t>
  </si>
  <si>
    <t>Johnsie  </t>
  </si>
  <si>
    <t>Lashon  </t>
  </si>
  <si>
    <t>Alanna  </t>
  </si>
  <si>
    <t>Ouida  </t>
  </si>
  <si>
    <t>Lory  </t>
  </si>
  <si>
    <t>Shandra  </t>
  </si>
  <si>
    <t>May  </t>
  </si>
  <si>
    <t>Tonette  </t>
  </si>
  <si>
    <t>Sunni  </t>
  </si>
  <si>
    <t>Marci  </t>
  </si>
  <si>
    <t>Maryjane  </t>
  </si>
  <si>
    <t>Loida  </t>
  </si>
  <si>
    <t>Myrtis  </t>
  </si>
  <si>
    <t>Johana  </t>
  </si>
  <si>
    <t>Kari  </t>
  </si>
  <si>
    <t>Jadwiga  </t>
  </si>
  <si>
    <t>Lorean  </t>
  </si>
  <si>
    <t>Verline  </t>
  </si>
  <si>
    <t>Parker  </t>
  </si>
  <si>
    <t>Domingo  </t>
  </si>
  <si>
    <t>Leo  </t>
  </si>
  <si>
    <t>Connie  </t>
  </si>
  <si>
    <t>Claude  </t>
  </si>
  <si>
    <t>Cecil  </t>
  </si>
  <si>
    <t>Fabian  </t>
  </si>
  <si>
    <t>Terry  </t>
  </si>
  <si>
    <t>Thad  </t>
  </si>
  <si>
    <t>German  </t>
  </si>
  <si>
    <t>Charley  </t>
  </si>
  <si>
    <t>Arlie  </t>
  </si>
  <si>
    <t>Enoch  </t>
  </si>
  <si>
    <t>Jed  </t>
  </si>
  <si>
    <t>Elisha  </t>
  </si>
  <si>
    <t>Tad  </t>
  </si>
  <si>
    <t>Charles  </t>
  </si>
  <si>
    <t>Dewey  </t>
  </si>
  <si>
    <t>Nathan  </t>
  </si>
  <si>
    <t>Dennis  </t>
  </si>
  <si>
    <t>Emery  </t>
  </si>
  <si>
    <t>Stewart  </t>
  </si>
  <si>
    <t>Jack  </t>
  </si>
  <si>
    <t>Truman  </t>
  </si>
  <si>
    <t>Maynard  </t>
  </si>
  <si>
    <t>Bryon  </t>
  </si>
  <si>
    <t>Elroy  </t>
  </si>
  <si>
    <t>Cody  </t>
  </si>
  <si>
    <t>Merlin  </t>
  </si>
  <si>
    <t>Jarrett  </t>
  </si>
  <si>
    <t>Leonardo  </t>
  </si>
  <si>
    <t>Lamar  </t>
  </si>
  <si>
    <t>Martin  </t>
  </si>
  <si>
    <t>Hosea  </t>
  </si>
  <si>
    <t>Faustino  </t>
  </si>
  <si>
    <t>Lynwood  </t>
  </si>
  <si>
    <t>Rey  </t>
  </si>
  <si>
    <t>Duncan  </t>
  </si>
  <si>
    <t>Scotty  </t>
  </si>
  <si>
    <t>Sonny  </t>
  </si>
  <si>
    <t>Brian  </t>
  </si>
  <si>
    <t>Darwin  </t>
  </si>
  <si>
    <t>Nicky  </t>
  </si>
  <si>
    <t>Cedrick  </t>
  </si>
  <si>
    <t>Ellsworth  </t>
  </si>
  <si>
    <t>Rory  </t>
  </si>
  <si>
    <t>Danilo  </t>
  </si>
  <si>
    <t>Duane  </t>
  </si>
  <si>
    <t>Bernard  </t>
  </si>
  <si>
    <t>Weldon  </t>
  </si>
  <si>
    <t>Lucas  </t>
  </si>
  <si>
    <t>Edmund  </t>
  </si>
  <si>
    <t>Brett  </t>
  </si>
  <si>
    <t>Chester  </t>
  </si>
  <si>
    <t>Buck  </t>
  </si>
  <si>
    <t>Kenneth  </t>
  </si>
  <si>
    <t>Cyrus  </t>
  </si>
  <si>
    <t>Amado  </t>
  </si>
  <si>
    <t>Joan  </t>
  </si>
  <si>
    <t>Alphonso  </t>
  </si>
  <si>
    <t>Donovan  </t>
  </si>
  <si>
    <t>Korey  </t>
  </si>
  <si>
    <t>Horacio  </t>
  </si>
  <si>
    <t>Ronny  </t>
  </si>
  <si>
    <t>Rigoberto  </t>
  </si>
  <si>
    <t>Dana  </t>
  </si>
  <si>
    <t>level of education</t>
  </si>
  <si>
    <t>M</t>
  </si>
  <si>
    <t>F</t>
  </si>
  <si>
    <t>U</t>
  </si>
  <si>
    <t>GENDER</t>
  </si>
  <si>
    <t>AGE BRACKET</t>
  </si>
  <si>
    <t>18-20</t>
  </si>
  <si>
    <t>21-23</t>
  </si>
  <si>
    <t>24-26</t>
  </si>
  <si>
    <t>27-29</t>
  </si>
  <si>
    <t>30-39</t>
  </si>
  <si>
    <t>Carl</t>
  </si>
  <si>
    <t>DIPLOMA</t>
  </si>
  <si>
    <t>MASTERS</t>
  </si>
  <si>
    <t>Facebook</t>
  </si>
  <si>
    <t>Twitter</t>
  </si>
  <si>
    <t>Whatsapp</t>
  </si>
  <si>
    <t>Telegram</t>
  </si>
  <si>
    <t>Social</t>
  </si>
  <si>
    <t>Economic</t>
  </si>
  <si>
    <t>Political</t>
  </si>
  <si>
    <t>Sports</t>
  </si>
  <si>
    <t>Nelium</t>
  </si>
  <si>
    <t>Agree</t>
  </si>
  <si>
    <t>Don’t Agree</t>
  </si>
  <si>
    <t xml:space="preserve">Don’t know </t>
  </si>
  <si>
    <t>Question 3</t>
  </si>
  <si>
    <t>Physical Psyche</t>
  </si>
  <si>
    <t>Physical</t>
  </si>
  <si>
    <t>Question 4</t>
  </si>
  <si>
    <t>Scientifically Engineered</t>
  </si>
  <si>
    <t>Nocturnal Mammal</t>
  </si>
  <si>
    <t>Leakage from a BSL-lab</t>
  </si>
  <si>
    <t>Not Sure</t>
  </si>
  <si>
    <t xml:space="preserve">Don’t Know </t>
  </si>
  <si>
    <t>Question 5</t>
  </si>
  <si>
    <t>Strongly Agree</t>
  </si>
  <si>
    <t>Undecided</t>
  </si>
  <si>
    <t>Don’t Know</t>
  </si>
  <si>
    <t xml:space="preserve">question 6 </t>
  </si>
  <si>
    <t>Question 7</t>
  </si>
  <si>
    <t>Question 2</t>
  </si>
  <si>
    <t>Question 8</t>
  </si>
  <si>
    <t>Strongly agree</t>
  </si>
  <si>
    <t>Disagree</t>
  </si>
  <si>
    <t>Count</t>
  </si>
  <si>
    <t>Not answered</t>
  </si>
  <si>
    <t>Total</t>
  </si>
  <si>
    <t>Don't Know</t>
  </si>
  <si>
    <t>agree</t>
  </si>
  <si>
    <t>Question 9</t>
  </si>
  <si>
    <t>Yes</t>
  </si>
  <si>
    <t>No</t>
  </si>
  <si>
    <t>Neutral</t>
  </si>
  <si>
    <t>Question 10</t>
  </si>
  <si>
    <t>Question 11</t>
  </si>
  <si>
    <t>Not sure</t>
  </si>
  <si>
    <t>Question 12</t>
  </si>
  <si>
    <t>Question 13</t>
  </si>
  <si>
    <t>Always</t>
  </si>
  <si>
    <t>Sometimes</t>
  </si>
  <si>
    <t>Never</t>
  </si>
  <si>
    <t>Less Often</t>
  </si>
  <si>
    <t>Most times</t>
  </si>
  <si>
    <t>Question 14</t>
  </si>
  <si>
    <t>Don’t care</t>
  </si>
  <si>
    <t>Don’t Care</t>
  </si>
  <si>
    <t>Question 15</t>
  </si>
  <si>
    <t>Question 16</t>
  </si>
  <si>
    <t>Question 17</t>
  </si>
  <si>
    <t>FactCheck</t>
  </si>
  <si>
    <t>Media Bias</t>
  </si>
  <si>
    <t>Newsguard</t>
  </si>
  <si>
    <t>Snopes</t>
  </si>
  <si>
    <t>All sites</t>
  </si>
  <si>
    <t>Other</t>
  </si>
  <si>
    <t>News guard</t>
  </si>
  <si>
    <t>Fact Check</t>
  </si>
  <si>
    <t>Media bias</t>
  </si>
  <si>
    <t xml:space="preserve"> </t>
  </si>
  <si>
    <t>Not Specified(U)</t>
  </si>
  <si>
    <t>Above 40</t>
  </si>
  <si>
    <t>BACHELOR</t>
  </si>
  <si>
    <t>Question 1</t>
  </si>
  <si>
    <t>Health</t>
  </si>
  <si>
    <t>health</t>
  </si>
  <si>
    <t>economic</t>
  </si>
  <si>
    <t>strongly agree</t>
  </si>
  <si>
    <t>disagree</t>
  </si>
  <si>
    <t>undecided</t>
  </si>
  <si>
    <t>Psychological</t>
  </si>
  <si>
    <t>psychologically</t>
  </si>
  <si>
    <t>All</t>
  </si>
  <si>
    <t>all</t>
  </si>
  <si>
    <t>physical psyche</t>
  </si>
  <si>
    <t>physical</t>
  </si>
  <si>
    <t xml:space="preserve">All </t>
  </si>
  <si>
    <t>Leakage from a BSL-Lab</t>
  </si>
  <si>
    <t>nocturnal mammal</t>
  </si>
  <si>
    <t>uNDECIDEd</t>
  </si>
  <si>
    <t>social</t>
  </si>
  <si>
    <t>sports</t>
  </si>
  <si>
    <t xml:space="preserve">political </t>
  </si>
  <si>
    <t>Social Media Platform for seeking info</t>
  </si>
  <si>
    <t>Q2 new</t>
  </si>
  <si>
    <t>Q1 new</t>
  </si>
  <si>
    <t>Q1 util</t>
  </si>
  <si>
    <t>Q2 util</t>
  </si>
  <si>
    <t>Names</t>
  </si>
  <si>
    <t>Q3 util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</si>
  <si>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</si>
  <si>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</si>
  <si>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</si>
  <si>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</si>
  <si>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</si>
  <si>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</si>
  <si>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</si>
  <si>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</si>
  <si>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</si>
  <si>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</si>
  <si>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</si>
  <si>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</si>
  <si>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</si>
  <si>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</si>
  <si>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NA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</si>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</sst>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sz val="12"/>
      <name val="Times New Roman"/>
      <family val="1"/>
    </font>
    <font>
      <sz val="11"/>
      <name val="Calibri"/>
      <family val="2"/>
      <charset val="1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textRotation="49"/>
    </xf>
    <xf numFmtId="0" fontId="1" fillId="0" borderId="0" xfId="0" applyFont="1" applyAlignment="1">
      <alignment horizontal="center" textRotation="49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 textRotation="49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textRotation="49"/>
    </xf>
    <xf numFmtId="0" fontId="1" fillId="2" borderId="0" xfId="0" applyFont="1" applyFill="1" applyAlignment="1">
      <alignment textRotation="45"/>
    </xf>
    <xf numFmtId="0" fontId="0" fillId="2" borderId="0" xfId="0" applyFill="1" applyAlignment="1">
      <alignment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nri" id="{052D3AAF-6153-48CC-8B30-EF259C2BD22B}" userId="Henri" providerId="None"/>
  <person displayName="Kiet Bastiaans (student)" id="{BA59966B-D658-46E7-B88D-71CD3185BE34}" userId="Kiet Bastiaans (student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1-05-22T22:25:26.36" personId="{052D3AAF-6153-48CC-8B30-EF259C2BD22B}" id="{181FA7A0-9877-4381-A9B7-3419D30DEB2A}">
    <text>Social           1
Economic    2
health           3   (No capital!! exact copy)
Political        4
Sports           5</text>
  </threadedComment>
  <threadedComment ref="G1" dT="2022-05-17T12:18:13.42" personId="{BA59966B-D658-46E7-B88D-71CD3185BE34}" id="{3F4DC2C8-96A9-43BA-B54D-F7663529E7EA}">
    <text>=IF(I2="Strongly Agree",1,IF(I2="Agree",2,IF(I2="Disagree",5,IF(I2="Don’t Agree",4,IF(I2="Don't know",3,"NA")))))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96"/>
  <sheetViews>
    <sheetView workbookViewId="0">
      <selection activeCell="G1" sqref="G1:G1048576"/>
    </sheetView>
  </sheetViews>
  <sheetFormatPr defaultColWidth="9.140625" defaultRowHeight="15.75" x14ac:dyDescent="0.25"/>
  <cols>
    <col min="1" max="1" width="24.140625" style="1" customWidth="1"/>
    <col min="2" max="3" width="10.85546875" style="1" customWidth="1"/>
    <col min="4" max="5" width="14" style="1" customWidth="1"/>
    <col min="6" max="7" width="18.85546875" style="1" customWidth="1"/>
    <col min="8" max="9" width="20" style="1" customWidth="1"/>
    <col min="10" max="10" width="15.7109375" style="1" bestFit="1" customWidth="1"/>
    <col min="11" max="12" width="10.140625" style="1" customWidth="1"/>
    <col min="13" max="13" width="15.5703125" style="1" bestFit="1" customWidth="1"/>
    <col min="14" max="15" width="15.5703125" style="7" customWidth="1"/>
    <col min="16" max="18" width="19.85546875" style="1" customWidth="1"/>
    <col min="19" max="21" width="30.5703125" style="1" customWidth="1"/>
    <col min="22" max="24" width="17.42578125" style="1" customWidth="1"/>
    <col min="25" max="27" width="17.28515625" style="1" customWidth="1"/>
    <col min="28" max="30" width="15" style="1" customWidth="1"/>
    <col min="31" max="33" width="14.140625" style="1" customWidth="1"/>
    <col min="34" max="36" width="11.140625" style="1" customWidth="1"/>
    <col min="37" max="39" width="12" style="1" customWidth="1"/>
    <col min="40" max="42" width="12.28515625" style="1" customWidth="1"/>
    <col min="43" max="45" width="12.140625" style="1" customWidth="1"/>
    <col min="46" max="48" width="13.42578125" style="1" customWidth="1"/>
    <col min="49" max="51" width="13.85546875" style="1" customWidth="1"/>
    <col min="52" max="54" width="11.5703125" style="1" customWidth="1"/>
    <col min="55" max="57" width="13.42578125" style="1" customWidth="1"/>
    <col min="58" max="59" width="13.28515625" style="1" customWidth="1"/>
    <col min="60" max="60" width="10.140625" style="1" bestFit="1" customWidth="1"/>
    <col min="61" max="16384" width="9.140625" style="1"/>
  </cols>
  <sheetData>
    <row r="1" spans="1:60" ht="32.450000000000003" customHeight="1" x14ac:dyDescent="0.25">
      <c r="A1" s="1" t="s">
        <v>510</v>
      </c>
      <c r="B1" s="1" t="s">
        <v>406</v>
      </c>
      <c r="C1" s="1" t="s">
        <v>406</v>
      </c>
      <c r="D1" s="1" t="s">
        <v>407</v>
      </c>
      <c r="E1" s="1" t="s">
        <v>407</v>
      </c>
      <c r="F1" s="1" t="s">
        <v>402</v>
      </c>
      <c r="G1" s="1" t="s">
        <v>402</v>
      </c>
      <c r="H1" s="1" t="s">
        <v>505</v>
      </c>
      <c r="I1" s="1" t="s">
        <v>505</v>
      </c>
      <c r="J1" s="1" t="s">
        <v>485</v>
      </c>
      <c r="K1" s="6" t="s">
        <v>508</v>
      </c>
      <c r="L1" s="6" t="s">
        <v>507</v>
      </c>
      <c r="M1" s="1" t="s">
        <v>443</v>
      </c>
      <c r="N1" s="8" t="s">
        <v>509</v>
      </c>
      <c r="O1" s="8" t="s">
        <v>506</v>
      </c>
      <c r="P1" s="1" t="s">
        <v>428</v>
      </c>
      <c r="Q1" s="8" t="s">
        <v>511</v>
      </c>
      <c r="R1" s="8" t="s">
        <v>527</v>
      </c>
      <c r="S1" s="1" t="s">
        <v>431</v>
      </c>
      <c r="T1" s="6" t="s">
        <v>512</v>
      </c>
      <c r="U1" s="6"/>
      <c r="V1" s="1" t="s">
        <v>437</v>
      </c>
      <c r="W1" s="6" t="s">
        <v>513</v>
      </c>
      <c r="X1" s="6" t="s">
        <v>513</v>
      </c>
      <c r="Y1" s="1" t="s">
        <v>441</v>
      </c>
      <c r="Z1" s="6" t="s">
        <v>514</v>
      </c>
      <c r="AA1" s="6" t="s">
        <v>514</v>
      </c>
      <c r="AB1" s="1" t="s">
        <v>442</v>
      </c>
      <c r="AC1" s="6" t="s">
        <v>515</v>
      </c>
      <c r="AD1" s="6" t="s">
        <v>515</v>
      </c>
      <c r="AE1" s="1" t="s">
        <v>444</v>
      </c>
      <c r="AF1" s="6" t="s">
        <v>516</v>
      </c>
      <c r="AG1" s="6" t="s">
        <v>516</v>
      </c>
      <c r="AH1" s="1" t="s">
        <v>452</v>
      </c>
      <c r="AI1" s="6" t="s">
        <v>517</v>
      </c>
      <c r="AJ1" s="6" t="s">
        <v>517</v>
      </c>
      <c r="AK1" s="1" t="s">
        <v>456</v>
      </c>
      <c r="AL1" s="6" t="s">
        <v>518</v>
      </c>
      <c r="AM1" s="6" t="s">
        <v>518</v>
      </c>
      <c r="AN1" s="1" t="s">
        <v>457</v>
      </c>
      <c r="AO1" s="6" t="s">
        <v>519</v>
      </c>
      <c r="AP1" s="6" t="s">
        <v>519</v>
      </c>
      <c r="AQ1" s="1" t="s">
        <v>459</v>
      </c>
      <c r="AR1" s="6" t="s">
        <v>520</v>
      </c>
      <c r="AS1" s="6" t="s">
        <v>520</v>
      </c>
      <c r="AT1" s="1" t="s">
        <v>460</v>
      </c>
      <c r="AU1" s="6" t="s">
        <v>521</v>
      </c>
      <c r="AV1" s="6" t="s">
        <v>521</v>
      </c>
      <c r="AW1" s="1" t="s">
        <v>466</v>
      </c>
      <c r="AX1" s="6" t="s">
        <v>522</v>
      </c>
      <c r="AY1" s="6" t="s">
        <v>522</v>
      </c>
      <c r="AZ1" s="1" t="s">
        <v>469</v>
      </c>
      <c r="BA1" s="6" t="s">
        <v>523</v>
      </c>
      <c r="BB1" s="6" t="s">
        <v>523</v>
      </c>
      <c r="BC1" s="1" t="s">
        <v>470</v>
      </c>
      <c r="BD1" s="6" t="s">
        <v>524</v>
      </c>
      <c r="BE1" s="6" t="s">
        <v>524</v>
      </c>
      <c r="BF1" s="1" t="s">
        <v>471</v>
      </c>
      <c r="BG1" s="6" t="s">
        <v>525</v>
      </c>
      <c r="BH1" s="6" t="s">
        <v>525</v>
      </c>
    </row>
    <row r="2" spans="1:60" x14ac:dyDescent="0.25">
      <c r="A2" s="1" t="s">
        <v>56</v>
      </c>
      <c r="B2" s="1" t="s">
        <v>404</v>
      </c>
      <c r="C2" s="7">
        <f>IF(B2="F",1,IF(B2="M",2,IF(B2="U",3,IF(B2="Political",4,IF(B2="Sports",5,"NA")))))</f>
        <v>1</v>
      </c>
      <c r="D2" s="1" t="s">
        <v>409</v>
      </c>
      <c r="E2" s="7">
        <f>IF(D2="18-20",1,IF(D2="21-23",2,IF(D2="24-26",3,IF(D2="27-29",4,IF(D2="30-39",5,IF(D2="Above 40",6,"NA"))))))</f>
        <v>2</v>
      </c>
      <c r="F2" s="1" t="s">
        <v>484</v>
      </c>
      <c r="G2" s="7">
        <f>IF(F2="DIPLOMA",1,IF(F2="BACHELOR",2,IF(F2="MASTERS",3,IF(F2="Political",4,IF(F2="Sports",5,"NA")))))</f>
        <v>2</v>
      </c>
      <c r="H2" s="1" t="s">
        <v>416</v>
      </c>
      <c r="I2" s="7">
        <f>IF(H2="Facebook",1,IF(H2="Whatsapp",2,IF(H2="Twitter",3,IF(H2="Telegram",4,IF(H2="Sports",5,"NA")))))</f>
        <v>1</v>
      </c>
      <c r="J2" s="1" t="s">
        <v>487</v>
      </c>
      <c r="K2" s="7">
        <f t="shared" ref="K2:K66" si="0">IF(J2="Social",1,IF(J2="Economic",2,IF(J2="health",3,IF(J2="Political",4,IF(J2="Sports",5,"NA")))))</f>
        <v>3</v>
      </c>
      <c r="L2" s="7">
        <f>VALUE(K2)</f>
        <v>3</v>
      </c>
      <c r="M2" s="1" t="s">
        <v>425</v>
      </c>
      <c r="N2" s="7">
        <f>IF(M2="Strongly Agree",1,IF(M2="Agree",2,IF(M2="Disagree",5,IF(M2="Don’t Agree",4,IF(M2="Don't know",3,"NA")))))</f>
        <v>2</v>
      </c>
      <c r="O2" s="7">
        <f>VALUE(N2)</f>
        <v>2</v>
      </c>
      <c r="P2" s="1" t="s">
        <v>493</v>
      </c>
      <c r="Q2" s="7">
        <f>IF(P2="psychologically",1,IF(P2="physical",2,IF(P2="physical psyche",5,IF(P2="all",4,IF(P2="Don't know",3,"NA")))))</f>
        <v>1</v>
      </c>
      <c r="R2" s="7">
        <f>VALUE(Q2)</f>
        <v>1</v>
      </c>
      <c r="S2" s="1" t="s">
        <v>433</v>
      </c>
      <c r="T2" s="7">
        <f>IF(S2="Nocturnal Mammal",1,IF(S2="Scientifically Engineered",2,IF(S2="Leakage from a BSL-lab",5,IF(S2="all",4,IF(S2="Don't know",3,"NA")))))</f>
        <v>1</v>
      </c>
      <c r="U2" s="1">
        <f>VALUE(T2)</f>
        <v>1</v>
      </c>
      <c r="V2" s="1" t="s">
        <v>425</v>
      </c>
      <c r="W2" s="7">
        <f>IF(V2="Strongly Agree",1,IF(V2="Agree",2,IF(V2="Disagree",5,IF(V2="Don’t Agree",4,IF(V2="Don't know",3,"NA")))))</f>
        <v>2</v>
      </c>
      <c r="X2" s="1">
        <f>VALUE(W2)</f>
        <v>2</v>
      </c>
      <c r="Y2" s="1" t="s">
        <v>425</v>
      </c>
      <c r="Z2" s="7">
        <f>IF(Y2="Strongly Agree",1,IF(Y2="Agree",2,IF(Y2="Disagree",5,IF(Y2="Don’t Agree",4,IF(Y2="Don't know",3,"NA")))))</f>
        <v>2</v>
      </c>
      <c r="AA2" s="1">
        <f>VALUE(Z2)</f>
        <v>2</v>
      </c>
      <c r="AB2" s="1" t="s">
        <v>425</v>
      </c>
      <c r="AC2" s="7">
        <f>IF(AB2="Strongly Agree",1,IF(AB2="Agree",2,IF(AB2="Disagree",5,IF(AB2="Don’t Agree",4,IF(AB2="Don't know",3,"NA")))))</f>
        <v>2</v>
      </c>
      <c r="AD2" s="1">
        <f>VALUE(AC2)</f>
        <v>2</v>
      </c>
      <c r="AE2" s="1" t="s">
        <v>445</v>
      </c>
      <c r="AF2" s="7">
        <f>IF(AE2="Strongly Agree",1,IF(AE2="Agree",2,IF(AE2="Disagree",5,IF(AE2="Don’t Agree",4,IF(AE2="Don't know",3,"NA")))))</f>
        <v>1</v>
      </c>
      <c r="AG2" s="1">
        <f>VALUE(AF2)</f>
        <v>1</v>
      </c>
      <c r="AH2" s="1" t="s">
        <v>453</v>
      </c>
      <c r="AI2" s="7">
        <f>IF(AH2="Yes",1,IF(AH2="No",0,IF(AH2="Disagree",5,IF(AH2="Don’t Agree",4,IF(AH2="Don't know",3,"NA")))))</f>
        <v>1</v>
      </c>
      <c r="AJ2" s="1">
        <f>VALUE(AI2)</f>
        <v>1</v>
      </c>
      <c r="AK2" s="1" t="s">
        <v>440</v>
      </c>
      <c r="AL2" s="7" t="str">
        <f>IF(AK2="Yes",1,IF(AK2="No",0,IF(AK2="Disagree",5,IF(AK2="Don’t Agree",4,IF(AK2="Don't know",3,"NA")))))</f>
        <v>NA</v>
      </c>
      <c r="AM2" s="1" t="e">
        <f>VALUE(AL2)</f>
        <v>#VALUE!</v>
      </c>
      <c r="AN2" s="1" t="s">
        <v>454</v>
      </c>
      <c r="AO2" s="7">
        <f>IF(AN2="Yes",1,IF(AN2="No",0,IF(AN2="Disagree",5,IF(AN2="Don’t Agree",4,IF(AN2="Don't know",3,"NA")))))</f>
        <v>0</v>
      </c>
      <c r="AP2" s="1">
        <f>VALUE(AO2)</f>
        <v>0</v>
      </c>
      <c r="AQ2" s="1" t="s">
        <v>454</v>
      </c>
      <c r="AR2" s="7">
        <f>IF(AQ2="Yes",1,IF(AQ2="No",0,IF(AQ2="Disagree",5,IF(AQ2="Don’t Agree",4,IF(AQ2="Don't know",3,"NA")))))</f>
        <v>0</v>
      </c>
      <c r="AS2" s="1">
        <f>VALUE(AR2)</f>
        <v>0</v>
      </c>
      <c r="AT2" s="1" t="s">
        <v>463</v>
      </c>
      <c r="AU2" s="7">
        <f>IF(AT2="Always",1,IF(AT2="Most times",2,IF(AT2="Sometimes",3,IF(AT2="Less Often",4,IF(AT2="Never",5,"NA")))))</f>
        <v>5</v>
      </c>
      <c r="AV2" s="1">
        <f>VALUE(AU2)</f>
        <v>5</v>
      </c>
      <c r="AW2" s="1" t="s">
        <v>453</v>
      </c>
      <c r="AX2" s="7">
        <f>IF(AW2="Yes",1,IF(AW2="No",0,IF(AW2="Disagree",5,IF(AW2="Don’t Agree",4,IF(AW2="Don't know",3,"NA")))))</f>
        <v>1</v>
      </c>
      <c r="AY2" s="1">
        <f>VALUE(AX2)</f>
        <v>1</v>
      </c>
      <c r="AZ2" s="1" t="s">
        <v>472</v>
      </c>
      <c r="BA2" s="7">
        <f>IF(AZ2="Newsguard",1,IF(AZ2="Media Bias",2,IF(AZ2="FactCheck",3,IF(AZ2="Snopes",4,IF(AZ2="All sites",5,"NA")))))</f>
        <v>3</v>
      </c>
      <c r="BB2" s="1">
        <f>VALUE(BA2)</f>
        <v>3</v>
      </c>
      <c r="BC2" s="1" t="s">
        <v>455</v>
      </c>
      <c r="BD2" s="7" t="str">
        <f>IF(BC2="Yes",1,IF(BC2="No",0,IF(BC2="Disagree",5,IF(BC2="Don’t Agree",4,IF(BC2="Don't know",3,"NA")))))</f>
        <v>NA</v>
      </c>
      <c r="BE2" s="1" t="e">
        <f>VALUE(BD2)</f>
        <v>#VALUE!</v>
      </c>
      <c r="BF2" s="1" t="s">
        <v>454</v>
      </c>
      <c r="BG2" s="7">
        <f>IF(BF2="Yes",1,IF(BF2="No",0,IF(BF2="Disagree",5,IF(BF2="Don’t Agree",4,IF(BF2="Don't know",3,"NA")))))</f>
        <v>0</v>
      </c>
      <c r="BH2" s="1">
        <f>VALUE(BG2)</f>
        <v>0</v>
      </c>
    </row>
    <row r="3" spans="1:60" x14ac:dyDescent="0.25">
      <c r="A3" s="1" t="s">
        <v>4</v>
      </c>
      <c r="B3" s="1" t="s">
        <v>404</v>
      </c>
      <c r="C3" s="7">
        <f t="shared" ref="C3:C66" si="1">IF(B3="F",1,IF(B3="M",2,IF(B3="U",3,IF(B3="Political",4,IF(B3="Sports",5,"NA")))))</f>
        <v>1</v>
      </c>
      <c r="D3" s="1" t="s">
        <v>408</v>
      </c>
      <c r="E3" s="7">
        <f t="shared" ref="E3:E66" si="2">IF(D3="18-20",1,IF(D3="21-23",2,IF(D3="24-26",3,IF(D3="27-29",4,IF(D3="30-39",5,IF(D3="Above 40",6,"NA"))))))</f>
        <v>1</v>
      </c>
      <c r="F3" s="1" t="s">
        <v>414</v>
      </c>
      <c r="G3" s="7">
        <f t="shared" ref="G3:G66" si="3">IF(F3="DIPLOMA",1,IF(F3="BACHELOR",2,IF(F3="MASTERS",3,IF(F3="Political",4,IF(F3="Sports",5,"NA")))))</f>
        <v>1</v>
      </c>
      <c r="H3" s="1" t="s">
        <v>416</v>
      </c>
      <c r="I3" s="7">
        <f t="shared" ref="I3:I66" si="4">IF(H3="Facebook",1,IF(H3="Whatsapp",2,IF(H3="Twitter",3,IF(H3="Telegram",4,IF(H3="Sports",5,"NA")))))</f>
        <v>1</v>
      </c>
      <c r="J3" s="1" t="s">
        <v>420</v>
      </c>
      <c r="K3" s="7">
        <f t="shared" si="0"/>
        <v>1</v>
      </c>
      <c r="L3" s="7">
        <f t="shared" ref="L3:L66" si="5">VALUE(K3)</f>
        <v>1</v>
      </c>
      <c r="M3" s="1" t="s">
        <v>489</v>
      </c>
      <c r="N3" s="7">
        <f t="shared" ref="N3:N66" si="6">IF(M3="Strongly Agree",1,IF(M3="Agree",2,IF(M3="Disagree",5,IF(M3="Don’t Agree",4,IF(M3="Don't know",3,"NA")))))</f>
        <v>1</v>
      </c>
      <c r="O3" s="7">
        <f t="shared" ref="O3:O66" si="7">VALUE(N3)</f>
        <v>1</v>
      </c>
      <c r="P3" s="1" t="s">
        <v>493</v>
      </c>
      <c r="Q3" s="7">
        <f t="shared" ref="Q3:Q66" si="8">IF(P3="psychologically",1,IF(P3="physical",2,IF(P3="physical psyche",5,IF(P3="all",4,IF(P3="Don't know",3,"NA")))))</f>
        <v>1</v>
      </c>
      <c r="R3" s="7">
        <f t="shared" ref="R3:R66" si="9">VALUE(Q3)</f>
        <v>1</v>
      </c>
      <c r="S3" s="1" t="s">
        <v>432</v>
      </c>
      <c r="T3" s="7">
        <f t="shared" ref="T3:T66" si="10">IF(S3="Nocturnal Mammal",1,IF(S3="Scientifically Engineered",2,IF(S3="Leakage from a BSL-lab",5,IF(S3="all",4,IF(S3="Don't know",3,"NA")))))</f>
        <v>2</v>
      </c>
      <c r="U3" s="1">
        <f t="shared" ref="U3:U66" si="11">VALUE(T3)</f>
        <v>2</v>
      </c>
      <c r="V3" s="1" t="s">
        <v>438</v>
      </c>
      <c r="W3" s="7">
        <f t="shared" ref="W3:W66" si="12">IF(V3="Strongly Agree",1,IF(V3="Agree",2,IF(V3="Disagree",5,IF(V3="Don’t Agree",4,IF(V3="Don't know",3,"NA")))))</f>
        <v>1</v>
      </c>
      <c r="X3" s="1">
        <f t="shared" ref="X3:X66" si="13">VALUE(W3)</f>
        <v>1</v>
      </c>
      <c r="Y3" s="1" t="s">
        <v>438</v>
      </c>
      <c r="Z3" s="7">
        <f t="shared" ref="Z3:Z66" si="14">IF(Y3="Strongly Agree",1,IF(Y3="Agree",2,IF(Y3="Disagree",5,IF(Y3="Don’t Agree",4,IF(Y3="Don't know",3,"NA")))))</f>
        <v>1</v>
      </c>
      <c r="AA3" s="1">
        <f t="shared" ref="AA3:AA66" si="15">VALUE(Z3)</f>
        <v>1</v>
      </c>
      <c r="AB3" s="1" t="s">
        <v>489</v>
      </c>
      <c r="AC3" s="7">
        <f t="shared" ref="AC3:AC66" si="16">IF(AB3="Strongly Agree",1,IF(AB3="Agree",2,IF(AB3="Disagree",5,IF(AB3="Don’t Agree",4,IF(AB3="Don't know",3,"NA")))))</f>
        <v>1</v>
      </c>
      <c r="AD3" s="1">
        <f t="shared" ref="AD3:AD66" si="17">VALUE(AC3)</f>
        <v>1</v>
      </c>
      <c r="AE3" s="1" t="s">
        <v>445</v>
      </c>
      <c r="AF3" s="7">
        <f t="shared" ref="AF3:AF66" si="18">IF(AE3="Strongly Agree",1,IF(AE3="Agree",2,IF(AE3="Disagree",5,IF(AE3="Don’t Agree",4,IF(AE3="Don't know",3,"NA")))))</f>
        <v>1</v>
      </c>
      <c r="AG3" s="1">
        <f t="shared" ref="AG3:AG66" si="19">VALUE(AF3)</f>
        <v>1</v>
      </c>
      <c r="AH3" s="1" t="s">
        <v>453</v>
      </c>
      <c r="AI3" s="7">
        <f t="shared" ref="AI3:AI66" si="20">IF(AH3="Yes",1,IF(AH3="No",0,IF(AH3="Disagree",5,IF(AH3="Don’t Agree",4,IF(AH3="Don't know",3,"NA")))))</f>
        <v>1</v>
      </c>
      <c r="AJ3" s="1">
        <f t="shared" ref="AJ3:AJ66" si="21">VALUE(AI3)</f>
        <v>1</v>
      </c>
      <c r="AK3" s="1" t="s">
        <v>453</v>
      </c>
      <c r="AL3" s="7">
        <f t="shared" ref="AL3:AL66" si="22">IF(AK3="Yes",1,IF(AK3="No",0,IF(AK3="Disagree",5,IF(AK3="Don’t Agree",4,IF(AK3="Don't know",3,"NA")))))</f>
        <v>1</v>
      </c>
      <c r="AM3" s="1">
        <f t="shared" ref="AM3:AM66" si="23">VALUE(AL3)</f>
        <v>1</v>
      </c>
      <c r="AN3" s="1" t="s">
        <v>454</v>
      </c>
      <c r="AO3" s="7">
        <f t="shared" ref="AO3:AO66" si="24">IF(AN3="Yes",1,IF(AN3="No",0,IF(AN3="Disagree",5,IF(AN3="Don’t Agree",4,IF(AN3="Don't know",3,"NA")))))</f>
        <v>0</v>
      </c>
      <c r="AP3" s="1">
        <f t="shared" ref="AP3:AP66" si="25">VALUE(AO3)</f>
        <v>0</v>
      </c>
      <c r="AQ3" s="1" t="s">
        <v>453</v>
      </c>
      <c r="AR3" s="7">
        <f t="shared" ref="AR3:AR66" si="26">IF(AQ3="Yes",1,IF(AQ3="No",0,IF(AQ3="Disagree",5,IF(AQ3="Don’t Agree",4,IF(AQ3="Don't know",3,"NA")))))</f>
        <v>1</v>
      </c>
      <c r="AS3" s="1">
        <f t="shared" ref="AS3:AS66" si="27">VALUE(AR3)</f>
        <v>1</v>
      </c>
      <c r="AT3" s="1" t="s">
        <v>465</v>
      </c>
      <c r="AU3" s="7">
        <f t="shared" ref="AU3:AU66" si="28">IF(AT3="Always",1,IF(AT3="Most times",2,IF(AT3="Sometimes",3,IF(AT3="Less Often",4,IF(AT3="Never",5,"NA")))))</f>
        <v>2</v>
      </c>
      <c r="AV3" s="1">
        <f t="shared" ref="AV3:AV66" si="29">VALUE(AU3)</f>
        <v>2</v>
      </c>
      <c r="AW3" s="1" t="s">
        <v>454</v>
      </c>
      <c r="AX3" s="7">
        <f t="shared" ref="AX3:AX66" si="30">IF(AW3="Yes",1,IF(AW3="No",0,IF(AW3="Disagree",5,IF(AW3="Don’t Agree",4,IF(AW3="Don't know",3,"NA")))))</f>
        <v>0</v>
      </c>
      <c r="AY3" s="1">
        <f t="shared" ref="AY3:AY66" si="31">VALUE(AX3)</f>
        <v>0</v>
      </c>
      <c r="BA3" s="7" t="str">
        <f t="shared" ref="BA3:BA66" si="32">IF(AZ3="Newsguard",1,IF(AZ3="Media Bias",2,IF(AZ3="FactCheck",3,IF(AZ3="Snopes",4,IF(AZ3="All sites",5,"NA")))))</f>
        <v>NA</v>
      </c>
      <c r="BB3" s="1" t="e">
        <f t="shared" ref="BB3:BB66" si="33">VALUE(BA3)</f>
        <v>#VALUE!</v>
      </c>
      <c r="BC3" s="1" t="s">
        <v>453</v>
      </c>
      <c r="BD3" s="7">
        <f t="shared" ref="BD3:BD66" si="34">IF(BC3="Yes",1,IF(BC3="No",0,IF(BC3="Disagree",5,IF(BC3="Don’t Agree",4,IF(BC3="Don't know",3,"NA")))))</f>
        <v>1</v>
      </c>
      <c r="BE3" s="1">
        <f t="shared" ref="BE3:BE66" si="35">VALUE(BD3)</f>
        <v>1</v>
      </c>
      <c r="BF3" s="1" t="s">
        <v>455</v>
      </c>
      <c r="BG3" s="7" t="str">
        <f t="shared" ref="BG3:BG66" si="36">IF(BF3="Yes",1,IF(BF3="No",0,IF(BF3="Disagree",5,IF(BF3="Don’t Agree",4,IF(BF3="Don't know",3,"NA")))))</f>
        <v>NA</v>
      </c>
      <c r="BH3" s="1" t="e">
        <f t="shared" ref="BH3:BH66" si="37">VALUE(BG3)</f>
        <v>#VALUE!</v>
      </c>
    </row>
    <row r="4" spans="1:60" x14ac:dyDescent="0.25">
      <c r="A4" s="1" t="s">
        <v>4</v>
      </c>
      <c r="B4" s="1" t="s">
        <v>404</v>
      </c>
      <c r="C4" s="7">
        <f t="shared" si="1"/>
        <v>1</v>
      </c>
      <c r="D4" s="1" t="s">
        <v>412</v>
      </c>
      <c r="E4" s="7">
        <f t="shared" si="2"/>
        <v>5</v>
      </c>
      <c r="F4" s="1" t="s">
        <v>484</v>
      </c>
      <c r="G4" s="7">
        <f t="shared" si="3"/>
        <v>2</v>
      </c>
      <c r="H4" s="1" t="s">
        <v>416</v>
      </c>
      <c r="I4" s="7">
        <f t="shared" si="4"/>
        <v>1</v>
      </c>
      <c r="J4" s="1" t="s">
        <v>421</v>
      </c>
      <c r="K4" s="7">
        <f t="shared" si="0"/>
        <v>2</v>
      </c>
      <c r="L4" s="7">
        <f t="shared" si="5"/>
        <v>2</v>
      </c>
      <c r="M4" s="1" t="s">
        <v>425</v>
      </c>
      <c r="N4" s="7">
        <f t="shared" si="6"/>
        <v>2</v>
      </c>
      <c r="O4" s="7">
        <f t="shared" si="7"/>
        <v>2</v>
      </c>
      <c r="P4" s="1" t="s">
        <v>496</v>
      </c>
      <c r="Q4" s="7">
        <f t="shared" si="8"/>
        <v>5</v>
      </c>
      <c r="R4" s="7">
        <f t="shared" si="9"/>
        <v>5</v>
      </c>
      <c r="S4" s="1" t="s">
        <v>435</v>
      </c>
      <c r="T4" s="7" t="str">
        <f t="shared" si="10"/>
        <v>NA</v>
      </c>
      <c r="U4" s="1" t="e">
        <f t="shared" si="11"/>
        <v>#VALUE!</v>
      </c>
      <c r="V4" s="1" t="s">
        <v>438</v>
      </c>
      <c r="W4" s="7">
        <f t="shared" si="12"/>
        <v>1</v>
      </c>
      <c r="X4" s="1">
        <f t="shared" si="13"/>
        <v>1</v>
      </c>
      <c r="Y4" s="1" t="s">
        <v>440</v>
      </c>
      <c r="Z4" s="7" t="str">
        <f t="shared" si="14"/>
        <v>NA</v>
      </c>
      <c r="AA4" s="1" t="e">
        <f t="shared" si="15"/>
        <v>#VALUE!</v>
      </c>
      <c r="AB4" s="1" t="s">
        <v>439</v>
      </c>
      <c r="AC4" s="7" t="str">
        <f t="shared" si="16"/>
        <v>NA</v>
      </c>
      <c r="AD4" s="1" t="e">
        <f t="shared" si="17"/>
        <v>#VALUE!</v>
      </c>
      <c r="AE4" s="1" t="s">
        <v>445</v>
      </c>
      <c r="AF4" s="7">
        <f t="shared" si="18"/>
        <v>1</v>
      </c>
      <c r="AG4" s="1">
        <f t="shared" si="19"/>
        <v>1</v>
      </c>
      <c r="AH4" s="1" t="s">
        <v>454</v>
      </c>
      <c r="AI4" s="7">
        <f t="shared" si="20"/>
        <v>0</v>
      </c>
      <c r="AJ4" s="1">
        <f t="shared" si="21"/>
        <v>0</v>
      </c>
      <c r="AK4" s="1" t="s">
        <v>453</v>
      </c>
      <c r="AL4" s="7">
        <f t="shared" si="22"/>
        <v>1</v>
      </c>
      <c r="AM4" s="1">
        <f t="shared" si="23"/>
        <v>1</v>
      </c>
      <c r="AN4" s="1" t="s">
        <v>453</v>
      </c>
      <c r="AO4" s="7">
        <f t="shared" si="24"/>
        <v>1</v>
      </c>
      <c r="AP4" s="1">
        <f t="shared" si="25"/>
        <v>1</v>
      </c>
      <c r="AQ4" s="1" t="s">
        <v>453</v>
      </c>
      <c r="AR4" s="7">
        <f t="shared" si="26"/>
        <v>1</v>
      </c>
      <c r="AS4" s="1">
        <f t="shared" si="27"/>
        <v>1</v>
      </c>
      <c r="AT4" s="1" t="s">
        <v>462</v>
      </c>
      <c r="AU4" s="7">
        <f t="shared" si="28"/>
        <v>3</v>
      </c>
      <c r="AV4" s="1">
        <f t="shared" si="29"/>
        <v>3</v>
      </c>
      <c r="AW4" s="1" t="s">
        <v>454</v>
      </c>
      <c r="AX4" s="7">
        <f t="shared" si="30"/>
        <v>0</v>
      </c>
      <c r="AY4" s="1">
        <f t="shared" si="31"/>
        <v>0</v>
      </c>
      <c r="BA4" s="7" t="str">
        <f t="shared" si="32"/>
        <v>NA</v>
      </c>
      <c r="BB4" s="1" t="e">
        <f t="shared" si="33"/>
        <v>#VALUE!</v>
      </c>
      <c r="BC4" s="1" t="s">
        <v>454</v>
      </c>
      <c r="BD4" s="7">
        <f t="shared" si="34"/>
        <v>0</v>
      </c>
      <c r="BE4" s="1">
        <f t="shared" si="35"/>
        <v>0</v>
      </c>
      <c r="BF4" s="1" t="s">
        <v>454</v>
      </c>
      <c r="BG4" s="7">
        <f t="shared" si="36"/>
        <v>0</v>
      </c>
      <c r="BH4" s="1">
        <f t="shared" si="37"/>
        <v>0</v>
      </c>
    </row>
    <row r="5" spans="1:60" x14ac:dyDescent="0.25">
      <c r="A5" s="1" t="s">
        <v>213</v>
      </c>
      <c r="B5" s="1" t="s">
        <v>403</v>
      </c>
      <c r="C5" s="7">
        <f t="shared" si="1"/>
        <v>2</v>
      </c>
      <c r="D5" s="1" t="s">
        <v>411</v>
      </c>
      <c r="E5" s="7">
        <f t="shared" si="2"/>
        <v>4</v>
      </c>
      <c r="F5" s="1" t="s">
        <v>484</v>
      </c>
      <c r="G5" s="7">
        <f t="shared" si="3"/>
        <v>2</v>
      </c>
      <c r="H5" s="1" t="s">
        <v>418</v>
      </c>
      <c r="I5" s="7">
        <f t="shared" si="4"/>
        <v>2</v>
      </c>
      <c r="J5" s="1" t="s">
        <v>487</v>
      </c>
      <c r="K5" s="7">
        <f t="shared" si="0"/>
        <v>3</v>
      </c>
      <c r="L5" s="7">
        <f t="shared" si="5"/>
        <v>3</v>
      </c>
      <c r="M5" s="1" t="s">
        <v>425</v>
      </c>
      <c r="N5" s="7">
        <f t="shared" si="6"/>
        <v>2</v>
      </c>
      <c r="O5" s="7">
        <f t="shared" si="7"/>
        <v>2</v>
      </c>
      <c r="P5" s="1" t="s">
        <v>497</v>
      </c>
      <c r="Q5" s="7">
        <f t="shared" si="8"/>
        <v>2</v>
      </c>
      <c r="R5" s="7">
        <f t="shared" si="9"/>
        <v>2</v>
      </c>
      <c r="S5" s="1" t="s">
        <v>433</v>
      </c>
      <c r="T5" s="7">
        <f t="shared" si="10"/>
        <v>1</v>
      </c>
      <c r="U5" s="1">
        <f t="shared" si="11"/>
        <v>1</v>
      </c>
      <c r="V5" s="1" t="s">
        <v>425</v>
      </c>
      <c r="W5" s="7">
        <f t="shared" si="12"/>
        <v>2</v>
      </c>
      <c r="X5" s="1">
        <f t="shared" si="13"/>
        <v>2</v>
      </c>
      <c r="Y5" s="1" t="s">
        <v>425</v>
      </c>
      <c r="Z5" s="7">
        <f t="shared" si="14"/>
        <v>2</v>
      </c>
      <c r="AA5" s="1">
        <f t="shared" si="15"/>
        <v>2</v>
      </c>
      <c r="AB5" s="1" t="s">
        <v>425</v>
      </c>
      <c r="AC5" s="7">
        <f t="shared" si="16"/>
        <v>2</v>
      </c>
      <c r="AD5" s="1">
        <f t="shared" si="17"/>
        <v>2</v>
      </c>
      <c r="AE5" s="1" t="s">
        <v>445</v>
      </c>
      <c r="AF5" s="7">
        <f t="shared" si="18"/>
        <v>1</v>
      </c>
      <c r="AG5" s="1">
        <f t="shared" si="19"/>
        <v>1</v>
      </c>
      <c r="AH5" s="1" t="s">
        <v>453</v>
      </c>
      <c r="AI5" s="7">
        <f t="shared" si="20"/>
        <v>1</v>
      </c>
      <c r="AJ5" s="1">
        <f t="shared" si="21"/>
        <v>1</v>
      </c>
      <c r="AK5" s="1" t="s">
        <v>440</v>
      </c>
      <c r="AL5" s="7" t="str">
        <f t="shared" si="22"/>
        <v>NA</v>
      </c>
      <c r="AM5" s="1" t="e">
        <f t="shared" si="23"/>
        <v>#VALUE!</v>
      </c>
      <c r="AN5" s="1" t="s">
        <v>454</v>
      </c>
      <c r="AO5" s="7">
        <f t="shared" si="24"/>
        <v>0</v>
      </c>
      <c r="AP5" s="1">
        <f t="shared" si="25"/>
        <v>0</v>
      </c>
      <c r="AQ5" s="1" t="s">
        <v>454</v>
      </c>
      <c r="AR5" s="7">
        <f t="shared" si="26"/>
        <v>0</v>
      </c>
      <c r="AS5" s="1">
        <f t="shared" si="27"/>
        <v>0</v>
      </c>
      <c r="AT5" s="1" t="s">
        <v>462</v>
      </c>
      <c r="AU5" s="7">
        <f t="shared" si="28"/>
        <v>3</v>
      </c>
      <c r="AV5" s="1">
        <f t="shared" si="29"/>
        <v>3</v>
      </c>
      <c r="AW5" s="1" t="s">
        <v>453</v>
      </c>
      <c r="AX5" s="7">
        <f t="shared" si="30"/>
        <v>1</v>
      </c>
      <c r="AY5" s="1">
        <f t="shared" si="31"/>
        <v>1</v>
      </c>
      <c r="AZ5" s="1" t="s">
        <v>474</v>
      </c>
      <c r="BA5" s="7">
        <f t="shared" si="32"/>
        <v>1</v>
      </c>
      <c r="BB5" s="1">
        <f t="shared" si="33"/>
        <v>1</v>
      </c>
      <c r="BC5" s="1" t="s">
        <v>453</v>
      </c>
      <c r="BD5" s="7">
        <f t="shared" si="34"/>
        <v>1</v>
      </c>
      <c r="BE5" s="1">
        <f t="shared" si="35"/>
        <v>1</v>
      </c>
      <c r="BF5" s="1" t="s">
        <v>453</v>
      </c>
      <c r="BG5" s="7">
        <f t="shared" si="36"/>
        <v>1</v>
      </c>
      <c r="BH5" s="1">
        <f t="shared" si="37"/>
        <v>1</v>
      </c>
    </row>
    <row r="6" spans="1:60" x14ac:dyDescent="0.25">
      <c r="A6" s="1" t="s">
        <v>52</v>
      </c>
      <c r="B6" s="1" t="s">
        <v>404</v>
      </c>
      <c r="C6" s="7">
        <f t="shared" si="1"/>
        <v>1</v>
      </c>
      <c r="D6" s="1" t="s">
        <v>409</v>
      </c>
      <c r="E6" s="7">
        <f t="shared" si="2"/>
        <v>2</v>
      </c>
      <c r="F6" s="1" t="s">
        <v>484</v>
      </c>
      <c r="G6" s="7">
        <f t="shared" si="3"/>
        <v>2</v>
      </c>
      <c r="H6" s="1" t="s">
        <v>416</v>
      </c>
      <c r="I6" s="7">
        <f t="shared" si="4"/>
        <v>1</v>
      </c>
      <c r="J6" s="1" t="s">
        <v>487</v>
      </c>
      <c r="K6" s="7">
        <f t="shared" si="0"/>
        <v>3</v>
      </c>
      <c r="L6" s="7">
        <f t="shared" si="5"/>
        <v>3</v>
      </c>
      <c r="M6" s="1" t="s">
        <v>425</v>
      </c>
      <c r="N6" s="7">
        <f t="shared" si="6"/>
        <v>2</v>
      </c>
      <c r="O6" s="7">
        <f t="shared" si="7"/>
        <v>2</v>
      </c>
      <c r="P6" s="1" t="s">
        <v>493</v>
      </c>
      <c r="Q6" s="7">
        <f t="shared" si="8"/>
        <v>1</v>
      </c>
      <c r="R6" s="7">
        <f t="shared" si="9"/>
        <v>1</v>
      </c>
      <c r="S6" s="1" t="s">
        <v>433</v>
      </c>
      <c r="T6" s="7">
        <f t="shared" si="10"/>
        <v>1</v>
      </c>
      <c r="U6" s="1">
        <f t="shared" si="11"/>
        <v>1</v>
      </c>
      <c r="V6" s="1" t="s">
        <v>425</v>
      </c>
      <c r="W6" s="7">
        <f t="shared" si="12"/>
        <v>2</v>
      </c>
      <c r="X6" s="1">
        <f t="shared" si="13"/>
        <v>2</v>
      </c>
      <c r="Y6" s="1" t="s">
        <v>425</v>
      </c>
      <c r="Z6" s="7">
        <f t="shared" si="14"/>
        <v>2</v>
      </c>
      <c r="AA6" s="1">
        <f t="shared" si="15"/>
        <v>2</v>
      </c>
      <c r="AB6" s="1" t="s">
        <v>489</v>
      </c>
      <c r="AC6" s="7">
        <f t="shared" si="16"/>
        <v>1</v>
      </c>
      <c r="AD6" s="1">
        <f t="shared" si="17"/>
        <v>1</v>
      </c>
      <c r="AE6" s="1" t="s">
        <v>445</v>
      </c>
      <c r="AF6" s="7">
        <f t="shared" si="18"/>
        <v>1</v>
      </c>
      <c r="AG6" s="1">
        <f t="shared" si="19"/>
        <v>1</v>
      </c>
      <c r="AH6" s="1" t="s">
        <v>454</v>
      </c>
      <c r="AI6" s="7">
        <f t="shared" si="20"/>
        <v>0</v>
      </c>
      <c r="AJ6" s="1">
        <f t="shared" si="21"/>
        <v>0</v>
      </c>
      <c r="AK6" s="1" t="s">
        <v>440</v>
      </c>
      <c r="AL6" s="7" t="str">
        <f t="shared" si="22"/>
        <v>NA</v>
      </c>
      <c r="AM6" s="1" t="e">
        <f t="shared" si="23"/>
        <v>#VALUE!</v>
      </c>
      <c r="AN6" s="1" t="s">
        <v>454</v>
      </c>
      <c r="AO6" s="7">
        <f t="shared" si="24"/>
        <v>0</v>
      </c>
      <c r="AP6" s="1">
        <f t="shared" si="25"/>
        <v>0</v>
      </c>
      <c r="AQ6" s="1" t="s">
        <v>454</v>
      </c>
      <c r="AR6" s="7">
        <f t="shared" si="26"/>
        <v>0</v>
      </c>
      <c r="AS6" s="1">
        <f t="shared" si="27"/>
        <v>0</v>
      </c>
      <c r="AT6" s="1" t="s">
        <v>463</v>
      </c>
      <c r="AU6" s="7">
        <f t="shared" si="28"/>
        <v>5</v>
      </c>
      <c r="AV6" s="1">
        <f t="shared" si="29"/>
        <v>5</v>
      </c>
      <c r="AW6" s="1" t="s">
        <v>453</v>
      </c>
      <c r="AX6" s="7">
        <f t="shared" si="30"/>
        <v>1</v>
      </c>
      <c r="AY6" s="1">
        <f t="shared" si="31"/>
        <v>1</v>
      </c>
      <c r="AZ6" s="1" t="s">
        <v>473</v>
      </c>
      <c r="BA6" s="7">
        <f t="shared" si="32"/>
        <v>2</v>
      </c>
      <c r="BB6" s="1">
        <f t="shared" si="33"/>
        <v>2</v>
      </c>
      <c r="BC6" s="1" t="s">
        <v>453</v>
      </c>
      <c r="BD6" s="7">
        <f t="shared" si="34"/>
        <v>1</v>
      </c>
      <c r="BE6" s="1">
        <f t="shared" si="35"/>
        <v>1</v>
      </c>
      <c r="BF6" s="1" t="s">
        <v>454</v>
      </c>
      <c r="BG6" s="7">
        <f t="shared" si="36"/>
        <v>0</v>
      </c>
      <c r="BH6" s="1">
        <f t="shared" si="37"/>
        <v>0</v>
      </c>
    </row>
    <row r="7" spans="1:60" x14ac:dyDescent="0.25">
      <c r="A7" s="1" t="s">
        <v>320</v>
      </c>
      <c r="B7" s="1" t="s">
        <v>404</v>
      </c>
      <c r="C7" s="7">
        <f t="shared" si="1"/>
        <v>1</v>
      </c>
      <c r="D7" s="1" t="s">
        <v>412</v>
      </c>
      <c r="E7" s="7">
        <f t="shared" si="2"/>
        <v>5</v>
      </c>
      <c r="F7" s="1" t="s">
        <v>414</v>
      </c>
      <c r="G7" s="7">
        <f t="shared" si="3"/>
        <v>1</v>
      </c>
      <c r="H7" s="1" t="s">
        <v>417</v>
      </c>
      <c r="I7" s="7">
        <f t="shared" si="4"/>
        <v>3</v>
      </c>
      <c r="J7" s="1" t="s">
        <v>487</v>
      </c>
      <c r="K7" s="7">
        <f t="shared" si="0"/>
        <v>3</v>
      </c>
      <c r="L7" s="7">
        <f t="shared" si="5"/>
        <v>3</v>
      </c>
      <c r="M7" s="1" t="s">
        <v>426</v>
      </c>
      <c r="N7" s="7">
        <f t="shared" si="6"/>
        <v>4</v>
      </c>
      <c r="O7" s="7">
        <f t="shared" si="7"/>
        <v>4</v>
      </c>
      <c r="Q7" s="7" t="str">
        <f t="shared" si="8"/>
        <v>NA</v>
      </c>
      <c r="R7" s="7" t="e">
        <f t="shared" si="9"/>
        <v>#VALUE!</v>
      </c>
      <c r="S7" s="1" t="s">
        <v>432</v>
      </c>
      <c r="T7" s="7">
        <f t="shared" si="10"/>
        <v>2</v>
      </c>
      <c r="U7" s="1">
        <f t="shared" si="11"/>
        <v>2</v>
      </c>
      <c r="V7" s="1" t="s">
        <v>438</v>
      </c>
      <c r="W7" s="7">
        <f t="shared" si="12"/>
        <v>1</v>
      </c>
      <c r="X7" s="1">
        <f t="shared" si="13"/>
        <v>1</v>
      </c>
      <c r="Y7" s="1" t="s">
        <v>438</v>
      </c>
      <c r="Z7" s="7">
        <f t="shared" si="14"/>
        <v>1</v>
      </c>
      <c r="AA7" s="1">
        <f t="shared" si="15"/>
        <v>1</v>
      </c>
      <c r="AB7" s="1" t="s">
        <v>440</v>
      </c>
      <c r="AC7" s="7" t="str">
        <f t="shared" si="16"/>
        <v>NA</v>
      </c>
      <c r="AD7" s="1" t="e">
        <f t="shared" si="17"/>
        <v>#VALUE!</v>
      </c>
      <c r="AE7" s="1" t="s">
        <v>446</v>
      </c>
      <c r="AF7" s="7">
        <f t="shared" si="18"/>
        <v>5</v>
      </c>
      <c r="AG7" s="1">
        <f t="shared" si="19"/>
        <v>5</v>
      </c>
      <c r="AH7" s="1" t="s">
        <v>453</v>
      </c>
      <c r="AI7" s="7">
        <f t="shared" si="20"/>
        <v>1</v>
      </c>
      <c r="AJ7" s="1">
        <f t="shared" si="21"/>
        <v>1</v>
      </c>
      <c r="AK7" s="1" t="s">
        <v>453</v>
      </c>
      <c r="AL7" s="7">
        <f t="shared" si="22"/>
        <v>1</v>
      </c>
      <c r="AM7" s="1">
        <f t="shared" si="23"/>
        <v>1</v>
      </c>
      <c r="AN7" s="1" t="s">
        <v>458</v>
      </c>
      <c r="AO7" s="7" t="str">
        <f t="shared" si="24"/>
        <v>NA</v>
      </c>
      <c r="AP7" s="1" t="e">
        <f t="shared" si="25"/>
        <v>#VALUE!</v>
      </c>
      <c r="AQ7" s="1" t="s">
        <v>454</v>
      </c>
      <c r="AR7" s="7">
        <f t="shared" si="26"/>
        <v>0</v>
      </c>
      <c r="AS7" s="1">
        <f t="shared" si="27"/>
        <v>0</v>
      </c>
      <c r="AT7" s="1" t="s">
        <v>462</v>
      </c>
      <c r="AU7" s="7">
        <f t="shared" si="28"/>
        <v>3</v>
      </c>
      <c r="AV7" s="1">
        <f t="shared" si="29"/>
        <v>3</v>
      </c>
      <c r="AW7" s="1" t="s">
        <v>453</v>
      </c>
      <c r="AX7" s="7">
        <f t="shared" si="30"/>
        <v>1</v>
      </c>
      <c r="AY7" s="1">
        <f t="shared" si="31"/>
        <v>1</v>
      </c>
      <c r="AZ7" s="1" t="s">
        <v>474</v>
      </c>
      <c r="BA7" s="7">
        <f t="shared" si="32"/>
        <v>1</v>
      </c>
      <c r="BB7" s="1">
        <f t="shared" si="33"/>
        <v>1</v>
      </c>
      <c r="BC7" s="1" t="s">
        <v>453</v>
      </c>
      <c r="BD7" s="7">
        <f t="shared" si="34"/>
        <v>1</v>
      </c>
      <c r="BE7" s="1">
        <f t="shared" si="35"/>
        <v>1</v>
      </c>
      <c r="BF7" s="1" t="s">
        <v>455</v>
      </c>
      <c r="BG7" s="7" t="str">
        <f t="shared" si="36"/>
        <v>NA</v>
      </c>
      <c r="BH7" s="1" t="e">
        <f t="shared" si="37"/>
        <v>#VALUE!</v>
      </c>
    </row>
    <row r="8" spans="1:60" x14ac:dyDescent="0.25">
      <c r="A8" s="1" t="s">
        <v>155</v>
      </c>
      <c r="B8" s="1" t="s">
        <v>404</v>
      </c>
      <c r="C8" s="7">
        <f t="shared" si="1"/>
        <v>1</v>
      </c>
      <c r="D8" s="1" t="s">
        <v>410</v>
      </c>
      <c r="E8" s="7">
        <f t="shared" si="2"/>
        <v>3</v>
      </c>
      <c r="F8" s="1" t="s">
        <v>414</v>
      </c>
      <c r="G8" s="7">
        <f t="shared" si="3"/>
        <v>1</v>
      </c>
      <c r="H8" s="1" t="s">
        <v>418</v>
      </c>
      <c r="I8" s="7">
        <f t="shared" si="4"/>
        <v>2</v>
      </c>
      <c r="J8" s="1" t="s">
        <v>420</v>
      </c>
      <c r="K8" s="7">
        <f t="shared" si="0"/>
        <v>1</v>
      </c>
      <c r="L8" s="7">
        <f t="shared" si="5"/>
        <v>1</v>
      </c>
      <c r="M8" s="1" t="s">
        <v>489</v>
      </c>
      <c r="N8" s="7">
        <f t="shared" si="6"/>
        <v>1</v>
      </c>
      <c r="O8" s="7">
        <f t="shared" si="7"/>
        <v>1</v>
      </c>
      <c r="P8" s="1" t="s">
        <v>496</v>
      </c>
      <c r="Q8" s="7">
        <f t="shared" si="8"/>
        <v>5</v>
      </c>
      <c r="R8" s="7">
        <f t="shared" si="9"/>
        <v>5</v>
      </c>
      <c r="S8" s="1" t="s">
        <v>432</v>
      </c>
      <c r="T8" s="7">
        <f t="shared" si="10"/>
        <v>2</v>
      </c>
      <c r="U8" s="1">
        <f t="shared" si="11"/>
        <v>2</v>
      </c>
      <c r="V8" s="1" t="s">
        <v>438</v>
      </c>
      <c r="W8" s="7">
        <f t="shared" si="12"/>
        <v>1</v>
      </c>
      <c r="X8" s="1">
        <f t="shared" si="13"/>
        <v>1</v>
      </c>
      <c r="Y8" s="1" t="s">
        <v>440</v>
      </c>
      <c r="Z8" s="7" t="str">
        <f t="shared" si="14"/>
        <v>NA</v>
      </c>
      <c r="AA8" s="1" t="e">
        <f t="shared" si="15"/>
        <v>#VALUE!</v>
      </c>
      <c r="AB8" s="1" t="s">
        <v>489</v>
      </c>
      <c r="AC8" s="7">
        <f t="shared" si="16"/>
        <v>1</v>
      </c>
      <c r="AD8" s="1">
        <f t="shared" si="17"/>
        <v>1</v>
      </c>
      <c r="AE8" s="1" t="s">
        <v>438</v>
      </c>
      <c r="AF8" s="7">
        <f t="shared" si="18"/>
        <v>1</v>
      </c>
      <c r="AG8" s="1">
        <f t="shared" si="19"/>
        <v>1</v>
      </c>
      <c r="AH8" s="1" t="s">
        <v>455</v>
      </c>
      <c r="AI8" s="7" t="str">
        <f t="shared" si="20"/>
        <v>NA</v>
      </c>
      <c r="AJ8" s="1" t="e">
        <f t="shared" si="21"/>
        <v>#VALUE!</v>
      </c>
      <c r="AK8" s="1" t="s">
        <v>453</v>
      </c>
      <c r="AL8" s="7">
        <f t="shared" si="22"/>
        <v>1</v>
      </c>
      <c r="AM8" s="1">
        <f t="shared" si="23"/>
        <v>1</v>
      </c>
      <c r="AN8" s="1" t="s">
        <v>454</v>
      </c>
      <c r="AO8" s="7">
        <f t="shared" si="24"/>
        <v>0</v>
      </c>
      <c r="AP8" s="1">
        <f t="shared" si="25"/>
        <v>0</v>
      </c>
      <c r="AQ8" s="1" t="s">
        <v>453</v>
      </c>
      <c r="AR8" s="7">
        <f t="shared" si="26"/>
        <v>1</v>
      </c>
      <c r="AS8" s="1">
        <f t="shared" si="27"/>
        <v>1</v>
      </c>
      <c r="AT8" s="1" t="s">
        <v>464</v>
      </c>
      <c r="AU8" s="7">
        <f t="shared" si="28"/>
        <v>4</v>
      </c>
      <c r="AV8" s="1">
        <f t="shared" si="29"/>
        <v>4</v>
      </c>
      <c r="AW8" s="1" t="s">
        <v>454</v>
      </c>
      <c r="AX8" s="7">
        <f t="shared" si="30"/>
        <v>0</v>
      </c>
      <c r="AY8" s="1">
        <f t="shared" si="31"/>
        <v>0</v>
      </c>
      <c r="BA8" s="7" t="str">
        <f t="shared" si="32"/>
        <v>NA</v>
      </c>
      <c r="BB8" s="1" t="e">
        <f t="shared" si="33"/>
        <v>#VALUE!</v>
      </c>
      <c r="BC8" s="1" t="s">
        <v>453</v>
      </c>
      <c r="BD8" s="7">
        <f t="shared" si="34"/>
        <v>1</v>
      </c>
      <c r="BE8" s="1">
        <f t="shared" si="35"/>
        <v>1</v>
      </c>
      <c r="BF8" s="1" t="s">
        <v>453</v>
      </c>
      <c r="BG8" s="7">
        <f t="shared" si="36"/>
        <v>1</v>
      </c>
      <c r="BH8" s="1">
        <f t="shared" si="37"/>
        <v>1</v>
      </c>
    </row>
    <row r="9" spans="1:60" x14ac:dyDescent="0.25">
      <c r="A9" s="1" t="s">
        <v>236</v>
      </c>
      <c r="B9" s="1" t="s">
        <v>403</v>
      </c>
      <c r="C9" s="7">
        <f t="shared" si="1"/>
        <v>2</v>
      </c>
      <c r="D9" s="1" t="s">
        <v>411</v>
      </c>
      <c r="E9" s="7">
        <f t="shared" si="2"/>
        <v>4</v>
      </c>
      <c r="F9" s="1" t="s">
        <v>484</v>
      </c>
      <c r="G9" s="7">
        <f t="shared" si="3"/>
        <v>2</v>
      </c>
      <c r="H9" s="1" t="s">
        <v>419</v>
      </c>
      <c r="I9" s="7">
        <f t="shared" si="4"/>
        <v>4</v>
      </c>
      <c r="J9" s="1" t="s">
        <v>487</v>
      </c>
      <c r="K9" s="7">
        <f t="shared" si="0"/>
        <v>3</v>
      </c>
      <c r="L9" s="7">
        <f t="shared" si="5"/>
        <v>3</v>
      </c>
      <c r="M9" s="1" t="s">
        <v>491</v>
      </c>
      <c r="N9" s="7" t="str">
        <f t="shared" si="6"/>
        <v>NA</v>
      </c>
      <c r="O9" s="7" t="e">
        <f t="shared" si="7"/>
        <v>#VALUE!</v>
      </c>
      <c r="Q9" s="7" t="str">
        <f t="shared" si="8"/>
        <v>NA</v>
      </c>
      <c r="R9" s="7" t="e">
        <f t="shared" si="9"/>
        <v>#VALUE!</v>
      </c>
      <c r="S9" s="1" t="s">
        <v>434</v>
      </c>
      <c r="T9" s="7">
        <f t="shared" si="10"/>
        <v>5</v>
      </c>
      <c r="U9" s="1">
        <f t="shared" si="11"/>
        <v>5</v>
      </c>
      <c r="V9" s="1" t="s">
        <v>425</v>
      </c>
      <c r="W9" s="7">
        <f t="shared" si="12"/>
        <v>2</v>
      </c>
      <c r="X9" s="1">
        <f t="shared" si="13"/>
        <v>2</v>
      </c>
      <c r="Y9" s="1" t="s">
        <v>425</v>
      </c>
      <c r="Z9" s="7">
        <f t="shared" si="14"/>
        <v>2</v>
      </c>
      <c r="AA9" s="1">
        <f t="shared" si="15"/>
        <v>2</v>
      </c>
      <c r="AB9" s="1" t="s">
        <v>425</v>
      </c>
      <c r="AC9" s="7">
        <f t="shared" si="16"/>
        <v>2</v>
      </c>
      <c r="AD9" s="1">
        <f t="shared" si="17"/>
        <v>2</v>
      </c>
      <c r="AE9" s="1" t="s">
        <v>446</v>
      </c>
      <c r="AF9" s="7">
        <f t="shared" si="18"/>
        <v>5</v>
      </c>
      <c r="AG9" s="1">
        <f t="shared" si="19"/>
        <v>5</v>
      </c>
      <c r="AH9" s="1" t="s">
        <v>453</v>
      </c>
      <c r="AI9" s="7">
        <f t="shared" si="20"/>
        <v>1</v>
      </c>
      <c r="AJ9" s="1">
        <f t="shared" si="21"/>
        <v>1</v>
      </c>
      <c r="AK9" s="1" t="s">
        <v>454</v>
      </c>
      <c r="AL9" s="7">
        <f t="shared" si="22"/>
        <v>0</v>
      </c>
      <c r="AM9" s="1">
        <f t="shared" si="23"/>
        <v>0</v>
      </c>
      <c r="AN9" s="1" t="s">
        <v>454</v>
      </c>
      <c r="AO9" s="7">
        <f t="shared" si="24"/>
        <v>0</v>
      </c>
      <c r="AP9" s="1">
        <f t="shared" si="25"/>
        <v>0</v>
      </c>
      <c r="AQ9" s="1" t="s">
        <v>453</v>
      </c>
      <c r="AR9" s="7">
        <f t="shared" si="26"/>
        <v>1</v>
      </c>
      <c r="AS9" s="1">
        <f t="shared" si="27"/>
        <v>1</v>
      </c>
      <c r="AT9" s="1" t="s">
        <v>464</v>
      </c>
      <c r="AU9" s="7">
        <f t="shared" si="28"/>
        <v>4</v>
      </c>
      <c r="AV9" s="1">
        <f t="shared" si="29"/>
        <v>4</v>
      </c>
      <c r="AW9" s="1" t="s">
        <v>453</v>
      </c>
      <c r="AX9" s="7">
        <f t="shared" si="30"/>
        <v>1</v>
      </c>
      <c r="AY9" s="1">
        <f t="shared" si="31"/>
        <v>1</v>
      </c>
      <c r="AZ9" s="1" t="s">
        <v>477</v>
      </c>
      <c r="BA9" s="7" t="str">
        <f t="shared" si="32"/>
        <v>NA</v>
      </c>
      <c r="BB9" s="1" t="e">
        <f t="shared" si="33"/>
        <v>#VALUE!</v>
      </c>
      <c r="BC9" s="1" t="s">
        <v>455</v>
      </c>
      <c r="BD9" s="7" t="str">
        <f t="shared" si="34"/>
        <v>NA</v>
      </c>
      <c r="BE9" s="1" t="e">
        <f t="shared" si="35"/>
        <v>#VALUE!</v>
      </c>
      <c r="BF9" s="1" t="s">
        <v>454</v>
      </c>
      <c r="BG9" s="7">
        <f t="shared" si="36"/>
        <v>0</v>
      </c>
      <c r="BH9" s="1">
        <f t="shared" si="37"/>
        <v>0</v>
      </c>
    </row>
    <row r="10" spans="1:60" x14ac:dyDescent="0.25">
      <c r="A10" s="1" t="s">
        <v>274</v>
      </c>
      <c r="B10" s="1" t="s">
        <v>404</v>
      </c>
      <c r="C10" s="7">
        <f t="shared" si="1"/>
        <v>1</v>
      </c>
      <c r="D10" s="1" t="s">
        <v>411</v>
      </c>
      <c r="E10" s="7">
        <f t="shared" si="2"/>
        <v>4</v>
      </c>
      <c r="F10" s="1" t="s">
        <v>414</v>
      </c>
      <c r="G10" s="7">
        <f t="shared" si="3"/>
        <v>1</v>
      </c>
      <c r="H10" s="1" t="s">
        <v>417</v>
      </c>
      <c r="I10" s="7">
        <f t="shared" si="4"/>
        <v>3</v>
      </c>
      <c r="J10" s="1" t="s">
        <v>423</v>
      </c>
      <c r="K10" s="7">
        <f t="shared" si="0"/>
        <v>5</v>
      </c>
      <c r="L10" s="7">
        <f t="shared" si="5"/>
        <v>5</v>
      </c>
      <c r="M10" s="1" t="s">
        <v>489</v>
      </c>
      <c r="N10" s="7">
        <f t="shared" si="6"/>
        <v>1</v>
      </c>
      <c r="O10" s="7">
        <f t="shared" si="7"/>
        <v>1</v>
      </c>
      <c r="P10" s="1" t="s">
        <v>493</v>
      </c>
      <c r="Q10" s="7">
        <f t="shared" si="8"/>
        <v>1</v>
      </c>
      <c r="R10" s="7">
        <f t="shared" si="9"/>
        <v>1</v>
      </c>
      <c r="S10" s="1" t="s">
        <v>436</v>
      </c>
      <c r="T10" s="7" t="str">
        <f t="shared" si="10"/>
        <v>NA</v>
      </c>
      <c r="U10" s="1" t="e">
        <f t="shared" si="11"/>
        <v>#VALUE!</v>
      </c>
      <c r="V10" s="1" t="s">
        <v>440</v>
      </c>
      <c r="W10" s="7" t="str">
        <f t="shared" si="12"/>
        <v>NA</v>
      </c>
      <c r="X10" s="1" t="e">
        <f t="shared" si="13"/>
        <v>#VALUE!</v>
      </c>
      <c r="Y10" s="1" t="s">
        <v>490</v>
      </c>
      <c r="Z10" s="7">
        <f t="shared" si="14"/>
        <v>5</v>
      </c>
      <c r="AA10" s="1">
        <f t="shared" si="15"/>
        <v>5</v>
      </c>
      <c r="AB10" s="1" t="s">
        <v>490</v>
      </c>
      <c r="AC10" s="7">
        <f t="shared" si="16"/>
        <v>5</v>
      </c>
      <c r="AD10" s="1">
        <f t="shared" si="17"/>
        <v>5</v>
      </c>
      <c r="AE10" s="1" t="s">
        <v>425</v>
      </c>
      <c r="AF10" s="7">
        <f t="shared" si="18"/>
        <v>2</v>
      </c>
      <c r="AG10" s="1">
        <f t="shared" si="19"/>
        <v>2</v>
      </c>
      <c r="AH10" s="1" t="s">
        <v>453</v>
      </c>
      <c r="AI10" s="7">
        <f t="shared" si="20"/>
        <v>1</v>
      </c>
      <c r="AJ10" s="1">
        <f t="shared" si="21"/>
        <v>1</v>
      </c>
      <c r="AK10" s="1" t="s">
        <v>453</v>
      </c>
      <c r="AL10" s="7">
        <f t="shared" si="22"/>
        <v>1</v>
      </c>
      <c r="AM10" s="1">
        <f t="shared" si="23"/>
        <v>1</v>
      </c>
      <c r="AN10" s="1" t="s">
        <v>454</v>
      </c>
      <c r="AO10" s="7">
        <f t="shared" si="24"/>
        <v>0</v>
      </c>
      <c r="AP10" s="1">
        <f t="shared" si="25"/>
        <v>0</v>
      </c>
      <c r="AQ10" s="1" t="s">
        <v>454</v>
      </c>
      <c r="AR10" s="7">
        <f t="shared" si="26"/>
        <v>0</v>
      </c>
      <c r="AS10" s="1">
        <f t="shared" si="27"/>
        <v>0</v>
      </c>
      <c r="AT10" s="1" t="s">
        <v>464</v>
      </c>
      <c r="AU10" s="7">
        <f t="shared" si="28"/>
        <v>4</v>
      </c>
      <c r="AV10" s="1">
        <f t="shared" si="29"/>
        <v>4</v>
      </c>
      <c r="AW10" s="1" t="s">
        <v>454</v>
      </c>
      <c r="AX10" s="7">
        <f t="shared" si="30"/>
        <v>0</v>
      </c>
      <c r="AY10" s="1">
        <f t="shared" si="31"/>
        <v>0</v>
      </c>
      <c r="BA10" s="7" t="str">
        <f t="shared" si="32"/>
        <v>NA</v>
      </c>
      <c r="BB10" s="1" t="e">
        <f t="shared" si="33"/>
        <v>#VALUE!</v>
      </c>
      <c r="BC10" s="1" t="s">
        <v>453</v>
      </c>
      <c r="BD10" s="7">
        <f t="shared" si="34"/>
        <v>1</v>
      </c>
      <c r="BE10" s="1">
        <f t="shared" si="35"/>
        <v>1</v>
      </c>
      <c r="BF10" s="1" t="s">
        <v>453</v>
      </c>
      <c r="BG10" s="7">
        <f t="shared" si="36"/>
        <v>1</v>
      </c>
      <c r="BH10" s="1">
        <f t="shared" si="37"/>
        <v>1</v>
      </c>
    </row>
    <row r="11" spans="1:60" x14ac:dyDescent="0.25">
      <c r="A11" s="1" t="s">
        <v>15</v>
      </c>
      <c r="B11" s="1" t="s">
        <v>404</v>
      </c>
      <c r="C11" s="7">
        <f t="shared" si="1"/>
        <v>1</v>
      </c>
      <c r="D11" s="1" t="s">
        <v>408</v>
      </c>
      <c r="E11" s="7">
        <f t="shared" si="2"/>
        <v>1</v>
      </c>
      <c r="F11" s="1" t="s">
        <v>414</v>
      </c>
      <c r="G11" s="7">
        <f t="shared" si="3"/>
        <v>1</v>
      </c>
      <c r="H11" s="1" t="s">
        <v>416</v>
      </c>
      <c r="I11" s="7">
        <f t="shared" si="4"/>
        <v>1</v>
      </c>
      <c r="J11" s="1" t="s">
        <v>420</v>
      </c>
      <c r="K11" s="7">
        <f t="shared" si="0"/>
        <v>1</v>
      </c>
      <c r="L11" s="7">
        <f t="shared" si="5"/>
        <v>1</v>
      </c>
      <c r="M11" s="1" t="s">
        <v>489</v>
      </c>
      <c r="N11" s="7">
        <f t="shared" si="6"/>
        <v>1</v>
      </c>
      <c r="O11" s="7">
        <f t="shared" si="7"/>
        <v>1</v>
      </c>
      <c r="P11" s="1" t="s">
        <v>430</v>
      </c>
      <c r="Q11" s="7">
        <f t="shared" si="8"/>
        <v>2</v>
      </c>
      <c r="R11" s="7">
        <f t="shared" si="9"/>
        <v>2</v>
      </c>
      <c r="S11" s="1" t="s">
        <v>432</v>
      </c>
      <c r="T11" s="7">
        <f t="shared" si="10"/>
        <v>2</v>
      </c>
      <c r="U11" s="1">
        <f t="shared" si="11"/>
        <v>2</v>
      </c>
      <c r="V11" s="1" t="s">
        <v>438</v>
      </c>
      <c r="W11" s="7">
        <f t="shared" si="12"/>
        <v>1</v>
      </c>
      <c r="X11" s="1">
        <f t="shared" si="13"/>
        <v>1</v>
      </c>
      <c r="Y11" s="1" t="s">
        <v>438</v>
      </c>
      <c r="Z11" s="7">
        <f t="shared" si="14"/>
        <v>1</v>
      </c>
      <c r="AA11" s="1">
        <f t="shared" si="15"/>
        <v>1</v>
      </c>
      <c r="AB11" s="1" t="s">
        <v>489</v>
      </c>
      <c r="AC11" s="7">
        <f t="shared" si="16"/>
        <v>1</v>
      </c>
      <c r="AD11" s="1">
        <f t="shared" si="17"/>
        <v>1</v>
      </c>
      <c r="AE11" s="1" t="s">
        <v>445</v>
      </c>
      <c r="AF11" s="7">
        <f t="shared" si="18"/>
        <v>1</v>
      </c>
      <c r="AG11" s="1">
        <f t="shared" si="19"/>
        <v>1</v>
      </c>
      <c r="AH11" s="1" t="s">
        <v>454</v>
      </c>
      <c r="AI11" s="7">
        <f t="shared" si="20"/>
        <v>0</v>
      </c>
      <c r="AJ11" s="1">
        <f t="shared" si="21"/>
        <v>0</v>
      </c>
      <c r="AK11" s="1" t="s">
        <v>440</v>
      </c>
      <c r="AL11" s="7" t="str">
        <f t="shared" si="22"/>
        <v>NA</v>
      </c>
      <c r="AM11" s="1" t="e">
        <f t="shared" si="23"/>
        <v>#VALUE!</v>
      </c>
      <c r="AN11" s="1" t="s">
        <v>453</v>
      </c>
      <c r="AO11" s="7">
        <f t="shared" si="24"/>
        <v>1</v>
      </c>
      <c r="AP11" s="1">
        <f t="shared" si="25"/>
        <v>1</v>
      </c>
      <c r="AQ11" s="1" t="s">
        <v>453</v>
      </c>
      <c r="AR11" s="7">
        <f t="shared" si="26"/>
        <v>1</v>
      </c>
      <c r="AS11" s="1">
        <f t="shared" si="27"/>
        <v>1</v>
      </c>
      <c r="AT11" s="1" t="s">
        <v>464</v>
      </c>
      <c r="AU11" s="7">
        <f t="shared" si="28"/>
        <v>4</v>
      </c>
      <c r="AV11" s="1">
        <f t="shared" si="29"/>
        <v>4</v>
      </c>
      <c r="AW11" s="1" t="s">
        <v>467</v>
      </c>
      <c r="AX11" s="7" t="str">
        <f t="shared" si="30"/>
        <v>NA</v>
      </c>
      <c r="AY11" s="1" t="e">
        <f t="shared" si="31"/>
        <v>#VALUE!</v>
      </c>
      <c r="BA11" s="7" t="str">
        <f t="shared" si="32"/>
        <v>NA</v>
      </c>
      <c r="BB11" s="1" t="e">
        <f t="shared" si="33"/>
        <v>#VALUE!</v>
      </c>
      <c r="BC11" s="1" t="s">
        <v>453</v>
      </c>
      <c r="BD11" s="7">
        <f t="shared" si="34"/>
        <v>1</v>
      </c>
      <c r="BE11" s="1">
        <f t="shared" si="35"/>
        <v>1</v>
      </c>
      <c r="BF11" s="1" t="s">
        <v>455</v>
      </c>
      <c r="BG11" s="7" t="str">
        <f t="shared" si="36"/>
        <v>NA</v>
      </c>
      <c r="BH11" s="1" t="e">
        <f t="shared" si="37"/>
        <v>#VALUE!</v>
      </c>
    </row>
    <row r="12" spans="1:60" x14ac:dyDescent="0.25">
      <c r="A12" s="1" t="s">
        <v>140</v>
      </c>
      <c r="B12" s="1" t="s">
        <v>403</v>
      </c>
      <c r="C12" s="7">
        <f t="shared" si="1"/>
        <v>2</v>
      </c>
      <c r="D12" s="1" t="s">
        <v>410</v>
      </c>
      <c r="E12" s="7">
        <f t="shared" si="2"/>
        <v>3</v>
      </c>
      <c r="F12" s="1" t="s">
        <v>414</v>
      </c>
      <c r="G12" s="7">
        <f t="shared" si="3"/>
        <v>1</v>
      </c>
      <c r="H12" s="1" t="s">
        <v>417</v>
      </c>
      <c r="I12" s="7">
        <f t="shared" si="4"/>
        <v>3</v>
      </c>
      <c r="J12" s="1" t="s">
        <v>423</v>
      </c>
      <c r="K12" s="7">
        <f t="shared" si="0"/>
        <v>5</v>
      </c>
      <c r="L12" s="7">
        <f t="shared" si="5"/>
        <v>5</v>
      </c>
      <c r="M12" s="1" t="s">
        <v>489</v>
      </c>
      <c r="N12" s="7">
        <f t="shared" si="6"/>
        <v>1</v>
      </c>
      <c r="O12" s="7">
        <f t="shared" si="7"/>
        <v>1</v>
      </c>
      <c r="P12" s="1" t="s">
        <v>496</v>
      </c>
      <c r="Q12" s="7">
        <f t="shared" si="8"/>
        <v>5</v>
      </c>
      <c r="R12" s="7">
        <f t="shared" si="9"/>
        <v>5</v>
      </c>
      <c r="S12" s="1" t="s">
        <v>432</v>
      </c>
      <c r="T12" s="7">
        <f t="shared" si="10"/>
        <v>2</v>
      </c>
      <c r="U12" s="1">
        <f t="shared" si="11"/>
        <v>2</v>
      </c>
      <c r="V12" s="1" t="s">
        <v>438</v>
      </c>
      <c r="W12" s="7">
        <f t="shared" si="12"/>
        <v>1</v>
      </c>
      <c r="X12" s="1">
        <f t="shared" si="13"/>
        <v>1</v>
      </c>
      <c r="Y12" s="1" t="s">
        <v>491</v>
      </c>
      <c r="Z12" s="7" t="str">
        <f t="shared" si="14"/>
        <v>NA</v>
      </c>
      <c r="AA12" s="1" t="e">
        <f t="shared" si="15"/>
        <v>#VALUE!</v>
      </c>
      <c r="AB12" s="1" t="s">
        <v>440</v>
      </c>
      <c r="AC12" s="7" t="str">
        <f t="shared" si="16"/>
        <v>NA</v>
      </c>
      <c r="AD12" s="1" t="e">
        <f t="shared" si="17"/>
        <v>#VALUE!</v>
      </c>
      <c r="AE12" s="1" t="s">
        <v>425</v>
      </c>
      <c r="AF12" s="7">
        <f t="shared" si="18"/>
        <v>2</v>
      </c>
      <c r="AG12" s="1">
        <f t="shared" si="19"/>
        <v>2</v>
      </c>
      <c r="AH12" s="1" t="s">
        <v>455</v>
      </c>
      <c r="AI12" s="7" t="str">
        <f t="shared" si="20"/>
        <v>NA</v>
      </c>
      <c r="AJ12" s="1" t="e">
        <f t="shared" si="21"/>
        <v>#VALUE!</v>
      </c>
      <c r="AK12" s="1" t="s">
        <v>453</v>
      </c>
      <c r="AL12" s="7">
        <f t="shared" si="22"/>
        <v>1</v>
      </c>
      <c r="AM12" s="1">
        <f t="shared" si="23"/>
        <v>1</v>
      </c>
      <c r="AN12" s="1" t="s">
        <v>454</v>
      </c>
      <c r="AO12" s="7">
        <f t="shared" si="24"/>
        <v>0</v>
      </c>
      <c r="AP12" s="1">
        <f t="shared" si="25"/>
        <v>0</v>
      </c>
      <c r="AQ12" s="1" t="s">
        <v>453</v>
      </c>
      <c r="AR12" s="7">
        <f t="shared" si="26"/>
        <v>1</v>
      </c>
      <c r="AS12" s="1">
        <f t="shared" si="27"/>
        <v>1</v>
      </c>
      <c r="AT12" s="1" t="s">
        <v>465</v>
      </c>
      <c r="AU12" s="7">
        <f t="shared" si="28"/>
        <v>2</v>
      </c>
      <c r="AV12" s="1">
        <f t="shared" si="29"/>
        <v>2</v>
      </c>
      <c r="AW12" s="1" t="s">
        <v>454</v>
      </c>
      <c r="AX12" s="7">
        <f t="shared" si="30"/>
        <v>0</v>
      </c>
      <c r="AY12" s="1">
        <f t="shared" si="31"/>
        <v>0</v>
      </c>
      <c r="BA12" s="7" t="str">
        <f t="shared" si="32"/>
        <v>NA</v>
      </c>
      <c r="BB12" s="1" t="e">
        <f t="shared" si="33"/>
        <v>#VALUE!</v>
      </c>
      <c r="BC12" s="1" t="s">
        <v>453</v>
      </c>
      <c r="BD12" s="7">
        <f t="shared" si="34"/>
        <v>1</v>
      </c>
      <c r="BE12" s="1">
        <f t="shared" si="35"/>
        <v>1</v>
      </c>
      <c r="BF12" s="1" t="s">
        <v>455</v>
      </c>
      <c r="BG12" s="7" t="str">
        <f t="shared" si="36"/>
        <v>NA</v>
      </c>
      <c r="BH12" s="1" t="e">
        <f t="shared" si="37"/>
        <v>#VALUE!</v>
      </c>
    </row>
    <row r="13" spans="1:60" x14ac:dyDescent="0.25">
      <c r="A13" s="1" t="s">
        <v>44</v>
      </c>
      <c r="B13" s="1" t="s">
        <v>404</v>
      </c>
      <c r="C13" s="7">
        <f t="shared" si="1"/>
        <v>1</v>
      </c>
      <c r="D13" s="1" t="s">
        <v>409</v>
      </c>
      <c r="E13" s="7">
        <f t="shared" si="2"/>
        <v>2</v>
      </c>
      <c r="F13" s="1" t="s">
        <v>484</v>
      </c>
      <c r="G13" s="7">
        <f t="shared" si="3"/>
        <v>2</v>
      </c>
      <c r="H13" s="1" t="s">
        <v>416</v>
      </c>
      <c r="I13" s="7">
        <f t="shared" si="4"/>
        <v>1</v>
      </c>
      <c r="J13" s="1" t="s">
        <v>421</v>
      </c>
      <c r="K13" s="7">
        <f t="shared" si="0"/>
        <v>2</v>
      </c>
      <c r="L13" s="7">
        <f t="shared" si="5"/>
        <v>2</v>
      </c>
      <c r="M13" s="1" t="s">
        <v>489</v>
      </c>
      <c r="N13" s="7">
        <f t="shared" si="6"/>
        <v>1</v>
      </c>
      <c r="O13" s="7">
        <f t="shared" si="7"/>
        <v>1</v>
      </c>
      <c r="P13" s="1" t="s">
        <v>493</v>
      </c>
      <c r="Q13" s="7">
        <f t="shared" si="8"/>
        <v>1</v>
      </c>
      <c r="R13" s="7">
        <f t="shared" si="9"/>
        <v>1</v>
      </c>
      <c r="S13" s="1" t="s">
        <v>433</v>
      </c>
      <c r="T13" s="7">
        <f t="shared" si="10"/>
        <v>1</v>
      </c>
      <c r="U13" s="1">
        <f t="shared" si="11"/>
        <v>1</v>
      </c>
      <c r="V13" s="1" t="s">
        <v>438</v>
      </c>
      <c r="W13" s="7">
        <f t="shared" si="12"/>
        <v>1</v>
      </c>
      <c r="X13" s="1">
        <f t="shared" si="13"/>
        <v>1</v>
      </c>
      <c r="Y13" s="1" t="s">
        <v>425</v>
      </c>
      <c r="Z13" s="7">
        <f t="shared" si="14"/>
        <v>2</v>
      </c>
      <c r="AA13" s="1">
        <f t="shared" si="15"/>
        <v>2</v>
      </c>
      <c r="AB13" s="1" t="s">
        <v>489</v>
      </c>
      <c r="AC13" s="7">
        <f t="shared" si="16"/>
        <v>1</v>
      </c>
      <c r="AD13" s="1">
        <f t="shared" si="17"/>
        <v>1</v>
      </c>
      <c r="AE13" s="1" t="s">
        <v>440</v>
      </c>
      <c r="AF13" s="7" t="str">
        <f t="shared" si="18"/>
        <v>NA</v>
      </c>
      <c r="AG13" s="1" t="e">
        <f t="shared" si="19"/>
        <v>#VALUE!</v>
      </c>
      <c r="AH13" s="1" t="s">
        <v>454</v>
      </c>
      <c r="AI13" s="7">
        <f t="shared" si="20"/>
        <v>0</v>
      </c>
      <c r="AJ13" s="1">
        <f t="shared" si="21"/>
        <v>0</v>
      </c>
      <c r="AK13" s="1" t="s">
        <v>440</v>
      </c>
      <c r="AL13" s="7" t="str">
        <f t="shared" si="22"/>
        <v>NA</v>
      </c>
      <c r="AM13" s="1" t="e">
        <f t="shared" si="23"/>
        <v>#VALUE!</v>
      </c>
      <c r="AN13" s="1" t="s">
        <v>454</v>
      </c>
      <c r="AO13" s="7">
        <f t="shared" si="24"/>
        <v>0</v>
      </c>
      <c r="AP13" s="1">
        <f t="shared" si="25"/>
        <v>0</v>
      </c>
      <c r="AQ13" s="1" t="s">
        <v>454</v>
      </c>
      <c r="AR13" s="7">
        <f t="shared" si="26"/>
        <v>0</v>
      </c>
      <c r="AS13" s="1">
        <f t="shared" si="27"/>
        <v>0</v>
      </c>
      <c r="AT13" s="1" t="s">
        <v>463</v>
      </c>
      <c r="AU13" s="7">
        <f t="shared" si="28"/>
        <v>5</v>
      </c>
      <c r="AV13" s="1">
        <f t="shared" si="29"/>
        <v>5</v>
      </c>
      <c r="AW13" s="1" t="s">
        <v>467</v>
      </c>
      <c r="AX13" s="7" t="str">
        <f t="shared" si="30"/>
        <v>NA</v>
      </c>
      <c r="AY13" s="1" t="e">
        <f t="shared" si="31"/>
        <v>#VALUE!</v>
      </c>
      <c r="BA13" s="7" t="str">
        <f t="shared" si="32"/>
        <v>NA</v>
      </c>
      <c r="BB13" s="1" t="e">
        <f t="shared" si="33"/>
        <v>#VALUE!</v>
      </c>
      <c r="BC13" s="1" t="s">
        <v>455</v>
      </c>
      <c r="BD13" s="7" t="str">
        <f t="shared" si="34"/>
        <v>NA</v>
      </c>
      <c r="BE13" s="1" t="e">
        <f t="shared" si="35"/>
        <v>#VALUE!</v>
      </c>
      <c r="BF13" s="1" t="s">
        <v>454</v>
      </c>
      <c r="BG13" s="7">
        <f t="shared" si="36"/>
        <v>0</v>
      </c>
      <c r="BH13" s="1">
        <f t="shared" si="37"/>
        <v>0</v>
      </c>
    </row>
    <row r="14" spans="1:60" x14ac:dyDescent="0.25">
      <c r="A14" s="1" t="s">
        <v>395</v>
      </c>
      <c r="B14" s="1" t="s">
        <v>403</v>
      </c>
      <c r="C14" s="7">
        <f t="shared" si="1"/>
        <v>2</v>
      </c>
      <c r="D14" s="1" t="s">
        <v>483</v>
      </c>
      <c r="E14" s="7">
        <f t="shared" si="2"/>
        <v>6</v>
      </c>
      <c r="F14" s="1" t="s">
        <v>415</v>
      </c>
      <c r="G14" s="7">
        <f t="shared" si="3"/>
        <v>3</v>
      </c>
      <c r="H14" s="1" t="s">
        <v>419</v>
      </c>
      <c r="I14" s="7">
        <f t="shared" si="4"/>
        <v>4</v>
      </c>
      <c r="J14" s="1" t="s">
        <v>423</v>
      </c>
      <c r="K14" s="7">
        <f t="shared" si="0"/>
        <v>5</v>
      </c>
      <c r="L14" s="7">
        <f t="shared" si="5"/>
        <v>5</v>
      </c>
      <c r="M14" s="1" t="s">
        <v>427</v>
      </c>
      <c r="N14" s="7" t="str">
        <f t="shared" si="6"/>
        <v>NA</v>
      </c>
      <c r="O14" s="7" t="e">
        <f t="shared" si="7"/>
        <v>#VALUE!</v>
      </c>
      <c r="Q14" s="7" t="str">
        <f t="shared" si="8"/>
        <v>NA</v>
      </c>
      <c r="R14" s="7" t="e">
        <f t="shared" si="9"/>
        <v>#VALUE!</v>
      </c>
      <c r="S14" s="1" t="s">
        <v>436</v>
      </c>
      <c r="T14" s="7" t="str">
        <f t="shared" si="10"/>
        <v>NA</v>
      </c>
      <c r="U14" s="1" t="e">
        <f t="shared" si="11"/>
        <v>#VALUE!</v>
      </c>
      <c r="V14" s="1" t="s">
        <v>501</v>
      </c>
      <c r="W14" s="7" t="str">
        <f t="shared" si="12"/>
        <v>NA</v>
      </c>
      <c r="X14" s="1" t="e">
        <f t="shared" si="13"/>
        <v>#VALUE!</v>
      </c>
      <c r="Y14" s="1" t="s">
        <v>491</v>
      </c>
      <c r="Z14" s="7" t="str">
        <f t="shared" si="14"/>
        <v>NA</v>
      </c>
      <c r="AA14" s="1" t="e">
        <f t="shared" si="15"/>
        <v>#VALUE!</v>
      </c>
      <c r="AB14" s="1" t="s">
        <v>440</v>
      </c>
      <c r="AC14" s="7" t="str">
        <f t="shared" si="16"/>
        <v>NA</v>
      </c>
      <c r="AD14" s="1" t="e">
        <f t="shared" si="17"/>
        <v>#VALUE!</v>
      </c>
      <c r="AE14" s="1" t="s">
        <v>446</v>
      </c>
      <c r="AF14" s="7">
        <f t="shared" si="18"/>
        <v>5</v>
      </c>
      <c r="AG14" s="1">
        <f t="shared" si="19"/>
        <v>5</v>
      </c>
      <c r="AH14" s="1" t="s">
        <v>455</v>
      </c>
      <c r="AI14" s="7" t="str">
        <f t="shared" si="20"/>
        <v>NA</v>
      </c>
      <c r="AJ14" s="1" t="e">
        <f t="shared" si="21"/>
        <v>#VALUE!</v>
      </c>
      <c r="AK14" s="1" t="s">
        <v>440</v>
      </c>
      <c r="AL14" s="7" t="str">
        <f t="shared" si="22"/>
        <v>NA</v>
      </c>
      <c r="AM14" s="1" t="e">
        <f t="shared" si="23"/>
        <v>#VALUE!</v>
      </c>
      <c r="AN14" s="1" t="s">
        <v>454</v>
      </c>
      <c r="AO14" s="7">
        <f t="shared" si="24"/>
        <v>0</v>
      </c>
      <c r="AP14" s="1">
        <f t="shared" si="25"/>
        <v>0</v>
      </c>
      <c r="AQ14" s="1" t="s">
        <v>453</v>
      </c>
      <c r="AR14" s="7">
        <f t="shared" si="26"/>
        <v>1</v>
      </c>
      <c r="AS14" s="1">
        <f t="shared" si="27"/>
        <v>1</v>
      </c>
      <c r="AT14" s="1" t="s">
        <v>463</v>
      </c>
      <c r="AU14" s="7">
        <f t="shared" si="28"/>
        <v>5</v>
      </c>
      <c r="AV14" s="1">
        <f t="shared" si="29"/>
        <v>5</v>
      </c>
      <c r="AW14" s="1" t="s">
        <v>453</v>
      </c>
      <c r="AX14" s="7">
        <f t="shared" si="30"/>
        <v>1</v>
      </c>
      <c r="AY14" s="1">
        <f t="shared" si="31"/>
        <v>1</v>
      </c>
      <c r="AZ14" s="1" t="s">
        <v>473</v>
      </c>
      <c r="BA14" s="7">
        <f t="shared" si="32"/>
        <v>2</v>
      </c>
      <c r="BB14" s="1">
        <f t="shared" si="33"/>
        <v>2</v>
      </c>
      <c r="BC14" s="1" t="s">
        <v>453</v>
      </c>
      <c r="BD14" s="7">
        <f t="shared" si="34"/>
        <v>1</v>
      </c>
      <c r="BE14" s="1">
        <f t="shared" si="35"/>
        <v>1</v>
      </c>
      <c r="BF14" s="1" t="s">
        <v>453</v>
      </c>
      <c r="BG14" s="7">
        <f t="shared" si="36"/>
        <v>1</v>
      </c>
      <c r="BH14" s="1">
        <f t="shared" si="37"/>
        <v>1</v>
      </c>
    </row>
    <row r="15" spans="1:60" x14ac:dyDescent="0.25">
      <c r="A15" s="1" t="s">
        <v>168</v>
      </c>
      <c r="B15" s="1" t="s">
        <v>404</v>
      </c>
      <c r="C15" s="7">
        <f t="shared" si="1"/>
        <v>1</v>
      </c>
      <c r="D15" s="1" t="s">
        <v>410</v>
      </c>
      <c r="E15" s="7">
        <f t="shared" si="2"/>
        <v>3</v>
      </c>
      <c r="F15" s="1" t="s">
        <v>414</v>
      </c>
      <c r="G15" s="7">
        <f t="shared" si="3"/>
        <v>1</v>
      </c>
      <c r="H15" s="1" t="s">
        <v>418</v>
      </c>
      <c r="I15" s="7">
        <f t="shared" si="4"/>
        <v>2</v>
      </c>
      <c r="J15" s="1" t="s">
        <v>420</v>
      </c>
      <c r="K15" s="7">
        <f t="shared" si="0"/>
        <v>1</v>
      </c>
      <c r="L15" s="7">
        <f t="shared" si="5"/>
        <v>1</v>
      </c>
      <c r="M15" s="1" t="s">
        <v>489</v>
      </c>
      <c r="N15" s="7">
        <f t="shared" si="6"/>
        <v>1</v>
      </c>
      <c r="O15" s="7">
        <f t="shared" si="7"/>
        <v>1</v>
      </c>
      <c r="P15" s="1" t="s">
        <v>493</v>
      </c>
      <c r="Q15" s="7">
        <f t="shared" si="8"/>
        <v>1</v>
      </c>
      <c r="R15" s="7">
        <f t="shared" si="9"/>
        <v>1</v>
      </c>
      <c r="S15" s="1" t="s">
        <v>432</v>
      </c>
      <c r="T15" s="7">
        <f t="shared" si="10"/>
        <v>2</v>
      </c>
      <c r="U15" s="1">
        <f t="shared" si="11"/>
        <v>2</v>
      </c>
      <c r="V15" s="1" t="s">
        <v>438</v>
      </c>
      <c r="W15" s="7">
        <f t="shared" si="12"/>
        <v>1</v>
      </c>
      <c r="X15" s="1">
        <f t="shared" si="13"/>
        <v>1</v>
      </c>
      <c r="Y15" s="1" t="s">
        <v>440</v>
      </c>
      <c r="Z15" s="7" t="str">
        <f t="shared" si="14"/>
        <v>NA</v>
      </c>
      <c r="AA15" s="1" t="e">
        <f t="shared" si="15"/>
        <v>#VALUE!</v>
      </c>
      <c r="AB15" s="1" t="s">
        <v>489</v>
      </c>
      <c r="AC15" s="7">
        <f t="shared" si="16"/>
        <v>1</v>
      </c>
      <c r="AD15" s="1">
        <f t="shared" si="17"/>
        <v>1</v>
      </c>
      <c r="AE15" s="1" t="s">
        <v>438</v>
      </c>
      <c r="AF15" s="7">
        <f t="shared" si="18"/>
        <v>1</v>
      </c>
      <c r="AG15" s="1">
        <f t="shared" si="19"/>
        <v>1</v>
      </c>
      <c r="AH15" s="1" t="s">
        <v>453</v>
      </c>
      <c r="AI15" s="7">
        <f t="shared" si="20"/>
        <v>1</v>
      </c>
      <c r="AJ15" s="1">
        <f t="shared" si="21"/>
        <v>1</v>
      </c>
      <c r="AK15" s="1" t="s">
        <v>453</v>
      </c>
      <c r="AL15" s="7">
        <f t="shared" si="22"/>
        <v>1</v>
      </c>
      <c r="AM15" s="1">
        <f t="shared" si="23"/>
        <v>1</v>
      </c>
      <c r="AN15" s="1" t="s">
        <v>454</v>
      </c>
      <c r="AO15" s="7">
        <f t="shared" si="24"/>
        <v>0</v>
      </c>
      <c r="AP15" s="1">
        <f t="shared" si="25"/>
        <v>0</v>
      </c>
      <c r="AQ15" s="1" t="s">
        <v>453</v>
      </c>
      <c r="AR15" s="7">
        <f t="shared" si="26"/>
        <v>1</v>
      </c>
      <c r="AS15" s="1">
        <f t="shared" si="27"/>
        <v>1</v>
      </c>
      <c r="AT15" s="1" t="s">
        <v>465</v>
      </c>
      <c r="AU15" s="7">
        <f t="shared" si="28"/>
        <v>2</v>
      </c>
      <c r="AV15" s="1">
        <f t="shared" si="29"/>
        <v>2</v>
      </c>
      <c r="AW15" s="1" t="s">
        <v>453</v>
      </c>
      <c r="AX15" s="7">
        <f t="shared" si="30"/>
        <v>1</v>
      </c>
      <c r="AY15" s="1">
        <f t="shared" si="31"/>
        <v>1</v>
      </c>
      <c r="AZ15" s="1" t="s">
        <v>473</v>
      </c>
      <c r="BA15" s="7">
        <f t="shared" si="32"/>
        <v>2</v>
      </c>
      <c r="BB15" s="1">
        <f t="shared" si="33"/>
        <v>2</v>
      </c>
      <c r="BC15" s="1" t="s">
        <v>453</v>
      </c>
      <c r="BD15" s="7">
        <f t="shared" si="34"/>
        <v>1</v>
      </c>
      <c r="BE15" s="1">
        <f t="shared" si="35"/>
        <v>1</v>
      </c>
      <c r="BF15" s="1" t="s">
        <v>453</v>
      </c>
      <c r="BG15" s="7">
        <f t="shared" si="36"/>
        <v>1</v>
      </c>
      <c r="BH15" s="1">
        <f t="shared" si="37"/>
        <v>1</v>
      </c>
    </row>
    <row r="16" spans="1:60" x14ac:dyDescent="0.25">
      <c r="A16" s="1" t="s">
        <v>182</v>
      </c>
      <c r="B16" s="1" t="s">
        <v>404</v>
      </c>
      <c r="C16" s="7">
        <f t="shared" si="1"/>
        <v>1</v>
      </c>
      <c r="D16" s="1" t="s">
        <v>410</v>
      </c>
      <c r="E16" s="7">
        <f t="shared" si="2"/>
        <v>3</v>
      </c>
      <c r="F16" s="1" t="s">
        <v>484</v>
      </c>
      <c r="G16" s="7">
        <f t="shared" si="3"/>
        <v>2</v>
      </c>
      <c r="H16" s="1" t="s">
        <v>417</v>
      </c>
      <c r="I16" s="7">
        <f t="shared" si="4"/>
        <v>3</v>
      </c>
      <c r="J16" s="1" t="s">
        <v>421</v>
      </c>
      <c r="K16" s="7">
        <f t="shared" si="0"/>
        <v>2</v>
      </c>
      <c r="L16" s="7">
        <f t="shared" si="5"/>
        <v>2</v>
      </c>
      <c r="M16" s="1" t="s">
        <v>425</v>
      </c>
      <c r="N16" s="7">
        <f t="shared" si="6"/>
        <v>2</v>
      </c>
      <c r="O16" s="7">
        <f t="shared" si="7"/>
        <v>2</v>
      </c>
      <c r="P16" s="1" t="s">
        <v>495</v>
      </c>
      <c r="Q16" s="7">
        <f t="shared" si="8"/>
        <v>4</v>
      </c>
      <c r="R16" s="7">
        <f t="shared" si="9"/>
        <v>4</v>
      </c>
      <c r="S16" s="1" t="s">
        <v>433</v>
      </c>
      <c r="T16" s="7">
        <f t="shared" si="10"/>
        <v>1</v>
      </c>
      <c r="U16" s="1">
        <f t="shared" si="11"/>
        <v>1</v>
      </c>
      <c r="V16" s="1" t="s">
        <v>438</v>
      </c>
      <c r="W16" s="7">
        <f t="shared" si="12"/>
        <v>1</v>
      </c>
      <c r="X16" s="1">
        <f t="shared" si="13"/>
        <v>1</v>
      </c>
      <c r="Y16" s="1" t="s">
        <v>438</v>
      </c>
      <c r="Z16" s="7">
        <f t="shared" si="14"/>
        <v>1</v>
      </c>
      <c r="AA16" s="1">
        <f t="shared" si="15"/>
        <v>1</v>
      </c>
      <c r="AB16" s="1" t="s">
        <v>489</v>
      </c>
      <c r="AC16" s="7">
        <f t="shared" si="16"/>
        <v>1</v>
      </c>
      <c r="AD16" s="1">
        <f t="shared" si="17"/>
        <v>1</v>
      </c>
      <c r="AE16" s="1" t="s">
        <v>439</v>
      </c>
      <c r="AF16" s="7" t="str">
        <f t="shared" si="18"/>
        <v>NA</v>
      </c>
      <c r="AG16" s="1" t="e">
        <f t="shared" si="19"/>
        <v>#VALUE!</v>
      </c>
      <c r="AH16" s="1" t="s">
        <v>453</v>
      </c>
      <c r="AI16" s="7">
        <f t="shared" si="20"/>
        <v>1</v>
      </c>
      <c r="AJ16" s="1">
        <f t="shared" si="21"/>
        <v>1</v>
      </c>
      <c r="AK16" s="1" t="s">
        <v>453</v>
      </c>
      <c r="AL16" s="7">
        <f t="shared" si="22"/>
        <v>1</v>
      </c>
      <c r="AM16" s="1">
        <f t="shared" si="23"/>
        <v>1</v>
      </c>
      <c r="AN16" s="1" t="s">
        <v>454</v>
      </c>
      <c r="AO16" s="7">
        <f t="shared" si="24"/>
        <v>0</v>
      </c>
      <c r="AP16" s="1">
        <f t="shared" si="25"/>
        <v>0</v>
      </c>
      <c r="AQ16" s="1" t="s">
        <v>454</v>
      </c>
      <c r="AR16" s="7">
        <f t="shared" si="26"/>
        <v>0</v>
      </c>
      <c r="AS16" s="1">
        <f t="shared" si="27"/>
        <v>0</v>
      </c>
      <c r="AT16" s="1" t="s">
        <v>462</v>
      </c>
      <c r="AU16" s="7">
        <f t="shared" si="28"/>
        <v>3</v>
      </c>
      <c r="AV16" s="1">
        <f t="shared" si="29"/>
        <v>3</v>
      </c>
      <c r="AW16" s="1" t="s">
        <v>453</v>
      </c>
      <c r="AX16" s="7">
        <f t="shared" si="30"/>
        <v>1</v>
      </c>
      <c r="AY16" s="1">
        <f t="shared" si="31"/>
        <v>1</v>
      </c>
      <c r="AZ16" s="1" t="s">
        <v>474</v>
      </c>
      <c r="BA16" s="7">
        <f t="shared" si="32"/>
        <v>1</v>
      </c>
      <c r="BB16" s="1">
        <f t="shared" si="33"/>
        <v>1</v>
      </c>
      <c r="BC16" s="1" t="s">
        <v>453</v>
      </c>
      <c r="BD16" s="7">
        <f t="shared" si="34"/>
        <v>1</v>
      </c>
      <c r="BE16" s="1">
        <f t="shared" si="35"/>
        <v>1</v>
      </c>
      <c r="BF16" s="1" t="s">
        <v>453</v>
      </c>
      <c r="BG16" s="7">
        <f t="shared" si="36"/>
        <v>1</v>
      </c>
      <c r="BH16" s="1">
        <f t="shared" si="37"/>
        <v>1</v>
      </c>
    </row>
    <row r="17" spans="1:60" x14ac:dyDescent="0.25">
      <c r="A17" s="1" t="s">
        <v>79</v>
      </c>
      <c r="B17" s="1" t="s">
        <v>404</v>
      </c>
      <c r="C17" s="7">
        <f t="shared" si="1"/>
        <v>1</v>
      </c>
      <c r="D17" s="1" t="s">
        <v>409</v>
      </c>
      <c r="E17" s="7">
        <f t="shared" si="2"/>
        <v>2</v>
      </c>
      <c r="F17" s="1" t="s">
        <v>484</v>
      </c>
      <c r="G17" s="7">
        <f t="shared" si="3"/>
        <v>2</v>
      </c>
      <c r="H17" s="1" t="s">
        <v>417</v>
      </c>
      <c r="I17" s="7">
        <f t="shared" si="4"/>
        <v>3</v>
      </c>
      <c r="J17" s="1" t="s">
        <v>487</v>
      </c>
      <c r="K17" s="7">
        <f t="shared" si="0"/>
        <v>3</v>
      </c>
      <c r="L17" s="7">
        <f t="shared" si="5"/>
        <v>3</v>
      </c>
      <c r="M17" s="1" t="s">
        <v>426</v>
      </c>
      <c r="N17" s="7">
        <f t="shared" si="6"/>
        <v>4</v>
      </c>
      <c r="O17" s="7">
        <f t="shared" si="7"/>
        <v>4</v>
      </c>
      <c r="Q17" s="7" t="str">
        <f t="shared" si="8"/>
        <v>NA</v>
      </c>
      <c r="R17" s="7" t="e">
        <f t="shared" si="9"/>
        <v>#VALUE!</v>
      </c>
      <c r="S17" s="1" t="s">
        <v>434</v>
      </c>
      <c r="T17" s="7">
        <f t="shared" si="10"/>
        <v>5</v>
      </c>
      <c r="U17" s="1">
        <f t="shared" si="11"/>
        <v>5</v>
      </c>
      <c r="V17" s="1" t="s">
        <v>425</v>
      </c>
      <c r="W17" s="7">
        <f t="shared" si="12"/>
        <v>2</v>
      </c>
      <c r="X17" s="1">
        <f t="shared" si="13"/>
        <v>2</v>
      </c>
      <c r="Y17" s="1" t="s">
        <v>425</v>
      </c>
      <c r="Z17" s="7">
        <f t="shared" si="14"/>
        <v>2</v>
      </c>
      <c r="AA17" s="1">
        <f t="shared" si="15"/>
        <v>2</v>
      </c>
      <c r="AB17" s="1" t="s">
        <v>425</v>
      </c>
      <c r="AC17" s="7">
        <f t="shared" si="16"/>
        <v>2</v>
      </c>
      <c r="AD17" s="1">
        <f t="shared" si="17"/>
        <v>2</v>
      </c>
      <c r="AE17" s="1" t="s">
        <v>445</v>
      </c>
      <c r="AF17" s="7">
        <f t="shared" si="18"/>
        <v>1</v>
      </c>
      <c r="AG17" s="1">
        <f t="shared" si="19"/>
        <v>1</v>
      </c>
      <c r="AH17" s="1" t="s">
        <v>453</v>
      </c>
      <c r="AI17" s="7">
        <f t="shared" si="20"/>
        <v>1</v>
      </c>
      <c r="AJ17" s="1">
        <f t="shared" si="21"/>
        <v>1</v>
      </c>
      <c r="AK17" s="1" t="s">
        <v>453</v>
      </c>
      <c r="AL17" s="7">
        <f t="shared" si="22"/>
        <v>1</v>
      </c>
      <c r="AM17" s="1">
        <f t="shared" si="23"/>
        <v>1</v>
      </c>
      <c r="AN17" s="1" t="s">
        <v>453</v>
      </c>
      <c r="AO17" s="7">
        <f t="shared" si="24"/>
        <v>1</v>
      </c>
      <c r="AP17" s="1">
        <f t="shared" si="25"/>
        <v>1</v>
      </c>
      <c r="AQ17" s="1" t="s">
        <v>453</v>
      </c>
      <c r="AR17" s="7">
        <f t="shared" si="26"/>
        <v>1</v>
      </c>
      <c r="AS17" s="1">
        <f t="shared" si="27"/>
        <v>1</v>
      </c>
      <c r="AT17" s="1" t="s">
        <v>464</v>
      </c>
      <c r="AU17" s="7">
        <f t="shared" si="28"/>
        <v>4</v>
      </c>
      <c r="AV17" s="1">
        <f t="shared" si="29"/>
        <v>4</v>
      </c>
      <c r="AW17" s="1" t="s">
        <v>453</v>
      </c>
      <c r="AX17" s="7">
        <f t="shared" si="30"/>
        <v>1</v>
      </c>
      <c r="AY17" s="1">
        <f t="shared" si="31"/>
        <v>1</v>
      </c>
      <c r="AZ17" s="1" t="s">
        <v>473</v>
      </c>
      <c r="BA17" s="7">
        <f t="shared" si="32"/>
        <v>2</v>
      </c>
      <c r="BB17" s="1">
        <f t="shared" si="33"/>
        <v>2</v>
      </c>
      <c r="BC17" s="1" t="s">
        <v>453</v>
      </c>
      <c r="BD17" s="7">
        <f t="shared" si="34"/>
        <v>1</v>
      </c>
      <c r="BE17" s="1">
        <f t="shared" si="35"/>
        <v>1</v>
      </c>
      <c r="BF17" s="1" t="s">
        <v>453</v>
      </c>
      <c r="BG17" s="7">
        <f t="shared" si="36"/>
        <v>1</v>
      </c>
      <c r="BH17" s="1">
        <f t="shared" si="37"/>
        <v>1</v>
      </c>
    </row>
    <row r="18" spans="1:60" x14ac:dyDescent="0.25">
      <c r="A18" s="1" t="s">
        <v>393</v>
      </c>
      <c r="B18" s="1" t="s">
        <v>403</v>
      </c>
      <c r="C18" s="7">
        <f t="shared" si="1"/>
        <v>2</v>
      </c>
      <c r="D18" s="1" t="s">
        <v>483</v>
      </c>
      <c r="E18" s="7">
        <f t="shared" si="2"/>
        <v>6</v>
      </c>
      <c r="F18" s="1" t="s">
        <v>415</v>
      </c>
      <c r="G18" s="7">
        <f t="shared" si="3"/>
        <v>3</v>
      </c>
      <c r="H18" s="1" t="s">
        <v>419</v>
      </c>
      <c r="I18" s="7">
        <f t="shared" si="4"/>
        <v>4</v>
      </c>
      <c r="J18" s="1" t="s">
        <v>422</v>
      </c>
      <c r="K18" s="7">
        <f t="shared" si="0"/>
        <v>4</v>
      </c>
      <c r="L18" s="7">
        <f t="shared" si="5"/>
        <v>4</v>
      </c>
      <c r="M18" s="1" t="s">
        <v>427</v>
      </c>
      <c r="N18" s="7" t="str">
        <f t="shared" si="6"/>
        <v>NA</v>
      </c>
      <c r="O18" s="7" t="e">
        <f t="shared" si="7"/>
        <v>#VALUE!</v>
      </c>
      <c r="Q18" s="7" t="str">
        <f t="shared" si="8"/>
        <v>NA</v>
      </c>
      <c r="R18" s="7" t="e">
        <f t="shared" si="9"/>
        <v>#VALUE!</v>
      </c>
      <c r="S18" s="1" t="s">
        <v>436</v>
      </c>
      <c r="T18" s="7" t="str">
        <f t="shared" si="10"/>
        <v>NA</v>
      </c>
      <c r="U18" s="1" t="e">
        <f t="shared" si="11"/>
        <v>#VALUE!</v>
      </c>
      <c r="V18" s="1" t="s">
        <v>501</v>
      </c>
      <c r="W18" s="7" t="str">
        <f t="shared" si="12"/>
        <v>NA</v>
      </c>
      <c r="X18" s="1" t="e">
        <f t="shared" si="13"/>
        <v>#VALUE!</v>
      </c>
      <c r="Y18" s="1" t="s">
        <v>491</v>
      </c>
      <c r="Z18" s="7" t="str">
        <f t="shared" si="14"/>
        <v>NA</v>
      </c>
      <c r="AA18" s="1" t="e">
        <f t="shared" si="15"/>
        <v>#VALUE!</v>
      </c>
      <c r="AB18" s="1" t="s">
        <v>440</v>
      </c>
      <c r="AC18" s="7" t="str">
        <f t="shared" si="16"/>
        <v>NA</v>
      </c>
      <c r="AD18" s="1" t="e">
        <f t="shared" si="17"/>
        <v>#VALUE!</v>
      </c>
      <c r="AE18" s="1" t="s">
        <v>446</v>
      </c>
      <c r="AF18" s="7">
        <f t="shared" si="18"/>
        <v>5</v>
      </c>
      <c r="AG18" s="1">
        <f t="shared" si="19"/>
        <v>5</v>
      </c>
      <c r="AH18" s="1" t="s">
        <v>455</v>
      </c>
      <c r="AI18" s="7" t="str">
        <f t="shared" si="20"/>
        <v>NA</v>
      </c>
      <c r="AJ18" s="1" t="e">
        <f t="shared" si="21"/>
        <v>#VALUE!</v>
      </c>
      <c r="AK18" s="1" t="s">
        <v>440</v>
      </c>
      <c r="AL18" s="7" t="str">
        <f t="shared" si="22"/>
        <v>NA</v>
      </c>
      <c r="AM18" s="1" t="e">
        <f t="shared" si="23"/>
        <v>#VALUE!</v>
      </c>
      <c r="AN18" s="1" t="s">
        <v>454</v>
      </c>
      <c r="AO18" s="7">
        <f t="shared" si="24"/>
        <v>0</v>
      </c>
      <c r="AP18" s="1">
        <f t="shared" si="25"/>
        <v>0</v>
      </c>
      <c r="AQ18" s="1" t="s">
        <v>453</v>
      </c>
      <c r="AR18" s="7">
        <f t="shared" si="26"/>
        <v>1</v>
      </c>
      <c r="AS18" s="1">
        <f t="shared" si="27"/>
        <v>1</v>
      </c>
      <c r="AT18" s="1" t="s">
        <v>463</v>
      </c>
      <c r="AU18" s="7">
        <f t="shared" si="28"/>
        <v>5</v>
      </c>
      <c r="AV18" s="1">
        <f t="shared" si="29"/>
        <v>5</v>
      </c>
      <c r="AW18" s="1" t="s">
        <v>453</v>
      </c>
      <c r="AX18" s="7">
        <f t="shared" si="30"/>
        <v>1</v>
      </c>
      <c r="AY18" s="1">
        <f t="shared" si="31"/>
        <v>1</v>
      </c>
      <c r="AZ18" s="1" t="s">
        <v>473</v>
      </c>
      <c r="BA18" s="7">
        <f t="shared" si="32"/>
        <v>2</v>
      </c>
      <c r="BB18" s="1">
        <f t="shared" si="33"/>
        <v>2</v>
      </c>
      <c r="BC18" s="1" t="s">
        <v>453</v>
      </c>
      <c r="BD18" s="7">
        <f t="shared" si="34"/>
        <v>1</v>
      </c>
      <c r="BE18" s="1">
        <f t="shared" si="35"/>
        <v>1</v>
      </c>
      <c r="BF18" s="1" t="s">
        <v>453</v>
      </c>
      <c r="BG18" s="7">
        <f t="shared" si="36"/>
        <v>1</v>
      </c>
      <c r="BH18" s="1">
        <f t="shared" si="37"/>
        <v>1</v>
      </c>
    </row>
    <row r="19" spans="1:60" x14ac:dyDescent="0.25">
      <c r="A19" s="1" t="s">
        <v>157</v>
      </c>
      <c r="B19" s="1" t="s">
        <v>405</v>
      </c>
      <c r="C19" s="7">
        <f t="shared" si="1"/>
        <v>3</v>
      </c>
      <c r="D19" s="1" t="s">
        <v>410</v>
      </c>
      <c r="E19" s="7">
        <f t="shared" si="2"/>
        <v>3</v>
      </c>
      <c r="F19" s="1" t="s">
        <v>414</v>
      </c>
      <c r="G19" s="7">
        <f t="shared" si="3"/>
        <v>1</v>
      </c>
      <c r="H19" s="1" t="s">
        <v>418</v>
      </c>
      <c r="I19" s="7">
        <f t="shared" si="4"/>
        <v>2</v>
      </c>
      <c r="J19" s="1" t="s">
        <v>420</v>
      </c>
      <c r="K19" s="7">
        <f t="shared" si="0"/>
        <v>1</v>
      </c>
      <c r="L19" s="7">
        <f t="shared" si="5"/>
        <v>1</v>
      </c>
      <c r="M19" s="1" t="s">
        <v>489</v>
      </c>
      <c r="N19" s="7">
        <f t="shared" si="6"/>
        <v>1</v>
      </c>
      <c r="O19" s="7">
        <f t="shared" si="7"/>
        <v>1</v>
      </c>
      <c r="P19" s="1" t="s">
        <v>493</v>
      </c>
      <c r="Q19" s="7">
        <f t="shared" si="8"/>
        <v>1</v>
      </c>
      <c r="R19" s="7">
        <f t="shared" si="9"/>
        <v>1</v>
      </c>
      <c r="S19" s="1" t="s">
        <v>432</v>
      </c>
      <c r="T19" s="7">
        <f t="shared" si="10"/>
        <v>2</v>
      </c>
      <c r="U19" s="1">
        <f t="shared" si="11"/>
        <v>2</v>
      </c>
      <c r="V19" s="1" t="s">
        <v>438</v>
      </c>
      <c r="W19" s="7">
        <f t="shared" si="12"/>
        <v>1</v>
      </c>
      <c r="X19" s="1">
        <f t="shared" si="13"/>
        <v>1</v>
      </c>
      <c r="Y19" s="1" t="s">
        <v>440</v>
      </c>
      <c r="Z19" s="7" t="str">
        <f t="shared" si="14"/>
        <v>NA</v>
      </c>
      <c r="AA19" s="1" t="e">
        <f t="shared" si="15"/>
        <v>#VALUE!</v>
      </c>
      <c r="AB19" s="1" t="s">
        <v>489</v>
      </c>
      <c r="AC19" s="7">
        <f t="shared" si="16"/>
        <v>1</v>
      </c>
      <c r="AD19" s="1">
        <f t="shared" si="17"/>
        <v>1</v>
      </c>
      <c r="AE19" s="1" t="s">
        <v>438</v>
      </c>
      <c r="AF19" s="7">
        <f t="shared" si="18"/>
        <v>1</v>
      </c>
      <c r="AG19" s="1">
        <f t="shared" si="19"/>
        <v>1</v>
      </c>
      <c r="AH19" s="1" t="s">
        <v>455</v>
      </c>
      <c r="AI19" s="7" t="str">
        <f t="shared" si="20"/>
        <v>NA</v>
      </c>
      <c r="AJ19" s="1" t="e">
        <f t="shared" si="21"/>
        <v>#VALUE!</v>
      </c>
      <c r="AK19" s="1" t="s">
        <v>453</v>
      </c>
      <c r="AL19" s="7">
        <f t="shared" si="22"/>
        <v>1</v>
      </c>
      <c r="AM19" s="1">
        <f t="shared" si="23"/>
        <v>1</v>
      </c>
      <c r="AN19" s="1" t="s">
        <v>454</v>
      </c>
      <c r="AO19" s="7">
        <f t="shared" si="24"/>
        <v>0</v>
      </c>
      <c r="AP19" s="1">
        <f t="shared" si="25"/>
        <v>0</v>
      </c>
      <c r="AQ19" s="1" t="s">
        <v>453</v>
      </c>
      <c r="AR19" s="7">
        <f t="shared" si="26"/>
        <v>1</v>
      </c>
      <c r="AS19" s="1">
        <f t="shared" si="27"/>
        <v>1</v>
      </c>
      <c r="AT19" s="1" t="s">
        <v>464</v>
      </c>
      <c r="AU19" s="7">
        <f t="shared" si="28"/>
        <v>4</v>
      </c>
      <c r="AV19" s="1">
        <f t="shared" si="29"/>
        <v>4</v>
      </c>
      <c r="AW19" s="1" t="s">
        <v>454</v>
      </c>
      <c r="AX19" s="7">
        <f t="shared" si="30"/>
        <v>0</v>
      </c>
      <c r="AY19" s="1">
        <f t="shared" si="31"/>
        <v>0</v>
      </c>
      <c r="BA19" s="7" t="str">
        <f t="shared" si="32"/>
        <v>NA</v>
      </c>
      <c r="BB19" s="1" t="e">
        <f t="shared" si="33"/>
        <v>#VALUE!</v>
      </c>
      <c r="BC19" s="1" t="s">
        <v>453</v>
      </c>
      <c r="BD19" s="7">
        <f t="shared" si="34"/>
        <v>1</v>
      </c>
      <c r="BE19" s="1">
        <f t="shared" si="35"/>
        <v>1</v>
      </c>
      <c r="BF19" s="1" t="s">
        <v>453</v>
      </c>
      <c r="BG19" s="7">
        <f t="shared" si="36"/>
        <v>1</v>
      </c>
      <c r="BH19" s="1">
        <f t="shared" si="37"/>
        <v>1</v>
      </c>
    </row>
    <row r="20" spans="1:60" x14ac:dyDescent="0.25">
      <c r="A20" s="1" t="s">
        <v>206</v>
      </c>
      <c r="B20" s="1" t="s">
        <v>403</v>
      </c>
      <c r="C20" s="7">
        <f t="shared" si="1"/>
        <v>2</v>
      </c>
      <c r="D20" s="1" t="s">
        <v>411</v>
      </c>
      <c r="E20" s="7">
        <f t="shared" si="2"/>
        <v>4</v>
      </c>
      <c r="F20" s="1" t="s">
        <v>484</v>
      </c>
      <c r="G20" s="7">
        <f t="shared" si="3"/>
        <v>2</v>
      </c>
      <c r="H20" s="1" t="s">
        <v>418</v>
      </c>
      <c r="I20" s="7">
        <f t="shared" si="4"/>
        <v>2</v>
      </c>
      <c r="J20" s="1" t="s">
        <v>421</v>
      </c>
      <c r="K20" s="7">
        <f t="shared" si="0"/>
        <v>2</v>
      </c>
      <c r="L20" s="7">
        <f t="shared" si="5"/>
        <v>2</v>
      </c>
      <c r="M20" s="1" t="s">
        <v>425</v>
      </c>
      <c r="N20" s="7">
        <f t="shared" si="6"/>
        <v>2</v>
      </c>
      <c r="O20" s="7">
        <f t="shared" si="7"/>
        <v>2</v>
      </c>
      <c r="P20" s="1" t="s">
        <v>496</v>
      </c>
      <c r="Q20" s="7">
        <f t="shared" si="8"/>
        <v>5</v>
      </c>
      <c r="R20" s="7">
        <f t="shared" si="9"/>
        <v>5</v>
      </c>
      <c r="S20" s="1" t="s">
        <v>433</v>
      </c>
      <c r="T20" s="7">
        <f t="shared" si="10"/>
        <v>1</v>
      </c>
      <c r="U20" s="1">
        <f t="shared" si="11"/>
        <v>1</v>
      </c>
      <c r="V20" s="1" t="s">
        <v>425</v>
      </c>
      <c r="W20" s="7">
        <f t="shared" si="12"/>
        <v>2</v>
      </c>
      <c r="X20" s="1">
        <f t="shared" si="13"/>
        <v>2</v>
      </c>
      <c r="Y20" s="1" t="s">
        <v>438</v>
      </c>
      <c r="Z20" s="7">
        <f t="shared" si="14"/>
        <v>1</v>
      </c>
      <c r="AA20" s="1">
        <f t="shared" si="15"/>
        <v>1</v>
      </c>
      <c r="AB20" s="1" t="s">
        <v>425</v>
      </c>
      <c r="AC20" s="7">
        <f t="shared" si="16"/>
        <v>2</v>
      </c>
      <c r="AD20" s="1">
        <f t="shared" si="17"/>
        <v>2</v>
      </c>
      <c r="AE20" s="1" t="s">
        <v>425</v>
      </c>
      <c r="AF20" s="7">
        <f t="shared" si="18"/>
        <v>2</v>
      </c>
      <c r="AG20" s="1">
        <f t="shared" si="19"/>
        <v>2</v>
      </c>
      <c r="AH20" s="1" t="s">
        <v>453</v>
      </c>
      <c r="AI20" s="7">
        <f t="shared" si="20"/>
        <v>1</v>
      </c>
      <c r="AJ20" s="1">
        <f t="shared" si="21"/>
        <v>1</v>
      </c>
      <c r="AK20" s="1" t="s">
        <v>453</v>
      </c>
      <c r="AL20" s="7">
        <f t="shared" si="22"/>
        <v>1</v>
      </c>
      <c r="AM20" s="1">
        <f t="shared" si="23"/>
        <v>1</v>
      </c>
      <c r="AN20" s="1" t="s">
        <v>454</v>
      </c>
      <c r="AO20" s="7">
        <f t="shared" si="24"/>
        <v>0</v>
      </c>
      <c r="AP20" s="1">
        <f t="shared" si="25"/>
        <v>0</v>
      </c>
      <c r="AQ20" s="1" t="s">
        <v>454</v>
      </c>
      <c r="AR20" s="7">
        <f t="shared" si="26"/>
        <v>0</v>
      </c>
      <c r="AS20" s="1">
        <f t="shared" si="27"/>
        <v>0</v>
      </c>
      <c r="AT20" s="1" t="s">
        <v>462</v>
      </c>
      <c r="AU20" s="7">
        <f t="shared" si="28"/>
        <v>3</v>
      </c>
      <c r="AV20" s="1">
        <f t="shared" si="29"/>
        <v>3</v>
      </c>
      <c r="AW20" s="1" t="s">
        <v>453</v>
      </c>
      <c r="AX20" s="7">
        <f t="shared" si="30"/>
        <v>1</v>
      </c>
      <c r="AY20" s="1">
        <f t="shared" si="31"/>
        <v>1</v>
      </c>
      <c r="AZ20" s="1" t="s">
        <v>474</v>
      </c>
      <c r="BA20" s="7">
        <f t="shared" si="32"/>
        <v>1</v>
      </c>
      <c r="BB20" s="1">
        <f t="shared" si="33"/>
        <v>1</v>
      </c>
      <c r="BC20" s="1" t="s">
        <v>453</v>
      </c>
      <c r="BD20" s="7">
        <f t="shared" si="34"/>
        <v>1</v>
      </c>
      <c r="BE20" s="1">
        <f t="shared" si="35"/>
        <v>1</v>
      </c>
      <c r="BF20" s="1" t="s">
        <v>453</v>
      </c>
      <c r="BG20" s="7">
        <f t="shared" si="36"/>
        <v>1</v>
      </c>
      <c r="BH20" s="1">
        <f t="shared" si="37"/>
        <v>1</v>
      </c>
    </row>
    <row r="21" spans="1:60" x14ac:dyDescent="0.25">
      <c r="A21" s="1" t="s">
        <v>247</v>
      </c>
      <c r="B21" s="1" t="s">
        <v>404</v>
      </c>
      <c r="C21" s="7">
        <f t="shared" si="1"/>
        <v>1</v>
      </c>
      <c r="D21" s="1" t="s">
        <v>411</v>
      </c>
      <c r="E21" s="7">
        <f t="shared" si="2"/>
        <v>4</v>
      </c>
      <c r="F21" s="1" t="s">
        <v>484</v>
      </c>
      <c r="G21" s="7">
        <f t="shared" si="3"/>
        <v>2</v>
      </c>
      <c r="H21" s="1" t="s">
        <v>419</v>
      </c>
      <c r="I21" s="7">
        <f t="shared" si="4"/>
        <v>4</v>
      </c>
      <c r="J21" s="1" t="s">
        <v>422</v>
      </c>
      <c r="K21" s="7">
        <f t="shared" si="0"/>
        <v>4</v>
      </c>
      <c r="L21" s="7">
        <f t="shared" si="5"/>
        <v>4</v>
      </c>
      <c r="M21" s="1" t="s">
        <v>491</v>
      </c>
      <c r="N21" s="7" t="str">
        <f t="shared" si="6"/>
        <v>NA</v>
      </c>
      <c r="O21" s="7" t="e">
        <f t="shared" si="7"/>
        <v>#VALUE!</v>
      </c>
      <c r="Q21" s="7" t="str">
        <f t="shared" si="8"/>
        <v>NA</v>
      </c>
      <c r="R21" s="7" t="e">
        <f t="shared" si="9"/>
        <v>#VALUE!</v>
      </c>
      <c r="S21" s="1" t="s">
        <v>434</v>
      </c>
      <c r="T21" s="7">
        <f t="shared" si="10"/>
        <v>5</v>
      </c>
      <c r="U21" s="1">
        <f t="shared" si="11"/>
        <v>5</v>
      </c>
      <c r="V21" s="1" t="s">
        <v>490</v>
      </c>
      <c r="W21" s="7">
        <f t="shared" si="12"/>
        <v>5</v>
      </c>
      <c r="X21" s="1">
        <f t="shared" si="13"/>
        <v>5</v>
      </c>
      <c r="Y21" s="1" t="s">
        <v>425</v>
      </c>
      <c r="Z21" s="7">
        <f t="shared" si="14"/>
        <v>2</v>
      </c>
      <c r="AA21" s="1">
        <f t="shared" si="15"/>
        <v>2</v>
      </c>
      <c r="AB21" s="1" t="s">
        <v>425</v>
      </c>
      <c r="AC21" s="7">
        <f t="shared" si="16"/>
        <v>2</v>
      </c>
      <c r="AD21" s="1">
        <f t="shared" si="17"/>
        <v>2</v>
      </c>
      <c r="AE21" s="1" t="s">
        <v>425</v>
      </c>
      <c r="AF21" s="7">
        <f t="shared" si="18"/>
        <v>2</v>
      </c>
      <c r="AG21" s="1">
        <f t="shared" si="19"/>
        <v>2</v>
      </c>
      <c r="AH21" s="1" t="s">
        <v>453</v>
      </c>
      <c r="AI21" s="7">
        <f t="shared" si="20"/>
        <v>1</v>
      </c>
      <c r="AJ21" s="1">
        <f t="shared" si="21"/>
        <v>1</v>
      </c>
      <c r="AK21" s="1" t="s">
        <v>454</v>
      </c>
      <c r="AL21" s="7">
        <f t="shared" si="22"/>
        <v>0</v>
      </c>
      <c r="AM21" s="1">
        <f t="shared" si="23"/>
        <v>0</v>
      </c>
      <c r="AN21" s="1" t="s">
        <v>454</v>
      </c>
      <c r="AO21" s="7">
        <f t="shared" si="24"/>
        <v>0</v>
      </c>
      <c r="AP21" s="1">
        <f t="shared" si="25"/>
        <v>0</v>
      </c>
      <c r="AQ21" s="1" t="s">
        <v>454</v>
      </c>
      <c r="AR21" s="7">
        <f t="shared" si="26"/>
        <v>0</v>
      </c>
      <c r="AS21" s="1">
        <f t="shared" si="27"/>
        <v>0</v>
      </c>
      <c r="AT21" s="1" t="s">
        <v>461</v>
      </c>
      <c r="AU21" s="7">
        <f t="shared" si="28"/>
        <v>1</v>
      </c>
      <c r="AV21" s="1">
        <f t="shared" si="29"/>
        <v>1</v>
      </c>
      <c r="AW21" s="1" t="s">
        <v>454</v>
      </c>
      <c r="AX21" s="7">
        <f t="shared" si="30"/>
        <v>0</v>
      </c>
      <c r="AY21" s="1">
        <f t="shared" si="31"/>
        <v>0</v>
      </c>
      <c r="BA21" s="7" t="str">
        <f t="shared" si="32"/>
        <v>NA</v>
      </c>
      <c r="BB21" s="1" t="e">
        <f t="shared" si="33"/>
        <v>#VALUE!</v>
      </c>
      <c r="BC21" s="1" t="s">
        <v>455</v>
      </c>
      <c r="BD21" s="7" t="str">
        <f t="shared" si="34"/>
        <v>NA</v>
      </c>
      <c r="BE21" s="1" t="e">
        <f t="shared" si="35"/>
        <v>#VALUE!</v>
      </c>
      <c r="BF21" s="1" t="s">
        <v>455</v>
      </c>
      <c r="BG21" s="7" t="str">
        <f t="shared" si="36"/>
        <v>NA</v>
      </c>
      <c r="BH21" s="1" t="e">
        <f t="shared" si="37"/>
        <v>#VALUE!</v>
      </c>
    </row>
    <row r="22" spans="1:60" x14ac:dyDescent="0.25">
      <c r="A22" s="1" t="s">
        <v>104</v>
      </c>
      <c r="B22" s="1" t="s">
        <v>403</v>
      </c>
      <c r="C22" s="7">
        <f t="shared" si="1"/>
        <v>2</v>
      </c>
      <c r="D22" s="1" t="s">
        <v>410</v>
      </c>
      <c r="E22" s="7">
        <f t="shared" si="2"/>
        <v>3</v>
      </c>
      <c r="F22" s="1" t="s">
        <v>484</v>
      </c>
      <c r="G22" s="7">
        <f t="shared" si="3"/>
        <v>2</v>
      </c>
      <c r="H22" s="1" t="s">
        <v>417</v>
      </c>
      <c r="I22" s="7">
        <f t="shared" si="4"/>
        <v>3</v>
      </c>
      <c r="J22" s="1" t="s">
        <v>422</v>
      </c>
      <c r="K22" s="7">
        <f t="shared" si="0"/>
        <v>4</v>
      </c>
      <c r="L22" s="7">
        <f t="shared" si="5"/>
        <v>4</v>
      </c>
      <c r="M22" s="1" t="s">
        <v>491</v>
      </c>
      <c r="N22" s="7" t="str">
        <f t="shared" si="6"/>
        <v>NA</v>
      </c>
      <c r="O22" s="7" t="e">
        <f t="shared" si="7"/>
        <v>#VALUE!</v>
      </c>
      <c r="Q22" s="7" t="str">
        <f t="shared" si="8"/>
        <v>NA</v>
      </c>
      <c r="R22" s="7" t="e">
        <f t="shared" si="9"/>
        <v>#VALUE!</v>
      </c>
      <c r="S22" s="1" t="s">
        <v>427</v>
      </c>
      <c r="T22" s="7" t="str">
        <f t="shared" si="10"/>
        <v>NA</v>
      </c>
      <c r="U22" s="1" t="e">
        <f t="shared" si="11"/>
        <v>#VALUE!</v>
      </c>
      <c r="V22" s="1" t="s">
        <v>490</v>
      </c>
      <c r="W22" s="7">
        <f t="shared" si="12"/>
        <v>5</v>
      </c>
      <c r="X22" s="1">
        <f t="shared" si="13"/>
        <v>5</v>
      </c>
      <c r="Y22" s="1" t="s">
        <v>490</v>
      </c>
      <c r="Z22" s="7">
        <f t="shared" si="14"/>
        <v>5</v>
      </c>
      <c r="AA22" s="1">
        <f t="shared" si="15"/>
        <v>5</v>
      </c>
      <c r="AB22" s="1" t="s">
        <v>490</v>
      </c>
      <c r="AC22" s="7">
        <f t="shared" si="16"/>
        <v>5</v>
      </c>
      <c r="AD22" s="1">
        <f t="shared" si="17"/>
        <v>5</v>
      </c>
      <c r="AE22" s="1" t="s">
        <v>425</v>
      </c>
      <c r="AF22" s="7">
        <f t="shared" si="18"/>
        <v>2</v>
      </c>
      <c r="AG22" s="1">
        <f t="shared" si="19"/>
        <v>2</v>
      </c>
      <c r="AH22" s="1" t="s">
        <v>453</v>
      </c>
      <c r="AI22" s="7">
        <f t="shared" si="20"/>
        <v>1</v>
      </c>
      <c r="AJ22" s="1">
        <f t="shared" si="21"/>
        <v>1</v>
      </c>
      <c r="AK22" s="1" t="s">
        <v>453</v>
      </c>
      <c r="AL22" s="7">
        <f t="shared" si="22"/>
        <v>1</v>
      </c>
      <c r="AM22" s="1">
        <f t="shared" si="23"/>
        <v>1</v>
      </c>
      <c r="AN22" s="1" t="s">
        <v>453</v>
      </c>
      <c r="AO22" s="7">
        <f t="shared" si="24"/>
        <v>1</v>
      </c>
      <c r="AP22" s="1">
        <f t="shared" si="25"/>
        <v>1</v>
      </c>
      <c r="AQ22" s="1" t="s">
        <v>454</v>
      </c>
      <c r="AR22" s="7">
        <f t="shared" si="26"/>
        <v>0</v>
      </c>
      <c r="AS22" s="1">
        <f t="shared" si="27"/>
        <v>0</v>
      </c>
      <c r="AT22" s="1" t="s">
        <v>462</v>
      </c>
      <c r="AU22" s="7">
        <f t="shared" si="28"/>
        <v>3</v>
      </c>
      <c r="AV22" s="1">
        <f t="shared" si="29"/>
        <v>3</v>
      </c>
      <c r="AW22" s="1" t="s">
        <v>454</v>
      </c>
      <c r="AX22" s="7">
        <f t="shared" si="30"/>
        <v>0</v>
      </c>
      <c r="AY22" s="1">
        <f t="shared" si="31"/>
        <v>0</v>
      </c>
      <c r="BA22" s="7" t="str">
        <f t="shared" si="32"/>
        <v>NA</v>
      </c>
      <c r="BB22" s="1" t="e">
        <f t="shared" si="33"/>
        <v>#VALUE!</v>
      </c>
      <c r="BC22" s="1" t="s">
        <v>453</v>
      </c>
      <c r="BD22" s="7">
        <f t="shared" si="34"/>
        <v>1</v>
      </c>
      <c r="BE22" s="1">
        <f t="shared" si="35"/>
        <v>1</v>
      </c>
      <c r="BF22" s="1" t="s">
        <v>453</v>
      </c>
      <c r="BG22" s="7">
        <f t="shared" si="36"/>
        <v>1</v>
      </c>
      <c r="BH22" s="1">
        <f t="shared" si="37"/>
        <v>1</v>
      </c>
    </row>
    <row r="23" spans="1:60" x14ac:dyDescent="0.25">
      <c r="A23" s="1" t="s">
        <v>11</v>
      </c>
      <c r="B23" s="1" t="s">
        <v>404</v>
      </c>
      <c r="C23" s="7">
        <f t="shared" si="1"/>
        <v>1</v>
      </c>
      <c r="D23" s="1" t="s">
        <v>408</v>
      </c>
      <c r="E23" s="7">
        <f t="shared" si="2"/>
        <v>1</v>
      </c>
      <c r="F23" s="1" t="s">
        <v>414</v>
      </c>
      <c r="G23" s="7">
        <f t="shared" si="3"/>
        <v>1</v>
      </c>
      <c r="H23" s="1" t="s">
        <v>416</v>
      </c>
      <c r="I23" s="7">
        <f t="shared" si="4"/>
        <v>1</v>
      </c>
      <c r="J23" s="1" t="s">
        <v>420</v>
      </c>
      <c r="K23" s="7">
        <f t="shared" si="0"/>
        <v>1</v>
      </c>
      <c r="L23" s="7">
        <f t="shared" si="5"/>
        <v>1</v>
      </c>
      <c r="M23" s="1" t="s">
        <v>489</v>
      </c>
      <c r="N23" s="7">
        <f t="shared" si="6"/>
        <v>1</v>
      </c>
      <c r="O23" s="7">
        <f t="shared" si="7"/>
        <v>1</v>
      </c>
      <c r="P23" s="1" t="s">
        <v>430</v>
      </c>
      <c r="Q23" s="7">
        <f t="shared" si="8"/>
        <v>2</v>
      </c>
      <c r="R23" s="7">
        <f t="shared" si="9"/>
        <v>2</v>
      </c>
      <c r="S23" s="1" t="s">
        <v>432</v>
      </c>
      <c r="T23" s="7">
        <f t="shared" si="10"/>
        <v>2</v>
      </c>
      <c r="U23" s="1">
        <f t="shared" si="11"/>
        <v>2</v>
      </c>
      <c r="V23" s="1" t="s">
        <v>438</v>
      </c>
      <c r="W23" s="7">
        <f t="shared" si="12"/>
        <v>1</v>
      </c>
      <c r="X23" s="1">
        <f t="shared" si="13"/>
        <v>1</v>
      </c>
      <c r="Y23" s="1" t="s">
        <v>438</v>
      </c>
      <c r="Z23" s="7">
        <f t="shared" si="14"/>
        <v>1</v>
      </c>
      <c r="AA23" s="1">
        <f t="shared" si="15"/>
        <v>1</v>
      </c>
      <c r="AB23" s="1" t="s">
        <v>489</v>
      </c>
      <c r="AC23" s="7">
        <f t="shared" si="16"/>
        <v>1</v>
      </c>
      <c r="AD23" s="1">
        <f t="shared" si="17"/>
        <v>1</v>
      </c>
      <c r="AE23" s="1" t="s">
        <v>445</v>
      </c>
      <c r="AF23" s="7">
        <f t="shared" si="18"/>
        <v>1</v>
      </c>
      <c r="AG23" s="1">
        <f t="shared" si="19"/>
        <v>1</v>
      </c>
      <c r="AH23" s="1" t="s">
        <v>453</v>
      </c>
      <c r="AI23" s="7">
        <f t="shared" si="20"/>
        <v>1</v>
      </c>
      <c r="AJ23" s="1">
        <f t="shared" si="21"/>
        <v>1</v>
      </c>
      <c r="AK23" s="1" t="s">
        <v>440</v>
      </c>
      <c r="AL23" s="7" t="str">
        <f t="shared" si="22"/>
        <v>NA</v>
      </c>
      <c r="AM23" s="1" t="e">
        <f t="shared" si="23"/>
        <v>#VALUE!</v>
      </c>
      <c r="AN23" s="1" t="s">
        <v>454</v>
      </c>
      <c r="AO23" s="7">
        <f t="shared" si="24"/>
        <v>0</v>
      </c>
      <c r="AP23" s="1">
        <f t="shared" si="25"/>
        <v>0</v>
      </c>
      <c r="AQ23" s="1" t="s">
        <v>453</v>
      </c>
      <c r="AR23" s="7">
        <f t="shared" si="26"/>
        <v>1</v>
      </c>
      <c r="AS23" s="1">
        <f t="shared" si="27"/>
        <v>1</v>
      </c>
      <c r="AT23" s="1" t="s">
        <v>464</v>
      </c>
      <c r="AU23" s="7">
        <f t="shared" si="28"/>
        <v>4</v>
      </c>
      <c r="AV23" s="1">
        <f t="shared" si="29"/>
        <v>4</v>
      </c>
      <c r="AW23" s="1" t="s">
        <v>467</v>
      </c>
      <c r="AX23" s="7" t="str">
        <f t="shared" si="30"/>
        <v>NA</v>
      </c>
      <c r="AY23" s="1" t="e">
        <f t="shared" si="31"/>
        <v>#VALUE!</v>
      </c>
      <c r="BA23" s="7" t="str">
        <f t="shared" si="32"/>
        <v>NA</v>
      </c>
      <c r="BB23" s="1" t="e">
        <f t="shared" si="33"/>
        <v>#VALUE!</v>
      </c>
      <c r="BC23" s="1" t="s">
        <v>453</v>
      </c>
      <c r="BD23" s="7">
        <f t="shared" si="34"/>
        <v>1</v>
      </c>
      <c r="BE23" s="1">
        <f t="shared" si="35"/>
        <v>1</v>
      </c>
      <c r="BF23" s="1" t="s">
        <v>455</v>
      </c>
      <c r="BG23" s="7" t="str">
        <f t="shared" si="36"/>
        <v>NA</v>
      </c>
      <c r="BH23" s="1" t="e">
        <f t="shared" si="37"/>
        <v>#VALUE!</v>
      </c>
    </row>
    <row r="24" spans="1:60" x14ac:dyDescent="0.25">
      <c r="A24" s="1" t="s">
        <v>169</v>
      </c>
      <c r="B24" s="1" t="s">
        <v>404</v>
      </c>
      <c r="C24" s="7">
        <f t="shared" si="1"/>
        <v>1</v>
      </c>
      <c r="D24" s="1" t="s">
        <v>410</v>
      </c>
      <c r="E24" s="7">
        <f t="shared" si="2"/>
        <v>3</v>
      </c>
      <c r="F24" s="1" t="s">
        <v>484</v>
      </c>
      <c r="G24" s="7">
        <f t="shared" si="3"/>
        <v>2</v>
      </c>
      <c r="H24" s="1" t="s">
        <v>418</v>
      </c>
      <c r="I24" s="7">
        <f t="shared" si="4"/>
        <v>2</v>
      </c>
      <c r="J24" s="1" t="s">
        <v>420</v>
      </c>
      <c r="K24" s="7">
        <f t="shared" si="0"/>
        <v>1</v>
      </c>
      <c r="L24" s="7">
        <f t="shared" si="5"/>
        <v>1</v>
      </c>
      <c r="M24" s="1" t="s">
        <v>425</v>
      </c>
      <c r="N24" s="7">
        <f t="shared" si="6"/>
        <v>2</v>
      </c>
      <c r="O24" s="7">
        <f t="shared" si="7"/>
        <v>2</v>
      </c>
      <c r="P24" s="1" t="s">
        <v>493</v>
      </c>
      <c r="Q24" s="7">
        <f t="shared" si="8"/>
        <v>1</v>
      </c>
      <c r="R24" s="7">
        <f t="shared" si="9"/>
        <v>1</v>
      </c>
      <c r="S24" s="1" t="s">
        <v>432</v>
      </c>
      <c r="T24" s="7">
        <f t="shared" si="10"/>
        <v>2</v>
      </c>
      <c r="U24" s="1">
        <f t="shared" si="11"/>
        <v>2</v>
      </c>
      <c r="V24" s="1" t="s">
        <v>438</v>
      </c>
      <c r="W24" s="7">
        <f t="shared" si="12"/>
        <v>1</v>
      </c>
      <c r="X24" s="1">
        <f t="shared" si="13"/>
        <v>1</v>
      </c>
      <c r="Y24" s="1" t="s">
        <v>438</v>
      </c>
      <c r="Z24" s="7">
        <f t="shared" si="14"/>
        <v>1</v>
      </c>
      <c r="AA24" s="1">
        <f t="shared" si="15"/>
        <v>1</v>
      </c>
      <c r="AB24" s="1" t="s">
        <v>489</v>
      </c>
      <c r="AC24" s="7">
        <f t="shared" si="16"/>
        <v>1</v>
      </c>
      <c r="AD24" s="1">
        <f t="shared" si="17"/>
        <v>1</v>
      </c>
      <c r="AE24" s="1" t="s">
        <v>438</v>
      </c>
      <c r="AF24" s="7">
        <f t="shared" si="18"/>
        <v>1</v>
      </c>
      <c r="AG24" s="1">
        <f t="shared" si="19"/>
        <v>1</v>
      </c>
      <c r="AH24" s="1" t="s">
        <v>453</v>
      </c>
      <c r="AI24" s="7">
        <f t="shared" si="20"/>
        <v>1</v>
      </c>
      <c r="AJ24" s="1">
        <f t="shared" si="21"/>
        <v>1</v>
      </c>
      <c r="AK24" s="1" t="s">
        <v>453</v>
      </c>
      <c r="AL24" s="7">
        <f t="shared" si="22"/>
        <v>1</v>
      </c>
      <c r="AM24" s="1">
        <f t="shared" si="23"/>
        <v>1</v>
      </c>
      <c r="AN24" s="1" t="s">
        <v>454</v>
      </c>
      <c r="AO24" s="7">
        <f t="shared" si="24"/>
        <v>0</v>
      </c>
      <c r="AP24" s="1">
        <f t="shared" si="25"/>
        <v>0</v>
      </c>
      <c r="AQ24" s="1" t="s">
        <v>453</v>
      </c>
      <c r="AR24" s="7">
        <f t="shared" si="26"/>
        <v>1</v>
      </c>
      <c r="AS24" s="1">
        <f t="shared" si="27"/>
        <v>1</v>
      </c>
      <c r="AT24" s="1" t="s">
        <v>465</v>
      </c>
      <c r="AU24" s="7">
        <f t="shared" si="28"/>
        <v>2</v>
      </c>
      <c r="AV24" s="1">
        <f t="shared" si="29"/>
        <v>2</v>
      </c>
      <c r="AW24" s="1" t="s">
        <v>453</v>
      </c>
      <c r="AX24" s="7">
        <f t="shared" si="30"/>
        <v>1</v>
      </c>
      <c r="AY24" s="1">
        <f t="shared" si="31"/>
        <v>1</v>
      </c>
      <c r="AZ24" s="1" t="s">
        <v>473</v>
      </c>
      <c r="BA24" s="7">
        <f t="shared" si="32"/>
        <v>2</v>
      </c>
      <c r="BB24" s="1">
        <f t="shared" si="33"/>
        <v>2</v>
      </c>
      <c r="BC24" s="1" t="s">
        <v>453</v>
      </c>
      <c r="BD24" s="7">
        <f t="shared" si="34"/>
        <v>1</v>
      </c>
      <c r="BE24" s="1">
        <f t="shared" si="35"/>
        <v>1</v>
      </c>
      <c r="BF24" s="1" t="s">
        <v>453</v>
      </c>
      <c r="BG24" s="7">
        <f t="shared" si="36"/>
        <v>1</v>
      </c>
      <c r="BH24" s="1">
        <f t="shared" si="37"/>
        <v>1</v>
      </c>
    </row>
    <row r="25" spans="1:60" x14ac:dyDescent="0.25">
      <c r="A25" s="1" t="s">
        <v>255</v>
      </c>
      <c r="B25" s="1" t="s">
        <v>404</v>
      </c>
      <c r="C25" s="7">
        <f t="shared" si="1"/>
        <v>1</v>
      </c>
      <c r="D25" s="1" t="s">
        <v>411</v>
      </c>
      <c r="E25" s="7">
        <f t="shared" si="2"/>
        <v>4</v>
      </c>
      <c r="F25" s="1" t="s">
        <v>414</v>
      </c>
      <c r="G25" s="7">
        <f t="shared" si="3"/>
        <v>1</v>
      </c>
      <c r="H25" s="1" t="s">
        <v>417</v>
      </c>
      <c r="I25" s="7">
        <f t="shared" si="4"/>
        <v>3</v>
      </c>
      <c r="J25" s="1" t="s">
        <v>422</v>
      </c>
      <c r="K25" s="7">
        <f t="shared" si="0"/>
        <v>4</v>
      </c>
      <c r="L25" s="7">
        <f t="shared" si="5"/>
        <v>4</v>
      </c>
      <c r="M25" s="1" t="s">
        <v>427</v>
      </c>
      <c r="N25" s="7" t="str">
        <f t="shared" si="6"/>
        <v>NA</v>
      </c>
      <c r="O25" s="7" t="e">
        <f t="shared" si="7"/>
        <v>#VALUE!</v>
      </c>
      <c r="Q25" s="7" t="str">
        <f t="shared" si="8"/>
        <v>NA</v>
      </c>
      <c r="R25" s="7" t="e">
        <f t="shared" si="9"/>
        <v>#VALUE!</v>
      </c>
      <c r="S25" s="1" t="s">
        <v>436</v>
      </c>
      <c r="T25" s="7" t="str">
        <f t="shared" si="10"/>
        <v>NA</v>
      </c>
      <c r="U25" s="1" t="e">
        <f t="shared" si="11"/>
        <v>#VALUE!</v>
      </c>
      <c r="V25" s="1" t="s">
        <v>490</v>
      </c>
      <c r="W25" s="7">
        <f t="shared" si="12"/>
        <v>5</v>
      </c>
      <c r="X25" s="1">
        <f t="shared" si="13"/>
        <v>5</v>
      </c>
      <c r="Y25" s="1" t="s">
        <v>425</v>
      </c>
      <c r="Z25" s="7">
        <f t="shared" si="14"/>
        <v>2</v>
      </c>
      <c r="AA25" s="1">
        <f t="shared" si="15"/>
        <v>2</v>
      </c>
      <c r="AB25" s="1" t="s">
        <v>425</v>
      </c>
      <c r="AC25" s="7">
        <f t="shared" si="16"/>
        <v>2</v>
      </c>
      <c r="AD25" s="1">
        <f t="shared" si="17"/>
        <v>2</v>
      </c>
      <c r="AE25" s="1" t="s">
        <v>425</v>
      </c>
      <c r="AF25" s="7">
        <f t="shared" si="18"/>
        <v>2</v>
      </c>
      <c r="AG25" s="1">
        <f t="shared" si="19"/>
        <v>2</v>
      </c>
      <c r="AH25" s="1" t="s">
        <v>453</v>
      </c>
      <c r="AI25" s="7">
        <f t="shared" si="20"/>
        <v>1</v>
      </c>
      <c r="AJ25" s="1">
        <f t="shared" si="21"/>
        <v>1</v>
      </c>
      <c r="AK25" s="1" t="s">
        <v>454</v>
      </c>
      <c r="AL25" s="7">
        <f t="shared" si="22"/>
        <v>0</v>
      </c>
      <c r="AM25" s="1">
        <f t="shared" si="23"/>
        <v>0</v>
      </c>
      <c r="AN25" s="1" t="s">
        <v>454</v>
      </c>
      <c r="AO25" s="7">
        <f t="shared" si="24"/>
        <v>0</v>
      </c>
      <c r="AP25" s="1">
        <f t="shared" si="25"/>
        <v>0</v>
      </c>
      <c r="AQ25" s="1" t="s">
        <v>454</v>
      </c>
      <c r="AR25" s="7">
        <f t="shared" si="26"/>
        <v>0</v>
      </c>
      <c r="AS25" s="1">
        <f t="shared" si="27"/>
        <v>0</v>
      </c>
      <c r="AT25" s="1" t="s">
        <v>464</v>
      </c>
      <c r="AU25" s="7">
        <f t="shared" si="28"/>
        <v>4</v>
      </c>
      <c r="AV25" s="1">
        <f t="shared" si="29"/>
        <v>4</v>
      </c>
      <c r="AW25" s="1" t="s">
        <v>454</v>
      </c>
      <c r="AX25" s="7">
        <f t="shared" si="30"/>
        <v>0</v>
      </c>
      <c r="AY25" s="1">
        <f t="shared" si="31"/>
        <v>0</v>
      </c>
      <c r="BA25" s="7" t="str">
        <f t="shared" si="32"/>
        <v>NA</v>
      </c>
      <c r="BB25" s="1" t="e">
        <f t="shared" si="33"/>
        <v>#VALUE!</v>
      </c>
      <c r="BC25" s="1" t="s">
        <v>453</v>
      </c>
      <c r="BD25" s="7">
        <f t="shared" si="34"/>
        <v>1</v>
      </c>
      <c r="BE25" s="1">
        <f t="shared" si="35"/>
        <v>1</v>
      </c>
      <c r="BF25" s="1" t="s">
        <v>455</v>
      </c>
      <c r="BG25" s="7" t="str">
        <f t="shared" si="36"/>
        <v>NA</v>
      </c>
      <c r="BH25" s="1" t="e">
        <f t="shared" si="37"/>
        <v>#VALUE!</v>
      </c>
    </row>
    <row r="26" spans="1:60" x14ac:dyDescent="0.25">
      <c r="A26" s="1" t="s">
        <v>172</v>
      </c>
      <c r="B26" s="1" t="s">
        <v>404</v>
      </c>
      <c r="C26" s="7">
        <f t="shared" si="1"/>
        <v>1</v>
      </c>
      <c r="D26" s="1" t="s">
        <v>410</v>
      </c>
      <c r="E26" s="7">
        <f t="shared" si="2"/>
        <v>3</v>
      </c>
      <c r="F26" s="1" t="s">
        <v>484</v>
      </c>
      <c r="G26" s="7">
        <f t="shared" si="3"/>
        <v>2</v>
      </c>
      <c r="H26" s="1" t="s">
        <v>417</v>
      </c>
      <c r="I26" s="7">
        <f t="shared" si="4"/>
        <v>3</v>
      </c>
      <c r="J26" s="1" t="s">
        <v>420</v>
      </c>
      <c r="K26" s="7">
        <f t="shared" si="0"/>
        <v>1</v>
      </c>
      <c r="L26" s="7">
        <f t="shared" si="5"/>
        <v>1</v>
      </c>
      <c r="M26" s="1" t="s">
        <v>425</v>
      </c>
      <c r="N26" s="7">
        <f t="shared" si="6"/>
        <v>2</v>
      </c>
      <c r="O26" s="7">
        <f t="shared" si="7"/>
        <v>2</v>
      </c>
      <c r="P26" s="1" t="s">
        <v>493</v>
      </c>
      <c r="Q26" s="7">
        <f t="shared" si="8"/>
        <v>1</v>
      </c>
      <c r="R26" s="7">
        <f t="shared" si="9"/>
        <v>1</v>
      </c>
      <c r="S26" s="1" t="s">
        <v>432</v>
      </c>
      <c r="T26" s="7">
        <f t="shared" si="10"/>
        <v>2</v>
      </c>
      <c r="U26" s="1">
        <f t="shared" si="11"/>
        <v>2</v>
      </c>
      <c r="V26" s="1" t="s">
        <v>438</v>
      </c>
      <c r="W26" s="7">
        <f t="shared" si="12"/>
        <v>1</v>
      </c>
      <c r="X26" s="1">
        <f t="shared" si="13"/>
        <v>1</v>
      </c>
      <c r="Y26" s="1" t="s">
        <v>438</v>
      </c>
      <c r="Z26" s="7">
        <f t="shared" si="14"/>
        <v>1</v>
      </c>
      <c r="AA26" s="1">
        <f t="shared" si="15"/>
        <v>1</v>
      </c>
      <c r="AB26" s="1" t="s">
        <v>489</v>
      </c>
      <c r="AC26" s="7">
        <f t="shared" si="16"/>
        <v>1</v>
      </c>
      <c r="AD26" s="1">
        <f t="shared" si="17"/>
        <v>1</v>
      </c>
      <c r="AE26" s="1" t="s">
        <v>438</v>
      </c>
      <c r="AF26" s="7">
        <f t="shared" si="18"/>
        <v>1</v>
      </c>
      <c r="AG26" s="1">
        <f t="shared" si="19"/>
        <v>1</v>
      </c>
      <c r="AH26" s="1" t="s">
        <v>453</v>
      </c>
      <c r="AI26" s="7">
        <f t="shared" si="20"/>
        <v>1</v>
      </c>
      <c r="AJ26" s="1">
        <f t="shared" si="21"/>
        <v>1</v>
      </c>
      <c r="AK26" s="1" t="s">
        <v>453</v>
      </c>
      <c r="AL26" s="7">
        <f t="shared" si="22"/>
        <v>1</v>
      </c>
      <c r="AM26" s="1">
        <f t="shared" si="23"/>
        <v>1</v>
      </c>
      <c r="AN26" s="1" t="s">
        <v>454</v>
      </c>
      <c r="AO26" s="7">
        <f t="shared" si="24"/>
        <v>0</v>
      </c>
      <c r="AP26" s="1">
        <f t="shared" si="25"/>
        <v>0</v>
      </c>
      <c r="AQ26" s="1" t="s">
        <v>453</v>
      </c>
      <c r="AR26" s="7">
        <f t="shared" si="26"/>
        <v>1</v>
      </c>
      <c r="AS26" s="1">
        <f t="shared" si="27"/>
        <v>1</v>
      </c>
      <c r="AT26" s="1" t="s">
        <v>465</v>
      </c>
      <c r="AU26" s="7">
        <f t="shared" si="28"/>
        <v>2</v>
      </c>
      <c r="AV26" s="1">
        <f t="shared" si="29"/>
        <v>2</v>
      </c>
      <c r="AW26" s="1" t="s">
        <v>453</v>
      </c>
      <c r="AX26" s="7">
        <f t="shared" si="30"/>
        <v>1</v>
      </c>
      <c r="AY26" s="1">
        <f t="shared" si="31"/>
        <v>1</v>
      </c>
      <c r="AZ26" s="1" t="s">
        <v>477</v>
      </c>
      <c r="BA26" s="7" t="str">
        <f t="shared" si="32"/>
        <v>NA</v>
      </c>
      <c r="BB26" s="1" t="e">
        <f t="shared" si="33"/>
        <v>#VALUE!</v>
      </c>
      <c r="BC26" s="1" t="s">
        <v>453</v>
      </c>
      <c r="BD26" s="7">
        <f t="shared" si="34"/>
        <v>1</v>
      </c>
      <c r="BE26" s="1">
        <f t="shared" si="35"/>
        <v>1</v>
      </c>
      <c r="BF26" s="1" t="s">
        <v>453</v>
      </c>
      <c r="BG26" s="7">
        <f t="shared" si="36"/>
        <v>1</v>
      </c>
      <c r="BH26" s="1">
        <f t="shared" si="37"/>
        <v>1</v>
      </c>
    </row>
    <row r="27" spans="1:60" x14ac:dyDescent="0.25">
      <c r="A27" s="1" t="s">
        <v>347</v>
      </c>
      <c r="B27" s="1" t="s">
        <v>403</v>
      </c>
      <c r="C27" s="7">
        <f t="shared" si="1"/>
        <v>2</v>
      </c>
      <c r="D27" s="1" t="s">
        <v>412</v>
      </c>
      <c r="E27" s="7">
        <f t="shared" si="2"/>
        <v>5</v>
      </c>
      <c r="F27" s="1" t="s">
        <v>414</v>
      </c>
      <c r="G27" s="7">
        <f t="shared" si="3"/>
        <v>1</v>
      </c>
      <c r="H27" s="1" t="s">
        <v>417</v>
      </c>
      <c r="I27" s="7">
        <f t="shared" si="4"/>
        <v>3</v>
      </c>
      <c r="J27" s="1" t="s">
        <v>487</v>
      </c>
      <c r="K27" s="7">
        <f t="shared" si="0"/>
        <v>3</v>
      </c>
      <c r="L27" s="7">
        <f t="shared" si="5"/>
        <v>3</v>
      </c>
      <c r="M27" s="1" t="s">
        <v>491</v>
      </c>
      <c r="N27" s="7" t="str">
        <f t="shared" si="6"/>
        <v>NA</v>
      </c>
      <c r="O27" s="7" t="e">
        <f t="shared" si="7"/>
        <v>#VALUE!</v>
      </c>
      <c r="Q27" s="7" t="str">
        <f t="shared" si="8"/>
        <v>NA</v>
      </c>
      <c r="R27" s="7" t="e">
        <f t="shared" si="9"/>
        <v>#VALUE!</v>
      </c>
      <c r="S27" s="1" t="s">
        <v>434</v>
      </c>
      <c r="T27" s="7">
        <f t="shared" si="10"/>
        <v>5</v>
      </c>
      <c r="U27" s="1">
        <f t="shared" si="11"/>
        <v>5</v>
      </c>
      <c r="V27" s="1" t="s">
        <v>425</v>
      </c>
      <c r="W27" s="7">
        <f t="shared" si="12"/>
        <v>2</v>
      </c>
      <c r="X27" s="1">
        <f t="shared" si="13"/>
        <v>2</v>
      </c>
      <c r="Y27" s="1" t="s">
        <v>425</v>
      </c>
      <c r="Z27" s="7">
        <f t="shared" si="14"/>
        <v>2</v>
      </c>
      <c r="AA27" s="1">
        <f t="shared" si="15"/>
        <v>2</v>
      </c>
      <c r="AB27" s="1" t="s">
        <v>489</v>
      </c>
      <c r="AC27" s="7">
        <f t="shared" si="16"/>
        <v>1</v>
      </c>
      <c r="AD27" s="1">
        <f t="shared" si="17"/>
        <v>1</v>
      </c>
      <c r="AE27" s="1" t="s">
        <v>445</v>
      </c>
      <c r="AF27" s="7">
        <f t="shared" si="18"/>
        <v>1</v>
      </c>
      <c r="AG27" s="1">
        <f t="shared" si="19"/>
        <v>1</v>
      </c>
      <c r="AH27" s="1" t="s">
        <v>453</v>
      </c>
      <c r="AI27" s="7">
        <f t="shared" si="20"/>
        <v>1</v>
      </c>
      <c r="AJ27" s="1">
        <f t="shared" si="21"/>
        <v>1</v>
      </c>
      <c r="AK27" s="1" t="s">
        <v>454</v>
      </c>
      <c r="AL27" s="7">
        <f t="shared" si="22"/>
        <v>0</v>
      </c>
      <c r="AM27" s="1">
        <f t="shared" si="23"/>
        <v>0</v>
      </c>
      <c r="AN27" s="1" t="s">
        <v>458</v>
      </c>
      <c r="AO27" s="7" t="str">
        <f t="shared" si="24"/>
        <v>NA</v>
      </c>
      <c r="AP27" s="1" t="e">
        <f t="shared" si="25"/>
        <v>#VALUE!</v>
      </c>
      <c r="AQ27" s="1" t="s">
        <v>453</v>
      </c>
      <c r="AR27" s="7">
        <f t="shared" si="26"/>
        <v>1</v>
      </c>
      <c r="AS27" s="1">
        <f t="shared" si="27"/>
        <v>1</v>
      </c>
      <c r="AT27" s="1" t="s">
        <v>463</v>
      </c>
      <c r="AU27" s="7">
        <f t="shared" si="28"/>
        <v>5</v>
      </c>
      <c r="AV27" s="1">
        <f t="shared" si="29"/>
        <v>5</v>
      </c>
      <c r="AW27" s="1" t="s">
        <v>454</v>
      </c>
      <c r="AX27" s="7">
        <f t="shared" si="30"/>
        <v>0</v>
      </c>
      <c r="AY27" s="1">
        <f t="shared" si="31"/>
        <v>0</v>
      </c>
      <c r="BA27" s="7" t="str">
        <f t="shared" si="32"/>
        <v>NA</v>
      </c>
      <c r="BB27" s="1" t="e">
        <f t="shared" si="33"/>
        <v>#VALUE!</v>
      </c>
      <c r="BC27" s="1" t="s">
        <v>455</v>
      </c>
      <c r="BD27" s="7" t="str">
        <f t="shared" si="34"/>
        <v>NA</v>
      </c>
      <c r="BE27" s="1" t="e">
        <f t="shared" si="35"/>
        <v>#VALUE!</v>
      </c>
      <c r="BF27" s="1" t="s">
        <v>453</v>
      </c>
      <c r="BG27" s="7">
        <f t="shared" si="36"/>
        <v>1</v>
      </c>
      <c r="BH27" s="1">
        <f t="shared" si="37"/>
        <v>1</v>
      </c>
    </row>
    <row r="28" spans="1:60" x14ac:dyDescent="0.25">
      <c r="A28" s="1" t="s">
        <v>178</v>
      </c>
      <c r="B28" s="1" t="s">
        <v>404</v>
      </c>
      <c r="C28" s="7">
        <f t="shared" si="1"/>
        <v>1</v>
      </c>
      <c r="D28" s="1" t="s">
        <v>410</v>
      </c>
      <c r="E28" s="7">
        <f t="shared" si="2"/>
        <v>3</v>
      </c>
      <c r="F28" s="1" t="s">
        <v>484</v>
      </c>
      <c r="G28" s="7">
        <f t="shared" si="3"/>
        <v>2</v>
      </c>
      <c r="H28" s="1" t="s">
        <v>417</v>
      </c>
      <c r="I28" s="7">
        <f t="shared" si="4"/>
        <v>3</v>
      </c>
      <c r="J28" s="1" t="s">
        <v>421</v>
      </c>
      <c r="K28" s="7">
        <f t="shared" si="0"/>
        <v>2</v>
      </c>
      <c r="L28" s="7">
        <f t="shared" si="5"/>
        <v>2</v>
      </c>
      <c r="M28" s="1" t="s">
        <v>425</v>
      </c>
      <c r="N28" s="7">
        <f t="shared" si="6"/>
        <v>2</v>
      </c>
      <c r="O28" s="7">
        <f t="shared" si="7"/>
        <v>2</v>
      </c>
      <c r="P28" s="1" t="s">
        <v>495</v>
      </c>
      <c r="Q28" s="7">
        <f t="shared" si="8"/>
        <v>4</v>
      </c>
      <c r="R28" s="7">
        <f t="shared" si="9"/>
        <v>4</v>
      </c>
      <c r="S28" s="1" t="s">
        <v>433</v>
      </c>
      <c r="T28" s="7">
        <f t="shared" si="10"/>
        <v>1</v>
      </c>
      <c r="U28" s="1">
        <f t="shared" si="11"/>
        <v>1</v>
      </c>
      <c r="V28" s="1" t="s">
        <v>438</v>
      </c>
      <c r="W28" s="7">
        <f t="shared" si="12"/>
        <v>1</v>
      </c>
      <c r="X28" s="1">
        <f t="shared" si="13"/>
        <v>1</v>
      </c>
      <c r="Y28" s="1" t="s">
        <v>438</v>
      </c>
      <c r="Z28" s="7">
        <f t="shared" si="14"/>
        <v>1</v>
      </c>
      <c r="AA28" s="1">
        <f t="shared" si="15"/>
        <v>1</v>
      </c>
      <c r="AB28" s="1" t="s">
        <v>489</v>
      </c>
      <c r="AC28" s="7">
        <f t="shared" si="16"/>
        <v>1</v>
      </c>
      <c r="AD28" s="1">
        <f t="shared" si="17"/>
        <v>1</v>
      </c>
      <c r="AE28" s="1" t="s">
        <v>439</v>
      </c>
      <c r="AF28" s="7" t="str">
        <f t="shared" si="18"/>
        <v>NA</v>
      </c>
      <c r="AG28" s="1" t="e">
        <f t="shared" si="19"/>
        <v>#VALUE!</v>
      </c>
      <c r="AH28" s="1" t="s">
        <v>453</v>
      </c>
      <c r="AI28" s="7">
        <f t="shared" si="20"/>
        <v>1</v>
      </c>
      <c r="AJ28" s="1">
        <f t="shared" si="21"/>
        <v>1</v>
      </c>
      <c r="AK28" s="1" t="s">
        <v>453</v>
      </c>
      <c r="AL28" s="7">
        <f t="shared" si="22"/>
        <v>1</v>
      </c>
      <c r="AM28" s="1">
        <f t="shared" si="23"/>
        <v>1</v>
      </c>
      <c r="AN28" s="1" t="s">
        <v>454</v>
      </c>
      <c r="AO28" s="7">
        <f t="shared" si="24"/>
        <v>0</v>
      </c>
      <c r="AP28" s="1">
        <f t="shared" si="25"/>
        <v>0</v>
      </c>
      <c r="AQ28" s="1" t="s">
        <v>453</v>
      </c>
      <c r="AR28" s="7">
        <f t="shared" si="26"/>
        <v>1</v>
      </c>
      <c r="AS28" s="1">
        <f t="shared" si="27"/>
        <v>1</v>
      </c>
      <c r="AT28" s="1" t="s">
        <v>465</v>
      </c>
      <c r="AU28" s="7">
        <f t="shared" si="28"/>
        <v>2</v>
      </c>
      <c r="AV28" s="1">
        <f t="shared" si="29"/>
        <v>2</v>
      </c>
      <c r="AW28" s="1" t="s">
        <v>453</v>
      </c>
      <c r="AX28" s="7">
        <f t="shared" si="30"/>
        <v>1</v>
      </c>
      <c r="AY28" s="1">
        <f t="shared" si="31"/>
        <v>1</v>
      </c>
      <c r="AZ28" s="1" t="s">
        <v>475</v>
      </c>
      <c r="BA28" s="7">
        <f t="shared" si="32"/>
        <v>4</v>
      </c>
      <c r="BB28" s="1">
        <f t="shared" si="33"/>
        <v>4</v>
      </c>
      <c r="BC28" s="1" t="s">
        <v>453</v>
      </c>
      <c r="BD28" s="7">
        <f t="shared" si="34"/>
        <v>1</v>
      </c>
      <c r="BE28" s="1">
        <f t="shared" si="35"/>
        <v>1</v>
      </c>
      <c r="BF28" s="1" t="s">
        <v>453</v>
      </c>
      <c r="BG28" s="7">
        <f t="shared" si="36"/>
        <v>1</v>
      </c>
      <c r="BH28" s="1">
        <f t="shared" si="37"/>
        <v>1</v>
      </c>
    </row>
    <row r="29" spans="1:60" x14ac:dyDescent="0.25">
      <c r="A29" s="1" t="s">
        <v>307</v>
      </c>
      <c r="B29" s="1" t="s">
        <v>404</v>
      </c>
      <c r="C29" s="7">
        <f t="shared" si="1"/>
        <v>1</v>
      </c>
      <c r="D29" s="1" t="s">
        <v>412</v>
      </c>
      <c r="E29" s="7">
        <f t="shared" si="2"/>
        <v>5</v>
      </c>
      <c r="F29" s="1" t="s">
        <v>415</v>
      </c>
      <c r="G29" s="7">
        <f t="shared" si="3"/>
        <v>3</v>
      </c>
      <c r="H29" s="1" t="s">
        <v>417</v>
      </c>
      <c r="I29" s="7">
        <f t="shared" si="4"/>
        <v>3</v>
      </c>
      <c r="J29" s="1" t="s">
        <v>487</v>
      </c>
      <c r="K29" s="7">
        <f t="shared" si="0"/>
        <v>3</v>
      </c>
      <c r="L29" s="7">
        <f t="shared" si="5"/>
        <v>3</v>
      </c>
      <c r="M29" s="1" t="s">
        <v>425</v>
      </c>
      <c r="N29" s="7">
        <f t="shared" si="6"/>
        <v>2</v>
      </c>
      <c r="O29" s="7">
        <f t="shared" si="7"/>
        <v>2</v>
      </c>
      <c r="P29" s="1" t="s">
        <v>496</v>
      </c>
      <c r="Q29" s="7">
        <f t="shared" si="8"/>
        <v>5</v>
      </c>
      <c r="R29" s="7">
        <f t="shared" si="9"/>
        <v>5</v>
      </c>
      <c r="S29" s="1" t="s">
        <v>432</v>
      </c>
      <c r="T29" s="7">
        <f t="shared" si="10"/>
        <v>2</v>
      </c>
      <c r="U29" s="1">
        <f t="shared" si="11"/>
        <v>2</v>
      </c>
      <c r="V29" s="1" t="s">
        <v>438</v>
      </c>
      <c r="W29" s="7">
        <f t="shared" si="12"/>
        <v>1</v>
      </c>
      <c r="X29" s="1">
        <f t="shared" si="13"/>
        <v>1</v>
      </c>
      <c r="Y29" s="1" t="s">
        <v>438</v>
      </c>
      <c r="Z29" s="7">
        <f t="shared" si="14"/>
        <v>1</v>
      </c>
      <c r="AA29" s="1">
        <f t="shared" si="15"/>
        <v>1</v>
      </c>
      <c r="AB29" s="1" t="s">
        <v>440</v>
      </c>
      <c r="AC29" s="7" t="str">
        <f t="shared" si="16"/>
        <v>NA</v>
      </c>
      <c r="AD29" s="1" t="e">
        <f t="shared" si="17"/>
        <v>#VALUE!</v>
      </c>
      <c r="AE29" s="1" t="s">
        <v>446</v>
      </c>
      <c r="AF29" s="7">
        <f t="shared" si="18"/>
        <v>5</v>
      </c>
      <c r="AG29" s="1">
        <f t="shared" si="19"/>
        <v>5</v>
      </c>
      <c r="AH29" s="1" t="s">
        <v>453</v>
      </c>
      <c r="AI29" s="7">
        <f t="shared" si="20"/>
        <v>1</v>
      </c>
      <c r="AJ29" s="1">
        <f t="shared" si="21"/>
        <v>1</v>
      </c>
      <c r="AK29" s="1" t="s">
        <v>453</v>
      </c>
      <c r="AL29" s="7">
        <f t="shared" si="22"/>
        <v>1</v>
      </c>
      <c r="AM29" s="1">
        <f t="shared" si="23"/>
        <v>1</v>
      </c>
      <c r="AN29" s="1" t="s">
        <v>453</v>
      </c>
      <c r="AO29" s="7">
        <f t="shared" si="24"/>
        <v>1</v>
      </c>
      <c r="AP29" s="1">
        <f t="shared" si="25"/>
        <v>1</v>
      </c>
      <c r="AQ29" s="1" t="s">
        <v>453</v>
      </c>
      <c r="AR29" s="7">
        <f t="shared" si="26"/>
        <v>1</v>
      </c>
      <c r="AS29" s="1">
        <f t="shared" si="27"/>
        <v>1</v>
      </c>
      <c r="AT29" s="1" t="s">
        <v>462</v>
      </c>
      <c r="AU29" s="7">
        <f t="shared" si="28"/>
        <v>3</v>
      </c>
      <c r="AV29" s="1">
        <f t="shared" si="29"/>
        <v>3</v>
      </c>
      <c r="AW29" s="1" t="s">
        <v>454</v>
      </c>
      <c r="AX29" s="7">
        <f t="shared" si="30"/>
        <v>0</v>
      </c>
      <c r="AY29" s="1">
        <f t="shared" si="31"/>
        <v>0</v>
      </c>
      <c r="BA29" s="7" t="str">
        <f t="shared" si="32"/>
        <v>NA</v>
      </c>
      <c r="BB29" s="1" t="e">
        <f t="shared" si="33"/>
        <v>#VALUE!</v>
      </c>
      <c r="BC29" s="1" t="s">
        <v>454</v>
      </c>
      <c r="BD29" s="7">
        <f t="shared" si="34"/>
        <v>0</v>
      </c>
      <c r="BE29" s="1">
        <f t="shared" si="35"/>
        <v>0</v>
      </c>
      <c r="BF29" s="1" t="s">
        <v>455</v>
      </c>
      <c r="BG29" s="7" t="str">
        <f t="shared" si="36"/>
        <v>NA</v>
      </c>
      <c r="BH29" s="1" t="e">
        <f t="shared" si="37"/>
        <v>#VALUE!</v>
      </c>
    </row>
    <row r="30" spans="1:60" x14ac:dyDescent="0.25">
      <c r="A30" s="1" t="s">
        <v>116</v>
      </c>
      <c r="B30" s="1" t="s">
        <v>403</v>
      </c>
      <c r="C30" s="7">
        <f t="shared" si="1"/>
        <v>2</v>
      </c>
      <c r="D30" s="1" t="s">
        <v>410</v>
      </c>
      <c r="E30" s="7">
        <f t="shared" si="2"/>
        <v>3</v>
      </c>
      <c r="F30" s="1" t="s">
        <v>484</v>
      </c>
      <c r="G30" s="7">
        <f t="shared" si="3"/>
        <v>2</v>
      </c>
      <c r="H30" s="1" t="s">
        <v>417</v>
      </c>
      <c r="I30" s="7">
        <f t="shared" si="4"/>
        <v>3</v>
      </c>
      <c r="J30" s="1" t="s">
        <v>422</v>
      </c>
      <c r="K30" s="7">
        <f t="shared" si="0"/>
        <v>4</v>
      </c>
      <c r="L30" s="7">
        <f t="shared" si="5"/>
        <v>4</v>
      </c>
      <c r="M30" s="1" t="s">
        <v>491</v>
      </c>
      <c r="N30" s="7" t="str">
        <f t="shared" si="6"/>
        <v>NA</v>
      </c>
      <c r="O30" s="7" t="e">
        <f t="shared" si="7"/>
        <v>#VALUE!</v>
      </c>
      <c r="Q30" s="7" t="str">
        <f t="shared" si="8"/>
        <v>NA</v>
      </c>
      <c r="R30" s="7" t="e">
        <f t="shared" si="9"/>
        <v>#VALUE!</v>
      </c>
      <c r="S30" s="1" t="s">
        <v>435</v>
      </c>
      <c r="T30" s="7" t="str">
        <f t="shared" si="10"/>
        <v>NA</v>
      </c>
      <c r="U30" s="1" t="e">
        <f t="shared" si="11"/>
        <v>#VALUE!</v>
      </c>
      <c r="V30" s="1" t="s">
        <v>439</v>
      </c>
      <c r="W30" s="7" t="str">
        <f t="shared" si="12"/>
        <v>NA</v>
      </c>
      <c r="X30" s="1" t="e">
        <f t="shared" si="13"/>
        <v>#VALUE!</v>
      </c>
      <c r="Y30" s="1" t="s">
        <v>490</v>
      </c>
      <c r="Z30" s="7">
        <f t="shared" si="14"/>
        <v>5</v>
      </c>
      <c r="AA30" s="1">
        <f t="shared" si="15"/>
        <v>5</v>
      </c>
      <c r="AB30" s="1" t="s">
        <v>439</v>
      </c>
      <c r="AC30" s="7" t="str">
        <f t="shared" si="16"/>
        <v>NA</v>
      </c>
      <c r="AD30" s="1" t="e">
        <f t="shared" si="17"/>
        <v>#VALUE!</v>
      </c>
      <c r="AE30" s="1" t="s">
        <v>425</v>
      </c>
      <c r="AF30" s="7">
        <f t="shared" si="18"/>
        <v>2</v>
      </c>
      <c r="AG30" s="1">
        <f t="shared" si="19"/>
        <v>2</v>
      </c>
      <c r="AH30" s="1" t="s">
        <v>453</v>
      </c>
      <c r="AI30" s="7">
        <f t="shared" si="20"/>
        <v>1</v>
      </c>
      <c r="AJ30" s="1">
        <f t="shared" si="21"/>
        <v>1</v>
      </c>
      <c r="AK30" s="1" t="s">
        <v>453</v>
      </c>
      <c r="AL30" s="7">
        <f t="shared" si="22"/>
        <v>1</v>
      </c>
      <c r="AM30" s="1">
        <f t="shared" si="23"/>
        <v>1</v>
      </c>
      <c r="AN30" s="1" t="s">
        <v>453</v>
      </c>
      <c r="AO30" s="7">
        <f t="shared" si="24"/>
        <v>1</v>
      </c>
      <c r="AP30" s="1">
        <f t="shared" si="25"/>
        <v>1</v>
      </c>
      <c r="AQ30" s="1" t="s">
        <v>454</v>
      </c>
      <c r="AR30" s="7">
        <f t="shared" si="26"/>
        <v>0</v>
      </c>
      <c r="AS30" s="1">
        <f t="shared" si="27"/>
        <v>0</v>
      </c>
      <c r="AT30" s="1" t="s">
        <v>462</v>
      </c>
      <c r="AU30" s="7">
        <f t="shared" si="28"/>
        <v>3</v>
      </c>
      <c r="AV30" s="1">
        <f t="shared" si="29"/>
        <v>3</v>
      </c>
      <c r="AW30" s="1" t="s">
        <v>453</v>
      </c>
      <c r="AX30" s="7">
        <f t="shared" si="30"/>
        <v>1</v>
      </c>
      <c r="AY30" s="1">
        <f t="shared" si="31"/>
        <v>1</v>
      </c>
      <c r="AZ30" s="1" t="s">
        <v>475</v>
      </c>
      <c r="BA30" s="7">
        <f t="shared" si="32"/>
        <v>4</v>
      </c>
      <c r="BB30" s="1">
        <f t="shared" si="33"/>
        <v>4</v>
      </c>
      <c r="BC30" s="1" t="s">
        <v>453</v>
      </c>
      <c r="BD30" s="7">
        <f t="shared" si="34"/>
        <v>1</v>
      </c>
      <c r="BE30" s="1">
        <f t="shared" si="35"/>
        <v>1</v>
      </c>
      <c r="BF30" s="1" t="s">
        <v>453</v>
      </c>
      <c r="BG30" s="7">
        <f t="shared" si="36"/>
        <v>1</v>
      </c>
      <c r="BH30" s="1">
        <f t="shared" si="37"/>
        <v>1</v>
      </c>
    </row>
    <row r="31" spans="1:60" x14ac:dyDescent="0.25">
      <c r="A31" s="1" t="s">
        <v>251</v>
      </c>
      <c r="B31" s="1" t="s">
        <v>404</v>
      </c>
      <c r="C31" s="7">
        <f t="shared" si="1"/>
        <v>1</v>
      </c>
      <c r="D31" s="1" t="s">
        <v>411</v>
      </c>
      <c r="E31" s="7">
        <f t="shared" si="2"/>
        <v>4</v>
      </c>
      <c r="F31" s="1" t="s">
        <v>415</v>
      </c>
      <c r="G31" s="7">
        <f t="shared" si="3"/>
        <v>3</v>
      </c>
      <c r="H31" s="1" t="s">
        <v>416</v>
      </c>
      <c r="I31" s="7">
        <f t="shared" si="4"/>
        <v>1</v>
      </c>
      <c r="J31" s="1" t="s">
        <v>422</v>
      </c>
      <c r="K31" s="7">
        <f t="shared" si="0"/>
        <v>4</v>
      </c>
      <c r="L31" s="7">
        <f t="shared" si="5"/>
        <v>4</v>
      </c>
      <c r="M31" s="1" t="s">
        <v>427</v>
      </c>
      <c r="N31" s="7" t="str">
        <f t="shared" si="6"/>
        <v>NA</v>
      </c>
      <c r="O31" s="7" t="e">
        <f t="shared" si="7"/>
        <v>#VALUE!</v>
      </c>
      <c r="Q31" s="7" t="str">
        <f t="shared" si="8"/>
        <v>NA</v>
      </c>
      <c r="R31" s="7" t="e">
        <f t="shared" si="9"/>
        <v>#VALUE!</v>
      </c>
      <c r="S31" s="1" t="s">
        <v>434</v>
      </c>
      <c r="T31" s="7">
        <f t="shared" si="10"/>
        <v>5</v>
      </c>
      <c r="U31" s="1">
        <f t="shared" si="11"/>
        <v>5</v>
      </c>
      <c r="V31" s="1" t="s">
        <v>490</v>
      </c>
      <c r="W31" s="7">
        <f t="shared" si="12"/>
        <v>5</v>
      </c>
      <c r="X31" s="1">
        <f t="shared" si="13"/>
        <v>5</v>
      </c>
      <c r="Y31" s="1" t="s">
        <v>425</v>
      </c>
      <c r="Z31" s="7">
        <f t="shared" si="14"/>
        <v>2</v>
      </c>
      <c r="AA31" s="1">
        <f t="shared" si="15"/>
        <v>2</v>
      </c>
      <c r="AB31" s="1" t="s">
        <v>425</v>
      </c>
      <c r="AC31" s="7">
        <f t="shared" si="16"/>
        <v>2</v>
      </c>
      <c r="AD31" s="1">
        <f t="shared" si="17"/>
        <v>2</v>
      </c>
      <c r="AE31" s="1" t="s">
        <v>425</v>
      </c>
      <c r="AF31" s="7">
        <f t="shared" si="18"/>
        <v>2</v>
      </c>
      <c r="AG31" s="1">
        <f t="shared" si="19"/>
        <v>2</v>
      </c>
      <c r="AH31" s="1" t="s">
        <v>453</v>
      </c>
      <c r="AI31" s="7">
        <f t="shared" si="20"/>
        <v>1</v>
      </c>
      <c r="AJ31" s="1">
        <f t="shared" si="21"/>
        <v>1</v>
      </c>
      <c r="AK31" s="1" t="s">
        <v>454</v>
      </c>
      <c r="AL31" s="7">
        <f t="shared" si="22"/>
        <v>0</v>
      </c>
      <c r="AM31" s="1">
        <f t="shared" si="23"/>
        <v>0</v>
      </c>
      <c r="AN31" s="1" t="s">
        <v>454</v>
      </c>
      <c r="AO31" s="7">
        <f t="shared" si="24"/>
        <v>0</v>
      </c>
      <c r="AP31" s="1">
        <f t="shared" si="25"/>
        <v>0</v>
      </c>
      <c r="AQ31" s="1" t="s">
        <v>454</v>
      </c>
      <c r="AR31" s="7">
        <f t="shared" si="26"/>
        <v>0</v>
      </c>
      <c r="AS31" s="1">
        <f t="shared" si="27"/>
        <v>0</v>
      </c>
      <c r="AT31" s="1" t="s">
        <v>461</v>
      </c>
      <c r="AU31" s="7">
        <f t="shared" si="28"/>
        <v>1</v>
      </c>
      <c r="AV31" s="1">
        <f t="shared" si="29"/>
        <v>1</v>
      </c>
      <c r="AW31" s="1" t="s">
        <v>454</v>
      </c>
      <c r="AX31" s="7">
        <f t="shared" si="30"/>
        <v>0</v>
      </c>
      <c r="AY31" s="1">
        <f t="shared" si="31"/>
        <v>0</v>
      </c>
      <c r="BA31" s="7" t="str">
        <f t="shared" si="32"/>
        <v>NA</v>
      </c>
      <c r="BB31" s="1" t="e">
        <f t="shared" si="33"/>
        <v>#VALUE!</v>
      </c>
      <c r="BC31" s="1" t="s">
        <v>455</v>
      </c>
      <c r="BD31" s="7" t="str">
        <f t="shared" si="34"/>
        <v>NA</v>
      </c>
      <c r="BE31" s="1" t="e">
        <f t="shared" si="35"/>
        <v>#VALUE!</v>
      </c>
      <c r="BF31" s="1" t="s">
        <v>455</v>
      </c>
      <c r="BG31" s="7" t="str">
        <f t="shared" si="36"/>
        <v>NA</v>
      </c>
      <c r="BH31" s="1" t="e">
        <f t="shared" si="37"/>
        <v>#VALUE!</v>
      </c>
    </row>
    <row r="32" spans="1:60" x14ac:dyDescent="0.25">
      <c r="A32" s="1" t="s">
        <v>302</v>
      </c>
      <c r="B32" s="1" t="s">
        <v>404</v>
      </c>
      <c r="C32" s="7">
        <f t="shared" si="1"/>
        <v>1</v>
      </c>
      <c r="D32" s="1" t="s">
        <v>412</v>
      </c>
      <c r="E32" s="7">
        <f t="shared" si="2"/>
        <v>5</v>
      </c>
      <c r="F32" s="1" t="s">
        <v>484</v>
      </c>
      <c r="G32" s="7">
        <f t="shared" si="3"/>
        <v>2</v>
      </c>
      <c r="H32" s="1" t="s">
        <v>417</v>
      </c>
      <c r="I32" s="7">
        <f t="shared" si="4"/>
        <v>3</v>
      </c>
      <c r="J32" s="1" t="s">
        <v>421</v>
      </c>
      <c r="K32" s="7">
        <f t="shared" si="0"/>
        <v>2</v>
      </c>
      <c r="L32" s="7">
        <f t="shared" si="5"/>
        <v>2</v>
      </c>
      <c r="M32" s="1" t="s">
        <v>425</v>
      </c>
      <c r="N32" s="7">
        <f t="shared" si="6"/>
        <v>2</v>
      </c>
      <c r="O32" s="7">
        <f t="shared" si="7"/>
        <v>2</v>
      </c>
      <c r="P32" s="1" t="s">
        <v>496</v>
      </c>
      <c r="Q32" s="7">
        <f t="shared" si="8"/>
        <v>5</v>
      </c>
      <c r="R32" s="7">
        <f t="shared" si="9"/>
        <v>5</v>
      </c>
      <c r="S32" s="1" t="s">
        <v>435</v>
      </c>
      <c r="T32" s="7" t="str">
        <f t="shared" si="10"/>
        <v>NA</v>
      </c>
      <c r="U32" s="1" t="e">
        <f t="shared" si="11"/>
        <v>#VALUE!</v>
      </c>
      <c r="V32" s="1" t="s">
        <v>438</v>
      </c>
      <c r="W32" s="7">
        <f t="shared" si="12"/>
        <v>1</v>
      </c>
      <c r="X32" s="1">
        <f t="shared" si="13"/>
        <v>1</v>
      </c>
      <c r="Y32" s="1" t="s">
        <v>438</v>
      </c>
      <c r="Z32" s="7">
        <f t="shared" si="14"/>
        <v>1</v>
      </c>
      <c r="AA32" s="1">
        <f t="shared" si="15"/>
        <v>1</v>
      </c>
      <c r="AB32" s="1" t="s">
        <v>440</v>
      </c>
      <c r="AC32" s="7" t="str">
        <f t="shared" si="16"/>
        <v>NA</v>
      </c>
      <c r="AD32" s="1" t="e">
        <f t="shared" si="17"/>
        <v>#VALUE!</v>
      </c>
      <c r="AE32" s="1" t="s">
        <v>445</v>
      </c>
      <c r="AF32" s="7">
        <f t="shared" si="18"/>
        <v>1</v>
      </c>
      <c r="AG32" s="1">
        <f t="shared" si="19"/>
        <v>1</v>
      </c>
      <c r="AH32" s="1" t="s">
        <v>454</v>
      </c>
      <c r="AI32" s="7">
        <f t="shared" si="20"/>
        <v>0</v>
      </c>
      <c r="AJ32" s="1">
        <f t="shared" si="21"/>
        <v>0</v>
      </c>
      <c r="AK32" s="1" t="s">
        <v>453</v>
      </c>
      <c r="AL32" s="7">
        <f t="shared" si="22"/>
        <v>1</v>
      </c>
      <c r="AM32" s="1">
        <f t="shared" si="23"/>
        <v>1</v>
      </c>
      <c r="AN32" s="1" t="s">
        <v>453</v>
      </c>
      <c r="AO32" s="7">
        <f t="shared" si="24"/>
        <v>1</v>
      </c>
      <c r="AP32" s="1">
        <f t="shared" si="25"/>
        <v>1</v>
      </c>
      <c r="AQ32" s="1" t="s">
        <v>453</v>
      </c>
      <c r="AR32" s="7">
        <f t="shared" si="26"/>
        <v>1</v>
      </c>
      <c r="AS32" s="1">
        <f t="shared" si="27"/>
        <v>1</v>
      </c>
      <c r="AT32" s="1" t="s">
        <v>461</v>
      </c>
      <c r="AU32" s="7">
        <f t="shared" si="28"/>
        <v>1</v>
      </c>
      <c r="AV32" s="1">
        <f t="shared" si="29"/>
        <v>1</v>
      </c>
      <c r="AW32" s="1" t="s">
        <v>454</v>
      </c>
      <c r="AX32" s="7">
        <f t="shared" si="30"/>
        <v>0</v>
      </c>
      <c r="AY32" s="1">
        <f t="shared" si="31"/>
        <v>0</v>
      </c>
      <c r="BA32" s="7" t="str">
        <f t="shared" si="32"/>
        <v>NA</v>
      </c>
      <c r="BB32" s="1" t="e">
        <f t="shared" si="33"/>
        <v>#VALUE!</v>
      </c>
      <c r="BC32" s="1" t="s">
        <v>454</v>
      </c>
      <c r="BD32" s="7">
        <f t="shared" si="34"/>
        <v>0</v>
      </c>
      <c r="BE32" s="1">
        <f t="shared" si="35"/>
        <v>0</v>
      </c>
      <c r="BF32" s="1" t="s">
        <v>454</v>
      </c>
      <c r="BG32" s="7">
        <f t="shared" si="36"/>
        <v>0</v>
      </c>
      <c r="BH32" s="1">
        <f t="shared" si="37"/>
        <v>0</v>
      </c>
    </row>
    <row r="33" spans="1:60" x14ac:dyDescent="0.25">
      <c r="A33" s="1" t="s">
        <v>221</v>
      </c>
      <c r="B33" s="1" t="s">
        <v>404</v>
      </c>
      <c r="C33" s="7">
        <f t="shared" si="1"/>
        <v>1</v>
      </c>
      <c r="D33" s="1" t="s">
        <v>411</v>
      </c>
      <c r="E33" s="7">
        <f t="shared" si="2"/>
        <v>4</v>
      </c>
      <c r="F33" s="1" t="s">
        <v>484</v>
      </c>
      <c r="G33" s="7">
        <f t="shared" si="3"/>
        <v>2</v>
      </c>
      <c r="H33" s="1" t="s">
        <v>418</v>
      </c>
      <c r="I33" s="7">
        <f t="shared" si="4"/>
        <v>2</v>
      </c>
      <c r="J33" s="1" t="s">
        <v>487</v>
      </c>
      <c r="K33" s="7">
        <f t="shared" si="0"/>
        <v>3</v>
      </c>
      <c r="L33" s="7">
        <f t="shared" si="5"/>
        <v>3</v>
      </c>
      <c r="M33" s="1" t="s">
        <v>426</v>
      </c>
      <c r="N33" s="7">
        <f t="shared" si="6"/>
        <v>4</v>
      </c>
      <c r="O33" s="7">
        <f t="shared" si="7"/>
        <v>4</v>
      </c>
      <c r="Q33" s="7" t="str">
        <f t="shared" si="8"/>
        <v>NA</v>
      </c>
      <c r="R33" s="7" t="e">
        <f t="shared" si="9"/>
        <v>#VALUE!</v>
      </c>
      <c r="S33" s="1" t="s">
        <v>433</v>
      </c>
      <c r="T33" s="7">
        <f t="shared" si="10"/>
        <v>1</v>
      </c>
      <c r="U33" s="1">
        <f t="shared" si="11"/>
        <v>1</v>
      </c>
      <c r="V33" s="1" t="s">
        <v>425</v>
      </c>
      <c r="W33" s="7">
        <f t="shared" si="12"/>
        <v>2</v>
      </c>
      <c r="X33" s="1">
        <f t="shared" si="13"/>
        <v>2</v>
      </c>
      <c r="Y33" s="1" t="s">
        <v>425</v>
      </c>
      <c r="Z33" s="7">
        <f t="shared" si="14"/>
        <v>2</v>
      </c>
      <c r="AA33" s="1">
        <f t="shared" si="15"/>
        <v>2</v>
      </c>
      <c r="AB33" s="1" t="s">
        <v>425</v>
      </c>
      <c r="AC33" s="7">
        <f t="shared" si="16"/>
        <v>2</v>
      </c>
      <c r="AD33" s="1">
        <f t="shared" si="17"/>
        <v>2</v>
      </c>
      <c r="AE33" s="1" t="s">
        <v>445</v>
      </c>
      <c r="AF33" s="7">
        <f t="shared" si="18"/>
        <v>1</v>
      </c>
      <c r="AG33" s="1">
        <f t="shared" si="19"/>
        <v>1</v>
      </c>
      <c r="AH33" s="1" t="s">
        <v>453</v>
      </c>
      <c r="AI33" s="7">
        <f t="shared" si="20"/>
        <v>1</v>
      </c>
      <c r="AJ33" s="1">
        <f t="shared" si="21"/>
        <v>1</v>
      </c>
      <c r="AK33" s="1" t="s">
        <v>440</v>
      </c>
      <c r="AL33" s="7" t="str">
        <f t="shared" si="22"/>
        <v>NA</v>
      </c>
      <c r="AM33" s="1" t="e">
        <f t="shared" si="23"/>
        <v>#VALUE!</v>
      </c>
      <c r="AN33" s="1" t="s">
        <v>454</v>
      </c>
      <c r="AO33" s="7">
        <f t="shared" si="24"/>
        <v>0</v>
      </c>
      <c r="AP33" s="1">
        <f t="shared" si="25"/>
        <v>0</v>
      </c>
      <c r="AQ33" s="1" t="s">
        <v>454</v>
      </c>
      <c r="AR33" s="7">
        <f t="shared" si="26"/>
        <v>0</v>
      </c>
      <c r="AS33" s="1">
        <f t="shared" si="27"/>
        <v>0</v>
      </c>
      <c r="AT33" s="1" t="s">
        <v>464</v>
      </c>
      <c r="AU33" s="7">
        <f t="shared" si="28"/>
        <v>4</v>
      </c>
      <c r="AV33" s="1">
        <f t="shared" si="29"/>
        <v>4</v>
      </c>
      <c r="AW33" s="1" t="s">
        <v>453</v>
      </c>
      <c r="AX33" s="7">
        <f t="shared" si="30"/>
        <v>1</v>
      </c>
      <c r="AY33" s="1">
        <f t="shared" si="31"/>
        <v>1</v>
      </c>
      <c r="AZ33" s="1" t="s">
        <v>474</v>
      </c>
      <c r="BA33" s="7">
        <f t="shared" si="32"/>
        <v>1</v>
      </c>
      <c r="BB33" s="1">
        <f t="shared" si="33"/>
        <v>1</v>
      </c>
      <c r="BC33" s="1" t="s">
        <v>454</v>
      </c>
      <c r="BD33" s="7">
        <f t="shared" si="34"/>
        <v>0</v>
      </c>
      <c r="BE33" s="1">
        <f t="shared" si="35"/>
        <v>0</v>
      </c>
      <c r="BF33" s="1" t="s">
        <v>454</v>
      </c>
      <c r="BG33" s="7">
        <f t="shared" si="36"/>
        <v>0</v>
      </c>
      <c r="BH33" s="1">
        <f t="shared" si="37"/>
        <v>0</v>
      </c>
    </row>
    <row r="34" spans="1:60" x14ac:dyDescent="0.25">
      <c r="A34" s="1" t="s">
        <v>14</v>
      </c>
      <c r="B34" s="1" t="s">
        <v>404</v>
      </c>
      <c r="C34" s="7">
        <f t="shared" si="1"/>
        <v>1</v>
      </c>
      <c r="D34" s="1" t="s">
        <v>408</v>
      </c>
      <c r="E34" s="7">
        <f t="shared" si="2"/>
        <v>1</v>
      </c>
      <c r="F34" s="1" t="s">
        <v>414</v>
      </c>
      <c r="G34" s="7">
        <f t="shared" si="3"/>
        <v>1</v>
      </c>
      <c r="H34" s="1" t="s">
        <v>416</v>
      </c>
      <c r="I34" s="7">
        <f t="shared" si="4"/>
        <v>1</v>
      </c>
      <c r="J34" s="1" t="s">
        <v>420</v>
      </c>
      <c r="K34" s="7">
        <f t="shared" si="0"/>
        <v>1</v>
      </c>
      <c r="L34" s="7">
        <f t="shared" si="5"/>
        <v>1</v>
      </c>
      <c r="M34" s="1" t="s">
        <v>489</v>
      </c>
      <c r="N34" s="7">
        <f t="shared" si="6"/>
        <v>1</v>
      </c>
      <c r="O34" s="7">
        <f t="shared" si="7"/>
        <v>1</v>
      </c>
      <c r="P34" s="1" t="s">
        <v>430</v>
      </c>
      <c r="Q34" s="7">
        <f t="shared" si="8"/>
        <v>2</v>
      </c>
      <c r="R34" s="7">
        <f t="shared" si="9"/>
        <v>2</v>
      </c>
      <c r="S34" s="1" t="s">
        <v>432</v>
      </c>
      <c r="T34" s="7">
        <f t="shared" si="10"/>
        <v>2</v>
      </c>
      <c r="U34" s="1">
        <f t="shared" si="11"/>
        <v>2</v>
      </c>
      <c r="V34" s="1" t="s">
        <v>438</v>
      </c>
      <c r="W34" s="7">
        <f t="shared" si="12"/>
        <v>1</v>
      </c>
      <c r="X34" s="1">
        <f t="shared" si="13"/>
        <v>1</v>
      </c>
      <c r="Y34" s="1" t="s">
        <v>438</v>
      </c>
      <c r="Z34" s="7">
        <f t="shared" si="14"/>
        <v>1</v>
      </c>
      <c r="AA34" s="1">
        <f t="shared" si="15"/>
        <v>1</v>
      </c>
      <c r="AB34" s="1" t="s">
        <v>489</v>
      </c>
      <c r="AC34" s="7">
        <f t="shared" si="16"/>
        <v>1</v>
      </c>
      <c r="AD34" s="1">
        <f t="shared" si="17"/>
        <v>1</v>
      </c>
      <c r="AE34" s="1" t="s">
        <v>445</v>
      </c>
      <c r="AF34" s="7">
        <f t="shared" si="18"/>
        <v>1</v>
      </c>
      <c r="AG34" s="1">
        <f t="shared" si="19"/>
        <v>1</v>
      </c>
      <c r="AH34" s="1" t="s">
        <v>454</v>
      </c>
      <c r="AI34" s="7">
        <f t="shared" si="20"/>
        <v>0</v>
      </c>
      <c r="AJ34" s="1">
        <f t="shared" si="21"/>
        <v>0</v>
      </c>
      <c r="AK34" s="1" t="s">
        <v>440</v>
      </c>
      <c r="AL34" s="7" t="str">
        <f t="shared" si="22"/>
        <v>NA</v>
      </c>
      <c r="AM34" s="1" t="e">
        <f t="shared" si="23"/>
        <v>#VALUE!</v>
      </c>
      <c r="AN34" s="1" t="s">
        <v>454</v>
      </c>
      <c r="AO34" s="7">
        <f t="shared" si="24"/>
        <v>0</v>
      </c>
      <c r="AP34" s="1">
        <f t="shared" si="25"/>
        <v>0</v>
      </c>
      <c r="AQ34" s="1" t="s">
        <v>453</v>
      </c>
      <c r="AR34" s="7">
        <f t="shared" si="26"/>
        <v>1</v>
      </c>
      <c r="AS34" s="1">
        <f t="shared" si="27"/>
        <v>1</v>
      </c>
      <c r="AT34" s="1" t="s">
        <v>464</v>
      </c>
      <c r="AU34" s="7">
        <f t="shared" si="28"/>
        <v>4</v>
      </c>
      <c r="AV34" s="1">
        <f t="shared" si="29"/>
        <v>4</v>
      </c>
      <c r="AW34" s="1" t="s">
        <v>467</v>
      </c>
      <c r="AX34" s="7" t="str">
        <f t="shared" si="30"/>
        <v>NA</v>
      </c>
      <c r="AY34" s="1" t="e">
        <f t="shared" si="31"/>
        <v>#VALUE!</v>
      </c>
      <c r="BA34" s="7" t="str">
        <f t="shared" si="32"/>
        <v>NA</v>
      </c>
      <c r="BB34" s="1" t="e">
        <f t="shared" si="33"/>
        <v>#VALUE!</v>
      </c>
      <c r="BC34" s="1" t="s">
        <v>453</v>
      </c>
      <c r="BD34" s="7">
        <f t="shared" si="34"/>
        <v>1</v>
      </c>
      <c r="BE34" s="1">
        <f t="shared" si="35"/>
        <v>1</v>
      </c>
      <c r="BF34" s="1" t="s">
        <v>455</v>
      </c>
      <c r="BG34" s="7" t="str">
        <f t="shared" si="36"/>
        <v>NA</v>
      </c>
      <c r="BH34" s="1" t="e">
        <f t="shared" si="37"/>
        <v>#VALUE!</v>
      </c>
    </row>
    <row r="35" spans="1:60" x14ac:dyDescent="0.25">
      <c r="A35" s="1" t="s">
        <v>86</v>
      </c>
      <c r="B35" s="1" t="s">
        <v>404</v>
      </c>
      <c r="C35" s="7">
        <f t="shared" si="1"/>
        <v>1</v>
      </c>
      <c r="D35" s="1" t="s">
        <v>409</v>
      </c>
      <c r="E35" s="7">
        <f t="shared" si="2"/>
        <v>2</v>
      </c>
      <c r="F35" s="1" t="s">
        <v>484</v>
      </c>
      <c r="G35" s="7">
        <f t="shared" si="3"/>
        <v>2</v>
      </c>
      <c r="H35" s="1" t="s">
        <v>417</v>
      </c>
      <c r="I35" s="7">
        <f t="shared" si="4"/>
        <v>3</v>
      </c>
      <c r="J35" s="1" t="s">
        <v>487</v>
      </c>
      <c r="K35" s="7">
        <f t="shared" si="0"/>
        <v>3</v>
      </c>
      <c r="L35" s="7">
        <f t="shared" si="5"/>
        <v>3</v>
      </c>
      <c r="M35" s="1" t="s">
        <v>426</v>
      </c>
      <c r="N35" s="7">
        <f t="shared" si="6"/>
        <v>4</v>
      </c>
      <c r="O35" s="7">
        <f t="shared" si="7"/>
        <v>4</v>
      </c>
      <c r="Q35" s="7" t="str">
        <f t="shared" si="8"/>
        <v>NA</v>
      </c>
      <c r="R35" s="7" t="e">
        <f t="shared" si="9"/>
        <v>#VALUE!</v>
      </c>
      <c r="S35" s="1" t="s">
        <v>434</v>
      </c>
      <c r="T35" s="7">
        <f t="shared" si="10"/>
        <v>5</v>
      </c>
      <c r="U35" s="1">
        <f t="shared" si="11"/>
        <v>5</v>
      </c>
      <c r="V35" s="1" t="s">
        <v>425</v>
      </c>
      <c r="W35" s="7">
        <f t="shared" si="12"/>
        <v>2</v>
      </c>
      <c r="X35" s="1">
        <f t="shared" si="13"/>
        <v>2</v>
      </c>
      <c r="Y35" s="1" t="s">
        <v>425</v>
      </c>
      <c r="Z35" s="7">
        <f t="shared" si="14"/>
        <v>2</v>
      </c>
      <c r="AA35" s="1">
        <f t="shared" si="15"/>
        <v>2</v>
      </c>
      <c r="AB35" s="1" t="s">
        <v>490</v>
      </c>
      <c r="AC35" s="7">
        <f t="shared" si="16"/>
        <v>5</v>
      </c>
      <c r="AD35" s="1">
        <f t="shared" si="17"/>
        <v>5</v>
      </c>
      <c r="AE35" s="1" t="s">
        <v>445</v>
      </c>
      <c r="AF35" s="7">
        <f t="shared" si="18"/>
        <v>1</v>
      </c>
      <c r="AG35" s="1">
        <f t="shared" si="19"/>
        <v>1</v>
      </c>
      <c r="AH35" s="1" t="s">
        <v>453</v>
      </c>
      <c r="AI35" s="7">
        <f t="shared" si="20"/>
        <v>1</v>
      </c>
      <c r="AJ35" s="1">
        <f t="shared" si="21"/>
        <v>1</v>
      </c>
      <c r="AK35" s="1" t="s">
        <v>453</v>
      </c>
      <c r="AL35" s="7">
        <f t="shared" si="22"/>
        <v>1</v>
      </c>
      <c r="AM35" s="1">
        <f t="shared" si="23"/>
        <v>1</v>
      </c>
      <c r="AN35" s="1" t="s">
        <v>453</v>
      </c>
      <c r="AO35" s="7">
        <f t="shared" si="24"/>
        <v>1</v>
      </c>
      <c r="AP35" s="1">
        <f t="shared" si="25"/>
        <v>1</v>
      </c>
      <c r="AQ35" s="1" t="s">
        <v>458</v>
      </c>
      <c r="AR35" s="7" t="str">
        <f t="shared" si="26"/>
        <v>NA</v>
      </c>
      <c r="AS35" s="1" t="e">
        <f t="shared" si="27"/>
        <v>#VALUE!</v>
      </c>
      <c r="AT35" s="1" t="s">
        <v>465</v>
      </c>
      <c r="AU35" s="7">
        <f t="shared" si="28"/>
        <v>2</v>
      </c>
      <c r="AV35" s="1">
        <f t="shared" si="29"/>
        <v>2</v>
      </c>
      <c r="AW35" s="1" t="s">
        <v>453</v>
      </c>
      <c r="AX35" s="7">
        <f t="shared" si="30"/>
        <v>1</v>
      </c>
      <c r="AY35" s="1">
        <f t="shared" si="31"/>
        <v>1</v>
      </c>
      <c r="AZ35" s="1" t="s">
        <v>474</v>
      </c>
      <c r="BA35" s="7">
        <f t="shared" si="32"/>
        <v>1</v>
      </c>
      <c r="BB35" s="1">
        <f t="shared" si="33"/>
        <v>1</v>
      </c>
      <c r="BC35" s="1" t="s">
        <v>453</v>
      </c>
      <c r="BD35" s="7">
        <f t="shared" si="34"/>
        <v>1</v>
      </c>
      <c r="BE35" s="1">
        <f t="shared" si="35"/>
        <v>1</v>
      </c>
      <c r="BF35" s="1" t="s">
        <v>453</v>
      </c>
      <c r="BG35" s="7">
        <f t="shared" si="36"/>
        <v>1</v>
      </c>
      <c r="BH35" s="1">
        <f t="shared" si="37"/>
        <v>1</v>
      </c>
    </row>
    <row r="36" spans="1:60" x14ac:dyDescent="0.25">
      <c r="A36" s="1" t="s">
        <v>384</v>
      </c>
      <c r="B36" s="1" t="s">
        <v>404</v>
      </c>
      <c r="C36" s="7">
        <f t="shared" si="1"/>
        <v>1</v>
      </c>
      <c r="D36" s="1" t="s">
        <v>483</v>
      </c>
      <c r="E36" s="7">
        <f t="shared" si="2"/>
        <v>6</v>
      </c>
      <c r="F36" s="1" t="s">
        <v>484</v>
      </c>
      <c r="G36" s="7">
        <f t="shared" si="3"/>
        <v>2</v>
      </c>
      <c r="H36" s="1" t="s">
        <v>417</v>
      </c>
      <c r="I36" s="7">
        <f t="shared" si="4"/>
        <v>3</v>
      </c>
      <c r="J36" s="1" t="s">
        <v>422</v>
      </c>
      <c r="K36" s="7">
        <f t="shared" si="0"/>
        <v>4</v>
      </c>
      <c r="L36" s="7">
        <f t="shared" si="5"/>
        <v>4</v>
      </c>
      <c r="M36" s="1" t="s">
        <v>427</v>
      </c>
      <c r="N36" s="7" t="str">
        <f t="shared" si="6"/>
        <v>NA</v>
      </c>
      <c r="O36" s="7" t="e">
        <f t="shared" si="7"/>
        <v>#VALUE!</v>
      </c>
      <c r="Q36" s="7" t="str">
        <f t="shared" si="8"/>
        <v>NA</v>
      </c>
      <c r="R36" s="7" t="e">
        <f t="shared" si="9"/>
        <v>#VALUE!</v>
      </c>
      <c r="S36" s="1" t="s">
        <v>436</v>
      </c>
      <c r="T36" s="7" t="str">
        <f t="shared" si="10"/>
        <v>NA</v>
      </c>
      <c r="U36" s="1" t="e">
        <f t="shared" si="11"/>
        <v>#VALUE!</v>
      </c>
      <c r="V36" s="1" t="s">
        <v>439</v>
      </c>
      <c r="W36" s="7" t="str">
        <f t="shared" si="12"/>
        <v>NA</v>
      </c>
      <c r="X36" s="1" t="e">
        <f t="shared" si="13"/>
        <v>#VALUE!</v>
      </c>
      <c r="Y36" s="1" t="s">
        <v>490</v>
      </c>
      <c r="Z36" s="7">
        <f t="shared" si="14"/>
        <v>5</v>
      </c>
      <c r="AA36" s="1">
        <f t="shared" si="15"/>
        <v>5</v>
      </c>
      <c r="AB36" s="1" t="s">
        <v>425</v>
      </c>
      <c r="AC36" s="7">
        <f t="shared" si="16"/>
        <v>2</v>
      </c>
      <c r="AD36" s="1">
        <f t="shared" si="17"/>
        <v>2</v>
      </c>
      <c r="AE36" s="1" t="s">
        <v>446</v>
      </c>
      <c r="AF36" s="7">
        <f t="shared" si="18"/>
        <v>5</v>
      </c>
      <c r="AG36" s="1">
        <f t="shared" si="19"/>
        <v>5</v>
      </c>
      <c r="AH36" s="1" t="s">
        <v>455</v>
      </c>
      <c r="AI36" s="7" t="str">
        <f t="shared" si="20"/>
        <v>NA</v>
      </c>
      <c r="AJ36" s="1" t="e">
        <f t="shared" si="21"/>
        <v>#VALUE!</v>
      </c>
      <c r="AK36" s="1" t="s">
        <v>453</v>
      </c>
      <c r="AL36" s="7">
        <f t="shared" si="22"/>
        <v>1</v>
      </c>
      <c r="AM36" s="1">
        <f t="shared" si="23"/>
        <v>1</v>
      </c>
      <c r="AN36" s="1" t="s">
        <v>454</v>
      </c>
      <c r="AO36" s="7">
        <f t="shared" si="24"/>
        <v>0</v>
      </c>
      <c r="AP36" s="1">
        <f t="shared" si="25"/>
        <v>0</v>
      </c>
      <c r="AQ36" s="1" t="s">
        <v>458</v>
      </c>
      <c r="AR36" s="7" t="str">
        <f t="shared" si="26"/>
        <v>NA</v>
      </c>
      <c r="AS36" s="1" t="e">
        <f t="shared" si="27"/>
        <v>#VALUE!</v>
      </c>
      <c r="AT36" s="1" t="s">
        <v>463</v>
      </c>
      <c r="AU36" s="7">
        <f t="shared" si="28"/>
        <v>5</v>
      </c>
      <c r="AV36" s="1">
        <f t="shared" si="29"/>
        <v>5</v>
      </c>
      <c r="AW36" s="1" t="s">
        <v>453</v>
      </c>
      <c r="AX36" s="7">
        <f t="shared" si="30"/>
        <v>1</v>
      </c>
      <c r="AY36" s="1">
        <f t="shared" si="31"/>
        <v>1</v>
      </c>
      <c r="AZ36" s="1" t="s">
        <v>472</v>
      </c>
      <c r="BA36" s="7">
        <f t="shared" si="32"/>
        <v>3</v>
      </c>
      <c r="BB36" s="1">
        <f t="shared" si="33"/>
        <v>3</v>
      </c>
      <c r="BC36" s="1" t="s">
        <v>453</v>
      </c>
      <c r="BD36" s="7">
        <f t="shared" si="34"/>
        <v>1</v>
      </c>
      <c r="BE36" s="1">
        <f t="shared" si="35"/>
        <v>1</v>
      </c>
      <c r="BF36" s="1" t="s">
        <v>454</v>
      </c>
      <c r="BG36" s="7">
        <f t="shared" si="36"/>
        <v>0</v>
      </c>
      <c r="BH36" s="1">
        <f t="shared" si="37"/>
        <v>0</v>
      </c>
    </row>
    <row r="37" spans="1:60" x14ac:dyDescent="0.25">
      <c r="A37" s="1" t="s">
        <v>292</v>
      </c>
      <c r="B37" s="1" t="s">
        <v>404</v>
      </c>
      <c r="C37" s="7">
        <f t="shared" si="1"/>
        <v>1</v>
      </c>
      <c r="D37" s="1" t="s">
        <v>411</v>
      </c>
      <c r="E37" s="7">
        <f t="shared" si="2"/>
        <v>4</v>
      </c>
      <c r="F37" s="1" t="s">
        <v>484</v>
      </c>
      <c r="G37" s="7">
        <f t="shared" si="3"/>
        <v>2</v>
      </c>
      <c r="H37" s="1" t="s">
        <v>416</v>
      </c>
      <c r="I37" s="7">
        <f t="shared" si="4"/>
        <v>1</v>
      </c>
      <c r="J37" s="1" t="s">
        <v>421</v>
      </c>
      <c r="K37" s="7">
        <f t="shared" si="0"/>
        <v>2</v>
      </c>
      <c r="L37" s="7">
        <f t="shared" si="5"/>
        <v>2</v>
      </c>
      <c r="M37" s="1" t="s">
        <v>425</v>
      </c>
      <c r="N37" s="7">
        <f t="shared" si="6"/>
        <v>2</v>
      </c>
      <c r="O37" s="7">
        <f t="shared" si="7"/>
        <v>2</v>
      </c>
      <c r="P37" s="1" t="s">
        <v>496</v>
      </c>
      <c r="Q37" s="7">
        <f t="shared" si="8"/>
        <v>5</v>
      </c>
      <c r="R37" s="7">
        <f t="shared" si="9"/>
        <v>5</v>
      </c>
      <c r="S37" s="1" t="s">
        <v>435</v>
      </c>
      <c r="T37" s="7" t="str">
        <f t="shared" si="10"/>
        <v>NA</v>
      </c>
      <c r="U37" s="1" t="e">
        <f t="shared" si="11"/>
        <v>#VALUE!</v>
      </c>
      <c r="V37" s="1" t="s">
        <v>438</v>
      </c>
      <c r="W37" s="7">
        <f t="shared" si="12"/>
        <v>1</v>
      </c>
      <c r="X37" s="1">
        <f t="shared" si="13"/>
        <v>1</v>
      </c>
      <c r="Y37" s="1" t="s">
        <v>491</v>
      </c>
      <c r="Z37" s="7" t="str">
        <f t="shared" si="14"/>
        <v>NA</v>
      </c>
      <c r="AA37" s="1" t="e">
        <f t="shared" si="15"/>
        <v>#VALUE!</v>
      </c>
      <c r="AB37" s="1" t="s">
        <v>439</v>
      </c>
      <c r="AC37" s="7" t="str">
        <f t="shared" si="16"/>
        <v>NA</v>
      </c>
      <c r="AD37" s="1" t="e">
        <f t="shared" si="17"/>
        <v>#VALUE!</v>
      </c>
      <c r="AE37" s="1" t="s">
        <v>445</v>
      </c>
      <c r="AF37" s="7">
        <f t="shared" si="18"/>
        <v>1</v>
      </c>
      <c r="AG37" s="1">
        <f t="shared" si="19"/>
        <v>1</v>
      </c>
      <c r="AH37" s="1" t="s">
        <v>454</v>
      </c>
      <c r="AI37" s="7">
        <f t="shared" si="20"/>
        <v>0</v>
      </c>
      <c r="AJ37" s="1">
        <f t="shared" si="21"/>
        <v>0</v>
      </c>
      <c r="AK37" s="1" t="s">
        <v>453</v>
      </c>
      <c r="AL37" s="7">
        <f t="shared" si="22"/>
        <v>1</v>
      </c>
      <c r="AM37" s="1">
        <f t="shared" si="23"/>
        <v>1</v>
      </c>
      <c r="AN37" s="1" t="s">
        <v>454</v>
      </c>
      <c r="AO37" s="7">
        <f t="shared" si="24"/>
        <v>0</v>
      </c>
      <c r="AP37" s="1">
        <f t="shared" si="25"/>
        <v>0</v>
      </c>
      <c r="AQ37" s="1" t="s">
        <v>454</v>
      </c>
      <c r="AR37" s="7">
        <f t="shared" si="26"/>
        <v>0</v>
      </c>
      <c r="AS37" s="1">
        <f t="shared" si="27"/>
        <v>0</v>
      </c>
      <c r="AT37" s="1" t="s">
        <v>461</v>
      </c>
      <c r="AU37" s="7">
        <f t="shared" si="28"/>
        <v>1</v>
      </c>
      <c r="AV37" s="1">
        <f t="shared" si="29"/>
        <v>1</v>
      </c>
      <c r="AW37" s="1" t="s">
        <v>454</v>
      </c>
      <c r="AX37" s="7">
        <f t="shared" si="30"/>
        <v>0</v>
      </c>
      <c r="AY37" s="1">
        <f t="shared" si="31"/>
        <v>0</v>
      </c>
      <c r="BA37" s="7" t="str">
        <f t="shared" si="32"/>
        <v>NA</v>
      </c>
      <c r="BB37" s="1" t="e">
        <f t="shared" si="33"/>
        <v>#VALUE!</v>
      </c>
      <c r="BC37" s="1" t="s">
        <v>454</v>
      </c>
      <c r="BD37" s="7">
        <f t="shared" si="34"/>
        <v>0</v>
      </c>
      <c r="BE37" s="1">
        <f t="shared" si="35"/>
        <v>0</v>
      </c>
      <c r="BF37" s="1" t="s">
        <v>454</v>
      </c>
      <c r="BG37" s="7">
        <f t="shared" si="36"/>
        <v>0</v>
      </c>
      <c r="BH37" s="1">
        <f t="shared" si="37"/>
        <v>0</v>
      </c>
    </row>
    <row r="38" spans="1:60" x14ac:dyDescent="0.25">
      <c r="A38" s="1" t="s">
        <v>100</v>
      </c>
      <c r="B38" s="1" t="s">
        <v>403</v>
      </c>
      <c r="C38" s="7">
        <f t="shared" si="1"/>
        <v>2</v>
      </c>
      <c r="D38" s="1" t="s">
        <v>410</v>
      </c>
      <c r="E38" s="7">
        <f t="shared" si="2"/>
        <v>3</v>
      </c>
      <c r="F38" s="1" t="s">
        <v>484</v>
      </c>
      <c r="G38" s="7">
        <f t="shared" si="3"/>
        <v>2</v>
      </c>
      <c r="H38" s="1" t="s">
        <v>417</v>
      </c>
      <c r="I38" s="7">
        <f t="shared" si="4"/>
        <v>3</v>
      </c>
      <c r="J38" s="1" t="s">
        <v>487</v>
      </c>
      <c r="K38" s="7">
        <f t="shared" si="0"/>
        <v>3</v>
      </c>
      <c r="L38" s="7">
        <f t="shared" si="5"/>
        <v>3</v>
      </c>
      <c r="M38" s="1" t="s">
        <v>491</v>
      </c>
      <c r="N38" s="7" t="str">
        <f t="shared" si="6"/>
        <v>NA</v>
      </c>
      <c r="O38" s="7" t="e">
        <f t="shared" si="7"/>
        <v>#VALUE!</v>
      </c>
      <c r="Q38" s="7" t="str">
        <f t="shared" si="8"/>
        <v>NA</v>
      </c>
      <c r="R38" s="7" t="e">
        <f t="shared" si="9"/>
        <v>#VALUE!</v>
      </c>
      <c r="S38" s="1" t="s">
        <v>427</v>
      </c>
      <c r="T38" s="7" t="str">
        <f t="shared" si="10"/>
        <v>NA</v>
      </c>
      <c r="U38" s="1" t="e">
        <f t="shared" si="11"/>
        <v>#VALUE!</v>
      </c>
      <c r="V38" s="1" t="s">
        <v>490</v>
      </c>
      <c r="W38" s="7">
        <f t="shared" si="12"/>
        <v>5</v>
      </c>
      <c r="X38" s="1">
        <f t="shared" si="13"/>
        <v>5</v>
      </c>
      <c r="Y38" s="1" t="s">
        <v>490</v>
      </c>
      <c r="Z38" s="7">
        <f t="shared" si="14"/>
        <v>5</v>
      </c>
      <c r="AA38" s="1">
        <f t="shared" si="15"/>
        <v>5</v>
      </c>
      <c r="AB38" s="1" t="s">
        <v>490</v>
      </c>
      <c r="AC38" s="7">
        <f t="shared" si="16"/>
        <v>5</v>
      </c>
      <c r="AD38" s="1">
        <f t="shared" si="17"/>
        <v>5</v>
      </c>
      <c r="AE38" s="1" t="s">
        <v>425</v>
      </c>
      <c r="AF38" s="7">
        <f t="shared" si="18"/>
        <v>2</v>
      </c>
      <c r="AG38" s="1">
        <f t="shared" si="19"/>
        <v>2</v>
      </c>
      <c r="AH38" s="1" t="s">
        <v>453</v>
      </c>
      <c r="AI38" s="7">
        <f t="shared" si="20"/>
        <v>1</v>
      </c>
      <c r="AJ38" s="1">
        <f t="shared" si="21"/>
        <v>1</v>
      </c>
      <c r="AK38" s="1" t="s">
        <v>453</v>
      </c>
      <c r="AL38" s="7">
        <f t="shared" si="22"/>
        <v>1</v>
      </c>
      <c r="AM38" s="1">
        <f t="shared" si="23"/>
        <v>1</v>
      </c>
      <c r="AN38" s="1" t="s">
        <v>453</v>
      </c>
      <c r="AO38" s="7">
        <f t="shared" si="24"/>
        <v>1</v>
      </c>
      <c r="AP38" s="1">
        <f t="shared" si="25"/>
        <v>1</v>
      </c>
      <c r="AQ38" s="1" t="s">
        <v>454</v>
      </c>
      <c r="AR38" s="7">
        <f t="shared" si="26"/>
        <v>0</v>
      </c>
      <c r="AS38" s="1">
        <f t="shared" si="27"/>
        <v>0</v>
      </c>
      <c r="AT38" s="1" t="s">
        <v>462</v>
      </c>
      <c r="AU38" s="7">
        <f t="shared" si="28"/>
        <v>3</v>
      </c>
      <c r="AV38" s="1">
        <f t="shared" si="29"/>
        <v>3</v>
      </c>
      <c r="AW38" s="1" t="s">
        <v>454</v>
      </c>
      <c r="AX38" s="7">
        <f t="shared" si="30"/>
        <v>0</v>
      </c>
      <c r="AY38" s="1">
        <f t="shared" si="31"/>
        <v>0</v>
      </c>
      <c r="BA38" s="7" t="str">
        <f t="shared" si="32"/>
        <v>NA</v>
      </c>
      <c r="BB38" s="1" t="e">
        <f t="shared" si="33"/>
        <v>#VALUE!</v>
      </c>
      <c r="BC38" s="1" t="s">
        <v>453</v>
      </c>
      <c r="BD38" s="7">
        <f t="shared" si="34"/>
        <v>1</v>
      </c>
      <c r="BE38" s="1">
        <f t="shared" si="35"/>
        <v>1</v>
      </c>
      <c r="BF38" s="1" t="s">
        <v>453</v>
      </c>
      <c r="BG38" s="7">
        <f t="shared" si="36"/>
        <v>1</v>
      </c>
      <c r="BH38" s="1">
        <f t="shared" si="37"/>
        <v>1</v>
      </c>
    </row>
    <row r="39" spans="1:60" x14ac:dyDescent="0.25">
      <c r="A39" s="1" t="s">
        <v>160</v>
      </c>
      <c r="B39" s="1" t="s">
        <v>404</v>
      </c>
      <c r="C39" s="7">
        <f t="shared" si="1"/>
        <v>1</v>
      </c>
      <c r="D39" s="1" t="s">
        <v>410</v>
      </c>
      <c r="E39" s="7">
        <f t="shared" si="2"/>
        <v>3</v>
      </c>
      <c r="F39" s="1" t="s">
        <v>414</v>
      </c>
      <c r="G39" s="7">
        <f t="shared" si="3"/>
        <v>1</v>
      </c>
      <c r="H39" s="1" t="s">
        <v>418</v>
      </c>
      <c r="I39" s="7">
        <f t="shared" si="4"/>
        <v>2</v>
      </c>
      <c r="J39" s="1" t="s">
        <v>420</v>
      </c>
      <c r="K39" s="7">
        <f t="shared" si="0"/>
        <v>1</v>
      </c>
      <c r="L39" s="7">
        <f t="shared" si="5"/>
        <v>1</v>
      </c>
      <c r="M39" s="1" t="s">
        <v>489</v>
      </c>
      <c r="N39" s="7">
        <f t="shared" si="6"/>
        <v>1</v>
      </c>
      <c r="O39" s="7">
        <f t="shared" si="7"/>
        <v>1</v>
      </c>
      <c r="P39" s="1" t="s">
        <v>493</v>
      </c>
      <c r="Q39" s="7">
        <f t="shared" si="8"/>
        <v>1</v>
      </c>
      <c r="R39" s="7">
        <f t="shared" si="9"/>
        <v>1</v>
      </c>
      <c r="S39" s="1" t="s">
        <v>432</v>
      </c>
      <c r="T39" s="7">
        <f t="shared" si="10"/>
        <v>2</v>
      </c>
      <c r="U39" s="1">
        <f t="shared" si="11"/>
        <v>2</v>
      </c>
      <c r="V39" s="1" t="s">
        <v>438</v>
      </c>
      <c r="W39" s="7">
        <f t="shared" si="12"/>
        <v>1</v>
      </c>
      <c r="X39" s="1">
        <f t="shared" si="13"/>
        <v>1</v>
      </c>
      <c r="Y39" s="1" t="s">
        <v>440</v>
      </c>
      <c r="Z39" s="7" t="str">
        <f t="shared" si="14"/>
        <v>NA</v>
      </c>
      <c r="AA39" s="1" t="e">
        <f t="shared" si="15"/>
        <v>#VALUE!</v>
      </c>
      <c r="AB39" s="1" t="s">
        <v>489</v>
      </c>
      <c r="AC39" s="7">
        <f t="shared" si="16"/>
        <v>1</v>
      </c>
      <c r="AD39" s="1">
        <f t="shared" si="17"/>
        <v>1</v>
      </c>
      <c r="AE39" s="1" t="s">
        <v>438</v>
      </c>
      <c r="AF39" s="7">
        <f t="shared" si="18"/>
        <v>1</v>
      </c>
      <c r="AG39" s="1">
        <f t="shared" si="19"/>
        <v>1</v>
      </c>
      <c r="AH39" s="1" t="s">
        <v>453</v>
      </c>
      <c r="AI39" s="7">
        <f t="shared" si="20"/>
        <v>1</v>
      </c>
      <c r="AJ39" s="1">
        <f t="shared" si="21"/>
        <v>1</v>
      </c>
      <c r="AK39" s="1" t="s">
        <v>453</v>
      </c>
      <c r="AL39" s="7">
        <f t="shared" si="22"/>
        <v>1</v>
      </c>
      <c r="AM39" s="1">
        <f t="shared" si="23"/>
        <v>1</v>
      </c>
      <c r="AN39" s="1" t="s">
        <v>454</v>
      </c>
      <c r="AO39" s="7">
        <f t="shared" si="24"/>
        <v>0</v>
      </c>
      <c r="AP39" s="1">
        <f t="shared" si="25"/>
        <v>0</v>
      </c>
      <c r="AQ39" s="1" t="s">
        <v>453</v>
      </c>
      <c r="AR39" s="7">
        <f t="shared" si="26"/>
        <v>1</v>
      </c>
      <c r="AS39" s="1">
        <f t="shared" si="27"/>
        <v>1</v>
      </c>
      <c r="AT39" s="1" t="s">
        <v>465</v>
      </c>
      <c r="AU39" s="7">
        <f t="shared" si="28"/>
        <v>2</v>
      </c>
      <c r="AV39" s="1">
        <f t="shared" si="29"/>
        <v>2</v>
      </c>
      <c r="AW39" s="1" t="s">
        <v>454</v>
      </c>
      <c r="AX39" s="7">
        <f t="shared" si="30"/>
        <v>0</v>
      </c>
      <c r="AY39" s="1">
        <f t="shared" si="31"/>
        <v>0</v>
      </c>
      <c r="BA39" s="7" t="str">
        <f t="shared" si="32"/>
        <v>NA</v>
      </c>
      <c r="BB39" s="1" t="e">
        <f t="shared" si="33"/>
        <v>#VALUE!</v>
      </c>
      <c r="BC39" s="1" t="s">
        <v>453</v>
      </c>
      <c r="BD39" s="7">
        <f t="shared" si="34"/>
        <v>1</v>
      </c>
      <c r="BE39" s="1">
        <f t="shared" si="35"/>
        <v>1</v>
      </c>
      <c r="BF39" s="1" t="s">
        <v>453</v>
      </c>
      <c r="BG39" s="7">
        <f t="shared" si="36"/>
        <v>1</v>
      </c>
      <c r="BH39" s="1">
        <f t="shared" si="37"/>
        <v>1</v>
      </c>
    </row>
    <row r="40" spans="1:60" x14ac:dyDescent="0.25">
      <c r="A40" s="1" t="s">
        <v>41</v>
      </c>
      <c r="B40" s="1" t="s">
        <v>403</v>
      </c>
      <c r="C40" s="7">
        <f t="shared" si="1"/>
        <v>2</v>
      </c>
      <c r="D40" s="1" t="s">
        <v>408</v>
      </c>
      <c r="E40" s="7">
        <f t="shared" si="2"/>
        <v>1</v>
      </c>
      <c r="F40" s="1" t="s">
        <v>484</v>
      </c>
      <c r="G40" s="7">
        <f t="shared" si="3"/>
        <v>2</v>
      </c>
      <c r="H40" s="1" t="s">
        <v>416</v>
      </c>
      <c r="I40" s="7">
        <f t="shared" si="4"/>
        <v>1</v>
      </c>
      <c r="J40" s="1" t="s">
        <v>421</v>
      </c>
      <c r="K40" s="7">
        <f t="shared" si="0"/>
        <v>2</v>
      </c>
      <c r="L40" s="7">
        <f t="shared" si="5"/>
        <v>2</v>
      </c>
      <c r="M40" s="1" t="s">
        <v>489</v>
      </c>
      <c r="N40" s="7">
        <f t="shared" si="6"/>
        <v>1</v>
      </c>
      <c r="O40" s="7">
        <f t="shared" si="7"/>
        <v>1</v>
      </c>
      <c r="P40" s="1" t="s">
        <v>493</v>
      </c>
      <c r="Q40" s="7">
        <f t="shared" si="8"/>
        <v>1</v>
      </c>
      <c r="R40" s="7">
        <f t="shared" si="9"/>
        <v>1</v>
      </c>
      <c r="S40" s="1" t="s">
        <v>433</v>
      </c>
      <c r="T40" s="7">
        <f t="shared" si="10"/>
        <v>1</v>
      </c>
      <c r="U40" s="1">
        <f t="shared" si="11"/>
        <v>1</v>
      </c>
      <c r="V40" s="1" t="s">
        <v>438</v>
      </c>
      <c r="W40" s="7">
        <f t="shared" si="12"/>
        <v>1</v>
      </c>
      <c r="X40" s="1">
        <f t="shared" si="13"/>
        <v>1</v>
      </c>
      <c r="Y40" s="1" t="s">
        <v>425</v>
      </c>
      <c r="Z40" s="7">
        <f t="shared" si="14"/>
        <v>2</v>
      </c>
      <c r="AA40" s="1">
        <f t="shared" si="15"/>
        <v>2</v>
      </c>
      <c r="AB40" s="1" t="s">
        <v>489</v>
      </c>
      <c r="AC40" s="7">
        <f t="shared" si="16"/>
        <v>1</v>
      </c>
      <c r="AD40" s="1">
        <f t="shared" si="17"/>
        <v>1</v>
      </c>
      <c r="AE40" s="1" t="s">
        <v>440</v>
      </c>
      <c r="AF40" s="7" t="str">
        <f t="shared" si="18"/>
        <v>NA</v>
      </c>
      <c r="AG40" s="1" t="e">
        <f t="shared" si="19"/>
        <v>#VALUE!</v>
      </c>
      <c r="AH40" s="1" t="s">
        <v>454</v>
      </c>
      <c r="AI40" s="7">
        <f t="shared" si="20"/>
        <v>0</v>
      </c>
      <c r="AJ40" s="1">
        <f t="shared" si="21"/>
        <v>0</v>
      </c>
      <c r="AK40" s="1" t="s">
        <v>453</v>
      </c>
      <c r="AL40" s="7">
        <f t="shared" si="22"/>
        <v>1</v>
      </c>
      <c r="AM40" s="1">
        <f t="shared" si="23"/>
        <v>1</v>
      </c>
      <c r="AN40" s="1" t="s">
        <v>454</v>
      </c>
      <c r="AO40" s="7">
        <f t="shared" si="24"/>
        <v>0</v>
      </c>
      <c r="AP40" s="1">
        <f t="shared" si="25"/>
        <v>0</v>
      </c>
      <c r="AQ40" s="1" t="s">
        <v>454</v>
      </c>
      <c r="AR40" s="7">
        <f t="shared" si="26"/>
        <v>0</v>
      </c>
      <c r="AS40" s="1">
        <f t="shared" si="27"/>
        <v>0</v>
      </c>
      <c r="AT40" s="1" t="s">
        <v>461</v>
      </c>
      <c r="AU40" s="7">
        <f t="shared" si="28"/>
        <v>1</v>
      </c>
      <c r="AV40" s="1">
        <f t="shared" si="29"/>
        <v>1</v>
      </c>
      <c r="AW40" s="1" t="s">
        <v>467</v>
      </c>
      <c r="AX40" s="7" t="str">
        <f t="shared" si="30"/>
        <v>NA</v>
      </c>
      <c r="AY40" s="1" t="e">
        <f t="shared" si="31"/>
        <v>#VALUE!</v>
      </c>
      <c r="BA40" s="7" t="str">
        <f t="shared" si="32"/>
        <v>NA</v>
      </c>
      <c r="BB40" s="1" t="e">
        <f t="shared" si="33"/>
        <v>#VALUE!</v>
      </c>
      <c r="BC40" s="1" t="s">
        <v>454</v>
      </c>
      <c r="BD40" s="7">
        <f t="shared" si="34"/>
        <v>0</v>
      </c>
      <c r="BE40" s="1">
        <f t="shared" si="35"/>
        <v>0</v>
      </c>
      <c r="BF40" s="1" t="s">
        <v>454</v>
      </c>
      <c r="BG40" s="7">
        <f t="shared" si="36"/>
        <v>0</v>
      </c>
      <c r="BH40" s="1">
        <f t="shared" si="37"/>
        <v>0</v>
      </c>
    </row>
    <row r="41" spans="1:60" x14ac:dyDescent="0.25">
      <c r="A41" s="1" t="s">
        <v>124</v>
      </c>
      <c r="B41" s="1" t="s">
        <v>403</v>
      </c>
      <c r="C41" s="7">
        <f t="shared" si="1"/>
        <v>2</v>
      </c>
      <c r="D41" s="1" t="s">
        <v>410</v>
      </c>
      <c r="E41" s="7">
        <f t="shared" si="2"/>
        <v>3</v>
      </c>
      <c r="F41" s="1" t="s">
        <v>414</v>
      </c>
      <c r="G41" s="7">
        <f t="shared" si="3"/>
        <v>1</v>
      </c>
      <c r="H41" s="1" t="s">
        <v>417</v>
      </c>
      <c r="I41" s="7">
        <f t="shared" si="4"/>
        <v>3</v>
      </c>
      <c r="J41" s="1" t="s">
        <v>422</v>
      </c>
      <c r="K41" s="7">
        <f t="shared" si="0"/>
        <v>4</v>
      </c>
      <c r="L41" s="7">
        <f t="shared" si="5"/>
        <v>4</v>
      </c>
      <c r="M41" s="1" t="s">
        <v>427</v>
      </c>
      <c r="N41" s="7" t="str">
        <f t="shared" si="6"/>
        <v>NA</v>
      </c>
      <c r="O41" s="7" t="e">
        <f t="shared" si="7"/>
        <v>#VALUE!</v>
      </c>
      <c r="Q41" s="7" t="str">
        <f t="shared" si="8"/>
        <v>NA</v>
      </c>
      <c r="R41" s="7" t="e">
        <f t="shared" si="9"/>
        <v>#VALUE!</v>
      </c>
      <c r="S41" s="1" t="s">
        <v>432</v>
      </c>
      <c r="T41" s="7">
        <f t="shared" si="10"/>
        <v>2</v>
      </c>
      <c r="U41" s="1">
        <f t="shared" si="11"/>
        <v>2</v>
      </c>
      <c r="V41" s="1" t="s">
        <v>440</v>
      </c>
      <c r="W41" s="7" t="str">
        <f t="shared" si="12"/>
        <v>NA</v>
      </c>
      <c r="X41" s="1" t="e">
        <f t="shared" si="13"/>
        <v>#VALUE!</v>
      </c>
      <c r="Y41" s="1" t="s">
        <v>490</v>
      </c>
      <c r="Z41" s="7">
        <f t="shared" si="14"/>
        <v>5</v>
      </c>
      <c r="AA41" s="1">
        <f t="shared" si="15"/>
        <v>5</v>
      </c>
      <c r="AB41" s="1" t="s">
        <v>440</v>
      </c>
      <c r="AC41" s="7" t="str">
        <f t="shared" si="16"/>
        <v>NA</v>
      </c>
      <c r="AD41" s="1" t="e">
        <f t="shared" si="17"/>
        <v>#VALUE!</v>
      </c>
      <c r="AE41" s="1" t="s">
        <v>440</v>
      </c>
      <c r="AF41" s="7" t="str">
        <f t="shared" si="18"/>
        <v>NA</v>
      </c>
      <c r="AG41" s="1" t="e">
        <f t="shared" si="19"/>
        <v>#VALUE!</v>
      </c>
      <c r="AH41" s="1" t="s">
        <v>453</v>
      </c>
      <c r="AI41" s="7">
        <f t="shared" si="20"/>
        <v>1</v>
      </c>
      <c r="AJ41" s="1">
        <f t="shared" si="21"/>
        <v>1</v>
      </c>
      <c r="AK41" s="1" t="s">
        <v>453</v>
      </c>
      <c r="AL41" s="7">
        <f t="shared" si="22"/>
        <v>1</v>
      </c>
      <c r="AM41" s="1">
        <f t="shared" si="23"/>
        <v>1</v>
      </c>
      <c r="AN41" s="1" t="s">
        <v>454</v>
      </c>
      <c r="AO41" s="7">
        <f t="shared" si="24"/>
        <v>0</v>
      </c>
      <c r="AP41" s="1">
        <f t="shared" si="25"/>
        <v>0</v>
      </c>
      <c r="AQ41" s="1" t="s">
        <v>454</v>
      </c>
      <c r="AR41" s="7">
        <f t="shared" si="26"/>
        <v>0</v>
      </c>
      <c r="AS41" s="1">
        <f t="shared" si="27"/>
        <v>0</v>
      </c>
      <c r="AT41" s="1" t="s">
        <v>464</v>
      </c>
      <c r="AU41" s="7">
        <f t="shared" si="28"/>
        <v>4</v>
      </c>
      <c r="AV41" s="1">
        <f t="shared" si="29"/>
        <v>4</v>
      </c>
      <c r="AW41" s="1" t="s">
        <v>453</v>
      </c>
      <c r="AX41" s="7">
        <f t="shared" si="30"/>
        <v>1</v>
      </c>
      <c r="AY41" s="1">
        <f t="shared" si="31"/>
        <v>1</v>
      </c>
      <c r="AZ41" s="1" t="s">
        <v>472</v>
      </c>
      <c r="BA41" s="7">
        <f t="shared" si="32"/>
        <v>3</v>
      </c>
      <c r="BB41" s="1">
        <f t="shared" si="33"/>
        <v>3</v>
      </c>
      <c r="BC41" s="1" t="s">
        <v>453</v>
      </c>
      <c r="BD41" s="7">
        <f t="shared" si="34"/>
        <v>1</v>
      </c>
      <c r="BE41" s="1">
        <f t="shared" si="35"/>
        <v>1</v>
      </c>
      <c r="BF41" s="1" t="s">
        <v>454</v>
      </c>
      <c r="BG41" s="7">
        <f t="shared" si="36"/>
        <v>0</v>
      </c>
      <c r="BH41" s="1">
        <f t="shared" si="37"/>
        <v>0</v>
      </c>
    </row>
    <row r="42" spans="1:60" x14ac:dyDescent="0.25">
      <c r="A42" s="1" t="s">
        <v>141</v>
      </c>
      <c r="B42" s="1" t="s">
        <v>403</v>
      </c>
      <c r="C42" s="7">
        <f t="shared" si="1"/>
        <v>2</v>
      </c>
      <c r="D42" s="1" t="s">
        <v>410</v>
      </c>
      <c r="E42" s="7">
        <f t="shared" si="2"/>
        <v>3</v>
      </c>
      <c r="F42" s="1" t="s">
        <v>414</v>
      </c>
      <c r="G42" s="7">
        <f t="shared" si="3"/>
        <v>1</v>
      </c>
      <c r="H42" s="1" t="s">
        <v>417</v>
      </c>
      <c r="I42" s="7">
        <f t="shared" si="4"/>
        <v>3</v>
      </c>
      <c r="J42" s="1" t="s">
        <v>423</v>
      </c>
      <c r="K42" s="7">
        <f t="shared" si="0"/>
        <v>5</v>
      </c>
      <c r="L42" s="7">
        <f t="shared" si="5"/>
        <v>5</v>
      </c>
      <c r="M42" s="1" t="s">
        <v>489</v>
      </c>
      <c r="N42" s="7">
        <f t="shared" si="6"/>
        <v>1</v>
      </c>
      <c r="O42" s="7">
        <f t="shared" si="7"/>
        <v>1</v>
      </c>
      <c r="P42" s="1" t="s">
        <v>496</v>
      </c>
      <c r="Q42" s="7">
        <f t="shared" si="8"/>
        <v>5</v>
      </c>
      <c r="R42" s="7">
        <f t="shared" si="9"/>
        <v>5</v>
      </c>
      <c r="S42" s="1" t="s">
        <v>432</v>
      </c>
      <c r="T42" s="7">
        <f t="shared" si="10"/>
        <v>2</v>
      </c>
      <c r="U42" s="1">
        <f t="shared" si="11"/>
        <v>2</v>
      </c>
      <c r="V42" s="1" t="s">
        <v>438</v>
      </c>
      <c r="W42" s="7">
        <f t="shared" si="12"/>
        <v>1</v>
      </c>
      <c r="X42" s="1">
        <f t="shared" si="13"/>
        <v>1</v>
      </c>
      <c r="Y42" s="1" t="s">
        <v>491</v>
      </c>
      <c r="Z42" s="7" t="str">
        <f t="shared" si="14"/>
        <v>NA</v>
      </c>
      <c r="AA42" s="1" t="e">
        <f t="shared" si="15"/>
        <v>#VALUE!</v>
      </c>
      <c r="AB42" s="1" t="s">
        <v>440</v>
      </c>
      <c r="AC42" s="7" t="str">
        <f t="shared" si="16"/>
        <v>NA</v>
      </c>
      <c r="AD42" s="1" t="e">
        <f t="shared" si="17"/>
        <v>#VALUE!</v>
      </c>
      <c r="AE42" s="1" t="s">
        <v>425</v>
      </c>
      <c r="AF42" s="7">
        <f t="shared" si="18"/>
        <v>2</v>
      </c>
      <c r="AG42" s="1">
        <f t="shared" si="19"/>
        <v>2</v>
      </c>
      <c r="AH42" s="1" t="s">
        <v>455</v>
      </c>
      <c r="AI42" s="7" t="str">
        <f t="shared" si="20"/>
        <v>NA</v>
      </c>
      <c r="AJ42" s="1" t="e">
        <f t="shared" si="21"/>
        <v>#VALUE!</v>
      </c>
      <c r="AK42" s="1" t="s">
        <v>453</v>
      </c>
      <c r="AL42" s="7">
        <f t="shared" si="22"/>
        <v>1</v>
      </c>
      <c r="AM42" s="1">
        <f t="shared" si="23"/>
        <v>1</v>
      </c>
      <c r="AN42" s="1" t="s">
        <v>454</v>
      </c>
      <c r="AO42" s="7">
        <f t="shared" si="24"/>
        <v>0</v>
      </c>
      <c r="AP42" s="1">
        <f t="shared" si="25"/>
        <v>0</v>
      </c>
      <c r="AQ42" s="1" t="s">
        <v>453</v>
      </c>
      <c r="AR42" s="7">
        <f t="shared" si="26"/>
        <v>1</v>
      </c>
      <c r="AS42" s="1">
        <f t="shared" si="27"/>
        <v>1</v>
      </c>
      <c r="AT42" s="1" t="s">
        <v>465</v>
      </c>
      <c r="AU42" s="7">
        <f t="shared" si="28"/>
        <v>2</v>
      </c>
      <c r="AV42" s="1">
        <f t="shared" si="29"/>
        <v>2</v>
      </c>
      <c r="AW42" s="1" t="s">
        <v>454</v>
      </c>
      <c r="AX42" s="7">
        <f t="shared" si="30"/>
        <v>0</v>
      </c>
      <c r="AY42" s="1">
        <f t="shared" si="31"/>
        <v>0</v>
      </c>
      <c r="BA42" s="7" t="str">
        <f t="shared" si="32"/>
        <v>NA</v>
      </c>
      <c r="BB42" s="1" t="e">
        <f t="shared" si="33"/>
        <v>#VALUE!</v>
      </c>
      <c r="BC42" s="1" t="s">
        <v>453</v>
      </c>
      <c r="BD42" s="7">
        <f t="shared" si="34"/>
        <v>1</v>
      </c>
      <c r="BE42" s="1">
        <f t="shared" si="35"/>
        <v>1</v>
      </c>
      <c r="BF42" s="1" t="s">
        <v>455</v>
      </c>
      <c r="BG42" s="7" t="str">
        <f t="shared" si="36"/>
        <v>NA</v>
      </c>
      <c r="BH42" s="1" t="e">
        <f t="shared" si="37"/>
        <v>#VALUE!</v>
      </c>
    </row>
    <row r="43" spans="1:60" x14ac:dyDescent="0.25">
      <c r="A43" s="1" t="s">
        <v>200</v>
      </c>
      <c r="B43" s="1" t="s">
        <v>403</v>
      </c>
      <c r="C43" s="7">
        <f t="shared" si="1"/>
        <v>2</v>
      </c>
      <c r="D43" s="1" t="s">
        <v>411</v>
      </c>
      <c r="E43" s="7">
        <f t="shared" si="2"/>
        <v>4</v>
      </c>
      <c r="F43" s="1" t="s">
        <v>484</v>
      </c>
      <c r="G43" s="7">
        <f t="shared" si="3"/>
        <v>2</v>
      </c>
      <c r="H43" s="1" t="s">
        <v>418</v>
      </c>
      <c r="I43" s="7">
        <f t="shared" si="4"/>
        <v>2</v>
      </c>
      <c r="J43" s="1" t="s">
        <v>421</v>
      </c>
      <c r="K43" s="7">
        <f t="shared" si="0"/>
        <v>2</v>
      </c>
      <c r="L43" s="7">
        <f t="shared" si="5"/>
        <v>2</v>
      </c>
      <c r="M43" s="1" t="s">
        <v>425</v>
      </c>
      <c r="N43" s="7">
        <f t="shared" si="6"/>
        <v>2</v>
      </c>
      <c r="O43" s="7">
        <f t="shared" si="7"/>
        <v>2</v>
      </c>
      <c r="P43" s="1" t="s">
        <v>496</v>
      </c>
      <c r="Q43" s="7">
        <f t="shared" si="8"/>
        <v>5</v>
      </c>
      <c r="R43" s="7">
        <f t="shared" si="9"/>
        <v>5</v>
      </c>
      <c r="S43" s="1" t="s">
        <v>433</v>
      </c>
      <c r="T43" s="7">
        <f t="shared" si="10"/>
        <v>1</v>
      </c>
      <c r="U43" s="1">
        <f t="shared" si="11"/>
        <v>1</v>
      </c>
      <c r="V43" s="1" t="s">
        <v>425</v>
      </c>
      <c r="W43" s="7">
        <f t="shared" si="12"/>
        <v>2</v>
      </c>
      <c r="X43" s="1">
        <f t="shared" si="13"/>
        <v>2</v>
      </c>
      <c r="Y43" s="1" t="s">
        <v>438</v>
      </c>
      <c r="Z43" s="7">
        <f t="shared" si="14"/>
        <v>1</v>
      </c>
      <c r="AA43" s="1">
        <f t="shared" si="15"/>
        <v>1</v>
      </c>
      <c r="AB43" s="1" t="s">
        <v>489</v>
      </c>
      <c r="AC43" s="7">
        <f t="shared" si="16"/>
        <v>1</v>
      </c>
      <c r="AD43" s="1">
        <f t="shared" si="17"/>
        <v>1</v>
      </c>
      <c r="AE43" s="1" t="s">
        <v>425</v>
      </c>
      <c r="AF43" s="7">
        <f t="shared" si="18"/>
        <v>2</v>
      </c>
      <c r="AG43" s="1">
        <f t="shared" si="19"/>
        <v>2</v>
      </c>
      <c r="AH43" s="1" t="s">
        <v>453</v>
      </c>
      <c r="AI43" s="7">
        <f t="shared" si="20"/>
        <v>1</v>
      </c>
      <c r="AJ43" s="1">
        <f t="shared" si="21"/>
        <v>1</v>
      </c>
      <c r="AK43" s="1" t="s">
        <v>453</v>
      </c>
      <c r="AL43" s="7">
        <f t="shared" si="22"/>
        <v>1</v>
      </c>
      <c r="AM43" s="1">
        <f t="shared" si="23"/>
        <v>1</v>
      </c>
      <c r="AN43" s="1" t="s">
        <v>454</v>
      </c>
      <c r="AO43" s="7">
        <f t="shared" si="24"/>
        <v>0</v>
      </c>
      <c r="AP43" s="1">
        <f t="shared" si="25"/>
        <v>0</v>
      </c>
      <c r="AQ43" s="1" t="s">
        <v>454</v>
      </c>
      <c r="AR43" s="7">
        <f t="shared" si="26"/>
        <v>0</v>
      </c>
      <c r="AS43" s="1">
        <f t="shared" si="27"/>
        <v>0</v>
      </c>
      <c r="AT43" s="1" t="s">
        <v>462</v>
      </c>
      <c r="AU43" s="7">
        <f t="shared" si="28"/>
        <v>3</v>
      </c>
      <c r="AV43" s="1">
        <f t="shared" si="29"/>
        <v>3</v>
      </c>
      <c r="AW43" s="1" t="s">
        <v>453</v>
      </c>
      <c r="AX43" s="7">
        <f t="shared" si="30"/>
        <v>1</v>
      </c>
      <c r="AY43" s="1">
        <f t="shared" si="31"/>
        <v>1</v>
      </c>
      <c r="AZ43" s="1" t="s">
        <v>472</v>
      </c>
      <c r="BA43" s="7">
        <f t="shared" si="32"/>
        <v>3</v>
      </c>
      <c r="BB43" s="1">
        <f t="shared" si="33"/>
        <v>3</v>
      </c>
      <c r="BC43" s="1" t="s">
        <v>455</v>
      </c>
      <c r="BD43" s="7" t="str">
        <f t="shared" si="34"/>
        <v>NA</v>
      </c>
      <c r="BE43" s="1" t="e">
        <f t="shared" si="35"/>
        <v>#VALUE!</v>
      </c>
      <c r="BF43" s="1" t="s">
        <v>453</v>
      </c>
      <c r="BG43" s="7">
        <f t="shared" si="36"/>
        <v>1</v>
      </c>
      <c r="BH43" s="1">
        <f t="shared" si="37"/>
        <v>1</v>
      </c>
    </row>
    <row r="44" spans="1:60" x14ac:dyDescent="0.25">
      <c r="A44" s="1" t="s">
        <v>388</v>
      </c>
      <c r="B44" s="1" t="s">
        <v>403</v>
      </c>
      <c r="C44" s="7">
        <f t="shared" si="1"/>
        <v>2</v>
      </c>
      <c r="D44" s="1" t="s">
        <v>483</v>
      </c>
      <c r="E44" s="7">
        <f t="shared" si="2"/>
        <v>6</v>
      </c>
      <c r="F44" s="1" t="s">
        <v>415</v>
      </c>
      <c r="G44" s="7">
        <f t="shared" si="3"/>
        <v>3</v>
      </c>
      <c r="H44" s="1" t="s">
        <v>417</v>
      </c>
      <c r="I44" s="7">
        <f t="shared" si="4"/>
        <v>3</v>
      </c>
      <c r="J44" s="1" t="s">
        <v>422</v>
      </c>
      <c r="K44" s="7">
        <f t="shared" si="0"/>
        <v>4</v>
      </c>
      <c r="L44" s="7">
        <f t="shared" si="5"/>
        <v>4</v>
      </c>
      <c r="M44" s="1" t="s">
        <v>427</v>
      </c>
      <c r="N44" s="7" t="str">
        <f t="shared" si="6"/>
        <v>NA</v>
      </c>
      <c r="O44" s="7" t="e">
        <f t="shared" si="7"/>
        <v>#VALUE!</v>
      </c>
      <c r="Q44" s="7" t="str">
        <f t="shared" si="8"/>
        <v>NA</v>
      </c>
      <c r="R44" s="7" t="e">
        <f t="shared" si="9"/>
        <v>#VALUE!</v>
      </c>
      <c r="S44" s="1" t="s">
        <v>436</v>
      </c>
      <c r="T44" s="7" t="str">
        <f t="shared" si="10"/>
        <v>NA</v>
      </c>
      <c r="U44" s="1" t="e">
        <f t="shared" si="11"/>
        <v>#VALUE!</v>
      </c>
      <c r="V44" s="1" t="s">
        <v>439</v>
      </c>
      <c r="W44" s="7" t="str">
        <f t="shared" si="12"/>
        <v>NA</v>
      </c>
      <c r="X44" s="1" t="e">
        <f t="shared" si="13"/>
        <v>#VALUE!</v>
      </c>
      <c r="Y44" s="1" t="s">
        <v>490</v>
      </c>
      <c r="Z44" s="7">
        <f t="shared" si="14"/>
        <v>5</v>
      </c>
      <c r="AA44" s="1">
        <f t="shared" si="15"/>
        <v>5</v>
      </c>
      <c r="AB44" s="1" t="s">
        <v>490</v>
      </c>
      <c r="AC44" s="7">
        <f t="shared" si="16"/>
        <v>5</v>
      </c>
      <c r="AD44" s="1">
        <f t="shared" si="17"/>
        <v>5</v>
      </c>
      <c r="AE44" s="1" t="s">
        <v>446</v>
      </c>
      <c r="AF44" s="7">
        <f t="shared" si="18"/>
        <v>5</v>
      </c>
      <c r="AG44" s="1">
        <f t="shared" si="19"/>
        <v>5</v>
      </c>
      <c r="AH44" s="1" t="s">
        <v>455</v>
      </c>
      <c r="AI44" s="7" t="str">
        <f t="shared" si="20"/>
        <v>NA</v>
      </c>
      <c r="AJ44" s="1" t="e">
        <f t="shared" si="21"/>
        <v>#VALUE!</v>
      </c>
      <c r="AK44" s="1" t="s">
        <v>440</v>
      </c>
      <c r="AL44" s="7" t="str">
        <f t="shared" si="22"/>
        <v>NA</v>
      </c>
      <c r="AM44" s="1" t="e">
        <f t="shared" si="23"/>
        <v>#VALUE!</v>
      </c>
      <c r="AN44" s="1" t="s">
        <v>454</v>
      </c>
      <c r="AO44" s="7">
        <f t="shared" si="24"/>
        <v>0</v>
      </c>
      <c r="AP44" s="1">
        <f t="shared" si="25"/>
        <v>0</v>
      </c>
      <c r="AQ44" s="1" t="s">
        <v>454</v>
      </c>
      <c r="AR44" s="7">
        <f t="shared" si="26"/>
        <v>0</v>
      </c>
      <c r="AS44" s="1">
        <f t="shared" si="27"/>
        <v>0</v>
      </c>
      <c r="AT44" s="1" t="s">
        <v>463</v>
      </c>
      <c r="AU44" s="7">
        <f t="shared" si="28"/>
        <v>5</v>
      </c>
      <c r="AV44" s="1">
        <f t="shared" si="29"/>
        <v>5</v>
      </c>
      <c r="AW44" s="1" t="s">
        <v>454</v>
      </c>
      <c r="AX44" s="7">
        <f t="shared" si="30"/>
        <v>0</v>
      </c>
      <c r="AY44" s="1">
        <f t="shared" si="31"/>
        <v>0</v>
      </c>
      <c r="BA44" s="7" t="str">
        <f t="shared" si="32"/>
        <v>NA</v>
      </c>
      <c r="BB44" s="1" t="e">
        <f t="shared" si="33"/>
        <v>#VALUE!</v>
      </c>
      <c r="BC44" s="1" t="s">
        <v>453</v>
      </c>
      <c r="BD44" s="7">
        <f t="shared" si="34"/>
        <v>1</v>
      </c>
      <c r="BE44" s="1">
        <f t="shared" si="35"/>
        <v>1</v>
      </c>
      <c r="BF44" s="1" t="s">
        <v>454</v>
      </c>
      <c r="BG44" s="7">
        <f t="shared" si="36"/>
        <v>0</v>
      </c>
      <c r="BH44" s="1">
        <f t="shared" si="37"/>
        <v>0</v>
      </c>
    </row>
    <row r="45" spans="1:60" x14ac:dyDescent="0.25">
      <c r="A45" s="1" t="s">
        <v>376</v>
      </c>
      <c r="B45" s="1" t="s">
        <v>403</v>
      </c>
      <c r="C45" s="7">
        <f t="shared" si="1"/>
        <v>2</v>
      </c>
      <c r="D45" s="1" t="s">
        <v>483</v>
      </c>
      <c r="E45" s="7">
        <f t="shared" si="2"/>
        <v>6</v>
      </c>
      <c r="F45" s="1" t="s">
        <v>484</v>
      </c>
      <c r="G45" s="7">
        <f t="shared" si="3"/>
        <v>2</v>
      </c>
      <c r="H45" s="1" t="s">
        <v>419</v>
      </c>
      <c r="I45" s="7">
        <f t="shared" si="4"/>
        <v>4</v>
      </c>
      <c r="J45" s="1" t="s">
        <v>422</v>
      </c>
      <c r="K45" s="7">
        <f t="shared" si="0"/>
        <v>4</v>
      </c>
      <c r="L45" s="7">
        <f t="shared" si="5"/>
        <v>4</v>
      </c>
      <c r="M45" s="1" t="s">
        <v>425</v>
      </c>
      <c r="N45" s="7">
        <f t="shared" si="6"/>
        <v>2</v>
      </c>
      <c r="O45" s="7">
        <f t="shared" si="7"/>
        <v>2</v>
      </c>
      <c r="P45" s="1" t="s">
        <v>493</v>
      </c>
      <c r="Q45" s="7">
        <f t="shared" si="8"/>
        <v>1</v>
      </c>
      <c r="R45" s="7">
        <f t="shared" si="9"/>
        <v>1</v>
      </c>
      <c r="S45" s="1" t="s">
        <v>434</v>
      </c>
      <c r="T45" s="7">
        <f t="shared" si="10"/>
        <v>5</v>
      </c>
      <c r="U45" s="1">
        <f t="shared" si="11"/>
        <v>5</v>
      </c>
      <c r="V45" s="1" t="s">
        <v>490</v>
      </c>
      <c r="W45" s="7">
        <f t="shared" si="12"/>
        <v>5</v>
      </c>
      <c r="X45" s="1">
        <f t="shared" si="13"/>
        <v>5</v>
      </c>
      <c r="Y45" s="1" t="s">
        <v>490</v>
      </c>
      <c r="Z45" s="7">
        <f t="shared" si="14"/>
        <v>5</v>
      </c>
      <c r="AA45" s="1">
        <f t="shared" si="15"/>
        <v>5</v>
      </c>
      <c r="AB45" s="1" t="s">
        <v>425</v>
      </c>
      <c r="AC45" s="7">
        <f t="shared" si="16"/>
        <v>2</v>
      </c>
      <c r="AD45" s="1">
        <f t="shared" si="17"/>
        <v>2</v>
      </c>
      <c r="AE45" s="1" t="s">
        <v>425</v>
      </c>
      <c r="AF45" s="7">
        <f t="shared" si="18"/>
        <v>2</v>
      </c>
      <c r="AG45" s="1">
        <f t="shared" si="19"/>
        <v>2</v>
      </c>
      <c r="AH45" s="1" t="s">
        <v>453</v>
      </c>
      <c r="AI45" s="7">
        <f t="shared" si="20"/>
        <v>1</v>
      </c>
      <c r="AJ45" s="1">
        <f t="shared" si="21"/>
        <v>1</v>
      </c>
      <c r="AK45" s="1" t="s">
        <v>453</v>
      </c>
      <c r="AL45" s="7">
        <f t="shared" si="22"/>
        <v>1</v>
      </c>
      <c r="AM45" s="1">
        <f t="shared" si="23"/>
        <v>1</v>
      </c>
      <c r="AN45" s="1" t="s">
        <v>454</v>
      </c>
      <c r="AO45" s="7">
        <f t="shared" si="24"/>
        <v>0</v>
      </c>
      <c r="AP45" s="1">
        <f t="shared" si="25"/>
        <v>0</v>
      </c>
      <c r="AQ45" s="1" t="s">
        <v>454</v>
      </c>
      <c r="AR45" s="7">
        <f t="shared" si="26"/>
        <v>0</v>
      </c>
      <c r="AS45" s="1">
        <f t="shared" si="27"/>
        <v>0</v>
      </c>
      <c r="AT45" s="1" t="s">
        <v>463</v>
      </c>
      <c r="AU45" s="7">
        <f t="shared" si="28"/>
        <v>5</v>
      </c>
      <c r="AV45" s="1">
        <f t="shared" si="29"/>
        <v>5</v>
      </c>
      <c r="AW45" s="1" t="s">
        <v>453</v>
      </c>
      <c r="AX45" s="7">
        <f t="shared" si="30"/>
        <v>1</v>
      </c>
      <c r="AY45" s="1">
        <f t="shared" si="31"/>
        <v>1</v>
      </c>
      <c r="AZ45" s="1" t="s">
        <v>474</v>
      </c>
      <c r="BA45" s="7">
        <f t="shared" si="32"/>
        <v>1</v>
      </c>
      <c r="BB45" s="1">
        <f t="shared" si="33"/>
        <v>1</v>
      </c>
      <c r="BC45" s="1" t="s">
        <v>453</v>
      </c>
      <c r="BD45" s="7">
        <f t="shared" si="34"/>
        <v>1</v>
      </c>
      <c r="BE45" s="1">
        <f t="shared" si="35"/>
        <v>1</v>
      </c>
      <c r="BF45" s="1" t="s">
        <v>453</v>
      </c>
      <c r="BG45" s="7">
        <f t="shared" si="36"/>
        <v>1</v>
      </c>
      <c r="BH45" s="1">
        <f t="shared" si="37"/>
        <v>1</v>
      </c>
    </row>
    <row r="46" spans="1:60" x14ac:dyDescent="0.25">
      <c r="A46" s="1" t="s">
        <v>65</v>
      </c>
      <c r="B46" s="1" t="s">
        <v>404</v>
      </c>
      <c r="C46" s="7">
        <f t="shared" si="1"/>
        <v>1</v>
      </c>
      <c r="D46" s="1" t="s">
        <v>409</v>
      </c>
      <c r="E46" s="7">
        <f t="shared" si="2"/>
        <v>2</v>
      </c>
      <c r="F46" s="1" t="s">
        <v>484</v>
      </c>
      <c r="G46" s="7">
        <f t="shared" si="3"/>
        <v>2</v>
      </c>
      <c r="H46" s="1" t="s">
        <v>416</v>
      </c>
      <c r="I46" s="7">
        <f t="shared" si="4"/>
        <v>1</v>
      </c>
      <c r="J46" s="1" t="s">
        <v>487</v>
      </c>
      <c r="K46" s="7">
        <f t="shared" si="0"/>
        <v>3</v>
      </c>
      <c r="L46" s="7">
        <f t="shared" si="5"/>
        <v>3</v>
      </c>
      <c r="M46" s="1" t="s">
        <v>425</v>
      </c>
      <c r="N46" s="7">
        <f t="shared" si="6"/>
        <v>2</v>
      </c>
      <c r="O46" s="7">
        <f t="shared" si="7"/>
        <v>2</v>
      </c>
      <c r="P46" s="1" t="s">
        <v>495</v>
      </c>
      <c r="Q46" s="7">
        <f t="shared" si="8"/>
        <v>4</v>
      </c>
      <c r="R46" s="7">
        <f t="shared" si="9"/>
        <v>4</v>
      </c>
      <c r="S46" s="1" t="s">
        <v>433</v>
      </c>
      <c r="T46" s="7">
        <f t="shared" si="10"/>
        <v>1</v>
      </c>
      <c r="U46" s="1">
        <f t="shared" si="11"/>
        <v>1</v>
      </c>
      <c r="V46" s="1" t="s">
        <v>425</v>
      </c>
      <c r="W46" s="7">
        <f t="shared" si="12"/>
        <v>2</v>
      </c>
      <c r="X46" s="1">
        <f t="shared" si="13"/>
        <v>2</v>
      </c>
      <c r="Y46" s="1" t="s">
        <v>425</v>
      </c>
      <c r="Z46" s="7">
        <f t="shared" si="14"/>
        <v>2</v>
      </c>
      <c r="AA46" s="1">
        <f t="shared" si="15"/>
        <v>2</v>
      </c>
      <c r="AB46" s="1" t="s">
        <v>425</v>
      </c>
      <c r="AC46" s="7">
        <f t="shared" si="16"/>
        <v>2</v>
      </c>
      <c r="AD46" s="1">
        <f t="shared" si="17"/>
        <v>2</v>
      </c>
      <c r="AE46" s="1" t="s">
        <v>425</v>
      </c>
      <c r="AF46" s="7">
        <f t="shared" si="18"/>
        <v>2</v>
      </c>
      <c r="AG46" s="1">
        <f t="shared" si="19"/>
        <v>2</v>
      </c>
      <c r="AH46" s="1" t="s">
        <v>453</v>
      </c>
      <c r="AI46" s="7">
        <f t="shared" si="20"/>
        <v>1</v>
      </c>
      <c r="AJ46" s="1">
        <f t="shared" si="21"/>
        <v>1</v>
      </c>
      <c r="AK46" s="1" t="s">
        <v>453</v>
      </c>
      <c r="AL46" s="7">
        <f t="shared" si="22"/>
        <v>1</v>
      </c>
      <c r="AM46" s="1">
        <f t="shared" si="23"/>
        <v>1</v>
      </c>
      <c r="AN46" s="1" t="s">
        <v>458</v>
      </c>
      <c r="AO46" s="7" t="str">
        <f t="shared" si="24"/>
        <v>NA</v>
      </c>
      <c r="AP46" s="1" t="e">
        <f t="shared" si="25"/>
        <v>#VALUE!</v>
      </c>
      <c r="AQ46" s="1" t="s">
        <v>454</v>
      </c>
      <c r="AR46" s="7">
        <f t="shared" si="26"/>
        <v>0</v>
      </c>
      <c r="AS46" s="1">
        <f t="shared" si="27"/>
        <v>0</v>
      </c>
      <c r="AT46" s="1" t="s">
        <v>463</v>
      </c>
      <c r="AU46" s="7">
        <f t="shared" si="28"/>
        <v>5</v>
      </c>
      <c r="AV46" s="1">
        <f t="shared" si="29"/>
        <v>5</v>
      </c>
      <c r="AW46" s="1" t="s">
        <v>453</v>
      </c>
      <c r="AX46" s="7">
        <f t="shared" si="30"/>
        <v>1</v>
      </c>
      <c r="AY46" s="1">
        <f t="shared" si="31"/>
        <v>1</v>
      </c>
      <c r="AZ46" s="1" t="s">
        <v>472</v>
      </c>
      <c r="BA46" s="7">
        <f t="shared" si="32"/>
        <v>3</v>
      </c>
      <c r="BB46" s="1">
        <f t="shared" si="33"/>
        <v>3</v>
      </c>
      <c r="BC46" s="1" t="s">
        <v>453</v>
      </c>
      <c r="BD46" s="7">
        <f t="shared" si="34"/>
        <v>1</v>
      </c>
      <c r="BE46" s="1">
        <f t="shared" si="35"/>
        <v>1</v>
      </c>
      <c r="BF46" s="1" t="s">
        <v>453</v>
      </c>
      <c r="BG46" s="7">
        <f t="shared" si="36"/>
        <v>1</v>
      </c>
      <c r="BH46" s="1">
        <f t="shared" si="37"/>
        <v>1</v>
      </c>
    </row>
    <row r="47" spans="1:60" x14ac:dyDescent="0.25">
      <c r="A47" s="1" t="s">
        <v>23</v>
      </c>
      <c r="B47" s="1" t="s">
        <v>404</v>
      </c>
      <c r="C47" s="7">
        <f t="shared" si="1"/>
        <v>1</v>
      </c>
      <c r="D47" s="1" t="s">
        <v>408</v>
      </c>
      <c r="E47" s="7">
        <f t="shared" si="2"/>
        <v>1</v>
      </c>
      <c r="F47" s="1" t="s">
        <v>414</v>
      </c>
      <c r="G47" s="7">
        <f t="shared" si="3"/>
        <v>1</v>
      </c>
      <c r="H47" s="1" t="s">
        <v>416</v>
      </c>
      <c r="I47" s="7">
        <f t="shared" si="4"/>
        <v>1</v>
      </c>
      <c r="J47" s="1" t="s">
        <v>420</v>
      </c>
      <c r="K47" s="7">
        <f t="shared" si="0"/>
        <v>1</v>
      </c>
      <c r="L47" s="7">
        <f t="shared" si="5"/>
        <v>1</v>
      </c>
      <c r="M47" s="1" t="s">
        <v>489</v>
      </c>
      <c r="N47" s="7">
        <f t="shared" si="6"/>
        <v>1</v>
      </c>
      <c r="O47" s="7">
        <f t="shared" si="7"/>
        <v>1</v>
      </c>
      <c r="P47" s="1" t="s">
        <v>494</v>
      </c>
      <c r="Q47" s="7">
        <f t="shared" si="8"/>
        <v>4</v>
      </c>
      <c r="R47" s="7">
        <f t="shared" si="9"/>
        <v>4</v>
      </c>
      <c r="S47" s="1" t="s">
        <v>432</v>
      </c>
      <c r="T47" s="7">
        <f t="shared" si="10"/>
        <v>2</v>
      </c>
      <c r="U47" s="1">
        <f t="shared" si="11"/>
        <v>2</v>
      </c>
      <c r="V47" s="1" t="s">
        <v>438</v>
      </c>
      <c r="W47" s="7">
        <f t="shared" si="12"/>
        <v>1</v>
      </c>
      <c r="X47" s="1">
        <f t="shared" si="13"/>
        <v>1</v>
      </c>
      <c r="Y47" s="1" t="s">
        <v>438</v>
      </c>
      <c r="Z47" s="7">
        <f t="shared" si="14"/>
        <v>1</v>
      </c>
      <c r="AA47" s="1">
        <f t="shared" si="15"/>
        <v>1</v>
      </c>
      <c r="AB47" s="1" t="s">
        <v>489</v>
      </c>
      <c r="AC47" s="7">
        <f t="shared" si="16"/>
        <v>1</v>
      </c>
      <c r="AD47" s="1">
        <f t="shared" si="17"/>
        <v>1</v>
      </c>
      <c r="AE47" s="1" t="s">
        <v>446</v>
      </c>
      <c r="AF47" s="7">
        <f t="shared" si="18"/>
        <v>5</v>
      </c>
      <c r="AG47" s="1">
        <f t="shared" si="19"/>
        <v>5</v>
      </c>
      <c r="AH47" s="1" t="s">
        <v>455</v>
      </c>
      <c r="AI47" s="7" t="str">
        <f t="shared" si="20"/>
        <v>NA</v>
      </c>
      <c r="AJ47" s="1" t="e">
        <f t="shared" si="21"/>
        <v>#VALUE!</v>
      </c>
      <c r="AK47" s="1" t="s">
        <v>453</v>
      </c>
      <c r="AL47" s="7">
        <f t="shared" si="22"/>
        <v>1</v>
      </c>
      <c r="AM47" s="1">
        <f t="shared" si="23"/>
        <v>1</v>
      </c>
      <c r="AN47" s="1" t="s">
        <v>454</v>
      </c>
      <c r="AO47" s="7">
        <f t="shared" si="24"/>
        <v>0</v>
      </c>
      <c r="AP47" s="1">
        <f t="shared" si="25"/>
        <v>0</v>
      </c>
      <c r="AQ47" s="1" t="s">
        <v>453</v>
      </c>
      <c r="AR47" s="7">
        <f t="shared" si="26"/>
        <v>1</v>
      </c>
      <c r="AS47" s="1">
        <f t="shared" si="27"/>
        <v>1</v>
      </c>
      <c r="AT47" s="1" t="s">
        <v>462</v>
      </c>
      <c r="AU47" s="7">
        <f t="shared" si="28"/>
        <v>3</v>
      </c>
      <c r="AV47" s="1">
        <f t="shared" si="29"/>
        <v>3</v>
      </c>
      <c r="AW47" s="1" t="s">
        <v>467</v>
      </c>
      <c r="AX47" s="7" t="str">
        <f t="shared" si="30"/>
        <v>NA</v>
      </c>
      <c r="AY47" s="1" t="e">
        <f t="shared" si="31"/>
        <v>#VALUE!</v>
      </c>
      <c r="BA47" s="7" t="str">
        <f t="shared" si="32"/>
        <v>NA</v>
      </c>
      <c r="BB47" s="1" t="e">
        <f t="shared" si="33"/>
        <v>#VALUE!</v>
      </c>
      <c r="BC47" s="1" t="s">
        <v>453</v>
      </c>
      <c r="BD47" s="7">
        <f t="shared" si="34"/>
        <v>1</v>
      </c>
      <c r="BE47" s="1">
        <f t="shared" si="35"/>
        <v>1</v>
      </c>
      <c r="BF47" s="1" t="s">
        <v>455</v>
      </c>
      <c r="BG47" s="7" t="str">
        <f t="shared" si="36"/>
        <v>NA</v>
      </c>
      <c r="BH47" s="1" t="e">
        <f t="shared" si="37"/>
        <v>#VALUE!</v>
      </c>
    </row>
    <row r="48" spans="1:60" x14ac:dyDescent="0.25">
      <c r="A48" s="1" t="s">
        <v>194</v>
      </c>
      <c r="B48" s="1" t="s">
        <v>404</v>
      </c>
      <c r="C48" s="7">
        <f t="shared" si="1"/>
        <v>1</v>
      </c>
      <c r="D48" s="1" t="s">
        <v>410</v>
      </c>
      <c r="E48" s="7">
        <f t="shared" si="2"/>
        <v>3</v>
      </c>
      <c r="F48" s="1" t="s">
        <v>484</v>
      </c>
      <c r="G48" s="7">
        <f t="shared" si="3"/>
        <v>2</v>
      </c>
      <c r="H48" s="1" t="s">
        <v>418</v>
      </c>
      <c r="I48" s="7">
        <f t="shared" si="4"/>
        <v>2</v>
      </c>
      <c r="J48" s="1" t="s">
        <v>421</v>
      </c>
      <c r="K48" s="7">
        <f t="shared" si="0"/>
        <v>2</v>
      </c>
      <c r="L48" s="7">
        <f t="shared" si="5"/>
        <v>2</v>
      </c>
      <c r="M48" s="1" t="s">
        <v>425</v>
      </c>
      <c r="N48" s="7">
        <f t="shared" si="6"/>
        <v>2</v>
      </c>
      <c r="O48" s="7">
        <f t="shared" si="7"/>
        <v>2</v>
      </c>
      <c r="P48" s="1" t="s">
        <v>496</v>
      </c>
      <c r="Q48" s="7">
        <f t="shared" si="8"/>
        <v>5</v>
      </c>
      <c r="R48" s="7">
        <f t="shared" si="9"/>
        <v>5</v>
      </c>
      <c r="S48" s="1" t="s">
        <v>433</v>
      </c>
      <c r="T48" s="7">
        <f t="shared" si="10"/>
        <v>1</v>
      </c>
      <c r="U48" s="1">
        <f t="shared" si="11"/>
        <v>1</v>
      </c>
      <c r="V48" s="1" t="s">
        <v>425</v>
      </c>
      <c r="W48" s="7">
        <f t="shared" si="12"/>
        <v>2</v>
      </c>
      <c r="X48" s="1">
        <f t="shared" si="13"/>
        <v>2</v>
      </c>
      <c r="Y48" s="1" t="s">
        <v>438</v>
      </c>
      <c r="Z48" s="7">
        <f t="shared" si="14"/>
        <v>1</v>
      </c>
      <c r="AA48" s="1">
        <f t="shared" si="15"/>
        <v>1</v>
      </c>
      <c r="AB48" s="1" t="s">
        <v>489</v>
      </c>
      <c r="AC48" s="7">
        <f t="shared" si="16"/>
        <v>1</v>
      </c>
      <c r="AD48" s="1">
        <f t="shared" si="17"/>
        <v>1</v>
      </c>
      <c r="AE48" s="1" t="s">
        <v>425</v>
      </c>
      <c r="AF48" s="7">
        <f t="shared" si="18"/>
        <v>2</v>
      </c>
      <c r="AG48" s="1">
        <f t="shared" si="19"/>
        <v>2</v>
      </c>
      <c r="AH48" s="1" t="s">
        <v>453</v>
      </c>
      <c r="AI48" s="7">
        <f t="shared" si="20"/>
        <v>1</v>
      </c>
      <c r="AJ48" s="1">
        <f t="shared" si="21"/>
        <v>1</v>
      </c>
      <c r="AK48" s="1" t="s">
        <v>453</v>
      </c>
      <c r="AL48" s="7">
        <f t="shared" si="22"/>
        <v>1</v>
      </c>
      <c r="AM48" s="1">
        <f t="shared" si="23"/>
        <v>1</v>
      </c>
      <c r="AN48" s="1" t="s">
        <v>453</v>
      </c>
      <c r="AO48" s="7">
        <f t="shared" si="24"/>
        <v>1</v>
      </c>
      <c r="AP48" s="1">
        <f t="shared" si="25"/>
        <v>1</v>
      </c>
      <c r="AQ48" s="1" t="s">
        <v>454</v>
      </c>
      <c r="AR48" s="7">
        <f t="shared" si="26"/>
        <v>0</v>
      </c>
      <c r="AS48" s="1">
        <f t="shared" si="27"/>
        <v>0</v>
      </c>
      <c r="AT48" s="1" t="s">
        <v>465</v>
      </c>
      <c r="AU48" s="7">
        <f t="shared" si="28"/>
        <v>2</v>
      </c>
      <c r="AV48" s="1">
        <f t="shared" si="29"/>
        <v>2</v>
      </c>
      <c r="AW48" s="1" t="s">
        <v>453</v>
      </c>
      <c r="AX48" s="7">
        <f t="shared" si="30"/>
        <v>1</v>
      </c>
      <c r="AY48" s="1">
        <f t="shared" si="31"/>
        <v>1</v>
      </c>
      <c r="AZ48" s="1" t="s">
        <v>475</v>
      </c>
      <c r="BA48" s="7">
        <f t="shared" si="32"/>
        <v>4</v>
      </c>
      <c r="BB48" s="1">
        <f t="shared" si="33"/>
        <v>4</v>
      </c>
      <c r="BC48" s="1" t="s">
        <v>455</v>
      </c>
      <c r="BD48" s="7" t="str">
        <f t="shared" si="34"/>
        <v>NA</v>
      </c>
      <c r="BE48" s="1" t="e">
        <f t="shared" si="35"/>
        <v>#VALUE!</v>
      </c>
      <c r="BF48" s="1" t="s">
        <v>453</v>
      </c>
      <c r="BG48" s="7">
        <f t="shared" si="36"/>
        <v>1</v>
      </c>
      <c r="BH48" s="1">
        <f t="shared" si="37"/>
        <v>1</v>
      </c>
    </row>
    <row r="49" spans="1:60" x14ac:dyDescent="0.25">
      <c r="A49" s="1" t="s">
        <v>164</v>
      </c>
      <c r="B49" s="1" t="s">
        <v>404</v>
      </c>
      <c r="C49" s="7">
        <f t="shared" si="1"/>
        <v>1</v>
      </c>
      <c r="D49" s="1" t="s">
        <v>410</v>
      </c>
      <c r="E49" s="7">
        <f t="shared" si="2"/>
        <v>3</v>
      </c>
      <c r="F49" s="1" t="s">
        <v>414</v>
      </c>
      <c r="G49" s="7">
        <f t="shared" si="3"/>
        <v>1</v>
      </c>
      <c r="H49" s="1" t="s">
        <v>418</v>
      </c>
      <c r="I49" s="7">
        <f t="shared" si="4"/>
        <v>2</v>
      </c>
      <c r="J49" s="1" t="s">
        <v>420</v>
      </c>
      <c r="K49" s="7">
        <f t="shared" si="0"/>
        <v>1</v>
      </c>
      <c r="L49" s="7">
        <f t="shared" si="5"/>
        <v>1</v>
      </c>
      <c r="M49" s="1" t="s">
        <v>489</v>
      </c>
      <c r="N49" s="7">
        <f t="shared" si="6"/>
        <v>1</v>
      </c>
      <c r="O49" s="7">
        <f t="shared" si="7"/>
        <v>1</v>
      </c>
      <c r="P49" s="1" t="s">
        <v>493</v>
      </c>
      <c r="Q49" s="7">
        <f t="shared" si="8"/>
        <v>1</v>
      </c>
      <c r="R49" s="7">
        <f t="shared" si="9"/>
        <v>1</v>
      </c>
      <c r="S49" s="1" t="s">
        <v>432</v>
      </c>
      <c r="T49" s="7">
        <f t="shared" si="10"/>
        <v>2</v>
      </c>
      <c r="U49" s="1">
        <f t="shared" si="11"/>
        <v>2</v>
      </c>
      <c r="V49" s="1" t="s">
        <v>438</v>
      </c>
      <c r="W49" s="7">
        <f t="shared" si="12"/>
        <v>1</v>
      </c>
      <c r="X49" s="1">
        <f t="shared" si="13"/>
        <v>1</v>
      </c>
      <c r="Y49" s="1" t="s">
        <v>440</v>
      </c>
      <c r="Z49" s="7" t="str">
        <f t="shared" si="14"/>
        <v>NA</v>
      </c>
      <c r="AA49" s="1" t="e">
        <f t="shared" si="15"/>
        <v>#VALUE!</v>
      </c>
      <c r="AB49" s="1" t="s">
        <v>489</v>
      </c>
      <c r="AC49" s="7">
        <f t="shared" si="16"/>
        <v>1</v>
      </c>
      <c r="AD49" s="1">
        <f t="shared" si="17"/>
        <v>1</v>
      </c>
      <c r="AE49" s="1" t="s">
        <v>438</v>
      </c>
      <c r="AF49" s="7">
        <f t="shared" si="18"/>
        <v>1</v>
      </c>
      <c r="AG49" s="1">
        <f t="shared" si="19"/>
        <v>1</v>
      </c>
      <c r="AH49" s="1" t="s">
        <v>453</v>
      </c>
      <c r="AI49" s="7">
        <f t="shared" si="20"/>
        <v>1</v>
      </c>
      <c r="AJ49" s="1">
        <f t="shared" si="21"/>
        <v>1</v>
      </c>
      <c r="AK49" s="1" t="s">
        <v>453</v>
      </c>
      <c r="AL49" s="7">
        <f t="shared" si="22"/>
        <v>1</v>
      </c>
      <c r="AM49" s="1">
        <f t="shared" si="23"/>
        <v>1</v>
      </c>
      <c r="AN49" s="1" t="s">
        <v>454</v>
      </c>
      <c r="AO49" s="7">
        <f t="shared" si="24"/>
        <v>0</v>
      </c>
      <c r="AP49" s="1">
        <f t="shared" si="25"/>
        <v>0</v>
      </c>
      <c r="AQ49" s="1" t="s">
        <v>453</v>
      </c>
      <c r="AR49" s="7">
        <f t="shared" si="26"/>
        <v>1</v>
      </c>
      <c r="AS49" s="1">
        <f t="shared" si="27"/>
        <v>1</v>
      </c>
      <c r="AT49" s="1" t="s">
        <v>465</v>
      </c>
      <c r="AU49" s="7">
        <f t="shared" si="28"/>
        <v>2</v>
      </c>
      <c r="AV49" s="1">
        <f t="shared" si="29"/>
        <v>2</v>
      </c>
      <c r="AW49" s="1" t="s">
        <v>453</v>
      </c>
      <c r="AX49" s="7">
        <f t="shared" si="30"/>
        <v>1</v>
      </c>
      <c r="AY49" s="1">
        <f t="shared" si="31"/>
        <v>1</v>
      </c>
      <c r="AZ49" s="1" t="s">
        <v>472</v>
      </c>
      <c r="BA49" s="7">
        <f t="shared" si="32"/>
        <v>3</v>
      </c>
      <c r="BB49" s="1">
        <f t="shared" si="33"/>
        <v>3</v>
      </c>
      <c r="BC49" s="1" t="s">
        <v>453</v>
      </c>
      <c r="BD49" s="7">
        <f t="shared" si="34"/>
        <v>1</v>
      </c>
      <c r="BE49" s="1">
        <f t="shared" si="35"/>
        <v>1</v>
      </c>
      <c r="BF49" s="1" t="s">
        <v>453</v>
      </c>
      <c r="BG49" s="7">
        <f t="shared" si="36"/>
        <v>1</v>
      </c>
      <c r="BH49" s="1">
        <f t="shared" si="37"/>
        <v>1</v>
      </c>
    </row>
    <row r="50" spans="1:60" x14ac:dyDescent="0.25">
      <c r="A50" s="1" t="s">
        <v>361</v>
      </c>
      <c r="B50" s="1" t="s">
        <v>403</v>
      </c>
      <c r="C50" s="7">
        <f t="shared" si="1"/>
        <v>2</v>
      </c>
      <c r="D50" s="1" t="s">
        <v>412</v>
      </c>
      <c r="E50" s="7">
        <f t="shared" si="2"/>
        <v>5</v>
      </c>
      <c r="F50" s="1" t="s">
        <v>484</v>
      </c>
      <c r="G50" s="7">
        <f t="shared" si="3"/>
        <v>2</v>
      </c>
      <c r="H50" s="1" t="s">
        <v>418</v>
      </c>
      <c r="I50" s="7">
        <f t="shared" si="4"/>
        <v>2</v>
      </c>
      <c r="J50" s="1" t="s">
        <v>487</v>
      </c>
      <c r="K50" s="7">
        <f t="shared" si="0"/>
        <v>3</v>
      </c>
      <c r="L50" s="7">
        <f t="shared" si="5"/>
        <v>3</v>
      </c>
      <c r="M50" s="1" t="s">
        <v>491</v>
      </c>
      <c r="N50" s="7" t="str">
        <f t="shared" si="6"/>
        <v>NA</v>
      </c>
      <c r="O50" s="7" t="e">
        <f t="shared" si="7"/>
        <v>#VALUE!</v>
      </c>
      <c r="Q50" s="7" t="str">
        <f t="shared" si="8"/>
        <v>NA</v>
      </c>
      <c r="R50" s="7" t="e">
        <f t="shared" si="9"/>
        <v>#VALUE!</v>
      </c>
      <c r="S50" s="1" t="s">
        <v>434</v>
      </c>
      <c r="T50" s="7">
        <f t="shared" si="10"/>
        <v>5</v>
      </c>
      <c r="U50" s="1">
        <f t="shared" si="11"/>
        <v>5</v>
      </c>
      <c r="V50" s="1" t="s">
        <v>425</v>
      </c>
      <c r="W50" s="7">
        <f t="shared" si="12"/>
        <v>2</v>
      </c>
      <c r="X50" s="1">
        <f t="shared" si="13"/>
        <v>2</v>
      </c>
      <c r="Y50" s="1" t="s">
        <v>425</v>
      </c>
      <c r="Z50" s="7">
        <f t="shared" si="14"/>
        <v>2</v>
      </c>
      <c r="AA50" s="1">
        <f t="shared" si="15"/>
        <v>2</v>
      </c>
      <c r="AB50" s="1" t="s">
        <v>425</v>
      </c>
      <c r="AC50" s="7">
        <f t="shared" si="16"/>
        <v>2</v>
      </c>
      <c r="AD50" s="1">
        <f t="shared" si="17"/>
        <v>2</v>
      </c>
      <c r="AE50" s="1" t="s">
        <v>425</v>
      </c>
      <c r="AF50" s="7">
        <f t="shared" si="18"/>
        <v>2</v>
      </c>
      <c r="AG50" s="1">
        <f t="shared" si="19"/>
        <v>2</v>
      </c>
      <c r="AH50" s="1" t="s">
        <v>454</v>
      </c>
      <c r="AI50" s="7">
        <f t="shared" si="20"/>
        <v>0</v>
      </c>
      <c r="AJ50" s="1">
        <f t="shared" si="21"/>
        <v>0</v>
      </c>
      <c r="AK50" s="1" t="s">
        <v>454</v>
      </c>
      <c r="AL50" s="7">
        <f t="shared" si="22"/>
        <v>0</v>
      </c>
      <c r="AM50" s="1">
        <f t="shared" si="23"/>
        <v>0</v>
      </c>
      <c r="AN50" s="1" t="s">
        <v>458</v>
      </c>
      <c r="AO50" s="7" t="str">
        <f t="shared" si="24"/>
        <v>NA</v>
      </c>
      <c r="AP50" s="1" t="e">
        <f t="shared" si="25"/>
        <v>#VALUE!</v>
      </c>
      <c r="AQ50" s="1" t="s">
        <v>453</v>
      </c>
      <c r="AR50" s="7">
        <f t="shared" si="26"/>
        <v>1</v>
      </c>
      <c r="AS50" s="1">
        <f t="shared" si="27"/>
        <v>1</v>
      </c>
      <c r="AT50" s="1" t="s">
        <v>463</v>
      </c>
      <c r="AU50" s="7">
        <f t="shared" si="28"/>
        <v>5</v>
      </c>
      <c r="AV50" s="1">
        <f t="shared" si="29"/>
        <v>5</v>
      </c>
      <c r="AW50" s="1" t="s">
        <v>453</v>
      </c>
      <c r="AX50" s="7">
        <f t="shared" si="30"/>
        <v>1</v>
      </c>
      <c r="AY50" s="1">
        <f t="shared" si="31"/>
        <v>1</v>
      </c>
      <c r="AZ50" s="1" t="s">
        <v>473</v>
      </c>
      <c r="BA50" s="7">
        <f t="shared" si="32"/>
        <v>2</v>
      </c>
      <c r="BB50" s="1">
        <f t="shared" si="33"/>
        <v>2</v>
      </c>
      <c r="BC50" s="1" t="s">
        <v>453</v>
      </c>
      <c r="BD50" s="7">
        <f t="shared" si="34"/>
        <v>1</v>
      </c>
      <c r="BE50" s="1">
        <f t="shared" si="35"/>
        <v>1</v>
      </c>
      <c r="BF50" s="1" t="s">
        <v>453</v>
      </c>
      <c r="BG50" s="7">
        <f t="shared" si="36"/>
        <v>1</v>
      </c>
      <c r="BH50" s="1">
        <f t="shared" si="37"/>
        <v>1</v>
      </c>
    </row>
    <row r="51" spans="1:60" x14ac:dyDescent="0.25">
      <c r="A51" s="1" t="s">
        <v>390</v>
      </c>
      <c r="B51" s="1" t="s">
        <v>403</v>
      </c>
      <c r="C51" s="7">
        <f t="shared" si="1"/>
        <v>2</v>
      </c>
      <c r="D51" s="1" t="s">
        <v>483</v>
      </c>
      <c r="E51" s="7">
        <f t="shared" si="2"/>
        <v>6</v>
      </c>
      <c r="F51" s="1" t="s">
        <v>415</v>
      </c>
      <c r="G51" s="7">
        <f t="shared" si="3"/>
        <v>3</v>
      </c>
      <c r="H51" s="1" t="s">
        <v>418</v>
      </c>
      <c r="I51" s="7">
        <f t="shared" si="4"/>
        <v>2</v>
      </c>
      <c r="J51" s="1" t="s">
        <v>422</v>
      </c>
      <c r="K51" s="7">
        <f t="shared" si="0"/>
        <v>4</v>
      </c>
      <c r="L51" s="7">
        <f t="shared" si="5"/>
        <v>4</v>
      </c>
      <c r="M51" s="1" t="s">
        <v>427</v>
      </c>
      <c r="N51" s="7" t="str">
        <f t="shared" si="6"/>
        <v>NA</v>
      </c>
      <c r="O51" s="7" t="e">
        <f t="shared" si="7"/>
        <v>#VALUE!</v>
      </c>
      <c r="Q51" s="7" t="str">
        <f t="shared" si="8"/>
        <v>NA</v>
      </c>
      <c r="R51" s="7" t="e">
        <f t="shared" si="9"/>
        <v>#VALUE!</v>
      </c>
      <c r="S51" s="1" t="s">
        <v>436</v>
      </c>
      <c r="T51" s="7" t="str">
        <f t="shared" si="10"/>
        <v>NA</v>
      </c>
      <c r="U51" s="1" t="e">
        <f t="shared" si="11"/>
        <v>#VALUE!</v>
      </c>
      <c r="V51" s="1" t="s">
        <v>501</v>
      </c>
      <c r="W51" s="7" t="str">
        <f t="shared" si="12"/>
        <v>NA</v>
      </c>
      <c r="X51" s="1" t="e">
        <f t="shared" si="13"/>
        <v>#VALUE!</v>
      </c>
      <c r="Y51" s="1" t="s">
        <v>491</v>
      </c>
      <c r="Z51" s="7" t="str">
        <f t="shared" si="14"/>
        <v>NA</v>
      </c>
      <c r="AA51" s="1" t="e">
        <f t="shared" si="15"/>
        <v>#VALUE!</v>
      </c>
      <c r="AB51" s="1" t="s">
        <v>439</v>
      </c>
      <c r="AC51" s="7" t="str">
        <f t="shared" si="16"/>
        <v>NA</v>
      </c>
      <c r="AD51" s="1" t="e">
        <f t="shared" si="17"/>
        <v>#VALUE!</v>
      </c>
      <c r="AE51" s="1" t="s">
        <v>446</v>
      </c>
      <c r="AF51" s="7">
        <f t="shared" si="18"/>
        <v>5</v>
      </c>
      <c r="AG51" s="1">
        <f t="shared" si="19"/>
        <v>5</v>
      </c>
      <c r="AH51" s="1" t="s">
        <v>455</v>
      </c>
      <c r="AI51" s="7" t="str">
        <f t="shared" si="20"/>
        <v>NA</v>
      </c>
      <c r="AJ51" s="1" t="e">
        <f t="shared" si="21"/>
        <v>#VALUE!</v>
      </c>
      <c r="AK51" s="1" t="s">
        <v>440</v>
      </c>
      <c r="AL51" s="7" t="str">
        <f t="shared" si="22"/>
        <v>NA</v>
      </c>
      <c r="AM51" s="1" t="e">
        <f t="shared" si="23"/>
        <v>#VALUE!</v>
      </c>
      <c r="AN51" s="1" t="s">
        <v>454</v>
      </c>
      <c r="AO51" s="7">
        <f t="shared" si="24"/>
        <v>0</v>
      </c>
      <c r="AP51" s="1">
        <f t="shared" si="25"/>
        <v>0</v>
      </c>
      <c r="AQ51" s="1" t="s">
        <v>454</v>
      </c>
      <c r="AR51" s="7">
        <f t="shared" si="26"/>
        <v>0</v>
      </c>
      <c r="AS51" s="1">
        <f t="shared" si="27"/>
        <v>0</v>
      </c>
      <c r="AT51" s="1" t="s">
        <v>463</v>
      </c>
      <c r="AU51" s="7">
        <f t="shared" si="28"/>
        <v>5</v>
      </c>
      <c r="AV51" s="1">
        <f t="shared" si="29"/>
        <v>5</v>
      </c>
      <c r="AW51" s="1" t="s">
        <v>454</v>
      </c>
      <c r="AX51" s="7">
        <f t="shared" si="30"/>
        <v>0</v>
      </c>
      <c r="AY51" s="1">
        <f t="shared" si="31"/>
        <v>0</v>
      </c>
      <c r="BA51" s="7" t="str">
        <f t="shared" si="32"/>
        <v>NA</v>
      </c>
      <c r="BB51" s="1" t="e">
        <f t="shared" si="33"/>
        <v>#VALUE!</v>
      </c>
      <c r="BC51" s="1" t="s">
        <v>453</v>
      </c>
      <c r="BD51" s="7">
        <f t="shared" si="34"/>
        <v>1</v>
      </c>
      <c r="BE51" s="1">
        <f t="shared" si="35"/>
        <v>1</v>
      </c>
      <c r="BF51" s="1" t="s">
        <v>454</v>
      </c>
      <c r="BG51" s="7">
        <f t="shared" si="36"/>
        <v>0</v>
      </c>
      <c r="BH51" s="1">
        <f t="shared" si="37"/>
        <v>0</v>
      </c>
    </row>
    <row r="52" spans="1:60" x14ac:dyDescent="0.25">
      <c r="A52" s="1" t="s">
        <v>71</v>
      </c>
      <c r="B52" s="1" t="s">
        <v>404</v>
      </c>
      <c r="C52" s="7">
        <f t="shared" si="1"/>
        <v>1</v>
      </c>
      <c r="D52" s="1" t="s">
        <v>409</v>
      </c>
      <c r="E52" s="7">
        <f t="shared" si="2"/>
        <v>2</v>
      </c>
      <c r="F52" s="1" t="s">
        <v>484</v>
      </c>
      <c r="G52" s="7">
        <f t="shared" si="3"/>
        <v>2</v>
      </c>
      <c r="H52" s="1" t="s">
        <v>417</v>
      </c>
      <c r="I52" s="7">
        <f t="shared" si="4"/>
        <v>3</v>
      </c>
      <c r="J52" s="1" t="s">
        <v>487</v>
      </c>
      <c r="K52" s="7">
        <f t="shared" si="0"/>
        <v>3</v>
      </c>
      <c r="L52" s="7">
        <f t="shared" si="5"/>
        <v>3</v>
      </c>
      <c r="M52" s="1" t="s">
        <v>425</v>
      </c>
      <c r="N52" s="7">
        <f t="shared" si="6"/>
        <v>2</v>
      </c>
      <c r="O52" s="7">
        <f t="shared" si="7"/>
        <v>2</v>
      </c>
      <c r="P52" s="1" t="s">
        <v>495</v>
      </c>
      <c r="Q52" s="7">
        <f t="shared" si="8"/>
        <v>4</v>
      </c>
      <c r="R52" s="7">
        <f t="shared" si="9"/>
        <v>4</v>
      </c>
      <c r="S52" s="1" t="s">
        <v>434</v>
      </c>
      <c r="T52" s="7">
        <f t="shared" si="10"/>
        <v>5</v>
      </c>
      <c r="U52" s="1">
        <f t="shared" si="11"/>
        <v>5</v>
      </c>
      <c r="V52" s="1" t="s">
        <v>425</v>
      </c>
      <c r="W52" s="7">
        <f t="shared" si="12"/>
        <v>2</v>
      </c>
      <c r="X52" s="1">
        <f t="shared" si="13"/>
        <v>2</v>
      </c>
      <c r="Y52" s="1" t="s">
        <v>425</v>
      </c>
      <c r="Z52" s="7">
        <f t="shared" si="14"/>
        <v>2</v>
      </c>
      <c r="AA52" s="1">
        <f t="shared" si="15"/>
        <v>2</v>
      </c>
      <c r="AB52" s="1" t="s">
        <v>425</v>
      </c>
      <c r="AC52" s="7">
        <f t="shared" si="16"/>
        <v>2</v>
      </c>
      <c r="AD52" s="1">
        <f t="shared" si="17"/>
        <v>2</v>
      </c>
      <c r="AE52" s="1" t="s">
        <v>425</v>
      </c>
      <c r="AF52" s="7">
        <f t="shared" si="18"/>
        <v>2</v>
      </c>
      <c r="AG52" s="1">
        <f t="shared" si="19"/>
        <v>2</v>
      </c>
      <c r="AH52" s="1" t="s">
        <v>453</v>
      </c>
      <c r="AI52" s="7">
        <f t="shared" si="20"/>
        <v>1</v>
      </c>
      <c r="AJ52" s="1">
        <f t="shared" si="21"/>
        <v>1</v>
      </c>
      <c r="AK52" s="1" t="s">
        <v>453</v>
      </c>
      <c r="AL52" s="7">
        <f t="shared" si="22"/>
        <v>1</v>
      </c>
      <c r="AM52" s="1">
        <f t="shared" si="23"/>
        <v>1</v>
      </c>
      <c r="AN52" s="1" t="s">
        <v>454</v>
      </c>
      <c r="AO52" s="7">
        <f t="shared" si="24"/>
        <v>0</v>
      </c>
      <c r="AP52" s="1">
        <f t="shared" si="25"/>
        <v>0</v>
      </c>
      <c r="AQ52" s="1" t="s">
        <v>453</v>
      </c>
      <c r="AR52" s="7">
        <f t="shared" si="26"/>
        <v>1</v>
      </c>
      <c r="AS52" s="1">
        <f t="shared" si="27"/>
        <v>1</v>
      </c>
      <c r="AT52" s="1" t="s">
        <v>464</v>
      </c>
      <c r="AU52" s="7">
        <f t="shared" si="28"/>
        <v>4</v>
      </c>
      <c r="AV52" s="1">
        <f t="shared" si="29"/>
        <v>4</v>
      </c>
      <c r="AW52" s="1" t="s">
        <v>453</v>
      </c>
      <c r="AX52" s="7">
        <f t="shared" si="30"/>
        <v>1</v>
      </c>
      <c r="AY52" s="1">
        <f t="shared" si="31"/>
        <v>1</v>
      </c>
      <c r="AZ52" s="1" t="s">
        <v>473</v>
      </c>
      <c r="BA52" s="7">
        <f t="shared" si="32"/>
        <v>2</v>
      </c>
      <c r="BB52" s="1">
        <f t="shared" si="33"/>
        <v>2</v>
      </c>
      <c r="BC52" s="1" t="s">
        <v>453</v>
      </c>
      <c r="BD52" s="7">
        <f t="shared" si="34"/>
        <v>1</v>
      </c>
      <c r="BE52" s="1">
        <f t="shared" si="35"/>
        <v>1</v>
      </c>
      <c r="BF52" s="1" t="s">
        <v>453</v>
      </c>
      <c r="BG52" s="7">
        <f t="shared" si="36"/>
        <v>1</v>
      </c>
      <c r="BH52" s="1">
        <f t="shared" si="37"/>
        <v>1</v>
      </c>
    </row>
    <row r="53" spans="1:60" x14ac:dyDescent="0.25">
      <c r="A53" s="1" t="s">
        <v>303</v>
      </c>
      <c r="B53" s="1" t="s">
        <v>404</v>
      </c>
      <c r="C53" s="7">
        <f t="shared" si="1"/>
        <v>1</v>
      </c>
      <c r="D53" s="1" t="s">
        <v>412</v>
      </c>
      <c r="E53" s="7">
        <f t="shared" si="2"/>
        <v>5</v>
      </c>
      <c r="F53" s="1" t="s">
        <v>484</v>
      </c>
      <c r="G53" s="7">
        <f t="shared" si="3"/>
        <v>2</v>
      </c>
      <c r="H53" s="1" t="s">
        <v>417</v>
      </c>
      <c r="I53" s="7">
        <f t="shared" si="4"/>
        <v>3</v>
      </c>
      <c r="J53" s="1" t="s">
        <v>421</v>
      </c>
      <c r="K53" s="7">
        <f t="shared" si="0"/>
        <v>2</v>
      </c>
      <c r="L53" s="7">
        <f t="shared" si="5"/>
        <v>2</v>
      </c>
      <c r="M53" s="1" t="s">
        <v>425</v>
      </c>
      <c r="N53" s="7">
        <f t="shared" si="6"/>
        <v>2</v>
      </c>
      <c r="O53" s="7">
        <f t="shared" si="7"/>
        <v>2</v>
      </c>
      <c r="P53" s="1" t="s">
        <v>496</v>
      </c>
      <c r="Q53" s="7">
        <f t="shared" si="8"/>
        <v>5</v>
      </c>
      <c r="R53" s="7">
        <f t="shared" si="9"/>
        <v>5</v>
      </c>
      <c r="S53" s="1" t="s">
        <v>435</v>
      </c>
      <c r="T53" s="7" t="str">
        <f t="shared" si="10"/>
        <v>NA</v>
      </c>
      <c r="U53" s="1" t="e">
        <f t="shared" si="11"/>
        <v>#VALUE!</v>
      </c>
      <c r="V53" s="1" t="s">
        <v>438</v>
      </c>
      <c r="W53" s="7">
        <f t="shared" si="12"/>
        <v>1</v>
      </c>
      <c r="X53" s="1">
        <f t="shared" si="13"/>
        <v>1</v>
      </c>
      <c r="Y53" s="1" t="s">
        <v>438</v>
      </c>
      <c r="Z53" s="7">
        <f t="shared" si="14"/>
        <v>1</v>
      </c>
      <c r="AA53" s="1">
        <f t="shared" si="15"/>
        <v>1</v>
      </c>
      <c r="AB53" s="1" t="s">
        <v>440</v>
      </c>
      <c r="AC53" s="7" t="str">
        <f t="shared" si="16"/>
        <v>NA</v>
      </c>
      <c r="AD53" s="1" t="e">
        <f t="shared" si="17"/>
        <v>#VALUE!</v>
      </c>
      <c r="AE53" s="1" t="s">
        <v>445</v>
      </c>
      <c r="AF53" s="7">
        <f t="shared" si="18"/>
        <v>1</v>
      </c>
      <c r="AG53" s="1">
        <f t="shared" si="19"/>
        <v>1</v>
      </c>
      <c r="AH53" s="1" t="s">
        <v>454</v>
      </c>
      <c r="AI53" s="7">
        <f t="shared" si="20"/>
        <v>0</v>
      </c>
      <c r="AJ53" s="1">
        <f t="shared" si="21"/>
        <v>0</v>
      </c>
      <c r="AK53" s="1" t="s">
        <v>453</v>
      </c>
      <c r="AL53" s="7">
        <f t="shared" si="22"/>
        <v>1</v>
      </c>
      <c r="AM53" s="1">
        <f t="shared" si="23"/>
        <v>1</v>
      </c>
      <c r="AN53" s="1" t="s">
        <v>453</v>
      </c>
      <c r="AO53" s="7">
        <f t="shared" si="24"/>
        <v>1</v>
      </c>
      <c r="AP53" s="1">
        <f t="shared" si="25"/>
        <v>1</v>
      </c>
      <c r="AQ53" s="1" t="s">
        <v>453</v>
      </c>
      <c r="AR53" s="7">
        <f t="shared" si="26"/>
        <v>1</v>
      </c>
      <c r="AS53" s="1">
        <f t="shared" si="27"/>
        <v>1</v>
      </c>
      <c r="AT53" s="1" t="s">
        <v>461</v>
      </c>
      <c r="AU53" s="7">
        <f t="shared" si="28"/>
        <v>1</v>
      </c>
      <c r="AV53" s="1">
        <f t="shared" si="29"/>
        <v>1</v>
      </c>
      <c r="AW53" s="1" t="s">
        <v>454</v>
      </c>
      <c r="AX53" s="7">
        <f t="shared" si="30"/>
        <v>0</v>
      </c>
      <c r="AY53" s="1">
        <f t="shared" si="31"/>
        <v>0</v>
      </c>
      <c r="BA53" s="7" t="str">
        <f t="shared" si="32"/>
        <v>NA</v>
      </c>
      <c r="BB53" s="1" t="e">
        <f t="shared" si="33"/>
        <v>#VALUE!</v>
      </c>
      <c r="BC53" s="1" t="s">
        <v>454</v>
      </c>
      <c r="BD53" s="7">
        <f t="shared" si="34"/>
        <v>0</v>
      </c>
      <c r="BE53" s="1">
        <f t="shared" si="35"/>
        <v>0</v>
      </c>
      <c r="BF53" s="1" t="s">
        <v>454</v>
      </c>
      <c r="BG53" s="7">
        <f t="shared" si="36"/>
        <v>0</v>
      </c>
      <c r="BH53" s="1">
        <f t="shared" si="37"/>
        <v>0</v>
      </c>
    </row>
    <row r="54" spans="1:60" x14ac:dyDescent="0.25">
      <c r="A54" s="1" t="s">
        <v>413</v>
      </c>
      <c r="B54" s="1" t="s">
        <v>403</v>
      </c>
      <c r="C54" s="7">
        <f t="shared" si="1"/>
        <v>2</v>
      </c>
      <c r="D54" s="1" t="s">
        <v>483</v>
      </c>
      <c r="E54" s="7">
        <f t="shared" si="2"/>
        <v>6</v>
      </c>
      <c r="F54" s="1" t="s">
        <v>415</v>
      </c>
      <c r="G54" s="7">
        <f t="shared" si="3"/>
        <v>3</v>
      </c>
      <c r="H54" s="1" t="s">
        <v>419</v>
      </c>
      <c r="I54" s="7">
        <f t="shared" si="4"/>
        <v>4</v>
      </c>
      <c r="J54" s="1" t="s">
        <v>423</v>
      </c>
      <c r="K54" s="7">
        <f t="shared" si="0"/>
        <v>5</v>
      </c>
      <c r="L54" s="7">
        <f t="shared" si="5"/>
        <v>5</v>
      </c>
      <c r="M54" s="1" t="s">
        <v>427</v>
      </c>
      <c r="N54" s="7" t="str">
        <f t="shared" si="6"/>
        <v>NA</v>
      </c>
      <c r="O54" s="7" t="e">
        <f t="shared" si="7"/>
        <v>#VALUE!</v>
      </c>
      <c r="Q54" s="7" t="str">
        <f t="shared" si="8"/>
        <v>NA</v>
      </c>
      <c r="R54" s="7" t="e">
        <f t="shared" si="9"/>
        <v>#VALUE!</v>
      </c>
      <c r="S54" s="1" t="s">
        <v>436</v>
      </c>
      <c r="T54" s="7" t="str">
        <f t="shared" si="10"/>
        <v>NA</v>
      </c>
      <c r="U54" s="1" t="e">
        <f t="shared" si="11"/>
        <v>#VALUE!</v>
      </c>
      <c r="V54" s="1" t="s">
        <v>440</v>
      </c>
      <c r="W54" s="7" t="str">
        <f t="shared" si="12"/>
        <v>NA</v>
      </c>
      <c r="X54" s="1" t="e">
        <f t="shared" si="13"/>
        <v>#VALUE!</v>
      </c>
      <c r="Y54" s="1" t="s">
        <v>440</v>
      </c>
      <c r="Z54" s="7" t="str">
        <f t="shared" si="14"/>
        <v>NA</v>
      </c>
      <c r="AA54" s="1" t="e">
        <f t="shared" si="15"/>
        <v>#VALUE!</v>
      </c>
      <c r="AB54" s="1" t="s">
        <v>440</v>
      </c>
      <c r="AC54" s="7" t="str">
        <f t="shared" si="16"/>
        <v>NA</v>
      </c>
      <c r="AD54" s="1" t="e">
        <f t="shared" si="17"/>
        <v>#VALUE!</v>
      </c>
      <c r="AE54" s="1" t="s">
        <v>446</v>
      </c>
      <c r="AF54" s="7">
        <f t="shared" si="18"/>
        <v>5</v>
      </c>
      <c r="AG54" s="1">
        <f t="shared" si="19"/>
        <v>5</v>
      </c>
      <c r="AH54" s="1" t="s">
        <v>453</v>
      </c>
      <c r="AI54" s="7">
        <f t="shared" si="20"/>
        <v>1</v>
      </c>
      <c r="AJ54" s="1">
        <f t="shared" si="21"/>
        <v>1</v>
      </c>
      <c r="AK54" s="1" t="s">
        <v>440</v>
      </c>
      <c r="AL54" s="7" t="str">
        <f t="shared" si="22"/>
        <v>NA</v>
      </c>
      <c r="AM54" s="1" t="e">
        <f t="shared" si="23"/>
        <v>#VALUE!</v>
      </c>
      <c r="AN54" s="1" t="s">
        <v>454</v>
      </c>
      <c r="AO54" s="7">
        <f t="shared" si="24"/>
        <v>0</v>
      </c>
      <c r="AP54" s="1">
        <f t="shared" si="25"/>
        <v>0</v>
      </c>
      <c r="AQ54" s="1" t="s">
        <v>453</v>
      </c>
      <c r="AR54" s="7">
        <f t="shared" si="26"/>
        <v>1</v>
      </c>
      <c r="AS54" s="1">
        <f t="shared" si="27"/>
        <v>1</v>
      </c>
      <c r="AT54" s="1" t="s">
        <v>464</v>
      </c>
      <c r="AU54" s="7">
        <f t="shared" si="28"/>
        <v>4</v>
      </c>
      <c r="AV54" s="1">
        <f t="shared" si="29"/>
        <v>4</v>
      </c>
      <c r="AW54" s="1" t="s">
        <v>467</v>
      </c>
      <c r="AX54" s="7" t="str">
        <f t="shared" si="30"/>
        <v>NA</v>
      </c>
      <c r="AY54" s="1" t="e">
        <f t="shared" si="31"/>
        <v>#VALUE!</v>
      </c>
      <c r="BA54" s="7" t="str">
        <f t="shared" si="32"/>
        <v>NA</v>
      </c>
      <c r="BB54" s="1" t="e">
        <f t="shared" si="33"/>
        <v>#VALUE!</v>
      </c>
      <c r="BC54" s="1" t="s">
        <v>453</v>
      </c>
      <c r="BD54" s="7">
        <f t="shared" si="34"/>
        <v>1</v>
      </c>
      <c r="BE54" s="1">
        <f t="shared" si="35"/>
        <v>1</v>
      </c>
      <c r="BF54" s="1" t="s">
        <v>453</v>
      </c>
      <c r="BG54" s="7">
        <f t="shared" si="36"/>
        <v>1</v>
      </c>
      <c r="BH54" s="1">
        <f t="shared" si="37"/>
        <v>1</v>
      </c>
    </row>
    <row r="55" spans="1:60" x14ac:dyDescent="0.25">
      <c r="A55" s="1" t="s">
        <v>301</v>
      </c>
      <c r="B55" s="1" t="s">
        <v>404</v>
      </c>
      <c r="C55" s="7">
        <f t="shared" si="1"/>
        <v>1</v>
      </c>
      <c r="D55" s="1" t="s">
        <v>412</v>
      </c>
      <c r="E55" s="7">
        <f t="shared" si="2"/>
        <v>5</v>
      </c>
      <c r="F55" s="1" t="s">
        <v>484</v>
      </c>
      <c r="G55" s="7">
        <f t="shared" si="3"/>
        <v>2</v>
      </c>
      <c r="H55" s="1" t="s">
        <v>417</v>
      </c>
      <c r="I55" s="7">
        <f t="shared" si="4"/>
        <v>3</v>
      </c>
      <c r="J55" s="1" t="s">
        <v>421</v>
      </c>
      <c r="K55" s="7">
        <f t="shared" si="0"/>
        <v>2</v>
      </c>
      <c r="L55" s="7">
        <f t="shared" si="5"/>
        <v>2</v>
      </c>
      <c r="M55" s="1" t="s">
        <v>425</v>
      </c>
      <c r="N55" s="7">
        <f t="shared" si="6"/>
        <v>2</v>
      </c>
      <c r="O55" s="7">
        <f t="shared" si="7"/>
        <v>2</v>
      </c>
      <c r="P55" s="1" t="s">
        <v>496</v>
      </c>
      <c r="Q55" s="7">
        <f t="shared" si="8"/>
        <v>5</v>
      </c>
      <c r="R55" s="7">
        <f t="shared" si="9"/>
        <v>5</v>
      </c>
      <c r="S55" s="1" t="s">
        <v>435</v>
      </c>
      <c r="T55" s="7" t="str">
        <f t="shared" si="10"/>
        <v>NA</v>
      </c>
      <c r="U55" s="1" t="e">
        <f t="shared" si="11"/>
        <v>#VALUE!</v>
      </c>
      <c r="V55" s="1" t="s">
        <v>438</v>
      </c>
      <c r="W55" s="7">
        <f t="shared" si="12"/>
        <v>1</v>
      </c>
      <c r="X55" s="1">
        <f t="shared" si="13"/>
        <v>1</v>
      </c>
      <c r="Y55" s="1" t="s">
        <v>438</v>
      </c>
      <c r="Z55" s="7">
        <f t="shared" si="14"/>
        <v>1</v>
      </c>
      <c r="AA55" s="1">
        <f t="shared" si="15"/>
        <v>1</v>
      </c>
      <c r="AB55" s="1" t="s">
        <v>440</v>
      </c>
      <c r="AC55" s="7" t="str">
        <f t="shared" si="16"/>
        <v>NA</v>
      </c>
      <c r="AD55" s="1" t="e">
        <f t="shared" si="17"/>
        <v>#VALUE!</v>
      </c>
      <c r="AE55" s="1" t="s">
        <v>445</v>
      </c>
      <c r="AF55" s="7">
        <f t="shared" si="18"/>
        <v>1</v>
      </c>
      <c r="AG55" s="1">
        <f t="shared" si="19"/>
        <v>1</v>
      </c>
      <c r="AH55" s="1" t="s">
        <v>454</v>
      </c>
      <c r="AI55" s="7">
        <f t="shared" si="20"/>
        <v>0</v>
      </c>
      <c r="AJ55" s="1">
        <f t="shared" si="21"/>
        <v>0</v>
      </c>
      <c r="AK55" s="1" t="s">
        <v>453</v>
      </c>
      <c r="AL55" s="7">
        <f t="shared" si="22"/>
        <v>1</v>
      </c>
      <c r="AM55" s="1">
        <f t="shared" si="23"/>
        <v>1</v>
      </c>
      <c r="AN55" s="1" t="s">
        <v>453</v>
      </c>
      <c r="AO55" s="7">
        <f t="shared" si="24"/>
        <v>1</v>
      </c>
      <c r="AP55" s="1">
        <f t="shared" si="25"/>
        <v>1</v>
      </c>
      <c r="AQ55" s="1" t="s">
        <v>453</v>
      </c>
      <c r="AR55" s="7">
        <f t="shared" si="26"/>
        <v>1</v>
      </c>
      <c r="AS55" s="1">
        <f t="shared" si="27"/>
        <v>1</v>
      </c>
      <c r="AT55" s="1" t="s">
        <v>461</v>
      </c>
      <c r="AU55" s="7">
        <f t="shared" si="28"/>
        <v>1</v>
      </c>
      <c r="AV55" s="1">
        <f t="shared" si="29"/>
        <v>1</v>
      </c>
      <c r="AW55" s="1" t="s">
        <v>454</v>
      </c>
      <c r="AX55" s="7">
        <f t="shared" si="30"/>
        <v>0</v>
      </c>
      <c r="AY55" s="1">
        <f t="shared" si="31"/>
        <v>0</v>
      </c>
      <c r="BA55" s="7" t="str">
        <f t="shared" si="32"/>
        <v>NA</v>
      </c>
      <c r="BB55" s="1" t="e">
        <f t="shared" si="33"/>
        <v>#VALUE!</v>
      </c>
      <c r="BC55" s="1" t="s">
        <v>454</v>
      </c>
      <c r="BD55" s="7">
        <f t="shared" si="34"/>
        <v>0</v>
      </c>
      <c r="BE55" s="1">
        <f t="shared" si="35"/>
        <v>0</v>
      </c>
      <c r="BF55" s="1" t="s">
        <v>454</v>
      </c>
      <c r="BG55" s="7">
        <f t="shared" si="36"/>
        <v>0</v>
      </c>
      <c r="BH55" s="1">
        <f t="shared" si="37"/>
        <v>0</v>
      </c>
    </row>
    <row r="56" spans="1:60" x14ac:dyDescent="0.25">
      <c r="A56" s="1" t="s">
        <v>144</v>
      </c>
      <c r="B56" s="1" t="s">
        <v>403</v>
      </c>
      <c r="C56" s="7">
        <f t="shared" si="1"/>
        <v>2</v>
      </c>
      <c r="D56" s="1" t="s">
        <v>410</v>
      </c>
      <c r="E56" s="7">
        <f t="shared" si="2"/>
        <v>3</v>
      </c>
      <c r="F56" s="1" t="s">
        <v>414</v>
      </c>
      <c r="G56" s="7">
        <f t="shared" si="3"/>
        <v>1</v>
      </c>
      <c r="H56" s="1" t="s">
        <v>417</v>
      </c>
      <c r="I56" s="7">
        <f t="shared" si="4"/>
        <v>3</v>
      </c>
      <c r="J56" s="1" t="s">
        <v>420</v>
      </c>
      <c r="K56" s="7">
        <f t="shared" si="0"/>
        <v>1</v>
      </c>
      <c r="L56" s="7">
        <f t="shared" si="5"/>
        <v>1</v>
      </c>
      <c r="M56" s="1" t="s">
        <v>489</v>
      </c>
      <c r="N56" s="7">
        <f t="shared" si="6"/>
        <v>1</v>
      </c>
      <c r="O56" s="7">
        <f t="shared" si="7"/>
        <v>1</v>
      </c>
      <c r="P56" s="1" t="s">
        <v>496</v>
      </c>
      <c r="Q56" s="7">
        <f t="shared" si="8"/>
        <v>5</v>
      </c>
      <c r="R56" s="7">
        <f t="shared" si="9"/>
        <v>5</v>
      </c>
      <c r="S56" s="1" t="s">
        <v>432</v>
      </c>
      <c r="T56" s="7">
        <f t="shared" si="10"/>
        <v>2</v>
      </c>
      <c r="U56" s="1">
        <f t="shared" si="11"/>
        <v>2</v>
      </c>
      <c r="V56" s="1" t="s">
        <v>438</v>
      </c>
      <c r="W56" s="7">
        <f t="shared" si="12"/>
        <v>1</v>
      </c>
      <c r="X56" s="1">
        <f t="shared" si="13"/>
        <v>1</v>
      </c>
      <c r="Y56" s="1" t="s">
        <v>491</v>
      </c>
      <c r="Z56" s="7" t="str">
        <f t="shared" si="14"/>
        <v>NA</v>
      </c>
      <c r="AA56" s="1" t="e">
        <f t="shared" si="15"/>
        <v>#VALUE!</v>
      </c>
      <c r="AB56" s="1" t="s">
        <v>489</v>
      </c>
      <c r="AC56" s="7">
        <f t="shared" si="16"/>
        <v>1</v>
      </c>
      <c r="AD56" s="1">
        <f t="shared" si="17"/>
        <v>1</v>
      </c>
      <c r="AE56" s="1" t="s">
        <v>425</v>
      </c>
      <c r="AF56" s="7">
        <f t="shared" si="18"/>
        <v>2</v>
      </c>
      <c r="AG56" s="1">
        <f t="shared" si="19"/>
        <v>2</v>
      </c>
      <c r="AH56" s="1" t="s">
        <v>455</v>
      </c>
      <c r="AI56" s="7" t="str">
        <f t="shared" si="20"/>
        <v>NA</v>
      </c>
      <c r="AJ56" s="1" t="e">
        <f t="shared" si="21"/>
        <v>#VALUE!</v>
      </c>
      <c r="AK56" s="1" t="s">
        <v>453</v>
      </c>
      <c r="AL56" s="7">
        <f t="shared" si="22"/>
        <v>1</v>
      </c>
      <c r="AM56" s="1">
        <f t="shared" si="23"/>
        <v>1</v>
      </c>
      <c r="AN56" s="1" t="s">
        <v>454</v>
      </c>
      <c r="AO56" s="7">
        <f t="shared" si="24"/>
        <v>0</v>
      </c>
      <c r="AP56" s="1">
        <f t="shared" si="25"/>
        <v>0</v>
      </c>
      <c r="AQ56" s="1" t="s">
        <v>453</v>
      </c>
      <c r="AR56" s="7">
        <f t="shared" si="26"/>
        <v>1</v>
      </c>
      <c r="AS56" s="1">
        <f t="shared" si="27"/>
        <v>1</v>
      </c>
      <c r="AT56" s="1" t="s">
        <v>464</v>
      </c>
      <c r="AU56" s="7">
        <f t="shared" si="28"/>
        <v>4</v>
      </c>
      <c r="AV56" s="1">
        <f t="shared" si="29"/>
        <v>4</v>
      </c>
      <c r="AW56" s="1" t="s">
        <v>454</v>
      </c>
      <c r="AX56" s="7">
        <f t="shared" si="30"/>
        <v>0</v>
      </c>
      <c r="AY56" s="1">
        <f t="shared" si="31"/>
        <v>0</v>
      </c>
      <c r="BA56" s="7" t="str">
        <f t="shared" si="32"/>
        <v>NA</v>
      </c>
      <c r="BB56" s="1" t="e">
        <f t="shared" si="33"/>
        <v>#VALUE!</v>
      </c>
      <c r="BC56" s="1" t="s">
        <v>453</v>
      </c>
      <c r="BD56" s="7">
        <f t="shared" si="34"/>
        <v>1</v>
      </c>
      <c r="BE56" s="1">
        <f t="shared" si="35"/>
        <v>1</v>
      </c>
      <c r="BF56" s="1" t="s">
        <v>455</v>
      </c>
      <c r="BG56" s="7" t="str">
        <f t="shared" si="36"/>
        <v>NA</v>
      </c>
      <c r="BH56" s="1" t="e">
        <f t="shared" si="37"/>
        <v>#VALUE!</v>
      </c>
    </row>
    <row r="57" spans="1:60" x14ac:dyDescent="0.25">
      <c r="A57" s="1" t="s">
        <v>341</v>
      </c>
      <c r="B57" s="1" t="s">
        <v>403</v>
      </c>
      <c r="C57" s="7">
        <f t="shared" si="1"/>
        <v>2</v>
      </c>
      <c r="D57" s="1" t="s">
        <v>412</v>
      </c>
      <c r="E57" s="7">
        <f t="shared" si="2"/>
        <v>5</v>
      </c>
      <c r="F57" s="1" t="s">
        <v>414</v>
      </c>
      <c r="G57" s="7">
        <f t="shared" si="3"/>
        <v>1</v>
      </c>
      <c r="H57" s="1" t="s">
        <v>417</v>
      </c>
      <c r="I57" s="7">
        <f t="shared" si="4"/>
        <v>3</v>
      </c>
      <c r="J57" s="1" t="s">
        <v>487</v>
      </c>
      <c r="K57" s="7">
        <f t="shared" si="0"/>
        <v>3</v>
      </c>
      <c r="L57" s="7">
        <f t="shared" si="5"/>
        <v>3</v>
      </c>
      <c r="M57" s="1" t="s">
        <v>426</v>
      </c>
      <c r="N57" s="7">
        <f t="shared" si="6"/>
        <v>4</v>
      </c>
      <c r="O57" s="7">
        <f t="shared" si="7"/>
        <v>4</v>
      </c>
      <c r="Q57" s="7" t="str">
        <f t="shared" si="8"/>
        <v>NA</v>
      </c>
      <c r="R57" s="7" t="e">
        <f t="shared" si="9"/>
        <v>#VALUE!</v>
      </c>
      <c r="S57" s="1" t="s">
        <v>434</v>
      </c>
      <c r="T57" s="7">
        <f t="shared" si="10"/>
        <v>5</v>
      </c>
      <c r="U57" s="1">
        <f t="shared" si="11"/>
        <v>5</v>
      </c>
      <c r="V57" s="1" t="s">
        <v>438</v>
      </c>
      <c r="W57" s="7">
        <f t="shared" si="12"/>
        <v>1</v>
      </c>
      <c r="X57" s="1">
        <f t="shared" si="13"/>
        <v>1</v>
      </c>
      <c r="Y57" s="1" t="s">
        <v>425</v>
      </c>
      <c r="Z57" s="7">
        <f t="shared" si="14"/>
        <v>2</v>
      </c>
      <c r="AA57" s="1">
        <f t="shared" si="15"/>
        <v>2</v>
      </c>
      <c r="AB57" s="1" t="s">
        <v>489</v>
      </c>
      <c r="AC57" s="7">
        <f t="shared" si="16"/>
        <v>1</v>
      </c>
      <c r="AD57" s="1">
        <f t="shared" si="17"/>
        <v>1</v>
      </c>
      <c r="AE57" s="1" t="s">
        <v>445</v>
      </c>
      <c r="AF57" s="7">
        <f t="shared" si="18"/>
        <v>1</v>
      </c>
      <c r="AG57" s="1">
        <f t="shared" si="19"/>
        <v>1</v>
      </c>
      <c r="AH57" s="1" t="s">
        <v>454</v>
      </c>
      <c r="AI57" s="7">
        <f t="shared" si="20"/>
        <v>0</v>
      </c>
      <c r="AJ57" s="1">
        <f t="shared" si="21"/>
        <v>0</v>
      </c>
      <c r="AK57" s="1" t="s">
        <v>454</v>
      </c>
      <c r="AL57" s="7">
        <f t="shared" si="22"/>
        <v>0</v>
      </c>
      <c r="AM57" s="1">
        <f t="shared" si="23"/>
        <v>0</v>
      </c>
      <c r="AN57" s="1" t="s">
        <v>454</v>
      </c>
      <c r="AO57" s="7">
        <f t="shared" si="24"/>
        <v>0</v>
      </c>
      <c r="AP57" s="1">
        <f t="shared" si="25"/>
        <v>0</v>
      </c>
      <c r="AQ57" s="1" t="s">
        <v>453</v>
      </c>
      <c r="AR57" s="7">
        <f t="shared" si="26"/>
        <v>1</v>
      </c>
      <c r="AS57" s="1">
        <f t="shared" si="27"/>
        <v>1</v>
      </c>
      <c r="AT57" s="1" t="s">
        <v>462</v>
      </c>
      <c r="AU57" s="7">
        <f t="shared" si="28"/>
        <v>3</v>
      </c>
      <c r="AV57" s="1">
        <f t="shared" si="29"/>
        <v>3</v>
      </c>
      <c r="AW57" s="1" t="s">
        <v>453</v>
      </c>
      <c r="AX57" s="7">
        <f t="shared" si="30"/>
        <v>1</v>
      </c>
      <c r="AY57" s="1">
        <f t="shared" si="31"/>
        <v>1</v>
      </c>
      <c r="AZ57" s="1" t="s">
        <v>472</v>
      </c>
      <c r="BA57" s="7">
        <f t="shared" si="32"/>
        <v>3</v>
      </c>
      <c r="BB57" s="1">
        <f t="shared" si="33"/>
        <v>3</v>
      </c>
      <c r="BC57" s="1" t="s">
        <v>455</v>
      </c>
      <c r="BD57" s="7" t="str">
        <f t="shared" si="34"/>
        <v>NA</v>
      </c>
      <c r="BE57" s="1" t="e">
        <f t="shared" si="35"/>
        <v>#VALUE!</v>
      </c>
      <c r="BF57" s="1" t="s">
        <v>453</v>
      </c>
      <c r="BG57" s="7">
        <f t="shared" si="36"/>
        <v>1</v>
      </c>
      <c r="BH57" s="1">
        <f t="shared" si="37"/>
        <v>1</v>
      </c>
    </row>
    <row r="58" spans="1:60" x14ac:dyDescent="0.25">
      <c r="A58" s="1" t="s">
        <v>379</v>
      </c>
      <c r="B58" s="1" t="s">
        <v>403</v>
      </c>
      <c r="C58" s="7">
        <f t="shared" si="1"/>
        <v>2</v>
      </c>
      <c r="D58" s="1" t="s">
        <v>483</v>
      </c>
      <c r="E58" s="7">
        <f t="shared" si="2"/>
        <v>6</v>
      </c>
      <c r="F58" s="1" t="s">
        <v>415</v>
      </c>
      <c r="G58" s="7">
        <f t="shared" si="3"/>
        <v>3</v>
      </c>
      <c r="H58" s="1" t="s">
        <v>418</v>
      </c>
      <c r="I58" s="7">
        <f t="shared" si="4"/>
        <v>2</v>
      </c>
      <c r="J58" s="1" t="s">
        <v>422</v>
      </c>
      <c r="K58" s="7">
        <f t="shared" si="0"/>
        <v>4</v>
      </c>
      <c r="L58" s="7">
        <f t="shared" si="5"/>
        <v>4</v>
      </c>
      <c r="M58" s="1" t="s">
        <v>491</v>
      </c>
      <c r="N58" s="7" t="str">
        <f t="shared" si="6"/>
        <v>NA</v>
      </c>
      <c r="O58" s="7" t="e">
        <f t="shared" si="7"/>
        <v>#VALUE!</v>
      </c>
      <c r="Q58" s="7" t="str">
        <f t="shared" si="8"/>
        <v>NA</v>
      </c>
      <c r="R58" s="7" t="e">
        <f t="shared" si="9"/>
        <v>#VALUE!</v>
      </c>
      <c r="S58" s="1" t="s">
        <v>434</v>
      </c>
      <c r="T58" s="7">
        <f t="shared" si="10"/>
        <v>5</v>
      </c>
      <c r="U58" s="1">
        <f t="shared" si="11"/>
        <v>5</v>
      </c>
      <c r="V58" s="1" t="s">
        <v>490</v>
      </c>
      <c r="W58" s="7">
        <f t="shared" si="12"/>
        <v>5</v>
      </c>
      <c r="X58" s="1">
        <f t="shared" si="13"/>
        <v>5</v>
      </c>
      <c r="Y58" s="1" t="s">
        <v>490</v>
      </c>
      <c r="Z58" s="7">
        <f t="shared" si="14"/>
        <v>5</v>
      </c>
      <c r="AA58" s="1">
        <f t="shared" si="15"/>
        <v>5</v>
      </c>
      <c r="AB58" s="1" t="s">
        <v>425</v>
      </c>
      <c r="AC58" s="7">
        <f t="shared" si="16"/>
        <v>2</v>
      </c>
      <c r="AD58" s="1">
        <f t="shared" si="17"/>
        <v>2</v>
      </c>
      <c r="AE58" s="1" t="s">
        <v>446</v>
      </c>
      <c r="AF58" s="7">
        <f t="shared" si="18"/>
        <v>5</v>
      </c>
      <c r="AG58" s="1">
        <f t="shared" si="19"/>
        <v>5</v>
      </c>
      <c r="AH58" s="1" t="s">
        <v>455</v>
      </c>
      <c r="AI58" s="7" t="str">
        <f t="shared" si="20"/>
        <v>NA</v>
      </c>
      <c r="AJ58" s="1" t="e">
        <f t="shared" si="21"/>
        <v>#VALUE!</v>
      </c>
      <c r="AK58" s="1" t="s">
        <v>453</v>
      </c>
      <c r="AL58" s="7">
        <f t="shared" si="22"/>
        <v>1</v>
      </c>
      <c r="AM58" s="1">
        <f t="shared" si="23"/>
        <v>1</v>
      </c>
      <c r="AN58" s="1" t="s">
        <v>454</v>
      </c>
      <c r="AO58" s="7">
        <f t="shared" si="24"/>
        <v>0</v>
      </c>
      <c r="AP58" s="1">
        <f t="shared" si="25"/>
        <v>0</v>
      </c>
      <c r="AQ58" s="1" t="s">
        <v>453</v>
      </c>
      <c r="AR58" s="7">
        <f t="shared" si="26"/>
        <v>1</v>
      </c>
      <c r="AS58" s="1">
        <f t="shared" si="27"/>
        <v>1</v>
      </c>
      <c r="AT58" s="1" t="s">
        <v>463</v>
      </c>
      <c r="AU58" s="7">
        <f t="shared" si="28"/>
        <v>5</v>
      </c>
      <c r="AV58" s="1">
        <f t="shared" si="29"/>
        <v>5</v>
      </c>
      <c r="AW58" s="1" t="s">
        <v>453</v>
      </c>
      <c r="AX58" s="7">
        <f t="shared" si="30"/>
        <v>1</v>
      </c>
      <c r="AY58" s="1">
        <f t="shared" si="31"/>
        <v>1</v>
      </c>
      <c r="AZ58" s="1" t="s">
        <v>474</v>
      </c>
      <c r="BA58" s="7">
        <f t="shared" si="32"/>
        <v>1</v>
      </c>
      <c r="BB58" s="1">
        <f t="shared" si="33"/>
        <v>1</v>
      </c>
      <c r="BC58" s="1" t="s">
        <v>453</v>
      </c>
      <c r="BD58" s="7">
        <f t="shared" si="34"/>
        <v>1</v>
      </c>
      <c r="BE58" s="1">
        <f t="shared" si="35"/>
        <v>1</v>
      </c>
      <c r="BF58" s="1" t="s">
        <v>454</v>
      </c>
      <c r="BG58" s="7">
        <f t="shared" si="36"/>
        <v>0</v>
      </c>
      <c r="BH58" s="1">
        <f t="shared" si="37"/>
        <v>0</v>
      </c>
    </row>
    <row r="59" spans="1:60" x14ac:dyDescent="0.25">
      <c r="A59" s="1" t="s">
        <v>145</v>
      </c>
      <c r="B59" s="1" t="s">
        <v>403</v>
      </c>
      <c r="C59" s="7">
        <f t="shared" si="1"/>
        <v>2</v>
      </c>
      <c r="D59" s="1" t="s">
        <v>410</v>
      </c>
      <c r="E59" s="7">
        <f t="shared" si="2"/>
        <v>3</v>
      </c>
      <c r="F59" s="1" t="s">
        <v>414</v>
      </c>
      <c r="G59" s="7">
        <f t="shared" si="3"/>
        <v>1</v>
      </c>
      <c r="H59" s="1" t="s">
        <v>417</v>
      </c>
      <c r="I59" s="7">
        <f t="shared" si="4"/>
        <v>3</v>
      </c>
      <c r="J59" s="1" t="s">
        <v>420</v>
      </c>
      <c r="K59" s="7">
        <f t="shared" si="0"/>
        <v>1</v>
      </c>
      <c r="L59" s="7">
        <f t="shared" si="5"/>
        <v>1</v>
      </c>
      <c r="M59" s="1" t="s">
        <v>489</v>
      </c>
      <c r="N59" s="7">
        <f t="shared" si="6"/>
        <v>1</v>
      </c>
      <c r="O59" s="7">
        <f t="shared" si="7"/>
        <v>1</v>
      </c>
      <c r="P59" s="1" t="s">
        <v>496</v>
      </c>
      <c r="Q59" s="7">
        <f t="shared" si="8"/>
        <v>5</v>
      </c>
      <c r="R59" s="7">
        <f t="shared" si="9"/>
        <v>5</v>
      </c>
      <c r="S59" s="1" t="s">
        <v>432</v>
      </c>
      <c r="T59" s="7">
        <f t="shared" si="10"/>
        <v>2</v>
      </c>
      <c r="U59" s="1">
        <f t="shared" si="11"/>
        <v>2</v>
      </c>
      <c r="V59" s="1" t="s">
        <v>438</v>
      </c>
      <c r="W59" s="7">
        <f t="shared" si="12"/>
        <v>1</v>
      </c>
      <c r="X59" s="1">
        <f t="shared" si="13"/>
        <v>1</v>
      </c>
      <c r="Y59" s="1" t="s">
        <v>491</v>
      </c>
      <c r="Z59" s="7" t="str">
        <f t="shared" si="14"/>
        <v>NA</v>
      </c>
      <c r="AA59" s="1" t="e">
        <f t="shared" si="15"/>
        <v>#VALUE!</v>
      </c>
      <c r="AB59" s="1" t="s">
        <v>489</v>
      </c>
      <c r="AC59" s="7">
        <f t="shared" si="16"/>
        <v>1</v>
      </c>
      <c r="AD59" s="1">
        <f t="shared" si="17"/>
        <v>1</v>
      </c>
      <c r="AE59" s="1" t="s">
        <v>425</v>
      </c>
      <c r="AF59" s="7">
        <f t="shared" si="18"/>
        <v>2</v>
      </c>
      <c r="AG59" s="1">
        <f t="shared" si="19"/>
        <v>2</v>
      </c>
      <c r="AH59" s="1" t="s">
        <v>455</v>
      </c>
      <c r="AI59" s="7" t="str">
        <f t="shared" si="20"/>
        <v>NA</v>
      </c>
      <c r="AJ59" s="1" t="e">
        <f t="shared" si="21"/>
        <v>#VALUE!</v>
      </c>
      <c r="AK59" s="1" t="s">
        <v>453</v>
      </c>
      <c r="AL59" s="7">
        <f t="shared" si="22"/>
        <v>1</v>
      </c>
      <c r="AM59" s="1">
        <f t="shared" si="23"/>
        <v>1</v>
      </c>
      <c r="AN59" s="1" t="s">
        <v>454</v>
      </c>
      <c r="AO59" s="7">
        <f t="shared" si="24"/>
        <v>0</v>
      </c>
      <c r="AP59" s="1">
        <f t="shared" si="25"/>
        <v>0</v>
      </c>
      <c r="AQ59" s="1" t="s">
        <v>453</v>
      </c>
      <c r="AR59" s="7">
        <f t="shared" si="26"/>
        <v>1</v>
      </c>
      <c r="AS59" s="1">
        <f t="shared" si="27"/>
        <v>1</v>
      </c>
      <c r="AT59" s="1" t="s">
        <v>464</v>
      </c>
      <c r="AU59" s="7">
        <f t="shared" si="28"/>
        <v>4</v>
      </c>
      <c r="AV59" s="1">
        <f t="shared" si="29"/>
        <v>4</v>
      </c>
      <c r="AW59" s="1" t="s">
        <v>454</v>
      </c>
      <c r="AX59" s="7">
        <f t="shared" si="30"/>
        <v>0</v>
      </c>
      <c r="AY59" s="1">
        <f t="shared" si="31"/>
        <v>0</v>
      </c>
      <c r="BA59" s="7" t="str">
        <f t="shared" si="32"/>
        <v>NA</v>
      </c>
      <c r="BB59" s="1" t="e">
        <f t="shared" si="33"/>
        <v>#VALUE!</v>
      </c>
      <c r="BC59" s="1" t="s">
        <v>453</v>
      </c>
      <c r="BD59" s="7">
        <f t="shared" si="34"/>
        <v>1</v>
      </c>
      <c r="BE59" s="1">
        <f t="shared" si="35"/>
        <v>1</v>
      </c>
      <c r="BF59" s="1" t="s">
        <v>455</v>
      </c>
      <c r="BG59" s="7" t="str">
        <f t="shared" si="36"/>
        <v>NA</v>
      </c>
      <c r="BH59" s="1" t="e">
        <f t="shared" si="37"/>
        <v>#VALUE!</v>
      </c>
    </row>
    <row r="60" spans="1:60" x14ac:dyDescent="0.25">
      <c r="A60" s="1" t="s">
        <v>352</v>
      </c>
      <c r="B60" s="1" t="s">
        <v>403</v>
      </c>
      <c r="C60" s="7">
        <f t="shared" si="1"/>
        <v>2</v>
      </c>
      <c r="D60" s="1" t="s">
        <v>412</v>
      </c>
      <c r="E60" s="7">
        <f t="shared" si="2"/>
        <v>5</v>
      </c>
      <c r="F60" s="1" t="s">
        <v>414</v>
      </c>
      <c r="G60" s="7">
        <f t="shared" si="3"/>
        <v>1</v>
      </c>
      <c r="H60" s="1" t="s">
        <v>418</v>
      </c>
      <c r="I60" s="7">
        <f t="shared" si="4"/>
        <v>2</v>
      </c>
      <c r="J60" s="1" t="s">
        <v>487</v>
      </c>
      <c r="K60" s="7">
        <f t="shared" si="0"/>
        <v>3</v>
      </c>
      <c r="L60" s="7">
        <f t="shared" si="5"/>
        <v>3</v>
      </c>
      <c r="M60" s="1" t="s">
        <v>491</v>
      </c>
      <c r="N60" s="7" t="str">
        <f t="shared" si="6"/>
        <v>NA</v>
      </c>
      <c r="O60" s="7" t="e">
        <f t="shared" si="7"/>
        <v>#VALUE!</v>
      </c>
      <c r="Q60" s="7" t="str">
        <f t="shared" si="8"/>
        <v>NA</v>
      </c>
      <c r="R60" s="7" t="e">
        <f t="shared" si="9"/>
        <v>#VALUE!</v>
      </c>
      <c r="S60" s="1" t="s">
        <v>434</v>
      </c>
      <c r="T60" s="7">
        <f t="shared" si="10"/>
        <v>5</v>
      </c>
      <c r="U60" s="1">
        <f t="shared" si="11"/>
        <v>5</v>
      </c>
      <c r="V60" s="1" t="s">
        <v>425</v>
      </c>
      <c r="W60" s="7">
        <f t="shared" si="12"/>
        <v>2</v>
      </c>
      <c r="X60" s="1">
        <f t="shared" si="13"/>
        <v>2</v>
      </c>
      <c r="Y60" s="1" t="s">
        <v>425</v>
      </c>
      <c r="Z60" s="7">
        <f t="shared" si="14"/>
        <v>2</v>
      </c>
      <c r="AA60" s="1">
        <f t="shared" si="15"/>
        <v>2</v>
      </c>
      <c r="AB60" s="1" t="s">
        <v>489</v>
      </c>
      <c r="AC60" s="7">
        <f t="shared" si="16"/>
        <v>1</v>
      </c>
      <c r="AD60" s="1">
        <f t="shared" si="17"/>
        <v>1</v>
      </c>
      <c r="AE60" s="1" t="s">
        <v>445</v>
      </c>
      <c r="AF60" s="7">
        <f t="shared" si="18"/>
        <v>1</v>
      </c>
      <c r="AG60" s="1">
        <f t="shared" si="19"/>
        <v>1</v>
      </c>
      <c r="AH60" s="1" t="s">
        <v>453</v>
      </c>
      <c r="AI60" s="7">
        <f t="shared" si="20"/>
        <v>1</v>
      </c>
      <c r="AJ60" s="1">
        <f t="shared" si="21"/>
        <v>1</v>
      </c>
      <c r="AK60" s="1" t="s">
        <v>454</v>
      </c>
      <c r="AL60" s="7">
        <f t="shared" si="22"/>
        <v>0</v>
      </c>
      <c r="AM60" s="1">
        <f t="shared" si="23"/>
        <v>0</v>
      </c>
      <c r="AN60" s="1" t="s">
        <v>454</v>
      </c>
      <c r="AO60" s="7">
        <f t="shared" si="24"/>
        <v>0</v>
      </c>
      <c r="AP60" s="1">
        <f t="shared" si="25"/>
        <v>0</v>
      </c>
      <c r="AQ60" s="1" t="s">
        <v>453</v>
      </c>
      <c r="AR60" s="7">
        <f t="shared" si="26"/>
        <v>1</v>
      </c>
      <c r="AS60" s="1">
        <f t="shared" si="27"/>
        <v>1</v>
      </c>
      <c r="AT60" s="1" t="s">
        <v>463</v>
      </c>
      <c r="AU60" s="7">
        <f t="shared" si="28"/>
        <v>5</v>
      </c>
      <c r="AV60" s="1">
        <f t="shared" si="29"/>
        <v>5</v>
      </c>
      <c r="AW60" s="1" t="s">
        <v>454</v>
      </c>
      <c r="AX60" s="7">
        <f t="shared" si="30"/>
        <v>0</v>
      </c>
      <c r="AY60" s="1">
        <f t="shared" si="31"/>
        <v>0</v>
      </c>
      <c r="BA60" s="7" t="str">
        <f t="shared" si="32"/>
        <v>NA</v>
      </c>
      <c r="BB60" s="1" t="e">
        <f t="shared" si="33"/>
        <v>#VALUE!</v>
      </c>
      <c r="BC60" s="1" t="s">
        <v>453</v>
      </c>
      <c r="BD60" s="7">
        <f t="shared" si="34"/>
        <v>1</v>
      </c>
      <c r="BE60" s="1">
        <f t="shared" si="35"/>
        <v>1</v>
      </c>
      <c r="BF60" s="1" t="s">
        <v>453</v>
      </c>
      <c r="BG60" s="7">
        <f t="shared" si="36"/>
        <v>1</v>
      </c>
      <c r="BH60" s="1">
        <f t="shared" si="37"/>
        <v>1</v>
      </c>
    </row>
    <row r="61" spans="1:60" x14ac:dyDescent="0.25">
      <c r="A61" s="1" t="s">
        <v>346</v>
      </c>
      <c r="B61" s="1" t="s">
        <v>403</v>
      </c>
      <c r="C61" s="7">
        <f t="shared" si="1"/>
        <v>2</v>
      </c>
      <c r="D61" s="1" t="s">
        <v>412</v>
      </c>
      <c r="E61" s="7">
        <f t="shared" si="2"/>
        <v>5</v>
      </c>
      <c r="F61" s="1" t="s">
        <v>414</v>
      </c>
      <c r="G61" s="7">
        <f t="shared" si="3"/>
        <v>1</v>
      </c>
      <c r="H61" s="1" t="s">
        <v>417</v>
      </c>
      <c r="I61" s="7">
        <f t="shared" si="4"/>
        <v>3</v>
      </c>
      <c r="J61" s="1" t="s">
        <v>487</v>
      </c>
      <c r="K61" s="7">
        <f t="shared" si="0"/>
        <v>3</v>
      </c>
      <c r="L61" s="7">
        <f t="shared" si="5"/>
        <v>3</v>
      </c>
      <c r="M61" s="1" t="s">
        <v>491</v>
      </c>
      <c r="N61" s="7" t="str">
        <f t="shared" si="6"/>
        <v>NA</v>
      </c>
      <c r="O61" s="7" t="e">
        <f t="shared" si="7"/>
        <v>#VALUE!</v>
      </c>
      <c r="Q61" s="7" t="str">
        <f t="shared" si="8"/>
        <v>NA</v>
      </c>
      <c r="R61" s="7" t="e">
        <f t="shared" si="9"/>
        <v>#VALUE!</v>
      </c>
      <c r="S61" s="1" t="s">
        <v>434</v>
      </c>
      <c r="T61" s="7">
        <f t="shared" si="10"/>
        <v>5</v>
      </c>
      <c r="U61" s="1">
        <f t="shared" si="11"/>
        <v>5</v>
      </c>
      <c r="V61" s="1" t="s">
        <v>438</v>
      </c>
      <c r="W61" s="7">
        <f t="shared" si="12"/>
        <v>1</v>
      </c>
      <c r="X61" s="1">
        <f t="shared" si="13"/>
        <v>1</v>
      </c>
      <c r="Y61" s="1" t="s">
        <v>425</v>
      </c>
      <c r="Z61" s="7">
        <f t="shared" si="14"/>
        <v>2</v>
      </c>
      <c r="AA61" s="1">
        <f t="shared" si="15"/>
        <v>2</v>
      </c>
      <c r="AB61" s="1" t="s">
        <v>489</v>
      </c>
      <c r="AC61" s="7">
        <f t="shared" si="16"/>
        <v>1</v>
      </c>
      <c r="AD61" s="1">
        <f t="shared" si="17"/>
        <v>1</v>
      </c>
      <c r="AE61" s="1" t="s">
        <v>445</v>
      </c>
      <c r="AF61" s="7">
        <f t="shared" si="18"/>
        <v>1</v>
      </c>
      <c r="AG61" s="1">
        <f t="shared" si="19"/>
        <v>1</v>
      </c>
      <c r="AH61" s="1" t="s">
        <v>454</v>
      </c>
      <c r="AI61" s="7">
        <f t="shared" si="20"/>
        <v>0</v>
      </c>
      <c r="AJ61" s="1">
        <f t="shared" si="21"/>
        <v>0</v>
      </c>
      <c r="AK61" s="1" t="s">
        <v>454</v>
      </c>
      <c r="AL61" s="7">
        <f t="shared" si="22"/>
        <v>0</v>
      </c>
      <c r="AM61" s="1">
        <f t="shared" si="23"/>
        <v>0</v>
      </c>
      <c r="AN61" s="1" t="s">
        <v>454</v>
      </c>
      <c r="AO61" s="7">
        <f t="shared" si="24"/>
        <v>0</v>
      </c>
      <c r="AP61" s="1">
        <f t="shared" si="25"/>
        <v>0</v>
      </c>
      <c r="AQ61" s="1" t="s">
        <v>453</v>
      </c>
      <c r="AR61" s="7">
        <f t="shared" si="26"/>
        <v>1</v>
      </c>
      <c r="AS61" s="1">
        <f t="shared" si="27"/>
        <v>1</v>
      </c>
      <c r="AT61" s="1" t="s">
        <v>463</v>
      </c>
      <c r="AU61" s="7">
        <f t="shared" si="28"/>
        <v>5</v>
      </c>
      <c r="AV61" s="1">
        <f t="shared" si="29"/>
        <v>5</v>
      </c>
      <c r="AW61" s="1" t="s">
        <v>454</v>
      </c>
      <c r="AX61" s="7">
        <f t="shared" si="30"/>
        <v>0</v>
      </c>
      <c r="AY61" s="1">
        <f t="shared" si="31"/>
        <v>0</v>
      </c>
      <c r="BA61" s="7" t="str">
        <f t="shared" si="32"/>
        <v>NA</v>
      </c>
      <c r="BB61" s="1" t="e">
        <f t="shared" si="33"/>
        <v>#VALUE!</v>
      </c>
      <c r="BC61" s="1" t="s">
        <v>455</v>
      </c>
      <c r="BD61" s="7" t="str">
        <f t="shared" si="34"/>
        <v>NA</v>
      </c>
      <c r="BE61" s="1" t="e">
        <f t="shared" si="35"/>
        <v>#VALUE!</v>
      </c>
      <c r="BF61" s="1" t="s">
        <v>453</v>
      </c>
      <c r="BG61" s="7">
        <f t="shared" si="36"/>
        <v>1</v>
      </c>
      <c r="BH61" s="1">
        <f t="shared" si="37"/>
        <v>1</v>
      </c>
    </row>
    <row r="62" spans="1:60" x14ac:dyDescent="0.25">
      <c r="A62" s="1" t="s">
        <v>346</v>
      </c>
      <c r="B62" s="1" t="s">
        <v>403</v>
      </c>
      <c r="C62" s="7">
        <f t="shared" si="1"/>
        <v>2</v>
      </c>
      <c r="D62" s="1" t="s">
        <v>483</v>
      </c>
      <c r="E62" s="7">
        <f t="shared" si="2"/>
        <v>6</v>
      </c>
      <c r="F62" s="1" t="s">
        <v>415</v>
      </c>
      <c r="G62" s="7">
        <f t="shared" si="3"/>
        <v>3</v>
      </c>
      <c r="H62" s="1" t="s">
        <v>418</v>
      </c>
      <c r="I62" s="7">
        <f t="shared" si="4"/>
        <v>2</v>
      </c>
      <c r="J62" s="1" t="s">
        <v>422</v>
      </c>
      <c r="K62" s="7">
        <f t="shared" si="0"/>
        <v>4</v>
      </c>
      <c r="L62" s="7">
        <f t="shared" si="5"/>
        <v>4</v>
      </c>
      <c r="M62" s="1" t="s">
        <v>427</v>
      </c>
      <c r="N62" s="7" t="str">
        <f t="shared" si="6"/>
        <v>NA</v>
      </c>
      <c r="O62" s="7" t="e">
        <f t="shared" si="7"/>
        <v>#VALUE!</v>
      </c>
      <c r="Q62" s="7" t="str">
        <f t="shared" si="8"/>
        <v>NA</v>
      </c>
      <c r="R62" s="7" t="e">
        <f t="shared" si="9"/>
        <v>#VALUE!</v>
      </c>
      <c r="S62" s="1" t="s">
        <v>436</v>
      </c>
      <c r="T62" s="7" t="str">
        <f t="shared" si="10"/>
        <v>NA</v>
      </c>
      <c r="U62" s="1" t="e">
        <f t="shared" si="11"/>
        <v>#VALUE!</v>
      </c>
      <c r="V62" s="1" t="s">
        <v>501</v>
      </c>
      <c r="W62" s="7" t="str">
        <f t="shared" si="12"/>
        <v>NA</v>
      </c>
      <c r="X62" s="1" t="e">
        <f t="shared" si="13"/>
        <v>#VALUE!</v>
      </c>
      <c r="Y62" s="1" t="s">
        <v>491</v>
      </c>
      <c r="Z62" s="7" t="str">
        <f t="shared" si="14"/>
        <v>NA</v>
      </c>
      <c r="AA62" s="1" t="e">
        <f t="shared" si="15"/>
        <v>#VALUE!</v>
      </c>
      <c r="AB62" s="1" t="s">
        <v>439</v>
      </c>
      <c r="AC62" s="7" t="str">
        <f t="shared" si="16"/>
        <v>NA</v>
      </c>
      <c r="AD62" s="1" t="e">
        <f t="shared" si="17"/>
        <v>#VALUE!</v>
      </c>
      <c r="AE62" s="1" t="s">
        <v>446</v>
      </c>
      <c r="AF62" s="7">
        <f t="shared" si="18"/>
        <v>5</v>
      </c>
      <c r="AG62" s="1">
        <f t="shared" si="19"/>
        <v>5</v>
      </c>
      <c r="AH62" s="1" t="s">
        <v>455</v>
      </c>
      <c r="AI62" s="7" t="str">
        <f t="shared" si="20"/>
        <v>NA</v>
      </c>
      <c r="AJ62" s="1" t="e">
        <f t="shared" si="21"/>
        <v>#VALUE!</v>
      </c>
      <c r="AK62" s="1" t="s">
        <v>440</v>
      </c>
      <c r="AL62" s="7" t="str">
        <f t="shared" si="22"/>
        <v>NA</v>
      </c>
      <c r="AM62" s="1" t="e">
        <f t="shared" si="23"/>
        <v>#VALUE!</v>
      </c>
      <c r="AN62" s="1" t="s">
        <v>454</v>
      </c>
      <c r="AO62" s="7">
        <f t="shared" si="24"/>
        <v>0</v>
      </c>
      <c r="AP62" s="1">
        <f t="shared" si="25"/>
        <v>0</v>
      </c>
      <c r="AQ62" s="1" t="s">
        <v>454</v>
      </c>
      <c r="AR62" s="7">
        <f t="shared" si="26"/>
        <v>0</v>
      </c>
      <c r="AS62" s="1">
        <f t="shared" si="27"/>
        <v>0</v>
      </c>
      <c r="AT62" s="1" t="s">
        <v>463</v>
      </c>
      <c r="AU62" s="7">
        <f t="shared" si="28"/>
        <v>5</v>
      </c>
      <c r="AV62" s="1">
        <f t="shared" si="29"/>
        <v>5</v>
      </c>
      <c r="AW62" s="1" t="s">
        <v>453</v>
      </c>
      <c r="AX62" s="7">
        <f t="shared" si="30"/>
        <v>1</v>
      </c>
      <c r="AY62" s="1">
        <f t="shared" si="31"/>
        <v>1</v>
      </c>
      <c r="AZ62" s="1" t="s">
        <v>473</v>
      </c>
      <c r="BA62" s="7">
        <f t="shared" si="32"/>
        <v>2</v>
      </c>
      <c r="BB62" s="1">
        <f t="shared" si="33"/>
        <v>2</v>
      </c>
      <c r="BC62" s="1" t="s">
        <v>453</v>
      </c>
      <c r="BD62" s="7">
        <f t="shared" si="34"/>
        <v>1</v>
      </c>
      <c r="BE62" s="1">
        <f t="shared" si="35"/>
        <v>1</v>
      </c>
      <c r="BF62" s="1" t="s">
        <v>454</v>
      </c>
      <c r="BG62" s="7">
        <f t="shared" si="36"/>
        <v>0</v>
      </c>
      <c r="BH62" s="1">
        <f t="shared" si="37"/>
        <v>0</v>
      </c>
    </row>
    <row r="63" spans="1:60" x14ac:dyDescent="0.25">
      <c r="A63" s="1" t="s">
        <v>246</v>
      </c>
      <c r="B63" s="1" t="s">
        <v>403</v>
      </c>
      <c r="C63" s="7">
        <f t="shared" si="1"/>
        <v>2</v>
      </c>
      <c r="D63" s="1" t="s">
        <v>411</v>
      </c>
      <c r="E63" s="7">
        <f t="shared" si="2"/>
        <v>4</v>
      </c>
      <c r="F63" s="1" t="s">
        <v>484</v>
      </c>
      <c r="G63" s="7">
        <f t="shared" si="3"/>
        <v>2</v>
      </c>
      <c r="H63" s="1" t="s">
        <v>419</v>
      </c>
      <c r="I63" s="7">
        <f t="shared" si="4"/>
        <v>4</v>
      </c>
      <c r="J63" s="1" t="s">
        <v>422</v>
      </c>
      <c r="K63" s="7">
        <f t="shared" si="0"/>
        <v>4</v>
      </c>
      <c r="L63" s="7">
        <f t="shared" si="5"/>
        <v>4</v>
      </c>
      <c r="M63" s="1" t="s">
        <v>491</v>
      </c>
      <c r="N63" s="7" t="str">
        <f t="shared" si="6"/>
        <v>NA</v>
      </c>
      <c r="O63" s="7" t="e">
        <f t="shared" si="7"/>
        <v>#VALUE!</v>
      </c>
      <c r="Q63" s="7" t="str">
        <f t="shared" si="8"/>
        <v>NA</v>
      </c>
      <c r="R63" s="7" t="e">
        <f t="shared" si="9"/>
        <v>#VALUE!</v>
      </c>
      <c r="S63" s="1" t="s">
        <v>434</v>
      </c>
      <c r="T63" s="7">
        <f t="shared" si="10"/>
        <v>5</v>
      </c>
      <c r="U63" s="1">
        <f t="shared" si="11"/>
        <v>5</v>
      </c>
      <c r="V63" s="1" t="s">
        <v>490</v>
      </c>
      <c r="W63" s="7">
        <f t="shared" si="12"/>
        <v>5</v>
      </c>
      <c r="X63" s="1">
        <f t="shared" si="13"/>
        <v>5</v>
      </c>
      <c r="Y63" s="1" t="s">
        <v>425</v>
      </c>
      <c r="Z63" s="7">
        <f t="shared" si="14"/>
        <v>2</v>
      </c>
      <c r="AA63" s="1">
        <f t="shared" si="15"/>
        <v>2</v>
      </c>
      <c r="AB63" s="1" t="s">
        <v>425</v>
      </c>
      <c r="AC63" s="7">
        <f t="shared" si="16"/>
        <v>2</v>
      </c>
      <c r="AD63" s="1">
        <f t="shared" si="17"/>
        <v>2</v>
      </c>
      <c r="AE63" s="1" t="s">
        <v>425</v>
      </c>
      <c r="AF63" s="7">
        <f t="shared" si="18"/>
        <v>2</v>
      </c>
      <c r="AG63" s="1">
        <f t="shared" si="19"/>
        <v>2</v>
      </c>
      <c r="AH63" s="1" t="s">
        <v>453</v>
      </c>
      <c r="AI63" s="7">
        <f t="shared" si="20"/>
        <v>1</v>
      </c>
      <c r="AJ63" s="1">
        <f t="shared" si="21"/>
        <v>1</v>
      </c>
      <c r="AK63" s="1" t="s">
        <v>453</v>
      </c>
      <c r="AL63" s="7">
        <f t="shared" si="22"/>
        <v>1</v>
      </c>
      <c r="AM63" s="1">
        <f t="shared" si="23"/>
        <v>1</v>
      </c>
      <c r="AN63" s="1" t="s">
        <v>454</v>
      </c>
      <c r="AO63" s="7">
        <f t="shared" si="24"/>
        <v>0</v>
      </c>
      <c r="AP63" s="1">
        <f t="shared" si="25"/>
        <v>0</v>
      </c>
      <c r="AQ63" s="1" t="s">
        <v>454</v>
      </c>
      <c r="AR63" s="7">
        <f t="shared" si="26"/>
        <v>0</v>
      </c>
      <c r="AS63" s="1">
        <f t="shared" si="27"/>
        <v>0</v>
      </c>
      <c r="AT63" s="1" t="s">
        <v>461</v>
      </c>
      <c r="AU63" s="7">
        <f t="shared" si="28"/>
        <v>1</v>
      </c>
      <c r="AV63" s="1">
        <f t="shared" si="29"/>
        <v>1</v>
      </c>
      <c r="AW63" s="1" t="s">
        <v>454</v>
      </c>
      <c r="AX63" s="7">
        <f t="shared" si="30"/>
        <v>0</v>
      </c>
      <c r="AY63" s="1">
        <f t="shared" si="31"/>
        <v>0</v>
      </c>
      <c r="BA63" s="7" t="str">
        <f t="shared" si="32"/>
        <v>NA</v>
      </c>
      <c r="BB63" s="1" t="e">
        <f t="shared" si="33"/>
        <v>#VALUE!</v>
      </c>
      <c r="BC63" s="1" t="s">
        <v>455</v>
      </c>
      <c r="BD63" s="7" t="str">
        <f t="shared" si="34"/>
        <v>NA</v>
      </c>
      <c r="BE63" s="1" t="e">
        <f t="shared" si="35"/>
        <v>#VALUE!</v>
      </c>
      <c r="BF63" s="1" t="s">
        <v>455</v>
      </c>
      <c r="BG63" s="7" t="str">
        <f t="shared" si="36"/>
        <v>NA</v>
      </c>
      <c r="BH63" s="1" t="e">
        <f t="shared" si="37"/>
        <v>#VALUE!</v>
      </c>
    </row>
    <row r="64" spans="1:60" x14ac:dyDescent="0.25">
      <c r="A64" s="1" t="s">
        <v>265</v>
      </c>
      <c r="B64" s="1" t="s">
        <v>404</v>
      </c>
      <c r="C64" s="7">
        <f t="shared" si="1"/>
        <v>1</v>
      </c>
      <c r="D64" s="1" t="s">
        <v>411</v>
      </c>
      <c r="E64" s="7">
        <f t="shared" si="2"/>
        <v>4</v>
      </c>
      <c r="F64" s="1" t="s">
        <v>414</v>
      </c>
      <c r="G64" s="7">
        <f t="shared" si="3"/>
        <v>1</v>
      </c>
      <c r="H64" s="1" t="s">
        <v>417</v>
      </c>
      <c r="I64" s="7">
        <f t="shared" si="4"/>
        <v>3</v>
      </c>
      <c r="J64" s="1" t="s">
        <v>422</v>
      </c>
      <c r="K64" s="7">
        <f t="shared" si="0"/>
        <v>4</v>
      </c>
      <c r="L64" s="7">
        <f t="shared" si="5"/>
        <v>4</v>
      </c>
      <c r="M64" s="1" t="s">
        <v>489</v>
      </c>
      <c r="N64" s="7">
        <f t="shared" si="6"/>
        <v>1</v>
      </c>
      <c r="O64" s="7">
        <f t="shared" si="7"/>
        <v>1</v>
      </c>
      <c r="P64" s="1" t="s">
        <v>493</v>
      </c>
      <c r="Q64" s="7">
        <f t="shared" si="8"/>
        <v>1</v>
      </c>
      <c r="R64" s="7">
        <f t="shared" si="9"/>
        <v>1</v>
      </c>
      <c r="S64" s="1" t="s">
        <v>436</v>
      </c>
      <c r="T64" s="7" t="str">
        <f t="shared" si="10"/>
        <v>NA</v>
      </c>
      <c r="U64" s="1" t="e">
        <f t="shared" si="11"/>
        <v>#VALUE!</v>
      </c>
      <c r="V64" s="1" t="s">
        <v>440</v>
      </c>
      <c r="W64" s="7" t="str">
        <f t="shared" si="12"/>
        <v>NA</v>
      </c>
      <c r="X64" s="1" t="e">
        <f t="shared" si="13"/>
        <v>#VALUE!</v>
      </c>
      <c r="Y64" s="1" t="s">
        <v>490</v>
      </c>
      <c r="Z64" s="7">
        <f t="shared" si="14"/>
        <v>5</v>
      </c>
      <c r="AA64" s="1">
        <f t="shared" si="15"/>
        <v>5</v>
      </c>
      <c r="AB64" s="1" t="s">
        <v>425</v>
      </c>
      <c r="AC64" s="7">
        <f t="shared" si="16"/>
        <v>2</v>
      </c>
      <c r="AD64" s="1">
        <f t="shared" si="17"/>
        <v>2</v>
      </c>
      <c r="AE64" s="1" t="s">
        <v>425</v>
      </c>
      <c r="AF64" s="7">
        <f t="shared" si="18"/>
        <v>2</v>
      </c>
      <c r="AG64" s="1">
        <f t="shared" si="19"/>
        <v>2</v>
      </c>
      <c r="AH64" s="1" t="s">
        <v>455</v>
      </c>
      <c r="AI64" s="7" t="str">
        <f t="shared" si="20"/>
        <v>NA</v>
      </c>
      <c r="AJ64" s="1" t="e">
        <f t="shared" si="21"/>
        <v>#VALUE!</v>
      </c>
      <c r="AK64" s="1" t="s">
        <v>454</v>
      </c>
      <c r="AL64" s="7">
        <f t="shared" si="22"/>
        <v>0</v>
      </c>
      <c r="AM64" s="1">
        <f t="shared" si="23"/>
        <v>0</v>
      </c>
      <c r="AN64" s="1" t="s">
        <v>454</v>
      </c>
      <c r="AO64" s="7">
        <f t="shared" si="24"/>
        <v>0</v>
      </c>
      <c r="AP64" s="1">
        <f t="shared" si="25"/>
        <v>0</v>
      </c>
      <c r="AQ64" s="1" t="s">
        <v>453</v>
      </c>
      <c r="AR64" s="7">
        <f t="shared" si="26"/>
        <v>1</v>
      </c>
      <c r="AS64" s="1">
        <f t="shared" si="27"/>
        <v>1</v>
      </c>
      <c r="AT64" s="1" t="s">
        <v>464</v>
      </c>
      <c r="AU64" s="7">
        <f t="shared" si="28"/>
        <v>4</v>
      </c>
      <c r="AV64" s="1">
        <f t="shared" si="29"/>
        <v>4</v>
      </c>
      <c r="AW64" s="1" t="s">
        <v>454</v>
      </c>
      <c r="AX64" s="7">
        <f t="shared" si="30"/>
        <v>0</v>
      </c>
      <c r="AY64" s="1">
        <f t="shared" si="31"/>
        <v>0</v>
      </c>
      <c r="BA64" s="7" t="str">
        <f t="shared" si="32"/>
        <v>NA</v>
      </c>
      <c r="BB64" s="1" t="e">
        <f t="shared" si="33"/>
        <v>#VALUE!</v>
      </c>
      <c r="BC64" s="1" t="s">
        <v>453</v>
      </c>
      <c r="BD64" s="7">
        <f t="shared" si="34"/>
        <v>1</v>
      </c>
      <c r="BE64" s="1">
        <f t="shared" si="35"/>
        <v>1</v>
      </c>
      <c r="BF64" s="1" t="s">
        <v>454</v>
      </c>
      <c r="BG64" s="7">
        <f t="shared" si="36"/>
        <v>0</v>
      </c>
      <c r="BH64" s="1">
        <f t="shared" si="37"/>
        <v>0</v>
      </c>
    </row>
    <row r="65" spans="1:60" x14ac:dyDescent="0.25">
      <c r="A65" s="1" t="s">
        <v>130</v>
      </c>
      <c r="B65" s="1" t="s">
        <v>403</v>
      </c>
      <c r="C65" s="7">
        <f t="shared" si="1"/>
        <v>2</v>
      </c>
      <c r="D65" s="1" t="s">
        <v>410</v>
      </c>
      <c r="E65" s="7">
        <f t="shared" si="2"/>
        <v>3</v>
      </c>
      <c r="F65" s="1" t="s">
        <v>414</v>
      </c>
      <c r="G65" s="7">
        <f t="shared" si="3"/>
        <v>1</v>
      </c>
      <c r="H65" s="1" t="s">
        <v>417</v>
      </c>
      <c r="I65" s="7">
        <f t="shared" si="4"/>
        <v>3</v>
      </c>
      <c r="J65" s="1" t="s">
        <v>421</v>
      </c>
      <c r="K65" s="7">
        <f t="shared" si="0"/>
        <v>2</v>
      </c>
      <c r="L65" s="7">
        <f t="shared" si="5"/>
        <v>2</v>
      </c>
      <c r="M65" s="1" t="s">
        <v>427</v>
      </c>
      <c r="N65" s="7" t="str">
        <f t="shared" si="6"/>
        <v>NA</v>
      </c>
      <c r="O65" s="7" t="e">
        <f t="shared" si="7"/>
        <v>#VALUE!</v>
      </c>
      <c r="Q65" s="7" t="str">
        <f t="shared" si="8"/>
        <v>NA</v>
      </c>
      <c r="R65" s="7" t="e">
        <f t="shared" si="9"/>
        <v>#VALUE!</v>
      </c>
      <c r="S65" s="1" t="s">
        <v>432</v>
      </c>
      <c r="T65" s="7">
        <f t="shared" si="10"/>
        <v>2</v>
      </c>
      <c r="U65" s="1">
        <f t="shared" si="11"/>
        <v>2</v>
      </c>
      <c r="V65" s="1" t="s">
        <v>440</v>
      </c>
      <c r="W65" s="7" t="str">
        <f t="shared" si="12"/>
        <v>NA</v>
      </c>
      <c r="X65" s="1" t="e">
        <f t="shared" si="13"/>
        <v>#VALUE!</v>
      </c>
      <c r="Y65" s="1" t="s">
        <v>490</v>
      </c>
      <c r="Z65" s="7">
        <f t="shared" si="14"/>
        <v>5</v>
      </c>
      <c r="AA65" s="1">
        <f t="shared" si="15"/>
        <v>5</v>
      </c>
      <c r="AB65" s="1" t="s">
        <v>440</v>
      </c>
      <c r="AC65" s="7" t="str">
        <f t="shared" si="16"/>
        <v>NA</v>
      </c>
      <c r="AD65" s="1" t="e">
        <f t="shared" si="17"/>
        <v>#VALUE!</v>
      </c>
      <c r="AE65" s="1" t="s">
        <v>440</v>
      </c>
      <c r="AF65" s="7" t="str">
        <f t="shared" si="18"/>
        <v>NA</v>
      </c>
      <c r="AG65" s="1" t="e">
        <f t="shared" si="19"/>
        <v>#VALUE!</v>
      </c>
      <c r="AH65" s="1" t="s">
        <v>453</v>
      </c>
      <c r="AI65" s="7">
        <f t="shared" si="20"/>
        <v>1</v>
      </c>
      <c r="AJ65" s="1">
        <f t="shared" si="21"/>
        <v>1</v>
      </c>
      <c r="AK65" s="1" t="s">
        <v>453</v>
      </c>
      <c r="AL65" s="7">
        <f t="shared" si="22"/>
        <v>1</v>
      </c>
      <c r="AM65" s="1">
        <f t="shared" si="23"/>
        <v>1</v>
      </c>
      <c r="AN65" s="1" t="s">
        <v>454</v>
      </c>
      <c r="AO65" s="7">
        <f t="shared" si="24"/>
        <v>0</v>
      </c>
      <c r="AP65" s="1">
        <f t="shared" si="25"/>
        <v>0</v>
      </c>
      <c r="AQ65" s="1" t="s">
        <v>454</v>
      </c>
      <c r="AR65" s="7">
        <f t="shared" si="26"/>
        <v>0</v>
      </c>
      <c r="AS65" s="1">
        <f t="shared" si="27"/>
        <v>0</v>
      </c>
      <c r="AT65" s="1" t="s">
        <v>464</v>
      </c>
      <c r="AU65" s="7">
        <f t="shared" si="28"/>
        <v>4</v>
      </c>
      <c r="AV65" s="1">
        <f t="shared" si="29"/>
        <v>4</v>
      </c>
      <c r="AW65" s="1" t="s">
        <v>454</v>
      </c>
      <c r="AX65" s="7">
        <f t="shared" si="30"/>
        <v>0</v>
      </c>
      <c r="AY65" s="1">
        <f t="shared" si="31"/>
        <v>0</v>
      </c>
      <c r="BA65" s="7" t="str">
        <f t="shared" si="32"/>
        <v>NA</v>
      </c>
      <c r="BB65" s="1" t="e">
        <f t="shared" si="33"/>
        <v>#VALUE!</v>
      </c>
      <c r="BC65" s="1" t="s">
        <v>453</v>
      </c>
      <c r="BD65" s="7">
        <f t="shared" si="34"/>
        <v>1</v>
      </c>
      <c r="BE65" s="1">
        <f t="shared" si="35"/>
        <v>1</v>
      </c>
      <c r="BF65" s="1" t="s">
        <v>454</v>
      </c>
      <c r="BG65" s="7">
        <f t="shared" si="36"/>
        <v>0</v>
      </c>
      <c r="BH65" s="1">
        <f t="shared" si="37"/>
        <v>0</v>
      </c>
    </row>
    <row r="66" spans="1:60" x14ac:dyDescent="0.25">
      <c r="A66" s="1" t="s">
        <v>130</v>
      </c>
      <c r="B66" s="1" t="s">
        <v>403</v>
      </c>
      <c r="C66" s="7">
        <f t="shared" si="1"/>
        <v>2</v>
      </c>
      <c r="D66" s="1" t="s">
        <v>483</v>
      </c>
      <c r="E66" s="7">
        <f t="shared" si="2"/>
        <v>6</v>
      </c>
      <c r="F66" s="1" t="s">
        <v>484</v>
      </c>
      <c r="G66" s="7">
        <f t="shared" si="3"/>
        <v>2</v>
      </c>
      <c r="H66" s="1" t="s">
        <v>418</v>
      </c>
      <c r="I66" s="7">
        <f t="shared" si="4"/>
        <v>2</v>
      </c>
      <c r="J66" s="1" t="s">
        <v>422</v>
      </c>
      <c r="K66" s="7">
        <f t="shared" si="0"/>
        <v>4</v>
      </c>
      <c r="L66" s="7">
        <f t="shared" si="5"/>
        <v>4</v>
      </c>
      <c r="M66" s="1" t="s">
        <v>491</v>
      </c>
      <c r="N66" s="7" t="str">
        <f t="shared" si="6"/>
        <v>NA</v>
      </c>
      <c r="O66" s="7" t="e">
        <f t="shared" si="7"/>
        <v>#VALUE!</v>
      </c>
      <c r="Q66" s="7" t="str">
        <f t="shared" si="8"/>
        <v>NA</v>
      </c>
      <c r="R66" s="7" t="e">
        <f t="shared" si="9"/>
        <v>#VALUE!</v>
      </c>
      <c r="S66" s="1" t="s">
        <v>434</v>
      </c>
      <c r="T66" s="7">
        <f t="shared" si="10"/>
        <v>5</v>
      </c>
      <c r="U66" s="1">
        <f t="shared" si="11"/>
        <v>5</v>
      </c>
      <c r="V66" s="1" t="s">
        <v>490</v>
      </c>
      <c r="W66" s="7">
        <f t="shared" si="12"/>
        <v>5</v>
      </c>
      <c r="X66" s="1">
        <f t="shared" si="13"/>
        <v>5</v>
      </c>
      <c r="Y66" s="1" t="s">
        <v>490</v>
      </c>
      <c r="Z66" s="7">
        <f t="shared" si="14"/>
        <v>5</v>
      </c>
      <c r="AA66" s="1">
        <f t="shared" si="15"/>
        <v>5</v>
      </c>
      <c r="AB66" s="1" t="s">
        <v>425</v>
      </c>
      <c r="AC66" s="7">
        <f t="shared" si="16"/>
        <v>2</v>
      </c>
      <c r="AD66" s="1">
        <f t="shared" si="17"/>
        <v>2</v>
      </c>
      <c r="AE66" s="1" t="s">
        <v>446</v>
      </c>
      <c r="AF66" s="7">
        <f t="shared" si="18"/>
        <v>5</v>
      </c>
      <c r="AG66" s="1">
        <f t="shared" si="19"/>
        <v>5</v>
      </c>
      <c r="AH66" s="1" t="s">
        <v>455</v>
      </c>
      <c r="AI66" s="7" t="str">
        <f t="shared" si="20"/>
        <v>NA</v>
      </c>
      <c r="AJ66" s="1" t="e">
        <f t="shared" si="21"/>
        <v>#VALUE!</v>
      </c>
      <c r="AK66" s="1" t="s">
        <v>453</v>
      </c>
      <c r="AL66" s="7">
        <f t="shared" si="22"/>
        <v>1</v>
      </c>
      <c r="AM66" s="1">
        <f t="shared" si="23"/>
        <v>1</v>
      </c>
      <c r="AN66" s="1" t="s">
        <v>454</v>
      </c>
      <c r="AO66" s="7">
        <f t="shared" si="24"/>
        <v>0</v>
      </c>
      <c r="AP66" s="1">
        <f t="shared" si="25"/>
        <v>0</v>
      </c>
      <c r="AQ66" s="1" t="s">
        <v>454</v>
      </c>
      <c r="AR66" s="7">
        <f t="shared" si="26"/>
        <v>0</v>
      </c>
      <c r="AS66" s="1">
        <f t="shared" si="27"/>
        <v>0</v>
      </c>
      <c r="AT66" s="1" t="s">
        <v>463</v>
      </c>
      <c r="AU66" s="7">
        <f t="shared" si="28"/>
        <v>5</v>
      </c>
      <c r="AV66" s="1">
        <f t="shared" si="29"/>
        <v>5</v>
      </c>
      <c r="AW66" s="1" t="s">
        <v>453</v>
      </c>
      <c r="AX66" s="7">
        <f t="shared" si="30"/>
        <v>1</v>
      </c>
      <c r="AY66" s="1">
        <f t="shared" si="31"/>
        <v>1</v>
      </c>
      <c r="AZ66" s="1" t="s">
        <v>474</v>
      </c>
      <c r="BA66" s="7">
        <f t="shared" si="32"/>
        <v>1</v>
      </c>
      <c r="BB66" s="1">
        <f t="shared" si="33"/>
        <v>1</v>
      </c>
      <c r="BC66" s="1" t="s">
        <v>453</v>
      </c>
      <c r="BD66" s="7">
        <f t="shared" si="34"/>
        <v>1</v>
      </c>
      <c r="BE66" s="1">
        <f t="shared" si="35"/>
        <v>1</v>
      </c>
      <c r="BF66" s="1" t="s">
        <v>454</v>
      </c>
      <c r="BG66" s="7">
        <f t="shared" si="36"/>
        <v>0</v>
      </c>
      <c r="BH66" s="1">
        <f t="shared" si="37"/>
        <v>0</v>
      </c>
    </row>
    <row r="67" spans="1:60" x14ac:dyDescent="0.25">
      <c r="A67" s="1" t="s">
        <v>59</v>
      </c>
      <c r="B67" s="1" t="s">
        <v>404</v>
      </c>
      <c r="C67" s="7">
        <f t="shared" ref="C67:C130" si="38">IF(B67="F",1,IF(B67="M",2,IF(B67="U",3,IF(B67="Political",4,IF(B67="Sports",5,"NA")))))</f>
        <v>1</v>
      </c>
      <c r="D67" s="1" t="s">
        <v>409</v>
      </c>
      <c r="E67" s="7">
        <f t="shared" ref="E67:E130" si="39">IF(D67="18-20",1,IF(D67="21-23",2,IF(D67="24-26",3,IF(D67="27-29",4,IF(D67="30-39",5,IF(D67="Above 40",6,"NA"))))))</f>
        <v>2</v>
      </c>
      <c r="F67" s="1" t="s">
        <v>484</v>
      </c>
      <c r="G67" s="7">
        <f t="shared" ref="G67:G130" si="40">IF(F67="DIPLOMA",1,IF(F67="BACHELOR",2,IF(F67="MASTERS",3,IF(F67="Political",4,IF(F67="Sports",5,"NA")))))</f>
        <v>2</v>
      </c>
      <c r="H67" s="1" t="s">
        <v>416</v>
      </c>
      <c r="I67" s="7">
        <f t="shared" ref="I67:I130" si="41">IF(H67="Facebook",1,IF(H67="Whatsapp",2,IF(H67="Twitter",3,IF(H67="Telegram",4,IF(H67="Sports",5,"NA")))))</f>
        <v>1</v>
      </c>
      <c r="J67" s="1" t="s">
        <v>487</v>
      </c>
      <c r="K67" s="7">
        <f t="shared" ref="K67:K130" si="42">IF(J67="Social",1,IF(J67="Economic",2,IF(J67="health",3,IF(J67="Political",4,IF(J67="Sports",5,"NA")))))</f>
        <v>3</v>
      </c>
      <c r="L67" s="7">
        <f t="shared" ref="L67:L130" si="43">VALUE(K67)</f>
        <v>3</v>
      </c>
      <c r="M67" s="1" t="s">
        <v>425</v>
      </c>
      <c r="N67" s="7">
        <f t="shared" ref="N67:N130" si="44">IF(M67="Strongly Agree",1,IF(M67="Agree",2,IF(M67="Disagree",5,IF(M67="Don’t Agree",4,IF(M67="Don't know",3,"NA")))))</f>
        <v>2</v>
      </c>
      <c r="O67" s="7">
        <f t="shared" ref="O67:O130" si="45">VALUE(N67)</f>
        <v>2</v>
      </c>
      <c r="P67" s="1" t="s">
        <v>493</v>
      </c>
      <c r="Q67" s="7">
        <f t="shared" ref="Q67:Q130" si="46">IF(P67="psychologically",1,IF(P67="physical",2,IF(P67="physical psyche",5,IF(P67="all",4,IF(P67="Don't know",3,"NA")))))</f>
        <v>1</v>
      </c>
      <c r="R67" s="7">
        <f t="shared" ref="R67:R130" si="47">VALUE(Q67)</f>
        <v>1</v>
      </c>
      <c r="S67" s="1" t="s">
        <v>433</v>
      </c>
      <c r="T67" s="7">
        <f t="shared" ref="T67:T130" si="48">IF(S67="Nocturnal Mammal",1,IF(S67="Scientifically Engineered",2,IF(S67="Leakage from a BSL-lab",5,IF(S67="all",4,IF(S67="Don't know",3,"NA")))))</f>
        <v>1</v>
      </c>
      <c r="U67" s="1">
        <f t="shared" ref="U67:U130" si="49">VALUE(T67)</f>
        <v>1</v>
      </c>
      <c r="V67" s="1" t="s">
        <v>425</v>
      </c>
      <c r="W67" s="7">
        <f t="shared" ref="W67:W130" si="50">IF(V67="Strongly Agree",1,IF(V67="Agree",2,IF(V67="Disagree",5,IF(V67="Don’t Agree",4,IF(V67="Don't know",3,"NA")))))</f>
        <v>2</v>
      </c>
      <c r="X67" s="1">
        <f t="shared" ref="X67:X130" si="51">VALUE(W67)</f>
        <v>2</v>
      </c>
      <c r="Y67" s="1" t="s">
        <v>425</v>
      </c>
      <c r="Z67" s="7">
        <f t="shared" ref="Z67:Z130" si="52">IF(Y67="Strongly Agree",1,IF(Y67="Agree",2,IF(Y67="Disagree",5,IF(Y67="Don’t Agree",4,IF(Y67="Don't know",3,"NA")))))</f>
        <v>2</v>
      </c>
      <c r="AA67" s="1">
        <f t="shared" ref="AA67:AA130" si="53">VALUE(Z67)</f>
        <v>2</v>
      </c>
      <c r="AB67" s="1" t="s">
        <v>425</v>
      </c>
      <c r="AC67" s="7">
        <f t="shared" ref="AC67:AC130" si="54">IF(AB67="Strongly Agree",1,IF(AB67="Agree",2,IF(AB67="Disagree",5,IF(AB67="Don’t Agree",4,IF(AB67="Don't know",3,"NA")))))</f>
        <v>2</v>
      </c>
      <c r="AD67" s="1">
        <f t="shared" ref="AD67:AD130" si="55">VALUE(AC67)</f>
        <v>2</v>
      </c>
      <c r="AE67" s="1" t="s">
        <v>445</v>
      </c>
      <c r="AF67" s="7">
        <f t="shared" ref="AF67:AF130" si="56">IF(AE67="Strongly Agree",1,IF(AE67="Agree",2,IF(AE67="Disagree",5,IF(AE67="Don’t Agree",4,IF(AE67="Don't know",3,"NA")))))</f>
        <v>1</v>
      </c>
      <c r="AG67" s="1">
        <f t="shared" ref="AG67:AG130" si="57">VALUE(AF67)</f>
        <v>1</v>
      </c>
      <c r="AH67" s="1" t="s">
        <v>453</v>
      </c>
      <c r="AI67" s="7">
        <f t="shared" ref="AI67:AI130" si="58">IF(AH67="Yes",1,IF(AH67="No",0,IF(AH67="Disagree",5,IF(AH67="Don’t Agree",4,IF(AH67="Don't know",3,"NA")))))</f>
        <v>1</v>
      </c>
      <c r="AJ67" s="1">
        <f t="shared" ref="AJ67:AJ130" si="59">VALUE(AI67)</f>
        <v>1</v>
      </c>
      <c r="AK67" s="1" t="s">
        <v>440</v>
      </c>
      <c r="AL67" s="7" t="str">
        <f t="shared" ref="AL67:AL130" si="60">IF(AK67="Yes",1,IF(AK67="No",0,IF(AK67="Disagree",5,IF(AK67="Don’t Agree",4,IF(AK67="Don't know",3,"NA")))))</f>
        <v>NA</v>
      </c>
      <c r="AM67" s="1" t="e">
        <f t="shared" ref="AM67:AM130" si="61">VALUE(AL67)</f>
        <v>#VALUE!</v>
      </c>
      <c r="AN67" s="1" t="s">
        <v>454</v>
      </c>
      <c r="AO67" s="7">
        <f t="shared" ref="AO67:AO130" si="62">IF(AN67="Yes",1,IF(AN67="No",0,IF(AN67="Disagree",5,IF(AN67="Don’t Agree",4,IF(AN67="Don't know",3,"NA")))))</f>
        <v>0</v>
      </c>
      <c r="AP67" s="1">
        <f t="shared" ref="AP67:AP130" si="63">VALUE(AO67)</f>
        <v>0</v>
      </c>
      <c r="AQ67" s="1" t="s">
        <v>454</v>
      </c>
      <c r="AR67" s="7">
        <f t="shared" ref="AR67:AR130" si="64">IF(AQ67="Yes",1,IF(AQ67="No",0,IF(AQ67="Disagree",5,IF(AQ67="Don’t Agree",4,IF(AQ67="Don't know",3,"NA")))))</f>
        <v>0</v>
      </c>
      <c r="AS67" s="1">
        <f t="shared" ref="AS67:AS130" si="65">VALUE(AR67)</f>
        <v>0</v>
      </c>
      <c r="AT67" s="1" t="s">
        <v>463</v>
      </c>
      <c r="AU67" s="7">
        <f t="shared" ref="AU67:AU130" si="66">IF(AT67="Always",1,IF(AT67="Most times",2,IF(AT67="Sometimes",3,IF(AT67="Less Often",4,IF(AT67="Never",5,"NA")))))</f>
        <v>5</v>
      </c>
      <c r="AV67" s="1">
        <f t="shared" ref="AV67:AV130" si="67">VALUE(AU67)</f>
        <v>5</v>
      </c>
      <c r="AW67" s="1" t="s">
        <v>453</v>
      </c>
      <c r="AX67" s="7">
        <f t="shared" ref="AX67:AX130" si="68">IF(AW67="Yes",1,IF(AW67="No",0,IF(AW67="Disagree",5,IF(AW67="Don’t Agree",4,IF(AW67="Don't know",3,"NA")))))</f>
        <v>1</v>
      </c>
      <c r="AY67" s="1">
        <f t="shared" ref="AY67:AY130" si="69">VALUE(AX67)</f>
        <v>1</v>
      </c>
      <c r="AZ67" s="1" t="s">
        <v>472</v>
      </c>
      <c r="BA67" s="7">
        <f t="shared" ref="BA67:BA130" si="70">IF(AZ67="Newsguard",1,IF(AZ67="Media Bias",2,IF(AZ67="FactCheck",3,IF(AZ67="Snopes",4,IF(AZ67="All sites",5,"NA")))))</f>
        <v>3</v>
      </c>
      <c r="BB67" s="1">
        <f t="shared" ref="BB67:BB130" si="71">VALUE(BA67)</f>
        <v>3</v>
      </c>
      <c r="BC67" s="1" t="s">
        <v>453</v>
      </c>
      <c r="BD67" s="7">
        <f t="shared" ref="BD67:BD130" si="72">IF(BC67="Yes",1,IF(BC67="No",0,IF(BC67="Disagree",5,IF(BC67="Don’t Agree",4,IF(BC67="Don't know",3,"NA")))))</f>
        <v>1</v>
      </c>
      <c r="BE67" s="1">
        <f t="shared" ref="BE67:BE130" si="73">VALUE(BD67)</f>
        <v>1</v>
      </c>
      <c r="BF67" s="1" t="s">
        <v>453</v>
      </c>
      <c r="BG67" s="7">
        <f t="shared" ref="BG67:BG130" si="74">IF(BF67="Yes",1,IF(BF67="No",0,IF(BF67="Disagree",5,IF(BF67="Don’t Agree",4,IF(BF67="Don't know",3,"NA")))))</f>
        <v>1</v>
      </c>
      <c r="BH67" s="1">
        <f t="shared" ref="BH67:BH130" si="75">VALUE(BG67)</f>
        <v>1</v>
      </c>
    </row>
    <row r="68" spans="1:60" x14ac:dyDescent="0.25">
      <c r="A68" s="1" t="s">
        <v>389</v>
      </c>
      <c r="B68" s="1" t="s">
        <v>403</v>
      </c>
      <c r="C68" s="7">
        <f t="shared" si="38"/>
        <v>2</v>
      </c>
      <c r="D68" s="1" t="s">
        <v>483</v>
      </c>
      <c r="E68" s="7">
        <f t="shared" si="39"/>
        <v>6</v>
      </c>
      <c r="F68" s="1" t="s">
        <v>415</v>
      </c>
      <c r="G68" s="7">
        <f t="shared" si="40"/>
        <v>3</v>
      </c>
      <c r="H68" s="1" t="s">
        <v>418</v>
      </c>
      <c r="I68" s="7">
        <f t="shared" si="41"/>
        <v>2</v>
      </c>
      <c r="J68" s="1" t="s">
        <v>422</v>
      </c>
      <c r="K68" s="7">
        <f t="shared" si="42"/>
        <v>4</v>
      </c>
      <c r="L68" s="7">
        <f t="shared" si="43"/>
        <v>4</v>
      </c>
      <c r="M68" s="1" t="s">
        <v>427</v>
      </c>
      <c r="N68" s="7" t="str">
        <f t="shared" si="44"/>
        <v>NA</v>
      </c>
      <c r="O68" s="7" t="e">
        <f t="shared" si="45"/>
        <v>#VALUE!</v>
      </c>
      <c r="Q68" s="7" t="str">
        <f t="shared" si="46"/>
        <v>NA</v>
      </c>
      <c r="R68" s="7" t="e">
        <f t="shared" si="47"/>
        <v>#VALUE!</v>
      </c>
      <c r="S68" s="1" t="s">
        <v>436</v>
      </c>
      <c r="T68" s="7" t="str">
        <f t="shared" si="48"/>
        <v>NA</v>
      </c>
      <c r="U68" s="1" t="e">
        <f t="shared" si="49"/>
        <v>#VALUE!</v>
      </c>
      <c r="V68" s="1" t="s">
        <v>439</v>
      </c>
      <c r="W68" s="7" t="str">
        <f t="shared" si="50"/>
        <v>NA</v>
      </c>
      <c r="X68" s="1" t="e">
        <f t="shared" si="51"/>
        <v>#VALUE!</v>
      </c>
      <c r="Y68" s="1" t="s">
        <v>491</v>
      </c>
      <c r="Z68" s="7" t="str">
        <f t="shared" si="52"/>
        <v>NA</v>
      </c>
      <c r="AA68" s="1" t="e">
        <f t="shared" si="53"/>
        <v>#VALUE!</v>
      </c>
      <c r="AB68" s="1" t="s">
        <v>439</v>
      </c>
      <c r="AC68" s="7" t="str">
        <f t="shared" si="54"/>
        <v>NA</v>
      </c>
      <c r="AD68" s="1" t="e">
        <f t="shared" si="55"/>
        <v>#VALUE!</v>
      </c>
      <c r="AE68" s="1" t="s">
        <v>446</v>
      </c>
      <c r="AF68" s="7">
        <f t="shared" si="56"/>
        <v>5</v>
      </c>
      <c r="AG68" s="1">
        <f t="shared" si="57"/>
        <v>5</v>
      </c>
      <c r="AH68" s="1" t="s">
        <v>455</v>
      </c>
      <c r="AI68" s="7" t="str">
        <f t="shared" si="58"/>
        <v>NA</v>
      </c>
      <c r="AJ68" s="1" t="e">
        <f t="shared" si="59"/>
        <v>#VALUE!</v>
      </c>
      <c r="AK68" s="1" t="s">
        <v>440</v>
      </c>
      <c r="AL68" s="7" t="str">
        <f t="shared" si="60"/>
        <v>NA</v>
      </c>
      <c r="AM68" s="1" t="e">
        <f t="shared" si="61"/>
        <v>#VALUE!</v>
      </c>
      <c r="AN68" s="1" t="s">
        <v>454</v>
      </c>
      <c r="AO68" s="7">
        <f t="shared" si="62"/>
        <v>0</v>
      </c>
      <c r="AP68" s="1">
        <f t="shared" si="63"/>
        <v>0</v>
      </c>
      <c r="AQ68" s="1" t="s">
        <v>454</v>
      </c>
      <c r="AR68" s="7">
        <f t="shared" si="64"/>
        <v>0</v>
      </c>
      <c r="AS68" s="1">
        <f t="shared" si="65"/>
        <v>0</v>
      </c>
      <c r="AT68" s="1" t="s">
        <v>463</v>
      </c>
      <c r="AU68" s="7">
        <f t="shared" si="66"/>
        <v>5</v>
      </c>
      <c r="AV68" s="1">
        <f t="shared" si="67"/>
        <v>5</v>
      </c>
      <c r="AW68" s="1" t="s">
        <v>454</v>
      </c>
      <c r="AX68" s="7">
        <f t="shared" si="68"/>
        <v>0</v>
      </c>
      <c r="AY68" s="1">
        <f t="shared" si="69"/>
        <v>0</v>
      </c>
      <c r="BA68" s="7" t="str">
        <f t="shared" si="70"/>
        <v>NA</v>
      </c>
      <c r="BB68" s="1" t="e">
        <f t="shared" si="71"/>
        <v>#VALUE!</v>
      </c>
      <c r="BC68" s="1" t="s">
        <v>453</v>
      </c>
      <c r="BD68" s="7">
        <f t="shared" si="72"/>
        <v>1</v>
      </c>
      <c r="BE68" s="1">
        <f t="shared" si="73"/>
        <v>1</v>
      </c>
      <c r="BF68" s="1" t="s">
        <v>454</v>
      </c>
      <c r="BG68" s="7">
        <f t="shared" si="74"/>
        <v>0</v>
      </c>
      <c r="BH68" s="1">
        <f t="shared" si="75"/>
        <v>0</v>
      </c>
    </row>
    <row r="69" spans="1:60" x14ac:dyDescent="0.25">
      <c r="A69" s="1" t="s">
        <v>123</v>
      </c>
      <c r="B69" s="1" t="s">
        <v>403</v>
      </c>
      <c r="C69" s="7">
        <f t="shared" si="38"/>
        <v>2</v>
      </c>
      <c r="D69" s="1" t="s">
        <v>410</v>
      </c>
      <c r="E69" s="7">
        <f t="shared" si="39"/>
        <v>3</v>
      </c>
      <c r="F69" s="1" t="s">
        <v>414</v>
      </c>
      <c r="G69" s="7">
        <f t="shared" si="40"/>
        <v>1</v>
      </c>
      <c r="H69" s="1" t="s">
        <v>417</v>
      </c>
      <c r="I69" s="7">
        <f t="shared" si="41"/>
        <v>3</v>
      </c>
      <c r="J69" s="1" t="s">
        <v>422</v>
      </c>
      <c r="K69" s="7">
        <f t="shared" si="42"/>
        <v>4</v>
      </c>
      <c r="L69" s="7">
        <f t="shared" si="43"/>
        <v>4</v>
      </c>
      <c r="M69" s="1" t="s">
        <v>427</v>
      </c>
      <c r="N69" s="7" t="str">
        <f t="shared" si="44"/>
        <v>NA</v>
      </c>
      <c r="O69" s="7" t="e">
        <f t="shared" si="45"/>
        <v>#VALUE!</v>
      </c>
      <c r="Q69" s="7" t="str">
        <f t="shared" si="46"/>
        <v>NA</v>
      </c>
      <c r="R69" s="7" t="e">
        <f t="shared" si="47"/>
        <v>#VALUE!</v>
      </c>
      <c r="S69" s="1" t="s">
        <v>435</v>
      </c>
      <c r="T69" s="7" t="str">
        <f t="shared" si="48"/>
        <v>NA</v>
      </c>
      <c r="U69" s="1" t="e">
        <f t="shared" si="49"/>
        <v>#VALUE!</v>
      </c>
      <c r="V69" s="1" t="s">
        <v>440</v>
      </c>
      <c r="W69" s="7" t="str">
        <f t="shared" si="50"/>
        <v>NA</v>
      </c>
      <c r="X69" s="1" t="e">
        <f t="shared" si="51"/>
        <v>#VALUE!</v>
      </c>
      <c r="Y69" s="1" t="s">
        <v>490</v>
      </c>
      <c r="Z69" s="7">
        <f t="shared" si="52"/>
        <v>5</v>
      </c>
      <c r="AA69" s="1">
        <f t="shared" si="53"/>
        <v>5</v>
      </c>
      <c r="AB69" s="1" t="s">
        <v>440</v>
      </c>
      <c r="AC69" s="7" t="str">
        <f t="shared" si="54"/>
        <v>NA</v>
      </c>
      <c r="AD69" s="1" t="e">
        <f t="shared" si="55"/>
        <v>#VALUE!</v>
      </c>
      <c r="AE69" s="1" t="s">
        <v>440</v>
      </c>
      <c r="AF69" s="7" t="str">
        <f t="shared" si="56"/>
        <v>NA</v>
      </c>
      <c r="AG69" s="1" t="e">
        <f t="shared" si="57"/>
        <v>#VALUE!</v>
      </c>
      <c r="AH69" s="1" t="s">
        <v>453</v>
      </c>
      <c r="AI69" s="7">
        <f t="shared" si="58"/>
        <v>1</v>
      </c>
      <c r="AJ69" s="1">
        <f t="shared" si="59"/>
        <v>1</v>
      </c>
      <c r="AK69" s="1" t="s">
        <v>453</v>
      </c>
      <c r="AL69" s="7">
        <f t="shared" si="60"/>
        <v>1</v>
      </c>
      <c r="AM69" s="1">
        <f t="shared" si="61"/>
        <v>1</v>
      </c>
      <c r="AN69" s="1" t="s">
        <v>453</v>
      </c>
      <c r="AO69" s="7">
        <f t="shared" si="62"/>
        <v>1</v>
      </c>
      <c r="AP69" s="1">
        <f t="shared" si="63"/>
        <v>1</v>
      </c>
      <c r="AQ69" s="1" t="s">
        <v>454</v>
      </c>
      <c r="AR69" s="7">
        <f t="shared" si="64"/>
        <v>0</v>
      </c>
      <c r="AS69" s="1">
        <f t="shared" si="65"/>
        <v>0</v>
      </c>
      <c r="AT69" s="1" t="s">
        <v>464</v>
      </c>
      <c r="AU69" s="7">
        <f t="shared" si="66"/>
        <v>4</v>
      </c>
      <c r="AV69" s="1">
        <f t="shared" si="67"/>
        <v>4</v>
      </c>
      <c r="AW69" s="1" t="s">
        <v>453</v>
      </c>
      <c r="AX69" s="7">
        <f t="shared" si="68"/>
        <v>1</v>
      </c>
      <c r="AY69" s="1">
        <f t="shared" si="69"/>
        <v>1</v>
      </c>
      <c r="AZ69" s="1" t="s">
        <v>472</v>
      </c>
      <c r="BA69" s="7">
        <f t="shared" si="70"/>
        <v>3</v>
      </c>
      <c r="BB69" s="1">
        <f t="shared" si="71"/>
        <v>3</v>
      </c>
      <c r="BC69" s="1" t="s">
        <v>453</v>
      </c>
      <c r="BD69" s="7">
        <f t="shared" si="72"/>
        <v>1</v>
      </c>
      <c r="BE69" s="1">
        <f t="shared" si="73"/>
        <v>1</v>
      </c>
      <c r="BF69" s="1" t="s">
        <v>454</v>
      </c>
      <c r="BG69" s="7">
        <f t="shared" si="74"/>
        <v>0</v>
      </c>
      <c r="BH69" s="1">
        <f t="shared" si="75"/>
        <v>0</v>
      </c>
    </row>
    <row r="70" spans="1:60" x14ac:dyDescent="0.25">
      <c r="A70" s="1" t="s">
        <v>123</v>
      </c>
      <c r="B70" s="1" t="s">
        <v>403</v>
      </c>
      <c r="C70" s="7">
        <f t="shared" si="38"/>
        <v>2</v>
      </c>
      <c r="D70" s="1" t="s">
        <v>412</v>
      </c>
      <c r="E70" s="7">
        <f t="shared" si="39"/>
        <v>5</v>
      </c>
      <c r="F70" s="1" t="s">
        <v>414</v>
      </c>
      <c r="G70" s="7">
        <f t="shared" si="40"/>
        <v>1</v>
      </c>
      <c r="H70" s="1" t="s">
        <v>417</v>
      </c>
      <c r="I70" s="7">
        <f t="shared" si="41"/>
        <v>3</v>
      </c>
      <c r="J70" s="1" t="s">
        <v>487</v>
      </c>
      <c r="K70" s="7">
        <f t="shared" si="42"/>
        <v>3</v>
      </c>
      <c r="L70" s="7">
        <f t="shared" si="43"/>
        <v>3</v>
      </c>
      <c r="M70" s="1" t="s">
        <v>491</v>
      </c>
      <c r="N70" s="7" t="str">
        <f t="shared" si="44"/>
        <v>NA</v>
      </c>
      <c r="O70" s="7" t="e">
        <f t="shared" si="45"/>
        <v>#VALUE!</v>
      </c>
      <c r="Q70" s="7" t="str">
        <f t="shared" si="46"/>
        <v>NA</v>
      </c>
      <c r="R70" s="7" t="e">
        <f t="shared" si="47"/>
        <v>#VALUE!</v>
      </c>
      <c r="S70" s="1" t="s">
        <v>434</v>
      </c>
      <c r="T70" s="7">
        <f t="shared" si="48"/>
        <v>5</v>
      </c>
      <c r="U70" s="1">
        <f t="shared" si="49"/>
        <v>5</v>
      </c>
      <c r="V70" s="1" t="s">
        <v>425</v>
      </c>
      <c r="W70" s="7">
        <f t="shared" si="50"/>
        <v>2</v>
      </c>
      <c r="X70" s="1">
        <f t="shared" si="51"/>
        <v>2</v>
      </c>
      <c r="Y70" s="1" t="s">
        <v>425</v>
      </c>
      <c r="Z70" s="7">
        <f t="shared" si="52"/>
        <v>2</v>
      </c>
      <c r="AA70" s="1">
        <f t="shared" si="53"/>
        <v>2</v>
      </c>
      <c r="AB70" s="1" t="s">
        <v>489</v>
      </c>
      <c r="AC70" s="7">
        <f t="shared" si="54"/>
        <v>1</v>
      </c>
      <c r="AD70" s="1">
        <f t="shared" si="55"/>
        <v>1</v>
      </c>
      <c r="AE70" s="1" t="s">
        <v>445</v>
      </c>
      <c r="AF70" s="7">
        <f t="shared" si="56"/>
        <v>1</v>
      </c>
      <c r="AG70" s="1">
        <f t="shared" si="57"/>
        <v>1</v>
      </c>
      <c r="AH70" s="1" t="s">
        <v>453</v>
      </c>
      <c r="AI70" s="7">
        <f t="shared" si="58"/>
        <v>1</v>
      </c>
      <c r="AJ70" s="1">
        <f t="shared" si="59"/>
        <v>1</v>
      </c>
      <c r="AK70" s="1" t="s">
        <v>454</v>
      </c>
      <c r="AL70" s="7">
        <f t="shared" si="60"/>
        <v>0</v>
      </c>
      <c r="AM70" s="1">
        <f t="shared" si="61"/>
        <v>0</v>
      </c>
      <c r="AN70" s="1" t="s">
        <v>458</v>
      </c>
      <c r="AO70" s="7" t="str">
        <f t="shared" si="62"/>
        <v>NA</v>
      </c>
      <c r="AP70" s="1" t="e">
        <f t="shared" si="63"/>
        <v>#VALUE!</v>
      </c>
      <c r="AQ70" s="1" t="s">
        <v>453</v>
      </c>
      <c r="AR70" s="7">
        <f t="shared" si="64"/>
        <v>1</v>
      </c>
      <c r="AS70" s="1">
        <f t="shared" si="65"/>
        <v>1</v>
      </c>
      <c r="AT70" s="1" t="s">
        <v>463</v>
      </c>
      <c r="AU70" s="7">
        <f t="shared" si="66"/>
        <v>5</v>
      </c>
      <c r="AV70" s="1">
        <f t="shared" si="67"/>
        <v>5</v>
      </c>
      <c r="AW70" s="1" t="s">
        <v>454</v>
      </c>
      <c r="AX70" s="7">
        <f t="shared" si="68"/>
        <v>0</v>
      </c>
      <c r="AY70" s="1">
        <f t="shared" si="69"/>
        <v>0</v>
      </c>
      <c r="BA70" s="7" t="str">
        <f t="shared" si="70"/>
        <v>NA</v>
      </c>
      <c r="BB70" s="1" t="e">
        <f t="shared" si="71"/>
        <v>#VALUE!</v>
      </c>
      <c r="BC70" s="1" t="s">
        <v>455</v>
      </c>
      <c r="BD70" s="7" t="str">
        <f t="shared" si="72"/>
        <v>NA</v>
      </c>
      <c r="BE70" s="1" t="e">
        <f t="shared" si="73"/>
        <v>#VALUE!</v>
      </c>
      <c r="BF70" s="1" t="s">
        <v>453</v>
      </c>
      <c r="BG70" s="7">
        <f t="shared" si="74"/>
        <v>1</v>
      </c>
      <c r="BH70" s="1">
        <f t="shared" si="75"/>
        <v>1</v>
      </c>
    </row>
    <row r="71" spans="1:60" x14ac:dyDescent="0.25">
      <c r="A71" s="1" t="s">
        <v>266</v>
      </c>
      <c r="B71" s="1" t="s">
        <v>404</v>
      </c>
      <c r="C71" s="7">
        <f t="shared" si="38"/>
        <v>1</v>
      </c>
      <c r="D71" s="1" t="s">
        <v>411</v>
      </c>
      <c r="E71" s="7">
        <f t="shared" si="39"/>
        <v>4</v>
      </c>
      <c r="F71" s="1" t="s">
        <v>414</v>
      </c>
      <c r="G71" s="7">
        <f t="shared" si="40"/>
        <v>1</v>
      </c>
      <c r="H71" s="1" t="s">
        <v>417</v>
      </c>
      <c r="I71" s="7">
        <f t="shared" si="41"/>
        <v>3</v>
      </c>
      <c r="J71" s="1" t="s">
        <v>422</v>
      </c>
      <c r="K71" s="7">
        <f t="shared" si="42"/>
        <v>4</v>
      </c>
      <c r="L71" s="7">
        <f t="shared" si="43"/>
        <v>4</v>
      </c>
      <c r="M71" s="1" t="s">
        <v>489</v>
      </c>
      <c r="N71" s="7">
        <f t="shared" si="44"/>
        <v>1</v>
      </c>
      <c r="O71" s="7">
        <f t="shared" si="45"/>
        <v>1</v>
      </c>
      <c r="P71" s="1" t="s">
        <v>493</v>
      </c>
      <c r="Q71" s="7">
        <f t="shared" si="46"/>
        <v>1</v>
      </c>
      <c r="R71" s="7">
        <f t="shared" si="47"/>
        <v>1</v>
      </c>
      <c r="S71" s="1" t="s">
        <v>436</v>
      </c>
      <c r="T71" s="7" t="str">
        <f t="shared" si="48"/>
        <v>NA</v>
      </c>
      <c r="U71" s="1" t="e">
        <f t="shared" si="49"/>
        <v>#VALUE!</v>
      </c>
      <c r="V71" s="1" t="s">
        <v>440</v>
      </c>
      <c r="W71" s="7" t="str">
        <f t="shared" si="50"/>
        <v>NA</v>
      </c>
      <c r="X71" s="1" t="e">
        <f t="shared" si="51"/>
        <v>#VALUE!</v>
      </c>
      <c r="Y71" s="1" t="s">
        <v>490</v>
      </c>
      <c r="Z71" s="7">
        <f t="shared" si="52"/>
        <v>5</v>
      </c>
      <c r="AA71" s="1">
        <f t="shared" si="53"/>
        <v>5</v>
      </c>
      <c r="AB71" s="1" t="s">
        <v>425</v>
      </c>
      <c r="AC71" s="7">
        <f t="shared" si="54"/>
        <v>2</v>
      </c>
      <c r="AD71" s="1">
        <f t="shared" si="55"/>
        <v>2</v>
      </c>
      <c r="AE71" s="1" t="s">
        <v>425</v>
      </c>
      <c r="AF71" s="7">
        <f t="shared" si="56"/>
        <v>2</v>
      </c>
      <c r="AG71" s="1">
        <f t="shared" si="57"/>
        <v>2</v>
      </c>
      <c r="AH71" s="1" t="s">
        <v>455</v>
      </c>
      <c r="AI71" s="7" t="str">
        <f t="shared" si="58"/>
        <v>NA</v>
      </c>
      <c r="AJ71" s="1" t="e">
        <f t="shared" si="59"/>
        <v>#VALUE!</v>
      </c>
      <c r="AK71" s="1" t="s">
        <v>453</v>
      </c>
      <c r="AL71" s="7">
        <f t="shared" si="60"/>
        <v>1</v>
      </c>
      <c r="AM71" s="1">
        <f t="shared" si="61"/>
        <v>1</v>
      </c>
      <c r="AN71" s="1" t="s">
        <v>454</v>
      </c>
      <c r="AO71" s="7">
        <f t="shared" si="62"/>
        <v>0</v>
      </c>
      <c r="AP71" s="1">
        <f t="shared" si="63"/>
        <v>0</v>
      </c>
      <c r="AQ71" s="1" t="s">
        <v>453</v>
      </c>
      <c r="AR71" s="7">
        <f t="shared" si="64"/>
        <v>1</v>
      </c>
      <c r="AS71" s="1">
        <f t="shared" si="65"/>
        <v>1</v>
      </c>
      <c r="AT71" s="1" t="s">
        <v>464</v>
      </c>
      <c r="AU71" s="7">
        <f t="shared" si="66"/>
        <v>4</v>
      </c>
      <c r="AV71" s="1">
        <f t="shared" si="67"/>
        <v>4</v>
      </c>
      <c r="AW71" s="1" t="s">
        <v>454</v>
      </c>
      <c r="AX71" s="7">
        <f t="shared" si="68"/>
        <v>0</v>
      </c>
      <c r="AY71" s="1">
        <f t="shared" si="69"/>
        <v>0</v>
      </c>
      <c r="BA71" s="7" t="str">
        <f t="shared" si="70"/>
        <v>NA</v>
      </c>
      <c r="BB71" s="1" t="e">
        <f t="shared" si="71"/>
        <v>#VALUE!</v>
      </c>
      <c r="BC71" s="1" t="s">
        <v>453</v>
      </c>
      <c r="BD71" s="7">
        <f t="shared" si="72"/>
        <v>1</v>
      </c>
      <c r="BE71" s="1">
        <f t="shared" si="73"/>
        <v>1</v>
      </c>
      <c r="BF71" s="1" t="s">
        <v>454</v>
      </c>
      <c r="BG71" s="7">
        <f t="shared" si="74"/>
        <v>0</v>
      </c>
      <c r="BH71" s="1">
        <f t="shared" si="75"/>
        <v>0</v>
      </c>
    </row>
    <row r="72" spans="1:60" x14ac:dyDescent="0.25">
      <c r="A72" s="1" t="s">
        <v>340</v>
      </c>
      <c r="B72" s="1" t="s">
        <v>403</v>
      </c>
      <c r="C72" s="7">
        <f t="shared" si="38"/>
        <v>2</v>
      </c>
      <c r="D72" s="1" t="s">
        <v>412</v>
      </c>
      <c r="E72" s="7">
        <f t="shared" si="39"/>
        <v>5</v>
      </c>
      <c r="F72" s="1" t="s">
        <v>414</v>
      </c>
      <c r="G72" s="7">
        <f t="shared" si="40"/>
        <v>1</v>
      </c>
      <c r="H72" s="1" t="s">
        <v>417</v>
      </c>
      <c r="I72" s="7">
        <f t="shared" si="41"/>
        <v>3</v>
      </c>
      <c r="J72" s="1" t="s">
        <v>487</v>
      </c>
      <c r="K72" s="7">
        <f t="shared" si="42"/>
        <v>3</v>
      </c>
      <c r="L72" s="7">
        <f t="shared" si="43"/>
        <v>3</v>
      </c>
      <c r="M72" s="1" t="s">
        <v>426</v>
      </c>
      <c r="N72" s="7">
        <f t="shared" si="44"/>
        <v>4</v>
      </c>
      <c r="O72" s="7">
        <f t="shared" si="45"/>
        <v>4</v>
      </c>
      <c r="Q72" s="7" t="str">
        <f t="shared" si="46"/>
        <v>NA</v>
      </c>
      <c r="R72" s="7" t="e">
        <f t="shared" si="47"/>
        <v>#VALUE!</v>
      </c>
      <c r="S72" s="1" t="s">
        <v>434</v>
      </c>
      <c r="T72" s="7">
        <f t="shared" si="48"/>
        <v>5</v>
      </c>
      <c r="U72" s="1">
        <f t="shared" si="49"/>
        <v>5</v>
      </c>
      <c r="V72" s="1" t="s">
        <v>438</v>
      </c>
      <c r="W72" s="7">
        <f t="shared" si="50"/>
        <v>1</v>
      </c>
      <c r="X72" s="1">
        <f t="shared" si="51"/>
        <v>1</v>
      </c>
      <c r="Y72" s="1" t="s">
        <v>425</v>
      </c>
      <c r="Z72" s="7">
        <f t="shared" si="52"/>
        <v>2</v>
      </c>
      <c r="AA72" s="1">
        <f t="shared" si="53"/>
        <v>2</v>
      </c>
      <c r="AB72" s="1" t="s">
        <v>489</v>
      </c>
      <c r="AC72" s="7">
        <f t="shared" si="54"/>
        <v>1</v>
      </c>
      <c r="AD72" s="1">
        <f t="shared" si="55"/>
        <v>1</v>
      </c>
      <c r="AE72" s="1" t="s">
        <v>425</v>
      </c>
      <c r="AF72" s="7">
        <f t="shared" si="56"/>
        <v>2</v>
      </c>
      <c r="AG72" s="1">
        <f t="shared" si="57"/>
        <v>2</v>
      </c>
      <c r="AH72" s="1" t="s">
        <v>454</v>
      </c>
      <c r="AI72" s="7">
        <f t="shared" si="58"/>
        <v>0</v>
      </c>
      <c r="AJ72" s="1">
        <f t="shared" si="59"/>
        <v>0</v>
      </c>
      <c r="AK72" s="1" t="s">
        <v>454</v>
      </c>
      <c r="AL72" s="7">
        <f t="shared" si="60"/>
        <v>0</v>
      </c>
      <c r="AM72" s="1">
        <f t="shared" si="61"/>
        <v>0</v>
      </c>
      <c r="AN72" s="1" t="s">
        <v>454</v>
      </c>
      <c r="AO72" s="7">
        <f t="shared" si="62"/>
        <v>0</v>
      </c>
      <c r="AP72" s="1">
        <f t="shared" si="63"/>
        <v>0</v>
      </c>
      <c r="AQ72" s="1" t="s">
        <v>453</v>
      </c>
      <c r="AR72" s="7">
        <f t="shared" si="64"/>
        <v>1</v>
      </c>
      <c r="AS72" s="1">
        <f t="shared" si="65"/>
        <v>1</v>
      </c>
      <c r="AT72" s="1" t="s">
        <v>462</v>
      </c>
      <c r="AU72" s="7">
        <f t="shared" si="66"/>
        <v>3</v>
      </c>
      <c r="AV72" s="1">
        <f t="shared" si="67"/>
        <v>3</v>
      </c>
      <c r="AW72" s="1" t="s">
        <v>453</v>
      </c>
      <c r="AX72" s="7">
        <f t="shared" si="68"/>
        <v>1</v>
      </c>
      <c r="AY72" s="1">
        <f t="shared" si="69"/>
        <v>1</v>
      </c>
      <c r="AZ72" s="1" t="s">
        <v>473</v>
      </c>
      <c r="BA72" s="7">
        <f t="shared" si="70"/>
        <v>2</v>
      </c>
      <c r="BB72" s="1">
        <f t="shared" si="71"/>
        <v>2</v>
      </c>
      <c r="BC72" s="1" t="s">
        <v>455</v>
      </c>
      <c r="BD72" s="7" t="str">
        <f t="shared" si="72"/>
        <v>NA</v>
      </c>
      <c r="BE72" s="1" t="e">
        <f t="shared" si="73"/>
        <v>#VALUE!</v>
      </c>
      <c r="BF72" s="1" t="s">
        <v>453</v>
      </c>
      <c r="BG72" s="7">
        <f t="shared" si="74"/>
        <v>1</v>
      </c>
      <c r="BH72" s="1">
        <f t="shared" si="75"/>
        <v>1</v>
      </c>
    </row>
    <row r="73" spans="1:60" x14ac:dyDescent="0.25">
      <c r="A73" s="1" t="s">
        <v>47</v>
      </c>
      <c r="B73" s="1" t="s">
        <v>404</v>
      </c>
      <c r="C73" s="7">
        <f t="shared" si="38"/>
        <v>1</v>
      </c>
      <c r="D73" s="1" t="s">
        <v>409</v>
      </c>
      <c r="E73" s="7">
        <f t="shared" si="39"/>
        <v>2</v>
      </c>
      <c r="F73" s="1" t="s">
        <v>484</v>
      </c>
      <c r="G73" s="7">
        <f t="shared" si="40"/>
        <v>2</v>
      </c>
      <c r="H73" s="1" t="s">
        <v>416</v>
      </c>
      <c r="I73" s="7">
        <f t="shared" si="41"/>
        <v>1</v>
      </c>
      <c r="J73" s="1" t="s">
        <v>421</v>
      </c>
      <c r="K73" s="7">
        <f t="shared" si="42"/>
        <v>2</v>
      </c>
      <c r="L73" s="7">
        <f t="shared" si="43"/>
        <v>2</v>
      </c>
      <c r="M73" s="1" t="s">
        <v>489</v>
      </c>
      <c r="N73" s="7">
        <f t="shared" si="44"/>
        <v>1</v>
      </c>
      <c r="O73" s="7">
        <f t="shared" si="45"/>
        <v>1</v>
      </c>
      <c r="P73" s="1" t="s">
        <v>493</v>
      </c>
      <c r="Q73" s="7">
        <f t="shared" si="46"/>
        <v>1</v>
      </c>
      <c r="R73" s="7">
        <f t="shared" si="47"/>
        <v>1</v>
      </c>
      <c r="S73" s="1" t="s">
        <v>433</v>
      </c>
      <c r="T73" s="7">
        <f t="shared" si="48"/>
        <v>1</v>
      </c>
      <c r="U73" s="1">
        <f t="shared" si="49"/>
        <v>1</v>
      </c>
      <c r="V73" s="1" t="s">
        <v>438</v>
      </c>
      <c r="W73" s="7">
        <f t="shared" si="50"/>
        <v>1</v>
      </c>
      <c r="X73" s="1">
        <f t="shared" si="51"/>
        <v>1</v>
      </c>
      <c r="Y73" s="1" t="s">
        <v>425</v>
      </c>
      <c r="Z73" s="7">
        <f t="shared" si="52"/>
        <v>2</v>
      </c>
      <c r="AA73" s="1">
        <f t="shared" si="53"/>
        <v>2</v>
      </c>
      <c r="AB73" s="1" t="s">
        <v>489</v>
      </c>
      <c r="AC73" s="7">
        <f t="shared" si="54"/>
        <v>1</v>
      </c>
      <c r="AD73" s="1">
        <f t="shared" si="55"/>
        <v>1</v>
      </c>
      <c r="AE73" s="1" t="s">
        <v>445</v>
      </c>
      <c r="AF73" s="7">
        <f t="shared" si="56"/>
        <v>1</v>
      </c>
      <c r="AG73" s="1">
        <f t="shared" si="57"/>
        <v>1</v>
      </c>
      <c r="AH73" s="1" t="s">
        <v>454</v>
      </c>
      <c r="AI73" s="7">
        <f t="shared" si="58"/>
        <v>0</v>
      </c>
      <c r="AJ73" s="1">
        <f t="shared" si="59"/>
        <v>0</v>
      </c>
      <c r="AK73" s="1" t="s">
        <v>440</v>
      </c>
      <c r="AL73" s="7" t="str">
        <f t="shared" si="60"/>
        <v>NA</v>
      </c>
      <c r="AM73" s="1" t="e">
        <f t="shared" si="61"/>
        <v>#VALUE!</v>
      </c>
      <c r="AN73" s="1" t="s">
        <v>454</v>
      </c>
      <c r="AO73" s="7">
        <f t="shared" si="62"/>
        <v>0</v>
      </c>
      <c r="AP73" s="1">
        <f t="shared" si="63"/>
        <v>0</v>
      </c>
      <c r="AQ73" s="1" t="s">
        <v>454</v>
      </c>
      <c r="AR73" s="7">
        <f t="shared" si="64"/>
        <v>0</v>
      </c>
      <c r="AS73" s="1">
        <f t="shared" si="65"/>
        <v>0</v>
      </c>
      <c r="AT73" s="1" t="s">
        <v>463</v>
      </c>
      <c r="AU73" s="7">
        <f t="shared" si="66"/>
        <v>5</v>
      </c>
      <c r="AV73" s="1">
        <f t="shared" si="67"/>
        <v>5</v>
      </c>
      <c r="AW73" s="1" t="s">
        <v>453</v>
      </c>
      <c r="AX73" s="7">
        <f t="shared" si="68"/>
        <v>1</v>
      </c>
      <c r="AY73" s="1">
        <f t="shared" si="69"/>
        <v>1</v>
      </c>
      <c r="AZ73" s="1" t="s">
        <v>473</v>
      </c>
      <c r="BA73" s="7">
        <f t="shared" si="70"/>
        <v>2</v>
      </c>
      <c r="BB73" s="1">
        <f t="shared" si="71"/>
        <v>2</v>
      </c>
      <c r="BC73" s="1" t="s">
        <v>453</v>
      </c>
      <c r="BD73" s="7">
        <f t="shared" si="72"/>
        <v>1</v>
      </c>
      <c r="BE73" s="1">
        <f t="shared" si="73"/>
        <v>1</v>
      </c>
      <c r="BF73" s="1" t="s">
        <v>454</v>
      </c>
      <c r="BG73" s="7">
        <f t="shared" si="74"/>
        <v>0</v>
      </c>
      <c r="BH73" s="1">
        <f t="shared" si="75"/>
        <v>0</v>
      </c>
    </row>
    <row r="74" spans="1:60" x14ac:dyDescent="0.25">
      <c r="A74" s="1" t="s">
        <v>137</v>
      </c>
      <c r="B74" s="1" t="s">
        <v>403</v>
      </c>
      <c r="C74" s="7">
        <f t="shared" si="38"/>
        <v>2</v>
      </c>
      <c r="D74" s="1" t="s">
        <v>410</v>
      </c>
      <c r="E74" s="7">
        <f t="shared" si="39"/>
        <v>3</v>
      </c>
      <c r="F74" s="1" t="s">
        <v>414</v>
      </c>
      <c r="G74" s="7">
        <f t="shared" si="40"/>
        <v>1</v>
      </c>
      <c r="H74" s="1" t="s">
        <v>417</v>
      </c>
      <c r="I74" s="7">
        <f t="shared" si="41"/>
        <v>3</v>
      </c>
      <c r="J74" s="1" t="s">
        <v>421</v>
      </c>
      <c r="K74" s="7">
        <f t="shared" si="42"/>
        <v>2</v>
      </c>
      <c r="L74" s="7">
        <f t="shared" si="43"/>
        <v>2</v>
      </c>
      <c r="M74" s="1" t="s">
        <v>427</v>
      </c>
      <c r="N74" s="7" t="str">
        <f t="shared" si="44"/>
        <v>NA</v>
      </c>
      <c r="O74" s="7" t="e">
        <f t="shared" si="45"/>
        <v>#VALUE!</v>
      </c>
      <c r="Q74" s="7" t="str">
        <f t="shared" si="46"/>
        <v>NA</v>
      </c>
      <c r="R74" s="7" t="e">
        <f t="shared" si="47"/>
        <v>#VALUE!</v>
      </c>
      <c r="S74" s="1" t="s">
        <v>432</v>
      </c>
      <c r="T74" s="7">
        <f t="shared" si="48"/>
        <v>2</v>
      </c>
      <c r="U74" s="1">
        <f t="shared" si="49"/>
        <v>2</v>
      </c>
      <c r="V74" s="1" t="s">
        <v>440</v>
      </c>
      <c r="W74" s="7" t="str">
        <f t="shared" si="50"/>
        <v>NA</v>
      </c>
      <c r="X74" s="1" t="e">
        <f t="shared" si="51"/>
        <v>#VALUE!</v>
      </c>
      <c r="Y74" s="1" t="s">
        <v>491</v>
      </c>
      <c r="Z74" s="7" t="str">
        <f t="shared" si="52"/>
        <v>NA</v>
      </c>
      <c r="AA74" s="1" t="e">
        <f t="shared" si="53"/>
        <v>#VALUE!</v>
      </c>
      <c r="AB74" s="1" t="s">
        <v>440</v>
      </c>
      <c r="AC74" s="7" t="str">
        <f t="shared" si="54"/>
        <v>NA</v>
      </c>
      <c r="AD74" s="1" t="e">
        <f t="shared" si="55"/>
        <v>#VALUE!</v>
      </c>
      <c r="AE74" s="1" t="s">
        <v>425</v>
      </c>
      <c r="AF74" s="7">
        <f t="shared" si="56"/>
        <v>2</v>
      </c>
      <c r="AG74" s="1">
        <f t="shared" si="57"/>
        <v>2</v>
      </c>
      <c r="AH74" s="1" t="s">
        <v>453</v>
      </c>
      <c r="AI74" s="7">
        <f t="shared" si="58"/>
        <v>1</v>
      </c>
      <c r="AJ74" s="1">
        <f t="shared" si="59"/>
        <v>1</v>
      </c>
      <c r="AK74" s="1" t="s">
        <v>453</v>
      </c>
      <c r="AL74" s="7">
        <f t="shared" si="60"/>
        <v>1</v>
      </c>
      <c r="AM74" s="1">
        <f t="shared" si="61"/>
        <v>1</v>
      </c>
      <c r="AN74" s="1" t="s">
        <v>454</v>
      </c>
      <c r="AO74" s="7">
        <f t="shared" si="62"/>
        <v>0</v>
      </c>
      <c r="AP74" s="1">
        <f t="shared" si="63"/>
        <v>0</v>
      </c>
      <c r="AQ74" s="1" t="s">
        <v>453</v>
      </c>
      <c r="AR74" s="7">
        <f t="shared" si="64"/>
        <v>1</v>
      </c>
      <c r="AS74" s="1">
        <f t="shared" si="65"/>
        <v>1</v>
      </c>
      <c r="AT74" s="1" t="s">
        <v>464</v>
      </c>
      <c r="AU74" s="7">
        <f t="shared" si="66"/>
        <v>4</v>
      </c>
      <c r="AV74" s="1">
        <f t="shared" si="67"/>
        <v>4</v>
      </c>
      <c r="AW74" s="1" t="s">
        <v>454</v>
      </c>
      <c r="AX74" s="7">
        <f t="shared" si="68"/>
        <v>0</v>
      </c>
      <c r="AY74" s="1">
        <f t="shared" si="69"/>
        <v>0</v>
      </c>
      <c r="BA74" s="7" t="str">
        <f t="shared" si="70"/>
        <v>NA</v>
      </c>
      <c r="BB74" s="1" t="e">
        <f t="shared" si="71"/>
        <v>#VALUE!</v>
      </c>
      <c r="BC74" s="1" t="s">
        <v>453</v>
      </c>
      <c r="BD74" s="7">
        <f t="shared" si="72"/>
        <v>1</v>
      </c>
      <c r="BE74" s="1">
        <f t="shared" si="73"/>
        <v>1</v>
      </c>
      <c r="BF74" s="1" t="s">
        <v>455</v>
      </c>
      <c r="BG74" s="7" t="str">
        <f t="shared" si="74"/>
        <v>NA</v>
      </c>
      <c r="BH74" s="1" t="e">
        <f t="shared" si="75"/>
        <v>#VALUE!</v>
      </c>
    </row>
    <row r="75" spans="1:60" x14ac:dyDescent="0.25">
      <c r="A75" s="1" t="s">
        <v>272</v>
      </c>
      <c r="B75" s="1" t="s">
        <v>404</v>
      </c>
      <c r="C75" s="7">
        <f t="shared" si="38"/>
        <v>1</v>
      </c>
      <c r="D75" s="1" t="s">
        <v>411</v>
      </c>
      <c r="E75" s="7">
        <f t="shared" si="39"/>
        <v>4</v>
      </c>
      <c r="F75" s="1" t="s">
        <v>414</v>
      </c>
      <c r="G75" s="7">
        <f t="shared" si="40"/>
        <v>1</v>
      </c>
      <c r="H75" s="1" t="s">
        <v>417</v>
      </c>
      <c r="I75" s="7">
        <f t="shared" si="41"/>
        <v>3</v>
      </c>
      <c r="J75" s="1" t="s">
        <v>423</v>
      </c>
      <c r="K75" s="7">
        <f t="shared" si="42"/>
        <v>5</v>
      </c>
      <c r="L75" s="7">
        <f t="shared" si="43"/>
        <v>5</v>
      </c>
      <c r="M75" s="1" t="s">
        <v>489</v>
      </c>
      <c r="N75" s="7">
        <f t="shared" si="44"/>
        <v>1</v>
      </c>
      <c r="O75" s="7">
        <f t="shared" si="45"/>
        <v>1</v>
      </c>
      <c r="P75" s="1" t="s">
        <v>493</v>
      </c>
      <c r="Q75" s="7">
        <f t="shared" si="46"/>
        <v>1</v>
      </c>
      <c r="R75" s="7">
        <f t="shared" si="47"/>
        <v>1</v>
      </c>
      <c r="S75" s="1" t="s">
        <v>436</v>
      </c>
      <c r="T75" s="7" t="str">
        <f t="shared" si="48"/>
        <v>NA</v>
      </c>
      <c r="U75" s="1" t="e">
        <f t="shared" si="49"/>
        <v>#VALUE!</v>
      </c>
      <c r="V75" s="1" t="s">
        <v>440</v>
      </c>
      <c r="W75" s="7" t="str">
        <f t="shared" si="50"/>
        <v>NA</v>
      </c>
      <c r="X75" s="1" t="e">
        <f t="shared" si="51"/>
        <v>#VALUE!</v>
      </c>
      <c r="Y75" s="1" t="s">
        <v>490</v>
      </c>
      <c r="Z75" s="7">
        <f t="shared" si="52"/>
        <v>5</v>
      </c>
      <c r="AA75" s="1">
        <f t="shared" si="53"/>
        <v>5</v>
      </c>
      <c r="AB75" s="1" t="s">
        <v>425</v>
      </c>
      <c r="AC75" s="7">
        <f t="shared" si="54"/>
        <v>2</v>
      </c>
      <c r="AD75" s="1">
        <f t="shared" si="55"/>
        <v>2</v>
      </c>
      <c r="AE75" s="1" t="s">
        <v>425</v>
      </c>
      <c r="AF75" s="7">
        <f t="shared" si="56"/>
        <v>2</v>
      </c>
      <c r="AG75" s="1">
        <f t="shared" si="57"/>
        <v>2</v>
      </c>
      <c r="AH75" s="1" t="s">
        <v>455</v>
      </c>
      <c r="AI75" s="7" t="str">
        <f t="shared" si="58"/>
        <v>NA</v>
      </c>
      <c r="AJ75" s="1" t="e">
        <f t="shared" si="59"/>
        <v>#VALUE!</v>
      </c>
      <c r="AK75" s="1" t="s">
        <v>453</v>
      </c>
      <c r="AL75" s="7">
        <f t="shared" si="60"/>
        <v>1</v>
      </c>
      <c r="AM75" s="1">
        <f t="shared" si="61"/>
        <v>1</v>
      </c>
      <c r="AN75" s="1" t="s">
        <v>454</v>
      </c>
      <c r="AO75" s="7">
        <f t="shared" si="62"/>
        <v>0</v>
      </c>
      <c r="AP75" s="1">
        <f t="shared" si="63"/>
        <v>0</v>
      </c>
      <c r="AQ75" s="1" t="s">
        <v>454</v>
      </c>
      <c r="AR75" s="7">
        <f t="shared" si="64"/>
        <v>0</v>
      </c>
      <c r="AS75" s="1">
        <f t="shared" si="65"/>
        <v>0</v>
      </c>
      <c r="AT75" s="1" t="s">
        <v>464</v>
      </c>
      <c r="AU75" s="7">
        <f t="shared" si="66"/>
        <v>4</v>
      </c>
      <c r="AV75" s="1">
        <f t="shared" si="67"/>
        <v>4</v>
      </c>
      <c r="AW75" s="1" t="s">
        <v>454</v>
      </c>
      <c r="AX75" s="7">
        <f t="shared" si="68"/>
        <v>0</v>
      </c>
      <c r="AY75" s="1">
        <f t="shared" si="69"/>
        <v>0</v>
      </c>
      <c r="BA75" s="7" t="str">
        <f t="shared" si="70"/>
        <v>NA</v>
      </c>
      <c r="BB75" s="1" t="e">
        <f t="shared" si="71"/>
        <v>#VALUE!</v>
      </c>
      <c r="BC75" s="1" t="s">
        <v>453</v>
      </c>
      <c r="BD75" s="7">
        <f t="shared" si="72"/>
        <v>1</v>
      </c>
      <c r="BE75" s="1">
        <f t="shared" si="73"/>
        <v>1</v>
      </c>
      <c r="BF75" s="1" t="s">
        <v>453</v>
      </c>
      <c r="BG75" s="7">
        <f t="shared" si="74"/>
        <v>1</v>
      </c>
      <c r="BH75" s="1">
        <f t="shared" si="75"/>
        <v>1</v>
      </c>
    </row>
    <row r="76" spans="1:60" x14ac:dyDescent="0.25">
      <c r="A76" s="1" t="s">
        <v>363</v>
      </c>
      <c r="B76" s="1" t="s">
        <v>403</v>
      </c>
      <c r="C76" s="7">
        <f t="shared" si="38"/>
        <v>2</v>
      </c>
      <c r="D76" s="1" t="s">
        <v>412</v>
      </c>
      <c r="E76" s="7">
        <f t="shared" si="39"/>
        <v>5</v>
      </c>
      <c r="F76" s="1" t="s">
        <v>484</v>
      </c>
      <c r="G76" s="7">
        <f t="shared" si="40"/>
        <v>2</v>
      </c>
      <c r="H76" s="1" t="s">
        <v>418</v>
      </c>
      <c r="I76" s="7">
        <f t="shared" si="41"/>
        <v>2</v>
      </c>
      <c r="J76" s="1" t="s">
        <v>487</v>
      </c>
      <c r="K76" s="7">
        <f t="shared" si="42"/>
        <v>3</v>
      </c>
      <c r="L76" s="7">
        <f t="shared" si="43"/>
        <v>3</v>
      </c>
      <c r="M76" s="1" t="s">
        <v>491</v>
      </c>
      <c r="N76" s="7" t="str">
        <f t="shared" si="44"/>
        <v>NA</v>
      </c>
      <c r="O76" s="7" t="e">
        <f t="shared" si="45"/>
        <v>#VALUE!</v>
      </c>
      <c r="Q76" s="7" t="str">
        <f t="shared" si="46"/>
        <v>NA</v>
      </c>
      <c r="R76" s="7" t="e">
        <f t="shared" si="47"/>
        <v>#VALUE!</v>
      </c>
      <c r="S76" s="1" t="s">
        <v>434</v>
      </c>
      <c r="T76" s="7">
        <f t="shared" si="48"/>
        <v>5</v>
      </c>
      <c r="U76" s="1">
        <f t="shared" si="49"/>
        <v>5</v>
      </c>
      <c r="V76" s="1" t="s">
        <v>425</v>
      </c>
      <c r="W76" s="7">
        <f t="shared" si="50"/>
        <v>2</v>
      </c>
      <c r="X76" s="1">
        <f t="shared" si="51"/>
        <v>2</v>
      </c>
      <c r="Y76" s="1" t="s">
        <v>490</v>
      </c>
      <c r="Z76" s="7">
        <f t="shared" si="52"/>
        <v>5</v>
      </c>
      <c r="AA76" s="1">
        <f t="shared" si="53"/>
        <v>5</v>
      </c>
      <c r="AB76" s="1" t="s">
        <v>425</v>
      </c>
      <c r="AC76" s="7">
        <f t="shared" si="54"/>
        <v>2</v>
      </c>
      <c r="AD76" s="1">
        <f t="shared" si="55"/>
        <v>2</v>
      </c>
      <c r="AE76" s="1" t="s">
        <v>425</v>
      </c>
      <c r="AF76" s="7">
        <f t="shared" si="56"/>
        <v>2</v>
      </c>
      <c r="AG76" s="1">
        <f t="shared" si="57"/>
        <v>2</v>
      </c>
      <c r="AH76" s="1" t="s">
        <v>454</v>
      </c>
      <c r="AI76" s="7">
        <f t="shared" si="58"/>
        <v>0</v>
      </c>
      <c r="AJ76" s="1">
        <f t="shared" si="59"/>
        <v>0</v>
      </c>
      <c r="AK76" s="1" t="s">
        <v>454</v>
      </c>
      <c r="AL76" s="7">
        <f t="shared" si="60"/>
        <v>0</v>
      </c>
      <c r="AM76" s="1">
        <f t="shared" si="61"/>
        <v>0</v>
      </c>
      <c r="AN76" s="1" t="s">
        <v>454</v>
      </c>
      <c r="AO76" s="7">
        <f t="shared" si="62"/>
        <v>0</v>
      </c>
      <c r="AP76" s="1">
        <f t="shared" si="63"/>
        <v>0</v>
      </c>
      <c r="AQ76" s="1" t="s">
        <v>453</v>
      </c>
      <c r="AR76" s="7">
        <f t="shared" si="64"/>
        <v>1</v>
      </c>
      <c r="AS76" s="1">
        <f t="shared" si="65"/>
        <v>1</v>
      </c>
      <c r="AT76" s="1" t="s">
        <v>463</v>
      </c>
      <c r="AU76" s="7">
        <f t="shared" si="66"/>
        <v>5</v>
      </c>
      <c r="AV76" s="1">
        <f t="shared" si="67"/>
        <v>5</v>
      </c>
      <c r="AW76" s="1" t="s">
        <v>453</v>
      </c>
      <c r="AX76" s="7">
        <f t="shared" si="68"/>
        <v>1</v>
      </c>
      <c r="AY76" s="1">
        <f t="shared" si="69"/>
        <v>1</v>
      </c>
      <c r="AZ76" s="1" t="s">
        <v>473</v>
      </c>
      <c r="BA76" s="7">
        <f t="shared" si="70"/>
        <v>2</v>
      </c>
      <c r="BB76" s="1">
        <f t="shared" si="71"/>
        <v>2</v>
      </c>
      <c r="BC76" s="1" t="s">
        <v>453</v>
      </c>
      <c r="BD76" s="7">
        <f t="shared" si="72"/>
        <v>1</v>
      </c>
      <c r="BE76" s="1">
        <f t="shared" si="73"/>
        <v>1</v>
      </c>
      <c r="BF76" s="1" t="s">
        <v>453</v>
      </c>
      <c r="BG76" s="7">
        <f t="shared" si="74"/>
        <v>1</v>
      </c>
      <c r="BH76" s="1">
        <f t="shared" si="75"/>
        <v>1</v>
      </c>
    </row>
    <row r="77" spans="1:60" x14ac:dyDescent="0.25">
      <c r="A77" s="1" t="s">
        <v>277</v>
      </c>
      <c r="B77" s="1" t="s">
        <v>404</v>
      </c>
      <c r="C77" s="7">
        <f t="shared" si="38"/>
        <v>1</v>
      </c>
      <c r="D77" s="1" t="s">
        <v>411</v>
      </c>
      <c r="E77" s="7">
        <f t="shared" si="39"/>
        <v>4</v>
      </c>
      <c r="F77" s="1" t="s">
        <v>414</v>
      </c>
      <c r="G77" s="7">
        <f t="shared" si="40"/>
        <v>1</v>
      </c>
      <c r="H77" s="1" t="s">
        <v>417</v>
      </c>
      <c r="I77" s="7">
        <f t="shared" si="41"/>
        <v>3</v>
      </c>
      <c r="J77" s="1" t="s">
        <v>423</v>
      </c>
      <c r="K77" s="7">
        <f t="shared" si="42"/>
        <v>5</v>
      </c>
      <c r="L77" s="7">
        <f t="shared" si="43"/>
        <v>5</v>
      </c>
      <c r="M77" s="1" t="s">
        <v>489</v>
      </c>
      <c r="N77" s="7">
        <f t="shared" si="44"/>
        <v>1</v>
      </c>
      <c r="O77" s="7">
        <f t="shared" si="45"/>
        <v>1</v>
      </c>
      <c r="P77" s="1" t="s">
        <v>493</v>
      </c>
      <c r="Q77" s="7">
        <f t="shared" si="46"/>
        <v>1</v>
      </c>
      <c r="R77" s="7">
        <f t="shared" si="47"/>
        <v>1</v>
      </c>
      <c r="S77" s="1" t="s">
        <v>436</v>
      </c>
      <c r="T77" s="7" t="str">
        <f t="shared" si="48"/>
        <v>NA</v>
      </c>
      <c r="U77" s="1" t="e">
        <f t="shared" si="49"/>
        <v>#VALUE!</v>
      </c>
      <c r="V77" s="1" t="s">
        <v>440</v>
      </c>
      <c r="W77" s="7" t="str">
        <f t="shared" si="50"/>
        <v>NA</v>
      </c>
      <c r="X77" s="1" t="e">
        <f t="shared" si="51"/>
        <v>#VALUE!</v>
      </c>
      <c r="Y77" s="1" t="s">
        <v>490</v>
      </c>
      <c r="Z77" s="7">
        <f t="shared" si="52"/>
        <v>5</v>
      </c>
      <c r="AA77" s="1">
        <f t="shared" si="53"/>
        <v>5</v>
      </c>
      <c r="AB77" s="1" t="s">
        <v>490</v>
      </c>
      <c r="AC77" s="7">
        <f t="shared" si="54"/>
        <v>5</v>
      </c>
      <c r="AD77" s="1">
        <f t="shared" si="55"/>
        <v>5</v>
      </c>
      <c r="AE77" s="1" t="s">
        <v>425</v>
      </c>
      <c r="AF77" s="7">
        <f t="shared" si="56"/>
        <v>2</v>
      </c>
      <c r="AG77" s="1">
        <f t="shared" si="57"/>
        <v>2</v>
      </c>
      <c r="AH77" s="1" t="s">
        <v>453</v>
      </c>
      <c r="AI77" s="7">
        <f t="shared" si="58"/>
        <v>1</v>
      </c>
      <c r="AJ77" s="1">
        <f t="shared" si="59"/>
        <v>1</v>
      </c>
      <c r="AK77" s="1" t="s">
        <v>453</v>
      </c>
      <c r="AL77" s="7">
        <f t="shared" si="60"/>
        <v>1</v>
      </c>
      <c r="AM77" s="1">
        <f t="shared" si="61"/>
        <v>1</v>
      </c>
      <c r="AN77" s="1" t="s">
        <v>458</v>
      </c>
      <c r="AO77" s="7" t="str">
        <f t="shared" si="62"/>
        <v>NA</v>
      </c>
      <c r="AP77" s="1" t="e">
        <f t="shared" si="63"/>
        <v>#VALUE!</v>
      </c>
      <c r="AQ77" s="1" t="s">
        <v>454</v>
      </c>
      <c r="AR77" s="7">
        <f t="shared" si="64"/>
        <v>0</v>
      </c>
      <c r="AS77" s="1">
        <f t="shared" si="65"/>
        <v>0</v>
      </c>
      <c r="AT77" s="1" t="s">
        <v>464</v>
      </c>
      <c r="AU77" s="7">
        <f t="shared" si="66"/>
        <v>4</v>
      </c>
      <c r="AV77" s="1">
        <f t="shared" si="67"/>
        <v>4</v>
      </c>
      <c r="AW77" s="1" t="s">
        <v>454</v>
      </c>
      <c r="AX77" s="7">
        <f t="shared" si="68"/>
        <v>0</v>
      </c>
      <c r="AY77" s="1">
        <f t="shared" si="69"/>
        <v>0</v>
      </c>
      <c r="BA77" s="7" t="str">
        <f t="shared" si="70"/>
        <v>NA</v>
      </c>
      <c r="BB77" s="1" t="e">
        <f t="shared" si="71"/>
        <v>#VALUE!</v>
      </c>
      <c r="BC77" s="1" t="s">
        <v>453</v>
      </c>
      <c r="BD77" s="7">
        <f t="shared" si="72"/>
        <v>1</v>
      </c>
      <c r="BE77" s="1">
        <f t="shared" si="73"/>
        <v>1</v>
      </c>
      <c r="BF77" s="1" t="s">
        <v>453</v>
      </c>
      <c r="BG77" s="7">
        <f t="shared" si="74"/>
        <v>1</v>
      </c>
      <c r="BH77" s="1">
        <f t="shared" si="75"/>
        <v>1</v>
      </c>
    </row>
    <row r="78" spans="1:60" x14ac:dyDescent="0.25">
      <c r="A78" s="1" t="s">
        <v>339</v>
      </c>
      <c r="B78" s="1" t="s">
        <v>403</v>
      </c>
      <c r="C78" s="7">
        <f t="shared" si="38"/>
        <v>2</v>
      </c>
      <c r="D78" s="1" t="s">
        <v>412</v>
      </c>
      <c r="E78" s="7">
        <f t="shared" si="39"/>
        <v>5</v>
      </c>
      <c r="F78" s="1" t="s">
        <v>414</v>
      </c>
      <c r="G78" s="7">
        <f t="shared" si="40"/>
        <v>1</v>
      </c>
      <c r="H78" s="1" t="s">
        <v>417</v>
      </c>
      <c r="I78" s="7">
        <f t="shared" si="41"/>
        <v>3</v>
      </c>
      <c r="J78" s="1" t="s">
        <v>487</v>
      </c>
      <c r="K78" s="7">
        <f t="shared" si="42"/>
        <v>3</v>
      </c>
      <c r="L78" s="7">
        <f t="shared" si="43"/>
        <v>3</v>
      </c>
      <c r="M78" s="1" t="s">
        <v>426</v>
      </c>
      <c r="N78" s="7">
        <f t="shared" si="44"/>
        <v>4</v>
      </c>
      <c r="O78" s="7">
        <f t="shared" si="45"/>
        <v>4</v>
      </c>
      <c r="Q78" s="7" t="str">
        <f t="shared" si="46"/>
        <v>NA</v>
      </c>
      <c r="R78" s="7" t="e">
        <f t="shared" si="47"/>
        <v>#VALUE!</v>
      </c>
      <c r="S78" s="1" t="s">
        <v>434</v>
      </c>
      <c r="T78" s="7">
        <f t="shared" si="48"/>
        <v>5</v>
      </c>
      <c r="U78" s="1">
        <f t="shared" si="49"/>
        <v>5</v>
      </c>
      <c r="V78" s="1" t="s">
        <v>438</v>
      </c>
      <c r="W78" s="7">
        <f t="shared" si="50"/>
        <v>1</v>
      </c>
      <c r="X78" s="1">
        <f t="shared" si="51"/>
        <v>1</v>
      </c>
      <c r="Y78" s="1" t="s">
        <v>425</v>
      </c>
      <c r="Z78" s="7">
        <f t="shared" si="52"/>
        <v>2</v>
      </c>
      <c r="AA78" s="1">
        <f t="shared" si="53"/>
        <v>2</v>
      </c>
      <c r="AB78" s="1" t="s">
        <v>489</v>
      </c>
      <c r="AC78" s="7">
        <f t="shared" si="54"/>
        <v>1</v>
      </c>
      <c r="AD78" s="1">
        <f t="shared" si="55"/>
        <v>1</v>
      </c>
      <c r="AE78" s="1" t="s">
        <v>425</v>
      </c>
      <c r="AF78" s="7">
        <f t="shared" si="56"/>
        <v>2</v>
      </c>
      <c r="AG78" s="1">
        <f t="shared" si="57"/>
        <v>2</v>
      </c>
      <c r="AH78" s="1" t="s">
        <v>454</v>
      </c>
      <c r="AI78" s="7">
        <f t="shared" si="58"/>
        <v>0</v>
      </c>
      <c r="AJ78" s="1">
        <f t="shared" si="59"/>
        <v>0</v>
      </c>
      <c r="AK78" s="1" t="s">
        <v>454</v>
      </c>
      <c r="AL78" s="7">
        <f t="shared" si="60"/>
        <v>0</v>
      </c>
      <c r="AM78" s="1">
        <f t="shared" si="61"/>
        <v>0</v>
      </c>
      <c r="AN78" s="1" t="s">
        <v>454</v>
      </c>
      <c r="AO78" s="7">
        <f t="shared" si="62"/>
        <v>0</v>
      </c>
      <c r="AP78" s="1">
        <f t="shared" si="63"/>
        <v>0</v>
      </c>
      <c r="AQ78" s="1" t="s">
        <v>453</v>
      </c>
      <c r="AR78" s="7">
        <f t="shared" si="64"/>
        <v>1</v>
      </c>
      <c r="AS78" s="1">
        <f t="shared" si="65"/>
        <v>1</v>
      </c>
      <c r="AT78" s="1" t="s">
        <v>462</v>
      </c>
      <c r="AU78" s="7">
        <f t="shared" si="66"/>
        <v>3</v>
      </c>
      <c r="AV78" s="1">
        <f t="shared" si="67"/>
        <v>3</v>
      </c>
      <c r="AW78" s="1" t="s">
        <v>453</v>
      </c>
      <c r="AX78" s="7">
        <f t="shared" si="68"/>
        <v>1</v>
      </c>
      <c r="AY78" s="1">
        <f t="shared" si="69"/>
        <v>1</v>
      </c>
      <c r="AZ78" s="1" t="s">
        <v>473</v>
      </c>
      <c r="BA78" s="7">
        <f t="shared" si="70"/>
        <v>2</v>
      </c>
      <c r="BB78" s="1">
        <f t="shared" si="71"/>
        <v>2</v>
      </c>
      <c r="BC78" s="1" t="s">
        <v>455</v>
      </c>
      <c r="BD78" s="7" t="str">
        <f t="shared" si="72"/>
        <v>NA</v>
      </c>
      <c r="BE78" s="1" t="e">
        <f t="shared" si="73"/>
        <v>#VALUE!</v>
      </c>
      <c r="BF78" s="1" t="s">
        <v>453</v>
      </c>
      <c r="BG78" s="7">
        <f t="shared" si="74"/>
        <v>1</v>
      </c>
      <c r="BH78" s="1">
        <f t="shared" si="75"/>
        <v>1</v>
      </c>
    </row>
    <row r="79" spans="1:60" x14ac:dyDescent="0.25">
      <c r="A79" s="1" t="s">
        <v>267</v>
      </c>
      <c r="B79" s="1" t="s">
        <v>404</v>
      </c>
      <c r="C79" s="7">
        <f t="shared" si="38"/>
        <v>1</v>
      </c>
      <c r="D79" s="1" t="s">
        <v>411</v>
      </c>
      <c r="E79" s="7">
        <f t="shared" si="39"/>
        <v>4</v>
      </c>
      <c r="F79" s="1" t="s">
        <v>414</v>
      </c>
      <c r="G79" s="7">
        <f t="shared" si="40"/>
        <v>1</v>
      </c>
      <c r="H79" s="1" t="s">
        <v>416</v>
      </c>
      <c r="I79" s="7">
        <f t="shared" si="41"/>
        <v>1</v>
      </c>
      <c r="J79" s="1" t="s">
        <v>422</v>
      </c>
      <c r="K79" s="7">
        <f t="shared" si="42"/>
        <v>4</v>
      </c>
      <c r="L79" s="7">
        <f t="shared" si="43"/>
        <v>4</v>
      </c>
      <c r="M79" s="1" t="s">
        <v>489</v>
      </c>
      <c r="N79" s="7">
        <f t="shared" si="44"/>
        <v>1</v>
      </c>
      <c r="O79" s="7">
        <f t="shared" si="45"/>
        <v>1</v>
      </c>
      <c r="P79" s="1" t="s">
        <v>493</v>
      </c>
      <c r="Q79" s="7">
        <f t="shared" si="46"/>
        <v>1</v>
      </c>
      <c r="R79" s="7">
        <f t="shared" si="47"/>
        <v>1</v>
      </c>
      <c r="S79" s="1" t="s">
        <v>436</v>
      </c>
      <c r="T79" s="7" t="str">
        <f t="shared" si="48"/>
        <v>NA</v>
      </c>
      <c r="U79" s="1" t="e">
        <f t="shared" si="49"/>
        <v>#VALUE!</v>
      </c>
      <c r="V79" s="1" t="s">
        <v>440</v>
      </c>
      <c r="W79" s="7" t="str">
        <f t="shared" si="50"/>
        <v>NA</v>
      </c>
      <c r="X79" s="1" t="e">
        <f t="shared" si="51"/>
        <v>#VALUE!</v>
      </c>
      <c r="Y79" s="1" t="s">
        <v>490</v>
      </c>
      <c r="Z79" s="7">
        <f t="shared" si="52"/>
        <v>5</v>
      </c>
      <c r="AA79" s="1">
        <f t="shared" si="53"/>
        <v>5</v>
      </c>
      <c r="AB79" s="1" t="s">
        <v>425</v>
      </c>
      <c r="AC79" s="7">
        <f t="shared" si="54"/>
        <v>2</v>
      </c>
      <c r="AD79" s="1">
        <f t="shared" si="55"/>
        <v>2</v>
      </c>
      <c r="AE79" s="1" t="s">
        <v>425</v>
      </c>
      <c r="AF79" s="7">
        <f t="shared" si="56"/>
        <v>2</v>
      </c>
      <c r="AG79" s="1">
        <f t="shared" si="57"/>
        <v>2</v>
      </c>
      <c r="AH79" s="1" t="s">
        <v>455</v>
      </c>
      <c r="AI79" s="7" t="str">
        <f t="shared" si="58"/>
        <v>NA</v>
      </c>
      <c r="AJ79" s="1" t="e">
        <f t="shared" si="59"/>
        <v>#VALUE!</v>
      </c>
      <c r="AK79" s="1" t="s">
        <v>453</v>
      </c>
      <c r="AL79" s="7">
        <f t="shared" si="60"/>
        <v>1</v>
      </c>
      <c r="AM79" s="1">
        <f t="shared" si="61"/>
        <v>1</v>
      </c>
      <c r="AN79" s="1" t="s">
        <v>454</v>
      </c>
      <c r="AO79" s="7">
        <f t="shared" si="62"/>
        <v>0</v>
      </c>
      <c r="AP79" s="1">
        <f t="shared" si="63"/>
        <v>0</v>
      </c>
      <c r="AQ79" s="1" t="s">
        <v>453</v>
      </c>
      <c r="AR79" s="7">
        <f t="shared" si="64"/>
        <v>1</v>
      </c>
      <c r="AS79" s="1">
        <f t="shared" si="65"/>
        <v>1</v>
      </c>
      <c r="AT79" s="1" t="s">
        <v>464</v>
      </c>
      <c r="AU79" s="7">
        <f t="shared" si="66"/>
        <v>4</v>
      </c>
      <c r="AV79" s="1">
        <f t="shared" si="67"/>
        <v>4</v>
      </c>
      <c r="AW79" s="1" t="s">
        <v>454</v>
      </c>
      <c r="AX79" s="7">
        <f t="shared" si="68"/>
        <v>0</v>
      </c>
      <c r="AY79" s="1">
        <f t="shared" si="69"/>
        <v>0</v>
      </c>
      <c r="BA79" s="7" t="str">
        <f t="shared" si="70"/>
        <v>NA</v>
      </c>
      <c r="BB79" s="1" t="e">
        <f t="shared" si="71"/>
        <v>#VALUE!</v>
      </c>
      <c r="BC79" s="1" t="s">
        <v>453</v>
      </c>
      <c r="BD79" s="7">
        <f t="shared" si="72"/>
        <v>1</v>
      </c>
      <c r="BE79" s="1">
        <f t="shared" si="73"/>
        <v>1</v>
      </c>
      <c r="BF79" s="1" t="s">
        <v>454</v>
      </c>
      <c r="BG79" s="7">
        <f t="shared" si="74"/>
        <v>0</v>
      </c>
      <c r="BH79" s="1">
        <f t="shared" si="75"/>
        <v>0</v>
      </c>
    </row>
    <row r="80" spans="1:60" x14ac:dyDescent="0.25">
      <c r="A80" s="1" t="s">
        <v>185</v>
      </c>
      <c r="B80" s="1" t="s">
        <v>404</v>
      </c>
      <c r="C80" s="7">
        <f t="shared" si="38"/>
        <v>1</v>
      </c>
      <c r="D80" s="1" t="s">
        <v>410</v>
      </c>
      <c r="E80" s="7">
        <f t="shared" si="39"/>
        <v>3</v>
      </c>
      <c r="F80" s="1" t="s">
        <v>484</v>
      </c>
      <c r="G80" s="7">
        <f t="shared" si="40"/>
        <v>2</v>
      </c>
      <c r="H80" s="1" t="s">
        <v>417</v>
      </c>
      <c r="I80" s="7">
        <f t="shared" si="41"/>
        <v>3</v>
      </c>
      <c r="J80" s="1" t="s">
        <v>421</v>
      </c>
      <c r="K80" s="7">
        <f t="shared" si="42"/>
        <v>2</v>
      </c>
      <c r="L80" s="7">
        <f t="shared" si="43"/>
        <v>2</v>
      </c>
      <c r="M80" s="1" t="s">
        <v>425</v>
      </c>
      <c r="N80" s="7">
        <f t="shared" si="44"/>
        <v>2</v>
      </c>
      <c r="O80" s="7">
        <f t="shared" si="45"/>
        <v>2</v>
      </c>
      <c r="P80" s="1" t="s">
        <v>496</v>
      </c>
      <c r="Q80" s="7">
        <f t="shared" si="46"/>
        <v>5</v>
      </c>
      <c r="R80" s="7">
        <f t="shared" si="47"/>
        <v>5</v>
      </c>
      <c r="S80" s="1" t="s">
        <v>433</v>
      </c>
      <c r="T80" s="7">
        <f t="shared" si="48"/>
        <v>1</v>
      </c>
      <c r="U80" s="1">
        <f t="shared" si="49"/>
        <v>1</v>
      </c>
      <c r="V80" s="1" t="s">
        <v>438</v>
      </c>
      <c r="W80" s="7">
        <f t="shared" si="50"/>
        <v>1</v>
      </c>
      <c r="X80" s="1">
        <f t="shared" si="51"/>
        <v>1</v>
      </c>
      <c r="Y80" s="1" t="s">
        <v>438</v>
      </c>
      <c r="Z80" s="7">
        <f t="shared" si="52"/>
        <v>1</v>
      </c>
      <c r="AA80" s="1">
        <f t="shared" si="53"/>
        <v>1</v>
      </c>
      <c r="AB80" s="1" t="s">
        <v>489</v>
      </c>
      <c r="AC80" s="7">
        <f t="shared" si="54"/>
        <v>1</v>
      </c>
      <c r="AD80" s="1">
        <f t="shared" si="55"/>
        <v>1</v>
      </c>
      <c r="AE80" s="1" t="s">
        <v>425</v>
      </c>
      <c r="AF80" s="7">
        <f t="shared" si="56"/>
        <v>2</v>
      </c>
      <c r="AG80" s="1">
        <f t="shared" si="57"/>
        <v>2</v>
      </c>
      <c r="AH80" s="1" t="s">
        <v>453</v>
      </c>
      <c r="AI80" s="7">
        <f t="shared" si="58"/>
        <v>1</v>
      </c>
      <c r="AJ80" s="1">
        <f t="shared" si="59"/>
        <v>1</v>
      </c>
      <c r="AK80" s="1" t="s">
        <v>453</v>
      </c>
      <c r="AL80" s="7">
        <f t="shared" si="60"/>
        <v>1</v>
      </c>
      <c r="AM80" s="1">
        <f t="shared" si="61"/>
        <v>1</v>
      </c>
      <c r="AN80" s="1" t="s">
        <v>454</v>
      </c>
      <c r="AO80" s="7">
        <f t="shared" si="62"/>
        <v>0</v>
      </c>
      <c r="AP80" s="1">
        <f t="shared" si="63"/>
        <v>0</v>
      </c>
      <c r="AQ80" s="1" t="s">
        <v>454</v>
      </c>
      <c r="AR80" s="7">
        <f t="shared" si="64"/>
        <v>0</v>
      </c>
      <c r="AS80" s="1">
        <f t="shared" si="65"/>
        <v>0</v>
      </c>
      <c r="AT80" s="1" t="s">
        <v>465</v>
      </c>
      <c r="AU80" s="7">
        <f t="shared" si="66"/>
        <v>2</v>
      </c>
      <c r="AV80" s="1">
        <f t="shared" si="67"/>
        <v>2</v>
      </c>
      <c r="AW80" s="1" t="s">
        <v>453</v>
      </c>
      <c r="AX80" s="7">
        <f t="shared" si="68"/>
        <v>1</v>
      </c>
      <c r="AY80" s="1">
        <f t="shared" si="69"/>
        <v>1</v>
      </c>
      <c r="AZ80" s="1" t="s">
        <v>474</v>
      </c>
      <c r="BA80" s="7">
        <f t="shared" si="70"/>
        <v>1</v>
      </c>
      <c r="BB80" s="1">
        <f t="shared" si="71"/>
        <v>1</v>
      </c>
      <c r="BC80" s="1" t="s">
        <v>455</v>
      </c>
      <c r="BD80" s="7" t="str">
        <f t="shared" si="72"/>
        <v>NA</v>
      </c>
      <c r="BE80" s="1" t="e">
        <f t="shared" si="73"/>
        <v>#VALUE!</v>
      </c>
      <c r="BF80" s="1" t="s">
        <v>454</v>
      </c>
      <c r="BG80" s="7">
        <f t="shared" si="74"/>
        <v>0</v>
      </c>
      <c r="BH80" s="1">
        <f t="shared" si="75"/>
        <v>0</v>
      </c>
    </row>
    <row r="81" spans="1:60" x14ac:dyDescent="0.25">
      <c r="A81" s="1" t="s">
        <v>103</v>
      </c>
      <c r="B81" s="1" t="s">
        <v>403</v>
      </c>
      <c r="C81" s="7">
        <f t="shared" si="38"/>
        <v>2</v>
      </c>
      <c r="D81" s="1" t="s">
        <v>410</v>
      </c>
      <c r="E81" s="7">
        <f t="shared" si="39"/>
        <v>3</v>
      </c>
      <c r="F81" s="1" t="s">
        <v>484</v>
      </c>
      <c r="G81" s="7">
        <f t="shared" si="40"/>
        <v>2</v>
      </c>
      <c r="H81" s="1" t="s">
        <v>417</v>
      </c>
      <c r="I81" s="7">
        <f t="shared" si="41"/>
        <v>3</v>
      </c>
      <c r="J81" s="1" t="s">
        <v>422</v>
      </c>
      <c r="K81" s="7">
        <f t="shared" si="42"/>
        <v>4</v>
      </c>
      <c r="L81" s="7">
        <f t="shared" si="43"/>
        <v>4</v>
      </c>
      <c r="M81" s="1" t="s">
        <v>491</v>
      </c>
      <c r="N81" s="7" t="str">
        <f t="shared" si="44"/>
        <v>NA</v>
      </c>
      <c r="O81" s="7" t="e">
        <f t="shared" si="45"/>
        <v>#VALUE!</v>
      </c>
      <c r="Q81" s="7" t="str">
        <f t="shared" si="46"/>
        <v>NA</v>
      </c>
      <c r="R81" s="7" t="e">
        <f t="shared" si="47"/>
        <v>#VALUE!</v>
      </c>
      <c r="S81" s="1" t="s">
        <v>427</v>
      </c>
      <c r="T81" s="7" t="str">
        <f t="shared" si="48"/>
        <v>NA</v>
      </c>
      <c r="U81" s="1" t="e">
        <f t="shared" si="49"/>
        <v>#VALUE!</v>
      </c>
      <c r="V81" s="1" t="s">
        <v>490</v>
      </c>
      <c r="W81" s="7">
        <f t="shared" si="50"/>
        <v>5</v>
      </c>
      <c r="X81" s="1">
        <f t="shared" si="51"/>
        <v>5</v>
      </c>
      <c r="Y81" s="1" t="s">
        <v>490</v>
      </c>
      <c r="Z81" s="7">
        <f t="shared" si="52"/>
        <v>5</v>
      </c>
      <c r="AA81" s="1">
        <f t="shared" si="53"/>
        <v>5</v>
      </c>
      <c r="AB81" s="1" t="s">
        <v>490</v>
      </c>
      <c r="AC81" s="7">
        <f t="shared" si="54"/>
        <v>5</v>
      </c>
      <c r="AD81" s="1">
        <f t="shared" si="55"/>
        <v>5</v>
      </c>
      <c r="AE81" s="1" t="s">
        <v>425</v>
      </c>
      <c r="AF81" s="7">
        <f t="shared" si="56"/>
        <v>2</v>
      </c>
      <c r="AG81" s="1">
        <f t="shared" si="57"/>
        <v>2</v>
      </c>
      <c r="AH81" s="1" t="s">
        <v>453</v>
      </c>
      <c r="AI81" s="7">
        <f t="shared" si="58"/>
        <v>1</v>
      </c>
      <c r="AJ81" s="1">
        <f t="shared" si="59"/>
        <v>1</v>
      </c>
      <c r="AK81" s="1" t="s">
        <v>453</v>
      </c>
      <c r="AL81" s="7">
        <f t="shared" si="60"/>
        <v>1</v>
      </c>
      <c r="AM81" s="1">
        <f t="shared" si="61"/>
        <v>1</v>
      </c>
      <c r="AN81" s="1" t="s">
        <v>453</v>
      </c>
      <c r="AO81" s="7">
        <f t="shared" si="62"/>
        <v>1</v>
      </c>
      <c r="AP81" s="1">
        <f t="shared" si="63"/>
        <v>1</v>
      </c>
      <c r="AQ81" s="1" t="s">
        <v>454</v>
      </c>
      <c r="AR81" s="7">
        <f t="shared" si="64"/>
        <v>0</v>
      </c>
      <c r="AS81" s="1">
        <f t="shared" si="65"/>
        <v>0</v>
      </c>
      <c r="AT81" s="1" t="s">
        <v>462</v>
      </c>
      <c r="AU81" s="7">
        <f t="shared" si="66"/>
        <v>3</v>
      </c>
      <c r="AV81" s="1">
        <f t="shared" si="67"/>
        <v>3</v>
      </c>
      <c r="AW81" s="1" t="s">
        <v>454</v>
      </c>
      <c r="AX81" s="7">
        <f t="shared" si="68"/>
        <v>0</v>
      </c>
      <c r="AY81" s="1">
        <f t="shared" si="69"/>
        <v>0</v>
      </c>
      <c r="BA81" s="7" t="str">
        <f t="shared" si="70"/>
        <v>NA</v>
      </c>
      <c r="BB81" s="1" t="e">
        <f t="shared" si="71"/>
        <v>#VALUE!</v>
      </c>
      <c r="BC81" s="1" t="s">
        <v>453</v>
      </c>
      <c r="BD81" s="7">
        <f t="shared" si="72"/>
        <v>1</v>
      </c>
      <c r="BE81" s="1">
        <f t="shared" si="73"/>
        <v>1</v>
      </c>
      <c r="BF81" s="1" t="s">
        <v>453</v>
      </c>
      <c r="BG81" s="7">
        <f t="shared" si="74"/>
        <v>1</v>
      </c>
      <c r="BH81" s="1">
        <f t="shared" si="75"/>
        <v>1</v>
      </c>
    </row>
    <row r="82" spans="1:60" x14ac:dyDescent="0.25">
      <c r="A82" s="1" t="s">
        <v>103</v>
      </c>
      <c r="B82" s="1" t="s">
        <v>403</v>
      </c>
      <c r="C82" s="7">
        <f t="shared" si="38"/>
        <v>2</v>
      </c>
      <c r="D82" s="1" t="s">
        <v>411</v>
      </c>
      <c r="E82" s="7">
        <f t="shared" si="39"/>
        <v>4</v>
      </c>
      <c r="F82" s="1" t="s">
        <v>484</v>
      </c>
      <c r="G82" s="7">
        <f t="shared" si="40"/>
        <v>2</v>
      </c>
      <c r="H82" s="1" t="s">
        <v>418</v>
      </c>
      <c r="I82" s="7">
        <f t="shared" si="41"/>
        <v>2</v>
      </c>
      <c r="J82" s="1" t="s">
        <v>421</v>
      </c>
      <c r="K82" s="7">
        <f t="shared" si="42"/>
        <v>2</v>
      </c>
      <c r="L82" s="7">
        <f t="shared" si="43"/>
        <v>2</v>
      </c>
      <c r="M82" s="1" t="s">
        <v>425</v>
      </c>
      <c r="N82" s="7">
        <f t="shared" si="44"/>
        <v>2</v>
      </c>
      <c r="O82" s="7">
        <f t="shared" si="45"/>
        <v>2</v>
      </c>
      <c r="P82" s="1" t="s">
        <v>496</v>
      </c>
      <c r="Q82" s="7">
        <f t="shared" si="46"/>
        <v>5</v>
      </c>
      <c r="R82" s="7">
        <f t="shared" si="47"/>
        <v>5</v>
      </c>
      <c r="S82" s="1" t="s">
        <v>433</v>
      </c>
      <c r="T82" s="7">
        <f t="shared" si="48"/>
        <v>1</v>
      </c>
      <c r="U82" s="1">
        <f t="shared" si="49"/>
        <v>1</v>
      </c>
      <c r="V82" s="1" t="s">
        <v>425</v>
      </c>
      <c r="W82" s="7">
        <f t="shared" si="50"/>
        <v>2</v>
      </c>
      <c r="X82" s="1">
        <f t="shared" si="51"/>
        <v>2</v>
      </c>
      <c r="Y82" s="1" t="s">
        <v>438</v>
      </c>
      <c r="Z82" s="7">
        <f t="shared" si="52"/>
        <v>1</v>
      </c>
      <c r="AA82" s="1">
        <f t="shared" si="53"/>
        <v>1</v>
      </c>
      <c r="AB82" s="1" t="s">
        <v>425</v>
      </c>
      <c r="AC82" s="7">
        <f t="shared" si="54"/>
        <v>2</v>
      </c>
      <c r="AD82" s="1">
        <f t="shared" si="55"/>
        <v>2</v>
      </c>
      <c r="AE82" s="1" t="s">
        <v>425</v>
      </c>
      <c r="AF82" s="7">
        <f t="shared" si="56"/>
        <v>2</v>
      </c>
      <c r="AG82" s="1">
        <f t="shared" si="57"/>
        <v>2</v>
      </c>
      <c r="AH82" s="1" t="s">
        <v>453</v>
      </c>
      <c r="AI82" s="7">
        <f t="shared" si="58"/>
        <v>1</v>
      </c>
      <c r="AJ82" s="1">
        <f t="shared" si="59"/>
        <v>1</v>
      </c>
      <c r="AK82" s="1" t="s">
        <v>453</v>
      </c>
      <c r="AL82" s="7">
        <f t="shared" si="60"/>
        <v>1</v>
      </c>
      <c r="AM82" s="1">
        <f t="shared" si="61"/>
        <v>1</v>
      </c>
      <c r="AN82" s="1" t="s">
        <v>454</v>
      </c>
      <c r="AO82" s="7">
        <f t="shared" si="62"/>
        <v>0</v>
      </c>
      <c r="AP82" s="1">
        <f t="shared" si="63"/>
        <v>0</v>
      </c>
      <c r="AQ82" s="1" t="s">
        <v>454</v>
      </c>
      <c r="AR82" s="7">
        <f t="shared" si="64"/>
        <v>0</v>
      </c>
      <c r="AS82" s="1">
        <f t="shared" si="65"/>
        <v>0</v>
      </c>
      <c r="AT82" s="1" t="s">
        <v>462</v>
      </c>
      <c r="AU82" s="7">
        <f t="shared" si="66"/>
        <v>3</v>
      </c>
      <c r="AV82" s="1">
        <f t="shared" si="67"/>
        <v>3</v>
      </c>
      <c r="AW82" s="1" t="s">
        <v>453</v>
      </c>
      <c r="AX82" s="7">
        <f t="shared" si="68"/>
        <v>1</v>
      </c>
      <c r="AY82" s="1">
        <f t="shared" si="69"/>
        <v>1</v>
      </c>
      <c r="AZ82" s="1" t="s">
        <v>472</v>
      </c>
      <c r="BA82" s="7">
        <f t="shared" si="70"/>
        <v>3</v>
      </c>
      <c r="BB82" s="1">
        <f t="shared" si="71"/>
        <v>3</v>
      </c>
      <c r="BC82" s="1" t="s">
        <v>453</v>
      </c>
      <c r="BD82" s="7">
        <f t="shared" si="72"/>
        <v>1</v>
      </c>
      <c r="BE82" s="1">
        <f t="shared" si="73"/>
        <v>1</v>
      </c>
      <c r="BF82" s="1" t="s">
        <v>453</v>
      </c>
      <c r="BG82" s="7">
        <f t="shared" si="74"/>
        <v>1</v>
      </c>
      <c r="BH82" s="1">
        <f t="shared" si="75"/>
        <v>1</v>
      </c>
    </row>
    <row r="83" spans="1:60" x14ac:dyDescent="0.25">
      <c r="A83" s="1" t="s">
        <v>9</v>
      </c>
      <c r="B83" s="1" t="s">
        <v>404</v>
      </c>
      <c r="C83" s="7">
        <f t="shared" si="38"/>
        <v>1</v>
      </c>
      <c r="D83" s="1" t="s">
        <v>408</v>
      </c>
      <c r="E83" s="7">
        <f t="shared" si="39"/>
        <v>1</v>
      </c>
      <c r="F83" s="1" t="s">
        <v>414</v>
      </c>
      <c r="G83" s="7">
        <f t="shared" si="40"/>
        <v>1</v>
      </c>
      <c r="H83" s="1" t="s">
        <v>416</v>
      </c>
      <c r="I83" s="7">
        <f t="shared" si="41"/>
        <v>1</v>
      </c>
      <c r="J83" s="1" t="s">
        <v>420</v>
      </c>
      <c r="K83" s="7">
        <f t="shared" si="42"/>
        <v>1</v>
      </c>
      <c r="L83" s="7">
        <f t="shared" si="43"/>
        <v>1</v>
      </c>
      <c r="M83" s="1" t="s">
        <v>489</v>
      </c>
      <c r="N83" s="7">
        <f t="shared" si="44"/>
        <v>1</v>
      </c>
      <c r="O83" s="7">
        <f t="shared" si="45"/>
        <v>1</v>
      </c>
      <c r="P83" s="1" t="s">
        <v>430</v>
      </c>
      <c r="Q83" s="7">
        <f t="shared" si="46"/>
        <v>2</v>
      </c>
      <c r="R83" s="7">
        <f t="shared" si="47"/>
        <v>2</v>
      </c>
      <c r="S83" s="1" t="s">
        <v>432</v>
      </c>
      <c r="T83" s="7">
        <f t="shared" si="48"/>
        <v>2</v>
      </c>
      <c r="U83" s="1">
        <f t="shared" si="49"/>
        <v>2</v>
      </c>
      <c r="V83" s="1" t="s">
        <v>438</v>
      </c>
      <c r="W83" s="7">
        <f t="shared" si="50"/>
        <v>1</v>
      </c>
      <c r="X83" s="1">
        <f t="shared" si="51"/>
        <v>1</v>
      </c>
      <c r="Y83" s="1" t="s">
        <v>438</v>
      </c>
      <c r="Z83" s="7">
        <f t="shared" si="52"/>
        <v>1</v>
      </c>
      <c r="AA83" s="1">
        <f t="shared" si="53"/>
        <v>1</v>
      </c>
      <c r="AB83" s="1" t="s">
        <v>489</v>
      </c>
      <c r="AC83" s="7">
        <f t="shared" si="54"/>
        <v>1</v>
      </c>
      <c r="AD83" s="1">
        <f t="shared" si="55"/>
        <v>1</v>
      </c>
      <c r="AE83" s="1" t="s">
        <v>445</v>
      </c>
      <c r="AF83" s="7">
        <f t="shared" si="56"/>
        <v>1</v>
      </c>
      <c r="AG83" s="1">
        <f t="shared" si="57"/>
        <v>1</v>
      </c>
      <c r="AH83" s="1" t="s">
        <v>453</v>
      </c>
      <c r="AI83" s="7">
        <f t="shared" si="58"/>
        <v>1</v>
      </c>
      <c r="AJ83" s="1">
        <f t="shared" si="59"/>
        <v>1</v>
      </c>
      <c r="AK83" s="1" t="s">
        <v>440</v>
      </c>
      <c r="AL83" s="7" t="str">
        <f t="shared" si="60"/>
        <v>NA</v>
      </c>
      <c r="AM83" s="1" t="e">
        <f t="shared" si="61"/>
        <v>#VALUE!</v>
      </c>
      <c r="AN83" s="1" t="s">
        <v>453</v>
      </c>
      <c r="AO83" s="7">
        <f t="shared" si="62"/>
        <v>1</v>
      </c>
      <c r="AP83" s="1">
        <f t="shared" si="63"/>
        <v>1</v>
      </c>
      <c r="AQ83" s="1" t="s">
        <v>453</v>
      </c>
      <c r="AR83" s="7">
        <f t="shared" si="64"/>
        <v>1</v>
      </c>
      <c r="AS83" s="1">
        <f t="shared" si="65"/>
        <v>1</v>
      </c>
      <c r="AT83" s="1" t="s">
        <v>464</v>
      </c>
      <c r="AU83" s="7">
        <f t="shared" si="66"/>
        <v>4</v>
      </c>
      <c r="AV83" s="1">
        <f t="shared" si="67"/>
        <v>4</v>
      </c>
      <c r="AW83" s="1" t="s">
        <v>467</v>
      </c>
      <c r="AX83" s="7" t="str">
        <f t="shared" si="68"/>
        <v>NA</v>
      </c>
      <c r="AY83" s="1" t="e">
        <f t="shared" si="69"/>
        <v>#VALUE!</v>
      </c>
      <c r="BA83" s="7" t="str">
        <f t="shared" si="70"/>
        <v>NA</v>
      </c>
      <c r="BB83" s="1" t="e">
        <f t="shared" si="71"/>
        <v>#VALUE!</v>
      </c>
      <c r="BC83" s="1" t="s">
        <v>455</v>
      </c>
      <c r="BD83" s="7" t="str">
        <f t="shared" si="72"/>
        <v>NA</v>
      </c>
      <c r="BE83" s="1" t="e">
        <f t="shared" si="73"/>
        <v>#VALUE!</v>
      </c>
      <c r="BF83" s="1" t="s">
        <v>455</v>
      </c>
      <c r="BG83" s="7" t="str">
        <f t="shared" si="74"/>
        <v>NA</v>
      </c>
      <c r="BH83" s="1" t="e">
        <f t="shared" si="75"/>
        <v>#VALUE!</v>
      </c>
    </row>
    <row r="84" spans="1:60" x14ac:dyDescent="0.25">
      <c r="A84" s="1" t="s">
        <v>248</v>
      </c>
      <c r="B84" s="1" t="s">
        <v>404</v>
      </c>
      <c r="C84" s="7">
        <f t="shared" si="38"/>
        <v>1</v>
      </c>
      <c r="D84" s="1" t="s">
        <v>411</v>
      </c>
      <c r="E84" s="7">
        <f t="shared" si="39"/>
        <v>4</v>
      </c>
      <c r="F84" s="1" t="s">
        <v>415</v>
      </c>
      <c r="G84" s="7">
        <f t="shared" si="40"/>
        <v>3</v>
      </c>
      <c r="H84" s="1" t="s">
        <v>419</v>
      </c>
      <c r="I84" s="7">
        <f t="shared" si="41"/>
        <v>4</v>
      </c>
      <c r="J84" s="1" t="s">
        <v>422</v>
      </c>
      <c r="K84" s="7">
        <f t="shared" si="42"/>
        <v>4</v>
      </c>
      <c r="L84" s="7">
        <f t="shared" si="43"/>
        <v>4</v>
      </c>
      <c r="M84" s="1" t="s">
        <v>427</v>
      </c>
      <c r="N84" s="7" t="str">
        <f t="shared" si="44"/>
        <v>NA</v>
      </c>
      <c r="O84" s="7" t="e">
        <f t="shared" si="45"/>
        <v>#VALUE!</v>
      </c>
      <c r="Q84" s="7" t="str">
        <f t="shared" si="46"/>
        <v>NA</v>
      </c>
      <c r="R84" s="7" t="e">
        <f t="shared" si="47"/>
        <v>#VALUE!</v>
      </c>
      <c r="S84" s="1" t="s">
        <v>434</v>
      </c>
      <c r="T84" s="7">
        <f t="shared" si="48"/>
        <v>5</v>
      </c>
      <c r="U84" s="1">
        <f t="shared" si="49"/>
        <v>5</v>
      </c>
      <c r="V84" s="1" t="s">
        <v>490</v>
      </c>
      <c r="W84" s="7">
        <f t="shared" si="50"/>
        <v>5</v>
      </c>
      <c r="X84" s="1">
        <f t="shared" si="51"/>
        <v>5</v>
      </c>
      <c r="Y84" s="1" t="s">
        <v>425</v>
      </c>
      <c r="Z84" s="7">
        <f t="shared" si="52"/>
        <v>2</v>
      </c>
      <c r="AA84" s="1">
        <f t="shared" si="53"/>
        <v>2</v>
      </c>
      <c r="AB84" s="1" t="s">
        <v>425</v>
      </c>
      <c r="AC84" s="7">
        <f t="shared" si="54"/>
        <v>2</v>
      </c>
      <c r="AD84" s="1">
        <f t="shared" si="55"/>
        <v>2</v>
      </c>
      <c r="AE84" s="1" t="s">
        <v>425</v>
      </c>
      <c r="AF84" s="7">
        <f t="shared" si="56"/>
        <v>2</v>
      </c>
      <c r="AG84" s="1">
        <f t="shared" si="57"/>
        <v>2</v>
      </c>
      <c r="AH84" s="1" t="s">
        <v>453</v>
      </c>
      <c r="AI84" s="7">
        <f t="shared" si="58"/>
        <v>1</v>
      </c>
      <c r="AJ84" s="1">
        <f t="shared" si="59"/>
        <v>1</v>
      </c>
      <c r="AK84" s="1" t="s">
        <v>454</v>
      </c>
      <c r="AL84" s="7">
        <f t="shared" si="60"/>
        <v>0</v>
      </c>
      <c r="AM84" s="1">
        <f t="shared" si="61"/>
        <v>0</v>
      </c>
      <c r="AN84" s="1" t="s">
        <v>454</v>
      </c>
      <c r="AO84" s="7">
        <f t="shared" si="62"/>
        <v>0</v>
      </c>
      <c r="AP84" s="1">
        <f t="shared" si="63"/>
        <v>0</v>
      </c>
      <c r="AQ84" s="1" t="s">
        <v>454</v>
      </c>
      <c r="AR84" s="7">
        <f t="shared" si="64"/>
        <v>0</v>
      </c>
      <c r="AS84" s="1">
        <f t="shared" si="65"/>
        <v>0</v>
      </c>
      <c r="AT84" s="1" t="s">
        <v>461</v>
      </c>
      <c r="AU84" s="7">
        <f t="shared" si="66"/>
        <v>1</v>
      </c>
      <c r="AV84" s="1">
        <f t="shared" si="67"/>
        <v>1</v>
      </c>
      <c r="AW84" s="1" t="s">
        <v>454</v>
      </c>
      <c r="AX84" s="7">
        <f t="shared" si="68"/>
        <v>0</v>
      </c>
      <c r="AY84" s="1">
        <f t="shared" si="69"/>
        <v>0</v>
      </c>
      <c r="BA84" s="7" t="str">
        <f t="shared" si="70"/>
        <v>NA</v>
      </c>
      <c r="BB84" s="1" t="e">
        <f t="shared" si="71"/>
        <v>#VALUE!</v>
      </c>
      <c r="BC84" s="1" t="s">
        <v>455</v>
      </c>
      <c r="BD84" s="7" t="str">
        <f t="shared" si="72"/>
        <v>NA</v>
      </c>
      <c r="BE84" s="1" t="e">
        <f t="shared" si="73"/>
        <v>#VALUE!</v>
      </c>
      <c r="BF84" s="1" t="s">
        <v>455</v>
      </c>
      <c r="BG84" s="7" t="str">
        <f t="shared" si="74"/>
        <v>NA</v>
      </c>
      <c r="BH84" s="1" t="e">
        <f t="shared" si="75"/>
        <v>#VALUE!</v>
      </c>
    </row>
    <row r="85" spans="1:60" x14ac:dyDescent="0.25">
      <c r="A85" s="1" t="s">
        <v>392</v>
      </c>
      <c r="B85" s="1" t="s">
        <v>403</v>
      </c>
      <c r="C85" s="7">
        <f t="shared" si="38"/>
        <v>2</v>
      </c>
      <c r="D85" s="1" t="s">
        <v>483</v>
      </c>
      <c r="E85" s="7">
        <f t="shared" si="39"/>
        <v>6</v>
      </c>
      <c r="F85" s="1" t="s">
        <v>415</v>
      </c>
      <c r="G85" s="7">
        <f t="shared" si="40"/>
        <v>3</v>
      </c>
      <c r="H85" s="1" t="s">
        <v>419</v>
      </c>
      <c r="I85" s="7">
        <f t="shared" si="41"/>
        <v>4</v>
      </c>
      <c r="J85" s="1" t="s">
        <v>422</v>
      </c>
      <c r="K85" s="7">
        <f t="shared" si="42"/>
        <v>4</v>
      </c>
      <c r="L85" s="7">
        <f t="shared" si="43"/>
        <v>4</v>
      </c>
      <c r="M85" s="1" t="s">
        <v>427</v>
      </c>
      <c r="N85" s="7" t="str">
        <f t="shared" si="44"/>
        <v>NA</v>
      </c>
      <c r="O85" s="7" t="e">
        <f t="shared" si="45"/>
        <v>#VALUE!</v>
      </c>
      <c r="Q85" s="7" t="str">
        <f t="shared" si="46"/>
        <v>NA</v>
      </c>
      <c r="R85" s="7" t="e">
        <f t="shared" si="47"/>
        <v>#VALUE!</v>
      </c>
      <c r="S85" s="1" t="s">
        <v>436</v>
      </c>
      <c r="T85" s="7" t="str">
        <f t="shared" si="48"/>
        <v>NA</v>
      </c>
      <c r="U85" s="1" t="e">
        <f t="shared" si="49"/>
        <v>#VALUE!</v>
      </c>
      <c r="V85" s="1" t="s">
        <v>501</v>
      </c>
      <c r="W85" s="7" t="str">
        <f t="shared" si="50"/>
        <v>NA</v>
      </c>
      <c r="X85" s="1" t="e">
        <f t="shared" si="51"/>
        <v>#VALUE!</v>
      </c>
      <c r="Y85" s="1" t="s">
        <v>491</v>
      </c>
      <c r="Z85" s="7" t="str">
        <f t="shared" si="52"/>
        <v>NA</v>
      </c>
      <c r="AA85" s="1" t="e">
        <f t="shared" si="53"/>
        <v>#VALUE!</v>
      </c>
      <c r="AB85" s="1" t="s">
        <v>440</v>
      </c>
      <c r="AC85" s="7" t="str">
        <f t="shared" si="54"/>
        <v>NA</v>
      </c>
      <c r="AD85" s="1" t="e">
        <f t="shared" si="55"/>
        <v>#VALUE!</v>
      </c>
      <c r="AE85" s="1" t="s">
        <v>446</v>
      </c>
      <c r="AF85" s="7">
        <f t="shared" si="56"/>
        <v>5</v>
      </c>
      <c r="AG85" s="1">
        <f t="shared" si="57"/>
        <v>5</v>
      </c>
      <c r="AH85" s="1" t="s">
        <v>455</v>
      </c>
      <c r="AI85" s="7" t="str">
        <f t="shared" si="58"/>
        <v>NA</v>
      </c>
      <c r="AJ85" s="1" t="e">
        <f t="shared" si="59"/>
        <v>#VALUE!</v>
      </c>
      <c r="AK85" s="1" t="s">
        <v>440</v>
      </c>
      <c r="AL85" s="7" t="str">
        <f t="shared" si="60"/>
        <v>NA</v>
      </c>
      <c r="AM85" s="1" t="e">
        <f t="shared" si="61"/>
        <v>#VALUE!</v>
      </c>
      <c r="AN85" s="1" t="s">
        <v>454</v>
      </c>
      <c r="AO85" s="7">
        <f t="shared" si="62"/>
        <v>0</v>
      </c>
      <c r="AP85" s="1">
        <f t="shared" si="63"/>
        <v>0</v>
      </c>
      <c r="AQ85" s="1" t="s">
        <v>453</v>
      </c>
      <c r="AR85" s="7">
        <f t="shared" si="64"/>
        <v>1</v>
      </c>
      <c r="AS85" s="1">
        <f t="shared" si="65"/>
        <v>1</v>
      </c>
      <c r="AT85" s="1" t="s">
        <v>463</v>
      </c>
      <c r="AU85" s="7">
        <f t="shared" si="66"/>
        <v>5</v>
      </c>
      <c r="AV85" s="1">
        <f t="shared" si="67"/>
        <v>5</v>
      </c>
      <c r="AW85" s="1" t="s">
        <v>453</v>
      </c>
      <c r="AX85" s="7">
        <f t="shared" si="68"/>
        <v>1</v>
      </c>
      <c r="AY85" s="1">
        <f t="shared" si="69"/>
        <v>1</v>
      </c>
      <c r="AZ85" s="1" t="s">
        <v>473</v>
      </c>
      <c r="BA85" s="7">
        <f t="shared" si="70"/>
        <v>2</v>
      </c>
      <c r="BB85" s="1">
        <f t="shared" si="71"/>
        <v>2</v>
      </c>
      <c r="BC85" s="1" t="s">
        <v>453</v>
      </c>
      <c r="BD85" s="7">
        <f t="shared" si="72"/>
        <v>1</v>
      </c>
      <c r="BE85" s="1">
        <f t="shared" si="73"/>
        <v>1</v>
      </c>
      <c r="BF85" s="1" t="s">
        <v>454</v>
      </c>
      <c r="BG85" s="7">
        <f t="shared" si="74"/>
        <v>0</v>
      </c>
      <c r="BH85" s="1">
        <f t="shared" si="75"/>
        <v>0</v>
      </c>
    </row>
    <row r="86" spans="1:60" x14ac:dyDescent="0.25">
      <c r="A86" s="1" t="s">
        <v>129</v>
      </c>
      <c r="B86" s="1" t="s">
        <v>403</v>
      </c>
      <c r="C86" s="7">
        <f t="shared" si="38"/>
        <v>2</v>
      </c>
      <c r="D86" s="1" t="s">
        <v>410</v>
      </c>
      <c r="E86" s="7">
        <f t="shared" si="39"/>
        <v>3</v>
      </c>
      <c r="F86" s="1" t="s">
        <v>414</v>
      </c>
      <c r="G86" s="7">
        <f t="shared" si="40"/>
        <v>1</v>
      </c>
      <c r="H86" s="1" t="s">
        <v>417</v>
      </c>
      <c r="I86" s="7">
        <f t="shared" si="41"/>
        <v>3</v>
      </c>
      <c r="J86" s="1" t="s">
        <v>423</v>
      </c>
      <c r="K86" s="7">
        <f t="shared" si="42"/>
        <v>5</v>
      </c>
      <c r="L86" s="7">
        <f t="shared" si="43"/>
        <v>5</v>
      </c>
      <c r="M86" s="1" t="s">
        <v>427</v>
      </c>
      <c r="N86" s="7" t="str">
        <f t="shared" si="44"/>
        <v>NA</v>
      </c>
      <c r="O86" s="7" t="e">
        <f t="shared" si="45"/>
        <v>#VALUE!</v>
      </c>
      <c r="Q86" s="7" t="str">
        <f t="shared" si="46"/>
        <v>NA</v>
      </c>
      <c r="R86" s="7" t="e">
        <f t="shared" si="47"/>
        <v>#VALUE!</v>
      </c>
      <c r="S86" s="1" t="s">
        <v>432</v>
      </c>
      <c r="T86" s="7">
        <f t="shared" si="48"/>
        <v>2</v>
      </c>
      <c r="U86" s="1">
        <f t="shared" si="49"/>
        <v>2</v>
      </c>
      <c r="V86" s="1" t="s">
        <v>440</v>
      </c>
      <c r="W86" s="7" t="str">
        <f t="shared" si="50"/>
        <v>NA</v>
      </c>
      <c r="X86" s="1" t="e">
        <f t="shared" si="51"/>
        <v>#VALUE!</v>
      </c>
      <c r="Y86" s="1" t="s">
        <v>490</v>
      </c>
      <c r="Z86" s="7">
        <f t="shared" si="52"/>
        <v>5</v>
      </c>
      <c r="AA86" s="1">
        <f t="shared" si="53"/>
        <v>5</v>
      </c>
      <c r="AB86" s="1" t="s">
        <v>440</v>
      </c>
      <c r="AC86" s="7" t="str">
        <f t="shared" si="54"/>
        <v>NA</v>
      </c>
      <c r="AD86" s="1" t="e">
        <f t="shared" si="55"/>
        <v>#VALUE!</v>
      </c>
      <c r="AE86" s="1" t="s">
        <v>440</v>
      </c>
      <c r="AF86" s="7" t="str">
        <f t="shared" si="56"/>
        <v>NA</v>
      </c>
      <c r="AG86" s="1" t="e">
        <f t="shared" si="57"/>
        <v>#VALUE!</v>
      </c>
      <c r="AH86" s="1" t="s">
        <v>453</v>
      </c>
      <c r="AI86" s="7">
        <f t="shared" si="58"/>
        <v>1</v>
      </c>
      <c r="AJ86" s="1">
        <f t="shared" si="59"/>
        <v>1</v>
      </c>
      <c r="AK86" s="1" t="s">
        <v>453</v>
      </c>
      <c r="AL86" s="7">
        <f t="shared" si="60"/>
        <v>1</v>
      </c>
      <c r="AM86" s="1">
        <f t="shared" si="61"/>
        <v>1</v>
      </c>
      <c r="AN86" s="1" t="s">
        <v>454</v>
      </c>
      <c r="AO86" s="7">
        <f t="shared" si="62"/>
        <v>0</v>
      </c>
      <c r="AP86" s="1">
        <f t="shared" si="63"/>
        <v>0</v>
      </c>
      <c r="AQ86" s="1" t="s">
        <v>454</v>
      </c>
      <c r="AR86" s="7">
        <f t="shared" si="64"/>
        <v>0</v>
      </c>
      <c r="AS86" s="1">
        <f t="shared" si="65"/>
        <v>0</v>
      </c>
      <c r="AT86" s="1" t="s">
        <v>464</v>
      </c>
      <c r="AU86" s="7">
        <f t="shared" si="66"/>
        <v>4</v>
      </c>
      <c r="AV86" s="1">
        <f t="shared" si="67"/>
        <v>4</v>
      </c>
      <c r="AW86" s="1" t="s">
        <v>454</v>
      </c>
      <c r="AX86" s="7">
        <f t="shared" si="68"/>
        <v>0</v>
      </c>
      <c r="AY86" s="1">
        <f t="shared" si="69"/>
        <v>0</v>
      </c>
      <c r="BA86" s="7" t="str">
        <f t="shared" si="70"/>
        <v>NA</v>
      </c>
      <c r="BB86" s="1" t="e">
        <f t="shared" si="71"/>
        <v>#VALUE!</v>
      </c>
      <c r="BC86" s="1" t="s">
        <v>453</v>
      </c>
      <c r="BD86" s="7">
        <f t="shared" si="72"/>
        <v>1</v>
      </c>
      <c r="BE86" s="1">
        <f t="shared" si="73"/>
        <v>1</v>
      </c>
      <c r="BF86" s="1" t="s">
        <v>454</v>
      </c>
      <c r="BG86" s="7">
        <f t="shared" si="74"/>
        <v>0</v>
      </c>
      <c r="BH86" s="1">
        <f t="shared" si="75"/>
        <v>0</v>
      </c>
    </row>
    <row r="87" spans="1:60" x14ac:dyDescent="0.25">
      <c r="A87" s="1" t="s">
        <v>401</v>
      </c>
      <c r="B87" s="1" t="s">
        <v>403</v>
      </c>
      <c r="C87" s="7">
        <f t="shared" si="38"/>
        <v>2</v>
      </c>
      <c r="D87" s="1" t="s">
        <v>483</v>
      </c>
      <c r="E87" s="7">
        <f t="shared" si="39"/>
        <v>6</v>
      </c>
      <c r="F87" s="1" t="s">
        <v>415</v>
      </c>
      <c r="G87" s="7">
        <f t="shared" si="40"/>
        <v>3</v>
      </c>
      <c r="H87" s="1" t="s">
        <v>419</v>
      </c>
      <c r="I87" s="7">
        <f t="shared" si="41"/>
        <v>4</v>
      </c>
      <c r="J87" s="1" t="s">
        <v>423</v>
      </c>
      <c r="K87" s="7">
        <f t="shared" si="42"/>
        <v>5</v>
      </c>
      <c r="L87" s="7">
        <f t="shared" si="43"/>
        <v>5</v>
      </c>
      <c r="M87" s="1" t="s">
        <v>427</v>
      </c>
      <c r="N87" s="7" t="str">
        <f t="shared" si="44"/>
        <v>NA</v>
      </c>
      <c r="O87" s="7" t="e">
        <f t="shared" si="45"/>
        <v>#VALUE!</v>
      </c>
      <c r="Q87" s="7" t="str">
        <f t="shared" si="46"/>
        <v>NA</v>
      </c>
      <c r="R87" s="7" t="e">
        <f t="shared" si="47"/>
        <v>#VALUE!</v>
      </c>
      <c r="S87" s="1" t="s">
        <v>436</v>
      </c>
      <c r="T87" s="7" t="str">
        <f t="shared" si="48"/>
        <v>NA</v>
      </c>
      <c r="U87" s="1" t="e">
        <f t="shared" si="49"/>
        <v>#VALUE!</v>
      </c>
      <c r="V87" s="1" t="s">
        <v>440</v>
      </c>
      <c r="W87" s="7" t="str">
        <f t="shared" si="50"/>
        <v>NA</v>
      </c>
      <c r="X87" s="1" t="e">
        <f t="shared" si="51"/>
        <v>#VALUE!</v>
      </c>
      <c r="Y87" s="1" t="s">
        <v>440</v>
      </c>
      <c r="Z87" s="7" t="str">
        <f t="shared" si="52"/>
        <v>NA</v>
      </c>
      <c r="AA87" s="1" t="e">
        <f t="shared" si="53"/>
        <v>#VALUE!</v>
      </c>
      <c r="AB87" s="1" t="s">
        <v>440</v>
      </c>
      <c r="AC87" s="7" t="str">
        <f t="shared" si="54"/>
        <v>NA</v>
      </c>
      <c r="AD87" s="1" t="e">
        <f t="shared" si="55"/>
        <v>#VALUE!</v>
      </c>
      <c r="AE87" s="1" t="s">
        <v>446</v>
      </c>
      <c r="AF87" s="7">
        <f t="shared" si="56"/>
        <v>5</v>
      </c>
      <c r="AG87" s="1">
        <f t="shared" si="57"/>
        <v>5</v>
      </c>
      <c r="AH87" s="1" t="s">
        <v>453</v>
      </c>
      <c r="AI87" s="7">
        <f t="shared" si="58"/>
        <v>1</v>
      </c>
      <c r="AJ87" s="1">
        <f t="shared" si="59"/>
        <v>1</v>
      </c>
      <c r="AK87" s="1" t="s">
        <v>440</v>
      </c>
      <c r="AL87" s="7" t="str">
        <f t="shared" si="60"/>
        <v>NA</v>
      </c>
      <c r="AM87" s="1" t="e">
        <f t="shared" si="61"/>
        <v>#VALUE!</v>
      </c>
      <c r="AN87" s="1" t="s">
        <v>454</v>
      </c>
      <c r="AO87" s="7">
        <f t="shared" si="62"/>
        <v>0</v>
      </c>
      <c r="AP87" s="1">
        <f t="shared" si="63"/>
        <v>0</v>
      </c>
      <c r="AQ87" s="1" t="s">
        <v>453</v>
      </c>
      <c r="AR87" s="7">
        <f t="shared" si="64"/>
        <v>1</v>
      </c>
      <c r="AS87" s="1">
        <f t="shared" si="65"/>
        <v>1</v>
      </c>
      <c r="AT87" s="1" t="s">
        <v>464</v>
      </c>
      <c r="AU87" s="7">
        <f t="shared" si="66"/>
        <v>4</v>
      </c>
      <c r="AV87" s="1">
        <f t="shared" si="67"/>
        <v>4</v>
      </c>
      <c r="AW87" s="1" t="s">
        <v>467</v>
      </c>
      <c r="AX87" s="7" t="str">
        <f t="shared" si="68"/>
        <v>NA</v>
      </c>
      <c r="AY87" s="1" t="e">
        <f t="shared" si="69"/>
        <v>#VALUE!</v>
      </c>
      <c r="BA87" s="7" t="str">
        <f t="shared" si="70"/>
        <v>NA</v>
      </c>
      <c r="BB87" s="1" t="e">
        <f t="shared" si="71"/>
        <v>#VALUE!</v>
      </c>
      <c r="BC87" s="1" t="s">
        <v>453</v>
      </c>
      <c r="BD87" s="7">
        <f t="shared" si="72"/>
        <v>1</v>
      </c>
      <c r="BE87" s="1">
        <f t="shared" si="73"/>
        <v>1</v>
      </c>
      <c r="BF87" s="1" t="s">
        <v>453</v>
      </c>
      <c r="BG87" s="7">
        <f t="shared" si="74"/>
        <v>1</v>
      </c>
      <c r="BH87" s="1">
        <f t="shared" si="75"/>
        <v>1</v>
      </c>
    </row>
    <row r="88" spans="1:60" x14ac:dyDescent="0.25">
      <c r="A88" s="1" t="s">
        <v>36</v>
      </c>
      <c r="B88" s="1" t="s">
        <v>403</v>
      </c>
      <c r="C88" s="7">
        <f t="shared" si="38"/>
        <v>2</v>
      </c>
      <c r="D88" s="1" t="s">
        <v>408</v>
      </c>
      <c r="E88" s="7">
        <f t="shared" si="39"/>
        <v>1</v>
      </c>
      <c r="F88" s="1" t="s">
        <v>414</v>
      </c>
      <c r="G88" s="7">
        <f t="shared" si="40"/>
        <v>1</v>
      </c>
      <c r="H88" s="1" t="s">
        <v>416</v>
      </c>
      <c r="I88" s="7">
        <f t="shared" si="41"/>
        <v>1</v>
      </c>
      <c r="J88" s="1" t="s">
        <v>421</v>
      </c>
      <c r="K88" s="7">
        <f t="shared" si="42"/>
        <v>2</v>
      </c>
      <c r="L88" s="7">
        <f t="shared" si="43"/>
        <v>2</v>
      </c>
      <c r="M88" s="1" t="s">
        <v>489</v>
      </c>
      <c r="N88" s="7">
        <f t="shared" si="44"/>
        <v>1</v>
      </c>
      <c r="O88" s="7">
        <f t="shared" si="45"/>
        <v>1</v>
      </c>
      <c r="P88" s="1" t="s">
        <v>494</v>
      </c>
      <c r="Q88" s="7">
        <f t="shared" si="46"/>
        <v>4</v>
      </c>
      <c r="R88" s="7">
        <f t="shared" si="47"/>
        <v>4</v>
      </c>
      <c r="S88" s="1" t="s">
        <v>433</v>
      </c>
      <c r="T88" s="7">
        <f t="shared" si="48"/>
        <v>1</v>
      </c>
      <c r="U88" s="1">
        <f t="shared" si="49"/>
        <v>1</v>
      </c>
      <c r="V88" s="1" t="s">
        <v>438</v>
      </c>
      <c r="W88" s="7">
        <f t="shared" si="50"/>
        <v>1</v>
      </c>
      <c r="X88" s="1">
        <f t="shared" si="51"/>
        <v>1</v>
      </c>
      <c r="Y88" s="1" t="s">
        <v>425</v>
      </c>
      <c r="Z88" s="7">
        <f t="shared" si="52"/>
        <v>2</v>
      </c>
      <c r="AA88" s="1">
        <f t="shared" si="53"/>
        <v>2</v>
      </c>
      <c r="AB88" s="1" t="s">
        <v>489</v>
      </c>
      <c r="AC88" s="7">
        <f t="shared" si="54"/>
        <v>1</v>
      </c>
      <c r="AD88" s="1">
        <f t="shared" si="55"/>
        <v>1</v>
      </c>
      <c r="AE88" s="1" t="s">
        <v>446</v>
      </c>
      <c r="AF88" s="7">
        <f t="shared" si="56"/>
        <v>5</v>
      </c>
      <c r="AG88" s="1">
        <f t="shared" si="57"/>
        <v>5</v>
      </c>
      <c r="AH88" s="1" t="s">
        <v>454</v>
      </c>
      <c r="AI88" s="7">
        <f t="shared" si="58"/>
        <v>0</v>
      </c>
      <c r="AJ88" s="1">
        <f t="shared" si="59"/>
        <v>0</v>
      </c>
      <c r="AK88" s="1" t="s">
        <v>453</v>
      </c>
      <c r="AL88" s="7">
        <f t="shared" si="60"/>
        <v>1</v>
      </c>
      <c r="AM88" s="1">
        <f t="shared" si="61"/>
        <v>1</v>
      </c>
      <c r="AN88" s="1" t="s">
        <v>454</v>
      </c>
      <c r="AO88" s="7">
        <f t="shared" si="62"/>
        <v>0</v>
      </c>
      <c r="AP88" s="1">
        <f t="shared" si="63"/>
        <v>0</v>
      </c>
      <c r="AQ88" s="1" t="s">
        <v>453</v>
      </c>
      <c r="AR88" s="7">
        <f t="shared" si="64"/>
        <v>1</v>
      </c>
      <c r="AS88" s="1">
        <f t="shared" si="65"/>
        <v>1</v>
      </c>
      <c r="AT88" s="1" t="s">
        <v>462</v>
      </c>
      <c r="AU88" s="7">
        <f t="shared" si="66"/>
        <v>3</v>
      </c>
      <c r="AV88" s="1">
        <f t="shared" si="67"/>
        <v>3</v>
      </c>
      <c r="AW88" s="1" t="s">
        <v>467</v>
      </c>
      <c r="AX88" s="7" t="str">
        <f t="shared" si="68"/>
        <v>NA</v>
      </c>
      <c r="AY88" s="1" t="e">
        <f t="shared" si="69"/>
        <v>#VALUE!</v>
      </c>
      <c r="BA88" s="7" t="str">
        <f t="shared" si="70"/>
        <v>NA</v>
      </c>
      <c r="BB88" s="1" t="e">
        <f t="shared" si="71"/>
        <v>#VALUE!</v>
      </c>
      <c r="BC88" s="1" t="s">
        <v>454</v>
      </c>
      <c r="BD88" s="7">
        <f t="shared" si="72"/>
        <v>0</v>
      </c>
      <c r="BE88" s="1">
        <f t="shared" si="73"/>
        <v>0</v>
      </c>
      <c r="BF88" s="1" t="s">
        <v>454</v>
      </c>
      <c r="BG88" s="7">
        <f t="shared" si="74"/>
        <v>0</v>
      </c>
      <c r="BH88" s="1">
        <f t="shared" si="75"/>
        <v>0</v>
      </c>
    </row>
    <row r="89" spans="1:60" x14ac:dyDescent="0.25">
      <c r="A89" s="1" t="s">
        <v>216</v>
      </c>
      <c r="B89" s="1" t="s">
        <v>403</v>
      </c>
      <c r="C89" s="7">
        <f t="shared" si="38"/>
        <v>2</v>
      </c>
      <c r="D89" s="1" t="s">
        <v>411</v>
      </c>
      <c r="E89" s="7">
        <f t="shared" si="39"/>
        <v>4</v>
      </c>
      <c r="F89" s="1" t="s">
        <v>484</v>
      </c>
      <c r="G89" s="7">
        <f t="shared" si="40"/>
        <v>2</v>
      </c>
      <c r="H89" s="1" t="s">
        <v>418</v>
      </c>
      <c r="I89" s="7">
        <f t="shared" si="41"/>
        <v>2</v>
      </c>
      <c r="J89" s="1" t="s">
        <v>487</v>
      </c>
      <c r="K89" s="7">
        <f t="shared" si="42"/>
        <v>3</v>
      </c>
      <c r="L89" s="7">
        <f t="shared" si="43"/>
        <v>3</v>
      </c>
      <c r="M89" s="1" t="s">
        <v>425</v>
      </c>
      <c r="N89" s="7">
        <f t="shared" si="44"/>
        <v>2</v>
      </c>
      <c r="O89" s="7">
        <f t="shared" si="45"/>
        <v>2</v>
      </c>
      <c r="P89" s="1" t="s">
        <v>497</v>
      </c>
      <c r="Q89" s="7">
        <f t="shared" si="46"/>
        <v>2</v>
      </c>
      <c r="R89" s="7">
        <f t="shared" si="47"/>
        <v>2</v>
      </c>
      <c r="S89" s="1" t="s">
        <v>433</v>
      </c>
      <c r="T89" s="7">
        <f t="shared" si="48"/>
        <v>1</v>
      </c>
      <c r="U89" s="1">
        <f t="shared" si="49"/>
        <v>1</v>
      </c>
      <c r="V89" s="1" t="s">
        <v>425</v>
      </c>
      <c r="W89" s="7">
        <f t="shared" si="50"/>
        <v>2</v>
      </c>
      <c r="X89" s="1">
        <f t="shared" si="51"/>
        <v>2</v>
      </c>
      <c r="Y89" s="1" t="s">
        <v>425</v>
      </c>
      <c r="Z89" s="7">
        <f t="shared" si="52"/>
        <v>2</v>
      </c>
      <c r="AA89" s="1">
        <f t="shared" si="53"/>
        <v>2</v>
      </c>
      <c r="AB89" s="1" t="s">
        <v>425</v>
      </c>
      <c r="AC89" s="7">
        <f t="shared" si="54"/>
        <v>2</v>
      </c>
      <c r="AD89" s="1">
        <f t="shared" si="55"/>
        <v>2</v>
      </c>
      <c r="AE89" s="1" t="s">
        <v>445</v>
      </c>
      <c r="AF89" s="7">
        <f t="shared" si="56"/>
        <v>1</v>
      </c>
      <c r="AG89" s="1">
        <f t="shared" si="57"/>
        <v>1</v>
      </c>
      <c r="AH89" s="1" t="s">
        <v>453</v>
      </c>
      <c r="AI89" s="7">
        <f t="shared" si="58"/>
        <v>1</v>
      </c>
      <c r="AJ89" s="1">
        <f t="shared" si="59"/>
        <v>1</v>
      </c>
      <c r="AK89" s="1" t="s">
        <v>440</v>
      </c>
      <c r="AL89" s="7" t="str">
        <f t="shared" si="60"/>
        <v>NA</v>
      </c>
      <c r="AM89" s="1" t="e">
        <f t="shared" si="61"/>
        <v>#VALUE!</v>
      </c>
      <c r="AN89" s="1" t="s">
        <v>454</v>
      </c>
      <c r="AO89" s="7">
        <f t="shared" si="62"/>
        <v>0</v>
      </c>
      <c r="AP89" s="1">
        <f t="shared" si="63"/>
        <v>0</v>
      </c>
      <c r="AQ89" s="1" t="s">
        <v>454</v>
      </c>
      <c r="AR89" s="7">
        <f t="shared" si="64"/>
        <v>0</v>
      </c>
      <c r="AS89" s="1">
        <f t="shared" si="65"/>
        <v>0</v>
      </c>
      <c r="AT89" s="1" t="s">
        <v>464</v>
      </c>
      <c r="AU89" s="7">
        <f t="shared" si="66"/>
        <v>4</v>
      </c>
      <c r="AV89" s="1">
        <f t="shared" si="67"/>
        <v>4</v>
      </c>
      <c r="AW89" s="1" t="s">
        <v>453</v>
      </c>
      <c r="AX89" s="7">
        <f t="shared" si="68"/>
        <v>1</v>
      </c>
      <c r="AY89" s="1">
        <f t="shared" si="69"/>
        <v>1</v>
      </c>
      <c r="AZ89" s="1" t="s">
        <v>474</v>
      </c>
      <c r="BA89" s="7">
        <f t="shared" si="70"/>
        <v>1</v>
      </c>
      <c r="BB89" s="1">
        <f t="shared" si="71"/>
        <v>1</v>
      </c>
      <c r="BC89" s="1" t="s">
        <v>453</v>
      </c>
      <c r="BD89" s="7">
        <f t="shared" si="72"/>
        <v>1</v>
      </c>
      <c r="BE89" s="1">
        <f t="shared" si="73"/>
        <v>1</v>
      </c>
      <c r="BF89" s="1" t="s">
        <v>454</v>
      </c>
      <c r="BG89" s="7">
        <f t="shared" si="74"/>
        <v>0</v>
      </c>
      <c r="BH89" s="1">
        <f t="shared" si="75"/>
        <v>0</v>
      </c>
    </row>
    <row r="90" spans="1:60" x14ac:dyDescent="0.25">
      <c r="A90" s="1" t="s">
        <v>382</v>
      </c>
      <c r="B90" s="1" t="s">
        <v>404</v>
      </c>
      <c r="C90" s="7">
        <f t="shared" si="38"/>
        <v>1</v>
      </c>
      <c r="D90" s="1" t="s">
        <v>483</v>
      </c>
      <c r="E90" s="7">
        <f t="shared" si="39"/>
        <v>6</v>
      </c>
      <c r="F90" s="1" t="s">
        <v>484</v>
      </c>
      <c r="G90" s="7">
        <f t="shared" si="40"/>
        <v>2</v>
      </c>
      <c r="H90" s="1" t="s">
        <v>417</v>
      </c>
      <c r="I90" s="7">
        <f t="shared" si="41"/>
        <v>3</v>
      </c>
      <c r="J90" s="1" t="s">
        <v>422</v>
      </c>
      <c r="K90" s="7">
        <f t="shared" si="42"/>
        <v>4</v>
      </c>
      <c r="L90" s="7">
        <f t="shared" si="43"/>
        <v>4</v>
      </c>
      <c r="M90" s="1" t="s">
        <v>491</v>
      </c>
      <c r="N90" s="7" t="str">
        <f t="shared" si="44"/>
        <v>NA</v>
      </c>
      <c r="O90" s="7" t="e">
        <f t="shared" si="45"/>
        <v>#VALUE!</v>
      </c>
      <c r="Q90" s="7" t="str">
        <f t="shared" si="46"/>
        <v>NA</v>
      </c>
      <c r="R90" s="7" t="e">
        <f t="shared" si="47"/>
        <v>#VALUE!</v>
      </c>
      <c r="S90" s="1" t="s">
        <v>436</v>
      </c>
      <c r="T90" s="7" t="str">
        <f t="shared" si="48"/>
        <v>NA</v>
      </c>
      <c r="U90" s="1" t="e">
        <f t="shared" si="49"/>
        <v>#VALUE!</v>
      </c>
      <c r="V90" s="1" t="s">
        <v>490</v>
      </c>
      <c r="W90" s="7">
        <f t="shared" si="50"/>
        <v>5</v>
      </c>
      <c r="X90" s="1">
        <f t="shared" si="51"/>
        <v>5</v>
      </c>
      <c r="Y90" s="1" t="s">
        <v>490</v>
      </c>
      <c r="Z90" s="7">
        <f t="shared" si="52"/>
        <v>5</v>
      </c>
      <c r="AA90" s="1">
        <f t="shared" si="53"/>
        <v>5</v>
      </c>
      <c r="AB90" s="1" t="s">
        <v>425</v>
      </c>
      <c r="AC90" s="7">
        <f t="shared" si="54"/>
        <v>2</v>
      </c>
      <c r="AD90" s="1">
        <f t="shared" si="55"/>
        <v>2</v>
      </c>
      <c r="AE90" s="1" t="s">
        <v>425</v>
      </c>
      <c r="AF90" s="7">
        <f t="shared" si="56"/>
        <v>2</v>
      </c>
      <c r="AG90" s="1">
        <f t="shared" si="57"/>
        <v>2</v>
      </c>
      <c r="AH90" s="1" t="s">
        <v>455</v>
      </c>
      <c r="AI90" s="7" t="str">
        <f t="shared" si="58"/>
        <v>NA</v>
      </c>
      <c r="AJ90" s="1" t="e">
        <f t="shared" si="59"/>
        <v>#VALUE!</v>
      </c>
      <c r="AK90" s="1" t="s">
        <v>453</v>
      </c>
      <c r="AL90" s="7">
        <f t="shared" si="60"/>
        <v>1</v>
      </c>
      <c r="AM90" s="1">
        <f t="shared" si="61"/>
        <v>1</v>
      </c>
      <c r="AN90" s="1" t="s">
        <v>454</v>
      </c>
      <c r="AO90" s="7">
        <f t="shared" si="62"/>
        <v>0</v>
      </c>
      <c r="AP90" s="1">
        <f t="shared" si="63"/>
        <v>0</v>
      </c>
      <c r="AQ90" s="1" t="s">
        <v>454</v>
      </c>
      <c r="AR90" s="7">
        <f t="shared" si="64"/>
        <v>0</v>
      </c>
      <c r="AS90" s="1">
        <f t="shared" si="65"/>
        <v>0</v>
      </c>
      <c r="AT90" s="1" t="s">
        <v>463</v>
      </c>
      <c r="AU90" s="7">
        <f t="shared" si="66"/>
        <v>5</v>
      </c>
      <c r="AV90" s="1">
        <f t="shared" si="67"/>
        <v>5</v>
      </c>
      <c r="AW90" s="1" t="s">
        <v>453</v>
      </c>
      <c r="AX90" s="7">
        <f t="shared" si="68"/>
        <v>1</v>
      </c>
      <c r="AY90" s="1">
        <f t="shared" si="69"/>
        <v>1</v>
      </c>
      <c r="AZ90" s="1" t="s">
        <v>472</v>
      </c>
      <c r="BA90" s="7">
        <f t="shared" si="70"/>
        <v>3</v>
      </c>
      <c r="BB90" s="1">
        <f t="shared" si="71"/>
        <v>3</v>
      </c>
      <c r="BC90" s="1" t="s">
        <v>453</v>
      </c>
      <c r="BD90" s="7">
        <f t="shared" si="72"/>
        <v>1</v>
      </c>
      <c r="BE90" s="1">
        <f t="shared" si="73"/>
        <v>1</v>
      </c>
      <c r="BF90" s="1" t="s">
        <v>454</v>
      </c>
      <c r="BG90" s="7">
        <f t="shared" si="74"/>
        <v>0</v>
      </c>
      <c r="BH90" s="1">
        <f t="shared" si="75"/>
        <v>0</v>
      </c>
    </row>
    <row r="91" spans="1:60" x14ac:dyDescent="0.25">
      <c r="A91" s="1" t="s">
        <v>243</v>
      </c>
      <c r="B91" s="1" t="s">
        <v>403</v>
      </c>
      <c r="C91" s="7">
        <f t="shared" si="38"/>
        <v>2</v>
      </c>
      <c r="D91" s="1" t="s">
        <v>411</v>
      </c>
      <c r="E91" s="7">
        <f t="shared" si="39"/>
        <v>4</v>
      </c>
      <c r="F91" s="1" t="s">
        <v>484</v>
      </c>
      <c r="G91" s="7">
        <f t="shared" si="40"/>
        <v>2</v>
      </c>
      <c r="H91" s="1" t="s">
        <v>419</v>
      </c>
      <c r="I91" s="7">
        <f t="shared" si="41"/>
        <v>4</v>
      </c>
      <c r="J91" s="1" t="s">
        <v>422</v>
      </c>
      <c r="K91" s="7">
        <f t="shared" si="42"/>
        <v>4</v>
      </c>
      <c r="L91" s="7">
        <f t="shared" si="43"/>
        <v>4</v>
      </c>
      <c r="M91" s="1" t="s">
        <v>491</v>
      </c>
      <c r="N91" s="7" t="str">
        <f t="shared" si="44"/>
        <v>NA</v>
      </c>
      <c r="O91" s="7" t="e">
        <f t="shared" si="45"/>
        <v>#VALUE!</v>
      </c>
      <c r="Q91" s="7" t="str">
        <f t="shared" si="46"/>
        <v>NA</v>
      </c>
      <c r="R91" s="7" t="e">
        <f t="shared" si="47"/>
        <v>#VALUE!</v>
      </c>
      <c r="S91" s="1" t="s">
        <v>434</v>
      </c>
      <c r="T91" s="7">
        <f t="shared" si="48"/>
        <v>5</v>
      </c>
      <c r="U91" s="1">
        <f t="shared" si="49"/>
        <v>5</v>
      </c>
      <c r="V91" s="1" t="s">
        <v>490</v>
      </c>
      <c r="W91" s="7">
        <f t="shared" si="50"/>
        <v>5</v>
      </c>
      <c r="X91" s="1">
        <f t="shared" si="51"/>
        <v>5</v>
      </c>
      <c r="Y91" s="1" t="s">
        <v>425</v>
      </c>
      <c r="Z91" s="7">
        <f t="shared" si="52"/>
        <v>2</v>
      </c>
      <c r="AA91" s="1">
        <f t="shared" si="53"/>
        <v>2</v>
      </c>
      <c r="AB91" s="1" t="s">
        <v>425</v>
      </c>
      <c r="AC91" s="7">
        <f t="shared" si="54"/>
        <v>2</v>
      </c>
      <c r="AD91" s="1">
        <f t="shared" si="55"/>
        <v>2</v>
      </c>
      <c r="AE91" s="1" t="s">
        <v>425</v>
      </c>
      <c r="AF91" s="7">
        <f t="shared" si="56"/>
        <v>2</v>
      </c>
      <c r="AG91" s="1">
        <f t="shared" si="57"/>
        <v>2</v>
      </c>
      <c r="AH91" s="1" t="s">
        <v>453</v>
      </c>
      <c r="AI91" s="7">
        <f t="shared" si="58"/>
        <v>1</v>
      </c>
      <c r="AJ91" s="1">
        <f t="shared" si="59"/>
        <v>1</v>
      </c>
      <c r="AK91" s="1" t="s">
        <v>454</v>
      </c>
      <c r="AL91" s="7">
        <f t="shared" si="60"/>
        <v>0</v>
      </c>
      <c r="AM91" s="1">
        <f t="shared" si="61"/>
        <v>0</v>
      </c>
      <c r="AN91" s="1" t="s">
        <v>454</v>
      </c>
      <c r="AO91" s="7">
        <f t="shared" si="62"/>
        <v>0</v>
      </c>
      <c r="AP91" s="1">
        <f t="shared" si="63"/>
        <v>0</v>
      </c>
      <c r="AQ91" s="1" t="s">
        <v>454</v>
      </c>
      <c r="AR91" s="7">
        <f t="shared" si="64"/>
        <v>0</v>
      </c>
      <c r="AS91" s="1">
        <f t="shared" si="65"/>
        <v>0</v>
      </c>
      <c r="AT91" s="1" t="s">
        <v>461</v>
      </c>
      <c r="AU91" s="7">
        <f t="shared" si="66"/>
        <v>1</v>
      </c>
      <c r="AV91" s="1">
        <f t="shared" si="67"/>
        <v>1</v>
      </c>
      <c r="AW91" s="1" t="s">
        <v>454</v>
      </c>
      <c r="AX91" s="7">
        <f t="shared" si="68"/>
        <v>0</v>
      </c>
      <c r="AY91" s="1">
        <f t="shared" si="69"/>
        <v>0</v>
      </c>
      <c r="BA91" s="7" t="str">
        <f t="shared" si="70"/>
        <v>NA</v>
      </c>
      <c r="BB91" s="1" t="e">
        <f t="shared" si="71"/>
        <v>#VALUE!</v>
      </c>
      <c r="BC91" s="1" t="s">
        <v>455</v>
      </c>
      <c r="BD91" s="7" t="str">
        <f t="shared" si="72"/>
        <v>NA</v>
      </c>
      <c r="BE91" s="1" t="e">
        <f t="shared" si="73"/>
        <v>#VALUE!</v>
      </c>
      <c r="BF91" s="1" t="s">
        <v>455</v>
      </c>
      <c r="BG91" s="7" t="str">
        <f t="shared" si="74"/>
        <v>NA</v>
      </c>
      <c r="BH91" s="1" t="e">
        <f t="shared" si="75"/>
        <v>#VALUE!</v>
      </c>
    </row>
    <row r="92" spans="1:60" x14ac:dyDescent="0.25">
      <c r="A92" s="1" t="s">
        <v>121</v>
      </c>
      <c r="B92" s="1" t="s">
        <v>403</v>
      </c>
      <c r="C92" s="7">
        <f t="shared" si="38"/>
        <v>2</v>
      </c>
      <c r="D92" s="1" t="s">
        <v>410</v>
      </c>
      <c r="E92" s="7">
        <f t="shared" si="39"/>
        <v>3</v>
      </c>
      <c r="F92" s="1" t="s">
        <v>414</v>
      </c>
      <c r="G92" s="7">
        <f t="shared" si="40"/>
        <v>1</v>
      </c>
      <c r="H92" s="1" t="s">
        <v>417</v>
      </c>
      <c r="I92" s="7">
        <f t="shared" si="41"/>
        <v>3</v>
      </c>
      <c r="J92" s="1" t="s">
        <v>422</v>
      </c>
      <c r="K92" s="7">
        <f t="shared" si="42"/>
        <v>4</v>
      </c>
      <c r="L92" s="7">
        <f t="shared" si="43"/>
        <v>4</v>
      </c>
      <c r="M92" s="1" t="s">
        <v>427</v>
      </c>
      <c r="N92" s="7" t="str">
        <f t="shared" si="44"/>
        <v>NA</v>
      </c>
      <c r="O92" s="7" t="e">
        <f t="shared" si="45"/>
        <v>#VALUE!</v>
      </c>
      <c r="Q92" s="7" t="str">
        <f t="shared" si="46"/>
        <v>NA</v>
      </c>
      <c r="R92" s="7" t="e">
        <f t="shared" si="47"/>
        <v>#VALUE!</v>
      </c>
      <c r="S92" s="1" t="s">
        <v>435</v>
      </c>
      <c r="T92" s="7" t="str">
        <f t="shared" si="48"/>
        <v>NA</v>
      </c>
      <c r="U92" s="1" t="e">
        <f t="shared" si="49"/>
        <v>#VALUE!</v>
      </c>
      <c r="V92" s="1" t="s">
        <v>440</v>
      </c>
      <c r="W92" s="7" t="str">
        <f t="shared" si="50"/>
        <v>NA</v>
      </c>
      <c r="X92" s="1" t="e">
        <f t="shared" si="51"/>
        <v>#VALUE!</v>
      </c>
      <c r="Y92" s="1" t="s">
        <v>490</v>
      </c>
      <c r="Z92" s="7">
        <f t="shared" si="52"/>
        <v>5</v>
      </c>
      <c r="AA92" s="1">
        <f t="shared" si="53"/>
        <v>5</v>
      </c>
      <c r="AB92" s="1" t="s">
        <v>440</v>
      </c>
      <c r="AC92" s="7" t="str">
        <f t="shared" si="54"/>
        <v>NA</v>
      </c>
      <c r="AD92" s="1" t="e">
        <f t="shared" si="55"/>
        <v>#VALUE!</v>
      </c>
      <c r="AE92" s="1" t="s">
        <v>440</v>
      </c>
      <c r="AF92" s="7" t="str">
        <f t="shared" si="56"/>
        <v>NA</v>
      </c>
      <c r="AG92" s="1" t="e">
        <f t="shared" si="57"/>
        <v>#VALUE!</v>
      </c>
      <c r="AH92" s="1" t="s">
        <v>453</v>
      </c>
      <c r="AI92" s="7">
        <f t="shared" si="58"/>
        <v>1</v>
      </c>
      <c r="AJ92" s="1">
        <f t="shared" si="59"/>
        <v>1</v>
      </c>
      <c r="AK92" s="1" t="s">
        <v>453</v>
      </c>
      <c r="AL92" s="7">
        <f t="shared" si="60"/>
        <v>1</v>
      </c>
      <c r="AM92" s="1">
        <f t="shared" si="61"/>
        <v>1</v>
      </c>
      <c r="AN92" s="1" t="s">
        <v>453</v>
      </c>
      <c r="AO92" s="7">
        <f t="shared" si="62"/>
        <v>1</v>
      </c>
      <c r="AP92" s="1">
        <f t="shared" si="63"/>
        <v>1</v>
      </c>
      <c r="AQ92" s="1" t="s">
        <v>454</v>
      </c>
      <c r="AR92" s="7">
        <f t="shared" si="64"/>
        <v>0</v>
      </c>
      <c r="AS92" s="1">
        <f t="shared" si="65"/>
        <v>0</v>
      </c>
      <c r="AT92" s="1" t="s">
        <v>464</v>
      </c>
      <c r="AU92" s="7">
        <f t="shared" si="66"/>
        <v>4</v>
      </c>
      <c r="AV92" s="1">
        <f t="shared" si="67"/>
        <v>4</v>
      </c>
      <c r="AW92" s="1" t="s">
        <v>453</v>
      </c>
      <c r="AX92" s="7">
        <f t="shared" si="68"/>
        <v>1</v>
      </c>
      <c r="AY92" s="1">
        <f t="shared" si="69"/>
        <v>1</v>
      </c>
      <c r="AZ92" s="1" t="s">
        <v>472</v>
      </c>
      <c r="BA92" s="7">
        <f t="shared" si="70"/>
        <v>3</v>
      </c>
      <c r="BB92" s="1">
        <f t="shared" si="71"/>
        <v>3</v>
      </c>
      <c r="BC92" s="1" t="s">
        <v>453</v>
      </c>
      <c r="BD92" s="7">
        <f t="shared" si="72"/>
        <v>1</v>
      </c>
      <c r="BE92" s="1">
        <f t="shared" si="73"/>
        <v>1</v>
      </c>
      <c r="BF92" s="1" t="s">
        <v>454</v>
      </c>
      <c r="BG92" s="7">
        <f t="shared" si="74"/>
        <v>0</v>
      </c>
      <c r="BH92" s="1">
        <f t="shared" si="75"/>
        <v>0</v>
      </c>
    </row>
    <row r="93" spans="1:60" x14ac:dyDescent="0.25">
      <c r="A93" s="1" t="s">
        <v>94</v>
      </c>
      <c r="B93" s="1" t="s">
        <v>404</v>
      </c>
      <c r="C93" s="7">
        <f t="shared" si="38"/>
        <v>1</v>
      </c>
      <c r="D93" s="1" t="s">
        <v>409</v>
      </c>
      <c r="E93" s="7">
        <f t="shared" si="39"/>
        <v>2</v>
      </c>
      <c r="F93" s="1" t="s">
        <v>484</v>
      </c>
      <c r="G93" s="7">
        <f t="shared" si="40"/>
        <v>2</v>
      </c>
      <c r="H93" s="1" t="s">
        <v>418</v>
      </c>
      <c r="I93" s="7">
        <f t="shared" si="41"/>
        <v>2</v>
      </c>
      <c r="J93" s="1" t="s">
        <v>487</v>
      </c>
      <c r="K93" s="7">
        <f t="shared" si="42"/>
        <v>3</v>
      </c>
      <c r="L93" s="7">
        <f t="shared" si="43"/>
        <v>3</v>
      </c>
      <c r="M93" s="1" t="s">
        <v>426</v>
      </c>
      <c r="N93" s="7">
        <f t="shared" si="44"/>
        <v>4</v>
      </c>
      <c r="O93" s="7">
        <f t="shared" si="45"/>
        <v>4</v>
      </c>
      <c r="Q93" s="7" t="str">
        <f t="shared" si="46"/>
        <v>NA</v>
      </c>
      <c r="R93" s="7" t="e">
        <f t="shared" si="47"/>
        <v>#VALUE!</v>
      </c>
      <c r="S93" s="1" t="s">
        <v>434</v>
      </c>
      <c r="T93" s="7">
        <f t="shared" si="48"/>
        <v>5</v>
      </c>
      <c r="U93" s="1">
        <f t="shared" si="49"/>
        <v>5</v>
      </c>
      <c r="V93" s="1" t="s">
        <v>490</v>
      </c>
      <c r="W93" s="7">
        <f t="shared" si="50"/>
        <v>5</v>
      </c>
      <c r="X93" s="1">
        <f t="shared" si="51"/>
        <v>5</v>
      </c>
      <c r="Y93" s="1" t="s">
        <v>490</v>
      </c>
      <c r="Z93" s="7">
        <f t="shared" si="52"/>
        <v>5</v>
      </c>
      <c r="AA93" s="1">
        <f t="shared" si="53"/>
        <v>5</v>
      </c>
      <c r="AB93" s="1" t="s">
        <v>490</v>
      </c>
      <c r="AC93" s="7">
        <f t="shared" si="54"/>
        <v>5</v>
      </c>
      <c r="AD93" s="1">
        <f t="shared" si="55"/>
        <v>5</v>
      </c>
      <c r="AE93" s="1" t="s">
        <v>425</v>
      </c>
      <c r="AF93" s="7">
        <f t="shared" si="56"/>
        <v>2</v>
      </c>
      <c r="AG93" s="1">
        <f t="shared" si="57"/>
        <v>2</v>
      </c>
      <c r="AH93" s="1" t="s">
        <v>453</v>
      </c>
      <c r="AI93" s="7">
        <f t="shared" si="58"/>
        <v>1</v>
      </c>
      <c r="AJ93" s="1">
        <f t="shared" si="59"/>
        <v>1</v>
      </c>
      <c r="AK93" s="1" t="s">
        <v>453</v>
      </c>
      <c r="AL93" s="7">
        <f t="shared" si="60"/>
        <v>1</v>
      </c>
      <c r="AM93" s="1">
        <f t="shared" si="61"/>
        <v>1</v>
      </c>
      <c r="AN93" s="1" t="s">
        <v>435</v>
      </c>
      <c r="AO93" s="7" t="str">
        <f t="shared" si="62"/>
        <v>NA</v>
      </c>
      <c r="AP93" s="1" t="e">
        <f t="shared" si="63"/>
        <v>#VALUE!</v>
      </c>
      <c r="AQ93" s="1" t="s">
        <v>454</v>
      </c>
      <c r="AR93" s="7">
        <f t="shared" si="64"/>
        <v>0</v>
      </c>
      <c r="AS93" s="1">
        <f t="shared" si="65"/>
        <v>0</v>
      </c>
      <c r="AT93" s="1" t="s">
        <v>462</v>
      </c>
      <c r="AU93" s="7">
        <f t="shared" si="66"/>
        <v>3</v>
      </c>
      <c r="AV93" s="1">
        <f t="shared" si="67"/>
        <v>3</v>
      </c>
      <c r="AW93" s="1" t="s">
        <v>454</v>
      </c>
      <c r="AX93" s="7">
        <f t="shared" si="68"/>
        <v>0</v>
      </c>
      <c r="AY93" s="1">
        <f t="shared" si="69"/>
        <v>0</v>
      </c>
      <c r="BA93" s="7" t="str">
        <f t="shared" si="70"/>
        <v>NA</v>
      </c>
      <c r="BB93" s="1" t="e">
        <f t="shared" si="71"/>
        <v>#VALUE!</v>
      </c>
      <c r="BC93" s="1" t="s">
        <v>453</v>
      </c>
      <c r="BD93" s="7">
        <f t="shared" si="72"/>
        <v>1</v>
      </c>
      <c r="BE93" s="1">
        <f t="shared" si="73"/>
        <v>1</v>
      </c>
      <c r="BF93" s="1" t="s">
        <v>453</v>
      </c>
      <c r="BG93" s="7">
        <f t="shared" si="74"/>
        <v>1</v>
      </c>
      <c r="BH93" s="1">
        <f t="shared" si="75"/>
        <v>1</v>
      </c>
    </row>
    <row r="94" spans="1:60" x14ac:dyDescent="0.25">
      <c r="A94" s="1" t="s">
        <v>136</v>
      </c>
      <c r="B94" s="1" t="s">
        <v>403</v>
      </c>
      <c r="C94" s="7">
        <f t="shared" si="38"/>
        <v>2</v>
      </c>
      <c r="D94" s="1" t="s">
        <v>410</v>
      </c>
      <c r="E94" s="7">
        <f t="shared" si="39"/>
        <v>3</v>
      </c>
      <c r="F94" s="1" t="s">
        <v>414</v>
      </c>
      <c r="G94" s="7">
        <f t="shared" si="40"/>
        <v>1</v>
      </c>
      <c r="H94" s="1" t="s">
        <v>417</v>
      </c>
      <c r="I94" s="7">
        <f t="shared" si="41"/>
        <v>3</v>
      </c>
      <c r="J94" s="1" t="s">
        <v>421</v>
      </c>
      <c r="K94" s="7">
        <f t="shared" si="42"/>
        <v>2</v>
      </c>
      <c r="L94" s="7">
        <f t="shared" si="43"/>
        <v>2</v>
      </c>
      <c r="M94" s="1" t="s">
        <v>427</v>
      </c>
      <c r="N94" s="7" t="str">
        <f t="shared" si="44"/>
        <v>NA</v>
      </c>
      <c r="O94" s="7" t="e">
        <f t="shared" si="45"/>
        <v>#VALUE!</v>
      </c>
      <c r="Q94" s="7" t="str">
        <f t="shared" si="46"/>
        <v>NA</v>
      </c>
      <c r="R94" s="7" t="e">
        <f t="shared" si="47"/>
        <v>#VALUE!</v>
      </c>
      <c r="S94" s="1" t="s">
        <v>432</v>
      </c>
      <c r="T94" s="7">
        <f t="shared" si="48"/>
        <v>2</v>
      </c>
      <c r="U94" s="1">
        <f t="shared" si="49"/>
        <v>2</v>
      </c>
      <c r="V94" s="1" t="s">
        <v>440</v>
      </c>
      <c r="W94" s="7" t="str">
        <f t="shared" si="50"/>
        <v>NA</v>
      </c>
      <c r="X94" s="1" t="e">
        <f t="shared" si="51"/>
        <v>#VALUE!</v>
      </c>
      <c r="Y94" s="1" t="s">
        <v>491</v>
      </c>
      <c r="Z94" s="7" t="str">
        <f t="shared" si="52"/>
        <v>NA</v>
      </c>
      <c r="AA94" s="1" t="e">
        <f t="shared" si="53"/>
        <v>#VALUE!</v>
      </c>
      <c r="AB94" s="1" t="s">
        <v>440</v>
      </c>
      <c r="AC94" s="7" t="str">
        <f t="shared" si="54"/>
        <v>NA</v>
      </c>
      <c r="AD94" s="1" t="e">
        <f t="shared" si="55"/>
        <v>#VALUE!</v>
      </c>
      <c r="AE94" s="1" t="s">
        <v>425</v>
      </c>
      <c r="AF94" s="7">
        <f t="shared" si="56"/>
        <v>2</v>
      </c>
      <c r="AG94" s="1">
        <f t="shared" si="57"/>
        <v>2</v>
      </c>
      <c r="AH94" s="1" t="s">
        <v>453</v>
      </c>
      <c r="AI94" s="7">
        <f t="shared" si="58"/>
        <v>1</v>
      </c>
      <c r="AJ94" s="1">
        <f t="shared" si="59"/>
        <v>1</v>
      </c>
      <c r="AK94" s="1" t="s">
        <v>453</v>
      </c>
      <c r="AL94" s="7">
        <f t="shared" si="60"/>
        <v>1</v>
      </c>
      <c r="AM94" s="1">
        <f t="shared" si="61"/>
        <v>1</v>
      </c>
      <c r="AN94" s="1" t="s">
        <v>454</v>
      </c>
      <c r="AO94" s="7">
        <f t="shared" si="62"/>
        <v>0</v>
      </c>
      <c r="AP94" s="1">
        <f t="shared" si="63"/>
        <v>0</v>
      </c>
      <c r="AQ94" s="1" t="s">
        <v>453</v>
      </c>
      <c r="AR94" s="7">
        <f t="shared" si="64"/>
        <v>1</v>
      </c>
      <c r="AS94" s="1">
        <f t="shared" si="65"/>
        <v>1</v>
      </c>
      <c r="AT94" s="1" t="s">
        <v>464</v>
      </c>
      <c r="AU94" s="7">
        <f t="shared" si="66"/>
        <v>4</v>
      </c>
      <c r="AV94" s="1">
        <f t="shared" si="67"/>
        <v>4</v>
      </c>
      <c r="AW94" s="1" t="s">
        <v>454</v>
      </c>
      <c r="AX94" s="7">
        <f t="shared" si="68"/>
        <v>0</v>
      </c>
      <c r="AY94" s="1">
        <f t="shared" si="69"/>
        <v>0</v>
      </c>
      <c r="BA94" s="7" t="str">
        <f t="shared" si="70"/>
        <v>NA</v>
      </c>
      <c r="BB94" s="1" t="e">
        <f t="shared" si="71"/>
        <v>#VALUE!</v>
      </c>
      <c r="BC94" s="1" t="s">
        <v>453</v>
      </c>
      <c r="BD94" s="7">
        <f t="shared" si="72"/>
        <v>1</v>
      </c>
      <c r="BE94" s="1">
        <f t="shared" si="73"/>
        <v>1</v>
      </c>
      <c r="BF94" s="1" t="s">
        <v>455</v>
      </c>
      <c r="BG94" s="7" t="str">
        <f t="shared" si="74"/>
        <v>NA</v>
      </c>
      <c r="BH94" s="1" t="e">
        <f t="shared" si="75"/>
        <v>#VALUE!</v>
      </c>
    </row>
    <row r="95" spans="1:60" x14ac:dyDescent="0.25">
      <c r="A95" s="1" t="s">
        <v>377</v>
      </c>
      <c r="B95" s="1" t="s">
        <v>403</v>
      </c>
      <c r="C95" s="7">
        <f t="shared" si="38"/>
        <v>2</v>
      </c>
      <c r="D95" s="1" t="s">
        <v>483</v>
      </c>
      <c r="E95" s="7">
        <f t="shared" si="39"/>
        <v>6</v>
      </c>
      <c r="F95" s="1" t="s">
        <v>484</v>
      </c>
      <c r="G95" s="7">
        <f t="shared" si="40"/>
        <v>2</v>
      </c>
      <c r="H95" s="1" t="s">
        <v>419</v>
      </c>
      <c r="I95" s="7">
        <f t="shared" si="41"/>
        <v>4</v>
      </c>
      <c r="J95" s="1" t="s">
        <v>422</v>
      </c>
      <c r="K95" s="7">
        <f t="shared" si="42"/>
        <v>4</v>
      </c>
      <c r="L95" s="7">
        <f t="shared" si="43"/>
        <v>4</v>
      </c>
      <c r="M95" s="1" t="s">
        <v>425</v>
      </c>
      <c r="N95" s="7">
        <f t="shared" si="44"/>
        <v>2</v>
      </c>
      <c r="O95" s="7">
        <f t="shared" si="45"/>
        <v>2</v>
      </c>
      <c r="P95" s="1" t="s">
        <v>493</v>
      </c>
      <c r="Q95" s="7">
        <f t="shared" si="46"/>
        <v>1</v>
      </c>
      <c r="R95" s="7">
        <f t="shared" si="47"/>
        <v>1</v>
      </c>
      <c r="S95" s="1" t="s">
        <v>434</v>
      </c>
      <c r="T95" s="7">
        <f t="shared" si="48"/>
        <v>5</v>
      </c>
      <c r="U95" s="1">
        <f t="shared" si="49"/>
        <v>5</v>
      </c>
      <c r="V95" s="1" t="s">
        <v>490</v>
      </c>
      <c r="W95" s="7">
        <f t="shared" si="50"/>
        <v>5</v>
      </c>
      <c r="X95" s="1">
        <f t="shared" si="51"/>
        <v>5</v>
      </c>
      <c r="Y95" s="1" t="s">
        <v>490</v>
      </c>
      <c r="Z95" s="7">
        <f t="shared" si="52"/>
        <v>5</v>
      </c>
      <c r="AA95" s="1">
        <f t="shared" si="53"/>
        <v>5</v>
      </c>
      <c r="AB95" s="1" t="s">
        <v>425</v>
      </c>
      <c r="AC95" s="7">
        <f t="shared" si="54"/>
        <v>2</v>
      </c>
      <c r="AD95" s="1">
        <f t="shared" si="55"/>
        <v>2</v>
      </c>
      <c r="AE95" s="1" t="s">
        <v>425</v>
      </c>
      <c r="AF95" s="7">
        <f t="shared" si="56"/>
        <v>2</v>
      </c>
      <c r="AG95" s="1">
        <f t="shared" si="57"/>
        <v>2</v>
      </c>
      <c r="AH95" s="1" t="s">
        <v>453</v>
      </c>
      <c r="AI95" s="7">
        <f t="shared" si="58"/>
        <v>1</v>
      </c>
      <c r="AJ95" s="1">
        <f t="shared" si="59"/>
        <v>1</v>
      </c>
      <c r="AK95" s="1" t="s">
        <v>453</v>
      </c>
      <c r="AL95" s="7">
        <f t="shared" si="60"/>
        <v>1</v>
      </c>
      <c r="AM95" s="1">
        <f t="shared" si="61"/>
        <v>1</v>
      </c>
      <c r="AN95" s="1" t="s">
        <v>454</v>
      </c>
      <c r="AO95" s="7">
        <f t="shared" si="62"/>
        <v>0</v>
      </c>
      <c r="AP95" s="1">
        <f t="shared" si="63"/>
        <v>0</v>
      </c>
      <c r="AQ95" s="1" t="s">
        <v>454</v>
      </c>
      <c r="AR95" s="7">
        <f t="shared" si="64"/>
        <v>0</v>
      </c>
      <c r="AS95" s="1">
        <f t="shared" si="65"/>
        <v>0</v>
      </c>
      <c r="AT95" s="1" t="s">
        <v>463</v>
      </c>
      <c r="AU95" s="7">
        <f t="shared" si="66"/>
        <v>5</v>
      </c>
      <c r="AV95" s="1">
        <f t="shared" si="67"/>
        <v>5</v>
      </c>
      <c r="AW95" s="1" t="s">
        <v>453</v>
      </c>
      <c r="AX95" s="7">
        <f t="shared" si="68"/>
        <v>1</v>
      </c>
      <c r="AY95" s="1">
        <f t="shared" si="69"/>
        <v>1</v>
      </c>
      <c r="AZ95" s="1" t="s">
        <v>474</v>
      </c>
      <c r="BA95" s="7">
        <f t="shared" si="70"/>
        <v>1</v>
      </c>
      <c r="BB95" s="1">
        <f t="shared" si="71"/>
        <v>1</v>
      </c>
      <c r="BC95" s="1" t="s">
        <v>453</v>
      </c>
      <c r="BD95" s="7">
        <f t="shared" si="72"/>
        <v>1</v>
      </c>
      <c r="BE95" s="1">
        <f t="shared" si="73"/>
        <v>1</v>
      </c>
      <c r="BF95" s="1" t="s">
        <v>453</v>
      </c>
      <c r="BG95" s="7">
        <f t="shared" si="74"/>
        <v>1</v>
      </c>
      <c r="BH95" s="1">
        <f t="shared" si="75"/>
        <v>1</v>
      </c>
    </row>
    <row r="96" spans="1:60" x14ac:dyDescent="0.25">
      <c r="A96" s="1" t="s">
        <v>193</v>
      </c>
      <c r="B96" s="1" t="s">
        <v>404</v>
      </c>
      <c r="C96" s="7">
        <f t="shared" si="38"/>
        <v>1</v>
      </c>
      <c r="D96" s="1" t="s">
        <v>410</v>
      </c>
      <c r="E96" s="7">
        <f t="shared" si="39"/>
        <v>3</v>
      </c>
      <c r="F96" s="1" t="s">
        <v>484</v>
      </c>
      <c r="G96" s="7">
        <f t="shared" si="40"/>
        <v>2</v>
      </c>
      <c r="H96" s="1" t="s">
        <v>418</v>
      </c>
      <c r="I96" s="7">
        <f t="shared" si="41"/>
        <v>2</v>
      </c>
      <c r="J96" s="1" t="s">
        <v>421</v>
      </c>
      <c r="K96" s="7">
        <f t="shared" si="42"/>
        <v>2</v>
      </c>
      <c r="L96" s="7">
        <f t="shared" si="43"/>
        <v>2</v>
      </c>
      <c r="M96" s="1" t="s">
        <v>425</v>
      </c>
      <c r="N96" s="7">
        <f t="shared" si="44"/>
        <v>2</v>
      </c>
      <c r="O96" s="7">
        <f t="shared" si="45"/>
        <v>2</v>
      </c>
      <c r="P96" s="1" t="s">
        <v>496</v>
      </c>
      <c r="Q96" s="7">
        <f t="shared" si="46"/>
        <v>5</v>
      </c>
      <c r="R96" s="7">
        <f t="shared" si="47"/>
        <v>5</v>
      </c>
      <c r="S96" s="1" t="s">
        <v>433</v>
      </c>
      <c r="T96" s="7">
        <f t="shared" si="48"/>
        <v>1</v>
      </c>
      <c r="U96" s="1">
        <f t="shared" si="49"/>
        <v>1</v>
      </c>
      <c r="V96" s="1" t="s">
        <v>425</v>
      </c>
      <c r="W96" s="7">
        <f t="shared" si="50"/>
        <v>2</v>
      </c>
      <c r="X96" s="1">
        <f t="shared" si="51"/>
        <v>2</v>
      </c>
      <c r="Y96" s="1" t="s">
        <v>438</v>
      </c>
      <c r="Z96" s="7">
        <f t="shared" si="52"/>
        <v>1</v>
      </c>
      <c r="AA96" s="1">
        <f t="shared" si="53"/>
        <v>1</v>
      </c>
      <c r="AB96" s="1" t="s">
        <v>489</v>
      </c>
      <c r="AC96" s="7">
        <f t="shared" si="54"/>
        <v>1</v>
      </c>
      <c r="AD96" s="1">
        <f t="shared" si="55"/>
        <v>1</v>
      </c>
      <c r="AE96" s="1" t="s">
        <v>425</v>
      </c>
      <c r="AF96" s="7">
        <f t="shared" si="56"/>
        <v>2</v>
      </c>
      <c r="AG96" s="1">
        <f t="shared" si="57"/>
        <v>2</v>
      </c>
      <c r="AH96" s="1" t="s">
        <v>453</v>
      </c>
      <c r="AI96" s="7">
        <f t="shared" si="58"/>
        <v>1</v>
      </c>
      <c r="AJ96" s="1">
        <f t="shared" si="59"/>
        <v>1</v>
      </c>
      <c r="AK96" s="1" t="s">
        <v>453</v>
      </c>
      <c r="AL96" s="7">
        <f t="shared" si="60"/>
        <v>1</v>
      </c>
      <c r="AM96" s="1">
        <f t="shared" si="61"/>
        <v>1</v>
      </c>
      <c r="AN96" s="1" t="s">
        <v>453</v>
      </c>
      <c r="AO96" s="7">
        <f t="shared" si="62"/>
        <v>1</v>
      </c>
      <c r="AP96" s="1">
        <f t="shared" si="63"/>
        <v>1</v>
      </c>
      <c r="AQ96" s="1" t="s">
        <v>454</v>
      </c>
      <c r="AR96" s="7">
        <f t="shared" si="64"/>
        <v>0</v>
      </c>
      <c r="AS96" s="1">
        <f t="shared" si="65"/>
        <v>0</v>
      </c>
      <c r="AT96" s="1" t="s">
        <v>465</v>
      </c>
      <c r="AU96" s="7">
        <f t="shared" si="66"/>
        <v>2</v>
      </c>
      <c r="AV96" s="1">
        <f t="shared" si="67"/>
        <v>2</v>
      </c>
      <c r="AW96" s="1" t="s">
        <v>453</v>
      </c>
      <c r="AX96" s="7">
        <f t="shared" si="68"/>
        <v>1</v>
      </c>
      <c r="AY96" s="1">
        <f t="shared" si="69"/>
        <v>1</v>
      </c>
      <c r="AZ96" s="1" t="s">
        <v>475</v>
      </c>
      <c r="BA96" s="7">
        <f t="shared" si="70"/>
        <v>4</v>
      </c>
      <c r="BB96" s="1">
        <f t="shared" si="71"/>
        <v>4</v>
      </c>
      <c r="BC96" s="1" t="s">
        <v>455</v>
      </c>
      <c r="BD96" s="7" t="str">
        <f t="shared" si="72"/>
        <v>NA</v>
      </c>
      <c r="BE96" s="1" t="e">
        <f t="shared" si="73"/>
        <v>#VALUE!</v>
      </c>
      <c r="BF96" s="1" t="s">
        <v>453</v>
      </c>
      <c r="BG96" s="7">
        <f t="shared" si="74"/>
        <v>1</v>
      </c>
      <c r="BH96" s="1">
        <f t="shared" si="75"/>
        <v>1</v>
      </c>
    </row>
    <row r="97" spans="1:60" x14ac:dyDescent="0.25">
      <c r="A97" s="1" t="s">
        <v>298</v>
      </c>
      <c r="B97" s="1" t="s">
        <v>404</v>
      </c>
      <c r="C97" s="7">
        <f t="shared" si="38"/>
        <v>1</v>
      </c>
      <c r="D97" s="1" t="s">
        <v>412</v>
      </c>
      <c r="E97" s="7">
        <f t="shared" si="39"/>
        <v>5</v>
      </c>
      <c r="F97" s="1" t="s">
        <v>484</v>
      </c>
      <c r="G97" s="7">
        <f t="shared" si="40"/>
        <v>2</v>
      </c>
      <c r="H97" s="1" t="s">
        <v>416</v>
      </c>
      <c r="I97" s="7">
        <f t="shared" si="41"/>
        <v>1</v>
      </c>
      <c r="J97" s="1" t="s">
        <v>421</v>
      </c>
      <c r="K97" s="7">
        <f t="shared" si="42"/>
        <v>2</v>
      </c>
      <c r="L97" s="7">
        <f t="shared" si="43"/>
        <v>2</v>
      </c>
      <c r="M97" s="1" t="s">
        <v>425</v>
      </c>
      <c r="N97" s="7">
        <f t="shared" si="44"/>
        <v>2</v>
      </c>
      <c r="O97" s="7">
        <f t="shared" si="45"/>
        <v>2</v>
      </c>
      <c r="P97" s="1" t="s">
        <v>496</v>
      </c>
      <c r="Q97" s="7">
        <f t="shared" si="46"/>
        <v>5</v>
      </c>
      <c r="R97" s="7">
        <f t="shared" si="47"/>
        <v>5</v>
      </c>
      <c r="S97" s="1" t="s">
        <v>435</v>
      </c>
      <c r="T97" s="7" t="str">
        <f t="shared" si="48"/>
        <v>NA</v>
      </c>
      <c r="U97" s="1" t="e">
        <f t="shared" si="49"/>
        <v>#VALUE!</v>
      </c>
      <c r="V97" s="1" t="s">
        <v>438</v>
      </c>
      <c r="W97" s="7">
        <f t="shared" si="50"/>
        <v>1</v>
      </c>
      <c r="X97" s="1">
        <f t="shared" si="51"/>
        <v>1</v>
      </c>
      <c r="Y97" s="1" t="s">
        <v>440</v>
      </c>
      <c r="Z97" s="7" t="str">
        <f t="shared" si="52"/>
        <v>NA</v>
      </c>
      <c r="AA97" s="1" t="e">
        <f t="shared" si="53"/>
        <v>#VALUE!</v>
      </c>
      <c r="AB97" s="1" t="s">
        <v>439</v>
      </c>
      <c r="AC97" s="7" t="str">
        <f t="shared" si="54"/>
        <v>NA</v>
      </c>
      <c r="AD97" s="1" t="e">
        <f t="shared" si="55"/>
        <v>#VALUE!</v>
      </c>
      <c r="AE97" s="1" t="s">
        <v>445</v>
      </c>
      <c r="AF97" s="7">
        <f t="shared" si="56"/>
        <v>1</v>
      </c>
      <c r="AG97" s="1">
        <f t="shared" si="57"/>
        <v>1</v>
      </c>
      <c r="AH97" s="1" t="s">
        <v>454</v>
      </c>
      <c r="AI97" s="7">
        <f t="shared" si="58"/>
        <v>0</v>
      </c>
      <c r="AJ97" s="1">
        <f t="shared" si="59"/>
        <v>0</v>
      </c>
      <c r="AK97" s="1" t="s">
        <v>453</v>
      </c>
      <c r="AL97" s="7">
        <f t="shared" si="60"/>
        <v>1</v>
      </c>
      <c r="AM97" s="1">
        <f t="shared" si="61"/>
        <v>1</v>
      </c>
      <c r="AN97" s="1" t="s">
        <v>453</v>
      </c>
      <c r="AO97" s="7">
        <f t="shared" si="62"/>
        <v>1</v>
      </c>
      <c r="AP97" s="1">
        <f t="shared" si="63"/>
        <v>1</v>
      </c>
      <c r="AQ97" s="1" t="s">
        <v>453</v>
      </c>
      <c r="AR97" s="7">
        <f t="shared" si="64"/>
        <v>1</v>
      </c>
      <c r="AS97" s="1">
        <f t="shared" si="65"/>
        <v>1</v>
      </c>
      <c r="AT97" s="1" t="s">
        <v>461</v>
      </c>
      <c r="AU97" s="7">
        <f t="shared" si="66"/>
        <v>1</v>
      </c>
      <c r="AV97" s="1">
        <f t="shared" si="67"/>
        <v>1</v>
      </c>
      <c r="AW97" s="1" t="s">
        <v>454</v>
      </c>
      <c r="AX97" s="7">
        <f t="shared" si="68"/>
        <v>0</v>
      </c>
      <c r="AY97" s="1">
        <f t="shared" si="69"/>
        <v>0</v>
      </c>
      <c r="BA97" s="7" t="str">
        <f t="shared" si="70"/>
        <v>NA</v>
      </c>
      <c r="BB97" s="1" t="e">
        <f t="shared" si="71"/>
        <v>#VALUE!</v>
      </c>
      <c r="BC97" s="1" t="s">
        <v>454</v>
      </c>
      <c r="BD97" s="7">
        <f t="shared" si="72"/>
        <v>0</v>
      </c>
      <c r="BE97" s="1">
        <f t="shared" si="73"/>
        <v>0</v>
      </c>
      <c r="BF97" s="1" t="s">
        <v>454</v>
      </c>
      <c r="BG97" s="7">
        <f t="shared" si="74"/>
        <v>0</v>
      </c>
      <c r="BH97" s="1">
        <f t="shared" si="75"/>
        <v>0</v>
      </c>
    </row>
    <row r="98" spans="1:60" x14ac:dyDescent="0.25">
      <c r="A98" s="1" t="s">
        <v>297</v>
      </c>
      <c r="B98" s="1" t="s">
        <v>404</v>
      </c>
      <c r="C98" s="7">
        <f t="shared" si="38"/>
        <v>1</v>
      </c>
      <c r="D98" s="1" t="s">
        <v>412</v>
      </c>
      <c r="E98" s="7">
        <f t="shared" si="39"/>
        <v>5</v>
      </c>
      <c r="F98" s="1" t="s">
        <v>484</v>
      </c>
      <c r="G98" s="7">
        <f t="shared" si="40"/>
        <v>2</v>
      </c>
      <c r="H98" s="1" t="s">
        <v>416</v>
      </c>
      <c r="I98" s="7">
        <f t="shared" si="41"/>
        <v>1</v>
      </c>
      <c r="J98" s="1" t="s">
        <v>421</v>
      </c>
      <c r="K98" s="7">
        <f t="shared" si="42"/>
        <v>2</v>
      </c>
      <c r="L98" s="7">
        <f t="shared" si="43"/>
        <v>2</v>
      </c>
      <c r="M98" s="1" t="s">
        <v>425</v>
      </c>
      <c r="N98" s="7">
        <f t="shared" si="44"/>
        <v>2</v>
      </c>
      <c r="O98" s="7">
        <f t="shared" si="45"/>
        <v>2</v>
      </c>
      <c r="P98" s="1" t="s">
        <v>496</v>
      </c>
      <c r="Q98" s="7">
        <f t="shared" si="46"/>
        <v>5</v>
      </c>
      <c r="R98" s="7">
        <f t="shared" si="47"/>
        <v>5</v>
      </c>
      <c r="S98" s="1" t="s">
        <v>435</v>
      </c>
      <c r="T98" s="7" t="str">
        <f t="shared" si="48"/>
        <v>NA</v>
      </c>
      <c r="U98" s="1" t="e">
        <f t="shared" si="49"/>
        <v>#VALUE!</v>
      </c>
      <c r="V98" s="1" t="s">
        <v>438</v>
      </c>
      <c r="W98" s="7">
        <f t="shared" si="50"/>
        <v>1</v>
      </c>
      <c r="X98" s="1">
        <f t="shared" si="51"/>
        <v>1</v>
      </c>
      <c r="Y98" s="1" t="s">
        <v>440</v>
      </c>
      <c r="Z98" s="7" t="str">
        <f t="shared" si="52"/>
        <v>NA</v>
      </c>
      <c r="AA98" s="1" t="e">
        <f t="shared" si="53"/>
        <v>#VALUE!</v>
      </c>
      <c r="AB98" s="1" t="s">
        <v>439</v>
      </c>
      <c r="AC98" s="7" t="str">
        <f t="shared" si="54"/>
        <v>NA</v>
      </c>
      <c r="AD98" s="1" t="e">
        <f t="shared" si="55"/>
        <v>#VALUE!</v>
      </c>
      <c r="AE98" s="1" t="s">
        <v>445</v>
      </c>
      <c r="AF98" s="7">
        <f t="shared" si="56"/>
        <v>1</v>
      </c>
      <c r="AG98" s="1">
        <f t="shared" si="57"/>
        <v>1</v>
      </c>
      <c r="AH98" s="1" t="s">
        <v>454</v>
      </c>
      <c r="AI98" s="7">
        <f t="shared" si="58"/>
        <v>0</v>
      </c>
      <c r="AJ98" s="1">
        <f t="shared" si="59"/>
        <v>0</v>
      </c>
      <c r="AK98" s="1" t="s">
        <v>453</v>
      </c>
      <c r="AL98" s="7">
        <f t="shared" si="60"/>
        <v>1</v>
      </c>
      <c r="AM98" s="1">
        <f t="shared" si="61"/>
        <v>1</v>
      </c>
      <c r="AN98" s="1" t="s">
        <v>453</v>
      </c>
      <c r="AO98" s="7">
        <f t="shared" si="62"/>
        <v>1</v>
      </c>
      <c r="AP98" s="1">
        <f t="shared" si="63"/>
        <v>1</v>
      </c>
      <c r="AQ98" s="1" t="s">
        <v>453</v>
      </c>
      <c r="AR98" s="7">
        <f t="shared" si="64"/>
        <v>1</v>
      </c>
      <c r="AS98" s="1">
        <f t="shared" si="65"/>
        <v>1</v>
      </c>
      <c r="AT98" s="1" t="s">
        <v>461</v>
      </c>
      <c r="AU98" s="7">
        <f t="shared" si="66"/>
        <v>1</v>
      </c>
      <c r="AV98" s="1">
        <f t="shared" si="67"/>
        <v>1</v>
      </c>
      <c r="AW98" s="1" t="s">
        <v>454</v>
      </c>
      <c r="AX98" s="7">
        <f t="shared" si="68"/>
        <v>0</v>
      </c>
      <c r="AY98" s="1">
        <f t="shared" si="69"/>
        <v>0</v>
      </c>
      <c r="BA98" s="7" t="str">
        <f t="shared" si="70"/>
        <v>NA</v>
      </c>
      <c r="BB98" s="1" t="e">
        <f t="shared" si="71"/>
        <v>#VALUE!</v>
      </c>
      <c r="BC98" s="1" t="s">
        <v>454</v>
      </c>
      <c r="BD98" s="7">
        <f t="shared" si="72"/>
        <v>0</v>
      </c>
      <c r="BE98" s="1">
        <f t="shared" si="73"/>
        <v>0</v>
      </c>
      <c r="BF98" s="1" t="s">
        <v>454</v>
      </c>
      <c r="BG98" s="7">
        <f t="shared" si="74"/>
        <v>0</v>
      </c>
      <c r="BH98" s="1">
        <f t="shared" si="75"/>
        <v>0</v>
      </c>
    </row>
    <row r="99" spans="1:60" x14ac:dyDescent="0.25">
      <c r="A99" s="1" t="s">
        <v>67</v>
      </c>
      <c r="B99" s="1" t="s">
        <v>404</v>
      </c>
      <c r="C99" s="7">
        <f t="shared" si="38"/>
        <v>1</v>
      </c>
      <c r="D99" s="1" t="s">
        <v>409</v>
      </c>
      <c r="E99" s="7">
        <f t="shared" si="39"/>
        <v>2</v>
      </c>
      <c r="F99" s="1" t="s">
        <v>484</v>
      </c>
      <c r="G99" s="7">
        <f t="shared" si="40"/>
        <v>2</v>
      </c>
      <c r="H99" s="1" t="s">
        <v>417</v>
      </c>
      <c r="I99" s="7">
        <f t="shared" si="41"/>
        <v>3</v>
      </c>
      <c r="J99" s="1" t="s">
        <v>487</v>
      </c>
      <c r="K99" s="7">
        <f t="shared" si="42"/>
        <v>3</v>
      </c>
      <c r="L99" s="7">
        <f t="shared" si="43"/>
        <v>3</v>
      </c>
      <c r="M99" s="1" t="s">
        <v>425</v>
      </c>
      <c r="N99" s="7">
        <f t="shared" si="44"/>
        <v>2</v>
      </c>
      <c r="O99" s="7">
        <f t="shared" si="45"/>
        <v>2</v>
      </c>
      <c r="P99" s="1" t="s">
        <v>495</v>
      </c>
      <c r="Q99" s="7">
        <f t="shared" si="46"/>
        <v>4</v>
      </c>
      <c r="R99" s="7">
        <f t="shared" si="47"/>
        <v>4</v>
      </c>
      <c r="S99" s="1" t="s">
        <v>433</v>
      </c>
      <c r="T99" s="7">
        <f t="shared" si="48"/>
        <v>1</v>
      </c>
      <c r="U99" s="1">
        <f t="shared" si="49"/>
        <v>1</v>
      </c>
      <c r="V99" s="1" t="s">
        <v>425</v>
      </c>
      <c r="W99" s="7">
        <f t="shared" si="50"/>
        <v>2</v>
      </c>
      <c r="X99" s="1">
        <f t="shared" si="51"/>
        <v>2</v>
      </c>
      <c r="Y99" s="1" t="s">
        <v>425</v>
      </c>
      <c r="Z99" s="7">
        <f t="shared" si="52"/>
        <v>2</v>
      </c>
      <c r="AA99" s="1">
        <f t="shared" si="53"/>
        <v>2</v>
      </c>
      <c r="AB99" s="1" t="s">
        <v>425</v>
      </c>
      <c r="AC99" s="7">
        <f t="shared" si="54"/>
        <v>2</v>
      </c>
      <c r="AD99" s="1">
        <f t="shared" si="55"/>
        <v>2</v>
      </c>
      <c r="AE99" s="1" t="s">
        <v>425</v>
      </c>
      <c r="AF99" s="7">
        <f t="shared" si="56"/>
        <v>2</v>
      </c>
      <c r="AG99" s="1">
        <f t="shared" si="57"/>
        <v>2</v>
      </c>
      <c r="AH99" s="1" t="s">
        <v>453</v>
      </c>
      <c r="AI99" s="7">
        <f t="shared" si="58"/>
        <v>1</v>
      </c>
      <c r="AJ99" s="1">
        <f t="shared" si="59"/>
        <v>1</v>
      </c>
      <c r="AK99" s="1" t="s">
        <v>453</v>
      </c>
      <c r="AL99" s="7">
        <f t="shared" si="60"/>
        <v>1</v>
      </c>
      <c r="AM99" s="1">
        <f t="shared" si="61"/>
        <v>1</v>
      </c>
      <c r="AN99" s="1" t="s">
        <v>458</v>
      </c>
      <c r="AO99" s="7" t="str">
        <f t="shared" si="62"/>
        <v>NA</v>
      </c>
      <c r="AP99" s="1" t="e">
        <f t="shared" si="63"/>
        <v>#VALUE!</v>
      </c>
      <c r="AQ99" s="1" t="s">
        <v>453</v>
      </c>
      <c r="AR99" s="7">
        <f t="shared" si="64"/>
        <v>1</v>
      </c>
      <c r="AS99" s="1">
        <f t="shared" si="65"/>
        <v>1</v>
      </c>
      <c r="AT99" s="1" t="s">
        <v>465</v>
      </c>
      <c r="AU99" s="7">
        <f t="shared" si="66"/>
        <v>2</v>
      </c>
      <c r="AV99" s="1">
        <f t="shared" si="67"/>
        <v>2</v>
      </c>
      <c r="AW99" s="1" t="s">
        <v>453</v>
      </c>
      <c r="AX99" s="7">
        <f t="shared" si="68"/>
        <v>1</v>
      </c>
      <c r="AY99" s="1">
        <f t="shared" si="69"/>
        <v>1</v>
      </c>
      <c r="AZ99" s="1" t="s">
        <v>472</v>
      </c>
      <c r="BA99" s="7">
        <f t="shared" si="70"/>
        <v>3</v>
      </c>
      <c r="BB99" s="1">
        <f t="shared" si="71"/>
        <v>3</v>
      </c>
      <c r="BC99" s="1" t="s">
        <v>453</v>
      </c>
      <c r="BD99" s="7">
        <f t="shared" si="72"/>
        <v>1</v>
      </c>
      <c r="BE99" s="1">
        <f t="shared" si="73"/>
        <v>1</v>
      </c>
      <c r="BF99" s="1" t="s">
        <v>453</v>
      </c>
      <c r="BG99" s="7">
        <f t="shared" si="74"/>
        <v>1</v>
      </c>
      <c r="BH99" s="1">
        <f t="shared" si="75"/>
        <v>1</v>
      </c>
    </row>
    <row r="100" spans="1:60" x14ac:dyDescent="0.25">
      <c r="A100" s="1" t="s">
        <v>355</v>
      </c>
      <c r="B100" s="1" t="s">
        <v>403</v>
      </c>
      <c r="C100" s="7">
        <f t="shared" si="38"/>
        <v>2</v>
      </c>
      <c r="D100" s="1" t="s">
        <v>412</v>
      </c>
      <c r="E100" s="7">
        <f t="shared" si="39"/>
        <v>5</v>
      </c>
      <c r="F100" s="1" t="s">
        <v>414</v>
      </c>
      <c r="G100" s="7">
        <f t="shared" si="40"/>
        <v>1</v>
      </c>
      <c r="H100" s="1" t="s">
        <v>418</v>
      </c>
      <c r="I100" s="7">
        <f t="shared" si="41"/>
        <v>2</v>
      </c>
      <c r="J100" s="1" t="s">
        <v>487</v>
      </c>
      <c r="K100" s="7">
        <f t="shared" si="42"/>
        <v>3</v>
      </c>
      <c r="L100" s="7">
        <f t="shared" si="43"/>
        <v>3</v>
      </c>
      <c r="M100" s="1" t="s">
        <v>491</v>
      </c>
      <c r="N100" s="7" t="str">
        <f t="shared" si="44"/>
        <v>NA</v>
      </c>
      <c r="O100" s="7" t="e">
        <f t="shared" si="45"/>
        <v>#VALUE!</v>
      </c>
      <c r="Q100" s="7" t="str">
        <f t="shared" si="46"/>
        <v>NA</v>
      </c>
      <c r="R100" s="7" t="e">
        <f t="shared" si="47"/>
        <v>#VALUE!</v>
      </c>
      <c r="S100" s="1" t="s">
        <v>434</v>
      </c>
      <c r="T100" s="7">
        <f t="shared" si="48"/>
        <v>5</v>
      </c>
      <c r="U100" s="1">
        <f t="shared" si="49"/>
        <v>5</v>
      </c>
      <c r="V100" s="1" t="s">
        <v>425</v>
      </c>
      <c r="W100" s="7">
        <f t="shared" si="50"/>
        <v>2</v>
      </c>
      <c r="X100" s="1">
        <f t="shared" si="51"/>
        <v>2</v>
      </c>
      <c r="Y100" s="1" t="s">
        <v>425</v>
      </c>
      <c r="Z100" s="7">
        <f t="shared" si="52"/>
        <v>2</v>
      </c>
      <c r="AA100" s="1">
        <f t="shared" si="53"/>
        <v>2</v>
      </c>
      <c r="AB100" s="1" t="s">
        <v>489</v>
      </c>
      <c r="AC100" s="7">
        <f t="shared" si="54"/>
        <v>1</v>
      </c>
      <c r="AD100" s="1">
        <f t="shared" si="55"/>
        <v>1</v>
      </c>
      <c r="AE100" s="1" t="s">
        <v>445</v>
      </c>
      <c r="AF100" s="7">
        <f t="shared" si="56"/>
        <v>1</v>
      </c>
      <c r="AG100" s="1">
        <f t="shared" si="57"/>
        <v>1</v>
      </c>
      <c r="AH100" s="1" t="s">
        <v>454</v>
      </c>
      <c r="AI100" s="7">
        <f t="shared" si="58"/>
        <v>0</v>
      </c>
      <c r="AJ100" s="1">
        <f t="shared" si="59"/>
        <v>0</v>
      </c>
      <c r="AK100" s="1" t="s">
        <v>454</v>
      </c>
      <c r="AL100" s="7">
        <f t="shared" si="60"/>
        <v>0</v>
      </c>
      <c r="AM100" s="1">
        <f t="shared" si="61"/>
        <v>0</v>
      </c>
      <c r="AN100" s="1" t="s">
        <v>458</v>
      </c>
      <c r="AO100" s="7" t="str">
        <f t="shared" si="62"/>
        <v>NA</v>
      </c>
      <c r="AP100" s="1" t="e">
        <f t="shared" si="63"/>
        <v>#VALUE!</v>
      </c>
      <c r="AQ100" s="1" t="s">
        <v>453</v>
      </c>
      <c r="AR100" s="7">
        <f t="shared" si="64"/>
        <v>1</v>
      </c>
      <c r="AS100" s="1">
        <f t="shared" si="65"/>
        <v>1</v>
      </c>
      <c r="AT100" s="1" t="s">
        <v>463</v>
      </c>
      <c r="AU100" s="7">
        <f t="shared" si="66"/>
        <v>5</v>
      </c>
      <c r="AV100" s="1">
        <f t="shared" si="67"/>
        <v>5</v>
      </c>
      <c r="AW100" s="1" t="s">
        <v>454</v>
      </c>
      <c r="AX100" s="7">
        <f t="shared" si="68"/>
        <v>0</v>
      </c>
      <c r="AY100" s="1">
        <f t="shared" si="69"/>
        <v>0</v>
      </c>
      <c r="BA100" s="7" t="str">
        <f t="shared" si="70"/>
        <v>NA</v>
      </c>
      <c r="BB100" s="1" t="e">
        <f t="shared" si="71"/>
        <v>#VALUE!</v>
      </c>
      <c r="BC100" s="1" t="s">
        <v>453</v>
      </c>
      <c r="BD100" s="7">
        <f t="shared" si="72"/>
        <v>1</v>
      </c>
      <c r="BE100" s="1">
        <f t="shared" si="73"/>
        <v>1</v>
      </c>
      <c r="BF100" s="1" t="s">
        <v>453</v>
      </c>
      <c r="BG100" s="7">
        <f t="shared" si="74"/>
        <v>1</v>
      </c>
      <c r="BH100" s="1">
        <f t="shared" si="75"/>
        <v>1</v>
      </c>
    </row>
    <row r="101" spans="1:60" x14ac:dyDescent="0.25">
      <c r="A101" s="1" t="s">
        <v>283</v>
      </c>
      <c r="B101" s="1" t="s">
        <v>404</v>
      </c>
      <c r="C101" s="7">
        <f t="shared" si="38"/>
        <v>1</v>
      </c>
      <c r="D101" s="1" t="s">
        <v>411</v>
      </c>
      <c r="E101" s="7">
        <f t="shared" si="39"/>
        <v>4</v>
      </c>
      <c r="F101" s="1" t="s">
        <v>484</v>
      </c>
      <c r="G101" s="7">
        <f t="shared" si="40"/>
        <v>2</v>
      </c>
      <c r="H101" s="1" t="s">
        <v>417</v>
      </c>
      <c r="I101" s="7">
        <f t="shared" si="41"/>
        <v>3</v>
      </c>
      <c r="J101" s="1" t="s">
        <v>423</v>
      </c>
      <c r="K101" s="7">
        <f t="shared" si="42"/>
        <v>5</v>
      </c>
      <c r="L101" s="7">
        <f t="shared" si="43"/>
        <v>5</v>
      </c>
      <c r="M101" s="1" t="s">
        <v>489</v>
      </c>
      <c r="N101" s="7">
        <f t="shared" si="44"/>
        <v>1</v>
      </c>
      <c r="O101" s="7">
        <f t="shared" si="45"/>
        <v>1</v>
      </c>
      <c r="P101" s="1" t="s">
        <v>493</v>
      </c>
      <c r="Q101" s="7">
        <f t="shared" si="46"/>
        <v>1</v>
      </c>
      <c r="R101" s="7">
        <f t="shared" si="47"/>
        <v>1</v>
      </c>
      <c r="S101" s="1" t="s">
        <v>436</v>
      </c>
      <c r="T101" s="7" t="str">
        <f t="shared" si="48"/>
        <v>NA</v>
      </c>
      <c r="U101" s="1" t="e">
        <f t="shared" si="49"/>
        <v>#VALUE!</v>
      </c>
      <c r="V101" s="1" t="s">
        <v>440</v>
      </c>
      <c r="W101" s="7" t="str">
        <f t="shared" si="50"/>
        <v>NA</v>
      </c>
      <c r="X101" s="1" t="e">
        <f t="shared" si="51"/>
        <v>#VALUE!</v>
      </c>
      <c r="Y101" s="1" t="s">
        <v>490</v>
      </c>
      <c r="Z101" s="7">
        <f t="shared" si="52"/>
        <v>5</v>
      </c>
      <c r="AA101" s="1">
        <f t="shared" si="53"/>
        <v>5</v>
      </c>
      <c r="AB101" s="1" t="s">
        <v>490</v>
      </c>
      <c r="AC101" s="7">
        <f t="shared" si="54"/>
        <v>5</v>
      </c>
      <c r="AD101" s="1">
        <f t="shared" si="55"/>
        <v>5</v>
      </c>
      <c r="AE101" s="1" t="s">
        <v>425</v>
      </c>
      <c r="AF101" s="7">
        <f t="shared" si="56"/>
        <v>2</v>
      </c>
      <c r="AG101" s="1">
        <f t="shared" si="57"/>
        <v>2</v>
      </c>
      <c r="AH101" s="1" t="s">
        <v>453</v>
      </c>
      <c r="AI101" s="7">
        <f t="shared" si="58"/>
        <v>1</v>
      </c>
      <c r="AJ101" s="1">
        <f t="shared" si="59"/>
        <v>1</v>
      </c>
      <c r="AK101" s="1" t="s">
        <v>453</v>
      </c>
      <c r="AL101" s="7">
        <f t="shared" si="60"/>
        <v>1</v>
      </c>
      <c r="AM101" s="1">
        <f t="shared" si="61"/>
        <v>1</v>
      </c>
      <c r="AN101" s="1" t="s">
        <v>454</v>
      </c>
      <c r="AO101" s="7">
        <f t="shared" si="62"/>
        <v>0</v>
      </c>
      <c r="AP101" s="1">
        <f t="shared" si="63"/>
        <v>0</v>
      </c>
      <c r="AQ101" s="1" t="s">
        <v>454</v>
      </c>
      <c r="AR101" s="7">
        <f t="shared" si="64"/>
        <v>0</v>
      </c>
      <c r="AS101" s="1">
        <f t="shared" si="65"/>
        <v>0</v>
      </c>
      <c r="AT101" s="1" t="s">
        <v>464</v>
      </c>
      <c r="AU101" s="7">
        <f t="shared" si="66"/>
        <v>4</v>
      </c>
      <c r="AV101" s="1">
        <f t="shared" si="67"/>
        <v>4</v>
      </c>
      <c r="AW101" s="1" t="s">
        <v>454</v>
      </c>
      <c r="AX101" s="7">
        <f t="shared" si="68"/>
        <v>0</v>
      </c>
      <c r="AY101" s="1">
        <f t="shared" si="69"/>
        <v>0</v>
      </c>
      <c r="BA101" s="7" t="str">
        <f t="shared" si="70"/>
        <v>NA</v>
      </c>
      <c r="BB101" s="1" t="e">
        <f t="shared" si="71"/>
        <v>#VALUE!</v>
      </c>
      <c r="BC101" s="1" t="s">
        <v>453</v>
      </c>
      <c r="BD101" s="7">
        <f t="shared" si="72"/>
        <v>1</v>
      </c>
      <c r="BE101" s="1">
        <f t="shared" si="73"/>
        <v>1</v>
      </c>
      <c r="BF101" s="1" t="s">
        <v>453</v>
      </c>
      <c r="BG101" s="7">
        <f t="shared" si="74"/>
        <v>1</v>
      </c>
      <c r="BH101" s="1">
        <f t="shared" si="75"/>
        <v>1</v>
      </c>
    </row>
    <row r="102" spans="1:60" x14ac:dyDescent="0.25">
      <c r="A102" s="1" t="s">
        <v>353</v>
      </c>
      <c r="B102" s="1" t="s">
        <v>403</v>
      </c>
      <c r="C102" s="7">
        <f t="shared" si="38"/>
        <v>2</v>
      </c>
      <c r="D102" s="1" t="s">
        <v>412</v>
      </c>
      <c r="E102" s="7">
        <f t="shared" si="39"/>
        <v>5</v>
      </c>
      <c r="F102" s="1" t="s">
        <v>414</v>
      </c>
      <c r="G102" s="7">
        <f t="shared" si="40"/>
        <v>1</v>
      </c>
      <c r="H102" s="1" t="s">
        <v>418</v>
      </c>
      <c r="I102" s="7">
        <f t="shared" si="41"/>
        <v>2</v>
      </c>
      <c r="J102" s="1" t="s">
        <v>487</v>
      </c>
      <c r="K102" s="7">
        <f t="shared" si="42"/>
        <v>3</v>
      </c>
      <c r="L102" s="7">
        <f t="shared" si="43"/>
        <v>3</v>
      </c>
      <c r="M102" s="1" t="s">
        <v>491</v>
      </c>
      <c r="N102" s="7" t="str">
        <f t="shared" si="44"/>
        <v>NA</v>
      </c>
      <c r="O102" s="7" t="e">
        <f t="shared" si="45"/>
        <v>#VALUE!</v>
      </c>
      <c r="Q102" s="7" t="str">
        <f t="shared" si="46"/>
        <v>NA</v>
      </c>
      <c r="R102" s="7" t="e">
        <f t="shared" si="47"/>
        <v>#VALUE!</v>
      </c>
      <c r="S102" s="1" t="s">
        <v>434</v>
      </c>
      <c r="T102" s="7">
        <f t="shared" si="48"/>
        <v>5</v>
      </c>
      <c r="U102" s="1">
        <f t="shared" si="49"/>
        <v>5</v>
      </c>
      <c r="V102" s="1" t="s">
        <v>425</v>
      </c>
      <c r="W102" s="7">
        <f t="shared" si="50"/>
        <v>2</v>
      </c>
      <c r="X102" s="1">
        <f t="shared" si="51"/>
        <v>2</v>
      </c>
      <c r="Y102" s="1" t="s">
        <v>425</v>
      </c>
      <c r="Z102" s="7">
        <f t="shared" si="52"/>
        <v>2</v>
      </c>
      <c r="AA102" s="1">
        <f t="shared" si="53"/>
        <v>2</v>
      </c>
      <c r="AB102" s="1" t="s">
        <v>489</v>
      </c>
      <c r="AC102" s="7">
        <f t="shared" si="54"/>
        <v>1</v>
      </c>
      <c r="AD102" s="1">
        <f t="shared" si="55"/>
        <v>1</v>
      </c>
      <c r="AE102" s="1" t="s">
        <v>445</v>
      </c>
      <c r="AF102" s="7">
        <f t="shared" si="56"/>
        <v>1</v>
      </c>
      <c r="AG102" s="1">
        <f t="shared" si="57"/>
        <v>1</v>
      </c>
      <c r="AH102" s="1" t="s">
        <v>453</v>
      </c>
      <c r="AI102" s="7">
        <f t="shared" si="58"/>
        <v>1</v>
      </c>
      <c r="AJ102" s="1">
        <f t="shared" si="59"/>
        <v>1</v>
      </c>
      <c r="AK102" s="1" t="s">
        <v>454</v>
      </c>
      <c r="AL102" s="7">
        <f t="shared" si="60"/>
        <v>0</v>
      </c>
      <c r="AM102" s="1">
        <f t="shared" si="61"/>
        <v>0</v>
      </c>
      <c r="AN102" s="1" t="s">
        <v>454</v>
      </c>
      <c r="AO102" s="7">
        <f t="shared" si="62"/>
        <v>0</v>
      </c>
      <c r="AP102" s="1">
        <f t="shared" si="63"/>
        <v>0</v>
      </c>
      <c r="AQ102" s="1" t="s">
        <v>453</v>
      </c>
      <c r="AR102" s="7">
        <f t="shared" si="64"/>
        <v>1</v>
      </c>
      <c r="AS102" s="1">
        <f t="shared" si="65"/>
        <v>1</v>
      </c>
      <c r="AT102" s="1" t="s">
        <v>463</v>
      </c>
      <c r="AU102" s="7">
        <f t="shared" si="66"/>
        <v>5</v>
      </c>
      <c r="AV102" s="1">
        <f t="shared" si="67"/>
        <v>5</v>
      </c>
      <c r="AW102" s="1" t="s">
        <v>454</v>
      </c>
      <c r="AX102" s="7">
        <f t="shared" si="68"/>
        <v>0</v>
      </c>
      <c r="AY102" s="1">
        <f t="shared" si="69"/>
        <v>0</v>
      </c>
      <c r="BA102" s="7" t="str">
        <f t="shared" si="70"/>
        <v>NA</v>
      </c>
      <c r="BB102" s="1" t="e">
        <f t="shared" si="71"/>
        <v>#VALUE!</v>
      </c>
      <c r="BC102" s="1" t="s">
        <v>453</v>
      </c>
      <c r="BD102" s="7">
        <f t="shared" si="72"/>
        <v>1</v>
      </c>
      <c r="BE102" s="1">
        <f t="shared" si="73"/>
        <v>1</v>
      </c>
      <c r="BF102" s="1" t="s">
        <v>453</v>
      </c>
      <c r="BG102" s="7">
        <f t="shared" si="74"/>
        <v>1</v>
      </c>
      <c r="BH102" s="1">
        <f t="shared" si="75"/>
        <v>1</v>
      </c>
    </row>
    <row r="103" spans="1:60" x14ac:dyDescent="0.25">
      <c r="A103" s="1" t="s">
        <v>289</v>
      </c>
      <c r="B103" s="1" t="s">
        <v>404</v>
      </c>
      <c r="C103" s="7">
        <f t="shared" si="38"/>
        <v>1</v>
      </c>
      <c r="D103" s="1" t="s">
        <v>411</v>
      </c>
      <c r="E103" s="7">
        <f t="shared" si="39"/>
        <v>4</v>
      </c>
      <c r="F103" s="1" t="s">
        <v>484</v>
      </c>
      <c r="G103" s="7">
        <f t="shared" si="40"/>
        <v>2</v>
      </c>
      <c r="H103" s="1" t="s">
        <v>416</v>
      </c>
      <c r="I103" s="7">
        <f t="shared" si="41"/>
        <v>1</v>
      </c>
      <c r="J103" s="1" t="s">
        <v>420</v>
      </c>
      <c r="K103" s="7">
        <f t="shared" si="42"/>
        <v>1</v>
      </c>
      <c r="L103" s="7">
        <f t="shared" si="43"/>
        <v>1</v>
      </c>
      <c r="M103" s="1" t="s">
        <v>489</v>
      </c>
      <c r="N103" s="7">
        <f t="shared" si="44"/>
        <v>1</v>
      </c>
      <c r="O103" s="7">
        <f t="shared" si="45"/>
        <v>1</v>
      </c>
      <c r="P103" s="1" t="s">
        <v>493</v>
      </c>
      <c r="Q103" s="7">
        <f t="shared" si="46"/>
        <v>1</v>
      </c>
      <c r="R103" s="7">
        <f t="shared" si="47"/>
        <v>1</v>
      </c>
      <c r="S103" s="1" t="s">
        <v>436</v>
      </c>
      <c r="T103" s="7" t="str">
        <f t="shared" si="48"/>
        <v>NA</v>
      </c>
      <c r="U103" s="1" t="e">
        <f t="shared" si="49"/>
        <v>#VALUE!</v>
      </c>
      <c r="V103" s="1" t="s">
        <v>438</v>
      </c>
      <c r="W103" s="7">
        <f t="shared" si="50"/>
        <v>1</v>
      </c>
      <c r="X103" s="1">
        <f t="shared" si="51"/>
        <v>1</v>
      </c>
      <c r="Y103" s="1" t="s">
        <v>491</v>
      </c>
      <c r="Z103" s="7" t="str">
        <f t="shared" si="52"/>
        <v>NA</v>
      </c>
      <c r="AA103" s="1" t="e">
        <f t="shared" si="53"/>
        <v>#VALUE!</v>
      </c>
      <c r="AB103" s="1" t="s">
        <v>490</v>
      </c>
      <c r="AC103" s="7">
        <f t="shared" si="54"/>
        <v>5</v>
      </c>
      <c r="AD103" s="1">
        <f t="shared" si="55"/>
        <v>5</v>
      </c>
      <c r="AE103" s="1" t="s">
        <v>425</v>
      </c>
      <c r="AF103" s="7">
        <f t="shared" si="56"/>
        <v>2</v>
      </c>
      <c r="AG103" s="1">
        <f t="shared" si="57"/>
        <v>2</v>
      </c>
      <c r="AH103" s="1" t="s">
        <v>454</v>
      </c>
      <c r="AI103" s="7">
        <f t="shared" si="58"/>
        <v>0</v>
      </c>
      <c r="AJ103" s="1">
        <f t="shared" si="59"/>
        <v>0</v>
      </c>
      <c r="AK103" s="1" t="s">
        <v>453</v>
      </c>
      <c r="AL103" s="7">
        <f t="shared" si="60"/>
        <v>1</v>
      </c>
      <c r="AM103" s="1">
        <f t="shared" si="61"/>
        <v>1</v>
      </c>
      <c r="AN103" s="1" t="s">
        <v>454</v>
      </c>
      <c r="AO103" s="7">
        <f t="shared" si="62"/>
        <v>0</v>
      </c>
      <c r="AP103" s="1">
        <f t="shared" si="63"/>
        <v>0</v>
      </c>
      <c r="AQ103" s="1" t="s">
        <v>454</v>
      </c>
      <c r="AR103" s="7">
        <f t="shared" si="64"/>
        <v>0</v>
      </c>
      <c r="AS103" s="1">
        <f t="shared" si="65"/>
        <v>0</v>
      </c>
      <c r="AT103" s="1" t="s">
        <v>461</v>
      </c>
      <c r="AU103" s="7">
        <f t="shared" si="66"/>
        <v>1</v>
      </c>
      <c r="AV103" s="1">
        <f t="shared" si="67"/>
        <v>1</v>
      </c>
      <c r="AW103" s="1" t="s">
        <v>454</v>
      </c>
      <c r="AX103" s="7">
        <f t="shared" si="68"/>
        <v>0</v>
      </c>
      <c r="AY103" s="1">
        <f t="shared" si="69"/>
        <v>0</v>
      </c>
      <c r="BA103" s="7" t="str">
        <f t="shared" si="70"/>
        <v>NA</v>
      </c>
      <c r="BB103" s="1" t="e">
        <f t="shared" si="71"/>
        <v>#VALUE!</v>
      </c>
      <c r="BC103" s="1" t="s">
        <v>454</v>
      </c>
      <c r="BD103" s="7">
        <f t="shared" si="72"/>
        <v>0</v>
      </c>
      <c r="BE103" s="1">
        <f t="shared" si="73"/>
        <v>0</v>
      </c>
      <c r="BF103" s="1" t="s">
        <v>453</v>
      </c>
      <c r="BG103" s="7">
        <f t="shared" si="74"/>
        <v>1</v>
      </c>
      <c r="BH103" s="1">
        <f t="shared" si="75"/>
        <v>1</v>
      </c>
    </row>
    <row r="104" spans="1:60" x14ac:dyDescent="0.25">
      <c r="A104" s="1" t="s">
        <v>285</v>
      </c>
      <c r="B104" s="1" t="s">
        <v>404</v>
      </c>
      <c r="C104" s="7">
        <f t="shared" si="38"/>
        <v>1</v>
      </c>
      <c r="D104" s="1" t="s">
        <v>411</v>
      </c>
      <c r="E104" s="7">
        <f t="shared" si="39"/>
        <v>4</v>
      </c>
      <c r="F104" s="1" t="s">
        <v>484</v>
      </c>
      <c r="G104" s="7">
        <f t="shared" si="40"/>
        <v>2</v>
      </c>
      <c r="H104" s="1" t="s">
        <v>417</v>
      </c>
      <c r="I104" s="7">
        <f t="shared" si="41"/>
        <v>3</v>
      </c>
      <c r="J104" s="1" t="s">
        <v>423</v>
      </c>
      <c r="K104" s="7">
        <f t="shared" si="42"/>
        <v>5</v>
      </c>
      <c r="L104" s="7">
        <f t="shared" si="43"/>
        <v>5</v>
      </c>
      <c r="M104" s="1" t="s">
        <v>489</v>
      </c>
      <c r="N104" s="7">
        <f t="shared" si="44"/>
        <v>1</v>
      </c>
      <c r="O104" s="7">
        <f t="shared" si="45"/>
        <v>1</v>
      </c>
      <c r="P104" s="1" t="s">
        <v>493</v>
      </c>
      <c r="Q104" s="7">
        <f t="shared" si="46"/>
        <v>1</v>
      </c>
      <c r="R104" s="7">
        <f t="shared" si="47"/>
        <v>1</v>
      </c>
      <c r="S104" s="1" t="s">
        <v>436</v>
      </c>
      <c r="T104" s="7" t="str">
        <f t="shared" si="48"/>
        <v>NA</v>
      </c>
      <c r="U104" s="1" t="e">
        <f t="shared" si="49"/>
        <v>#VALUE!</v>
      </c>
      <c r="V104" s="1" t="s">
        <v>440</v>
      </c>
      <c r="W104" s="7" t="str">
        <f t="shared" si="50"/>
        <v>NA</v>
      </c>
      <c r="X104" s="1" t="e">
        <f t="shared" si="51"/>
        <v>#VALUE!</v>
      </c>
      <c r="Y104" s="1" t="s">
        <v>490</v>
      </c>
      <c r="Z104" s="7">
        <f t="shared" si="52"/>
        <v>5</v>
      </c>
      <c r="AA104" s="1">
        <f t="shared" si="53"/>
        <v>5</v>
      </c>
      <c r="AB104" s="1" t="s">
        <v>490</v>
      </c>
      <c r="AC104" s="7">
        <f t="shared" si="54"/>
        <v>5</v>
      </c>
      <c r="AD104" s="1">
        <f t="shared" si="55"/>
        <v>5</v>
      </c>
      <c r="AE104" s="1" t="s">
        <v>425</v>
      </c>
      <c r="AF104" s="7">
        <f t="shared" si="56"/>
        <v>2</v>
      </c>
      <c r="AG104" s="1">
        <f t="shared" si="57"/>
        <v>2</v>
      </c>
      <c r="AH104" s="1" t="s">
        <v>453</v>
      </c>
      <c r="AI104" s="7">
        <f t="shared" si="58"/>
        <v>1</v>
      </c>
      <c r="AJ104" s="1">
        <f t="shared" si="59"/>
        <v>1</v>
      </c>
      <c r="AK104" s="1" t="s">
        <v>453</v>
      </c>
      <c r="AL104" s="7">
        <f t="shared" si="60"/>
        <v>1</v>
      </c>
      <c r="AM104" s="1">
        <f t="shared" si="61"/>
        <v>1</v>
      </c>
      <c r="AN104" s="1" t="s">
        <v>454</v>
      </c>
      <c r="AO104" s="7">
        <f t="shared" si="62"/>
        <v>0</v>
      </c>
      <c r="AP104" s="1">
        <f t="shared" si="63"/>
        <v>0</v>
      </c>
      <c r="AQ104" s="1" t="s">
        <v>454</v>
      </c>
      <c r="AR104" s="7">
        <f t="shared" si="64"/>
        <v>0</v>
      </c>
      <c r="AS104" s="1">
        <f t="shared" si="65"/>
        <v>0</v>
      </c>
      <c r="AT104" s="1" t="s">
        <v>464</v>
      </c>
      <c r="AU104" s="7">
        <f t="shared" si="66"/>
        <v>4</v>
      </c>
      <c r="AV104" s="1">
        <f t="shared" si="67"/>
        <v>4</v>
      </c>
      <c r="AW104" s="1" t="s">
        <v>454</v>
      </c>
      <c r="AX104" s="7">
        <f t="shared" si="68"/>
        <v>0</v>
      </c>
      <c r="AY104" s="1">
        <f t="shared" si="69"/>
        <v>0</v>
      </c>
      <c r="BA104" s="7" t="str">
        <f t="shared" si="70"/>
        <v>NA</v>
      </c>
      <c r="BB104" s="1" t="e">
        <f t="shared" si="71"/>
        <v>#VALUE!</v>
      </c>
      <c r="BC104" s="1" t="s">
        <v>453</v>
      </c>
      <c r="BD104" s="7">
        <f t="shared" si="72"/>
        <v>1</v>
      </c>
      <c r="BE104" s="1">
        <f t="shared" si="73"/>
        <v>1</v>
      </c>
      <c r="BF104" s="1" t="s">
        <v>453</v>
      </c>
      <c r="BG104" s="7">
        <f t="shared" si="74"/>
        <v>1</v>
      </c>
      <c r="BH104" s="1">
        <f t="shared" si="75"/>
        <v>1</v>
      </c>
    </row>
    <row r="105" spans="1:60" x14ac:dyDescent="0.25">
      <c r="A105" s="1" t="s">
        <v>337</v>
      </c>
      <c r="B105" s="1" t="s">
        <v>403</v>
      </c>
      <c r="C105" s="7">
        <f t="shared" si="38"/>
        <v>2</v>
      </c>
      <c r="D105" s="1" t="s">
        <v>412</v>
      </c>
      <c r="E105" s="7">
        <f t="shared" si="39"/>
        <v>5</v>
      </c>
      <c r="F105" s="1" t="s">
        <v>414</v>
      </c>
      <c r="G105" s="7">
        <f t="shared" si="40"/>
        <v>1</v>
      </c>
      <c r="H105" s="1" t="s">
        <v>417</v>
      </c>
      <c r="I105" s="7">
        <f t="shared" si="41"/>
        <v>3</v>
      </c>
      <c r="J105" s="1" t="s">
        <v>487</v>
      </c>
      <c r="K105" s="7">
        <f t="shared" si="42"/>
        <v>3</v>
      </c>
      <c r="L105" s="7">
        <f t="shared" si="43"/>
        <v>3</v>
      </c>
      <c r="M105" s="1" t="s">
        <v>426</v>
      </c>
      <c r="N105" s="7">
        <f t="shared" si="44"/>
        <v>4</v>
      </c>
      <c r="O105" s="7">
        <f t="shared" si="45"/>
        <v>4</v>
      </c>
      <c r="Q105" s="7" t="str">
        <f t="shared" si="46"/>
        <v>NA</v>
      </c>
      <c r="R105" s="7" t="e">
        <f t="shared" si="47"/>
        <v>#VALUE!</v>
      </c>
      <c r="S105" s="1" t="s">
        <v>434</v>
      </c>
      <c r="T105" s="7">
        <f t="shared" si="48"/>
        <v>5</v>
      </c>
      <c r="U105" s="1">
        <f t="shared" si="49"/>
        <v>5</v>
      </c>
      <c r="V105" s="1" t="s">
        <v>438</v>
      </c>
      <c r="W105" s="7">
        <f t="shared" si="50"/>
        <v>1</v>
      </c>
      <c r="X105" s="1">
        <f t="shared" si="51"/>
        <v>1</v>
      </c>
      <c r="Y105" s="1" t="s">
        <v>425</v>
      </c>
      <c r="Z105" s="7">
        <f t="shared" si="52"/>
        <v>2</v>
      </c>
      <c r="AA105" s="1">
        <f t="shared" si="53"/>
        <v>2</v>
      </c>
      <c r="AB105" s="1" t="s">
        <v>489</v>
      </c>
      <c r="AC105" s="7">
        <f t="shared" si="54"/>
        <v>1</v>
      </c>
      <c r="AD105" s="1">
        <f t="shared" si="55"/>
        <v>1</v>
      </c>
      <c r="AE105" s="1" t="s">
        <v>425</v>
      </c>
      <c r="AF105" s="7">
        <f t="shared" si="56"/>
        <v>2</v>
      </c>
      <c r="AG105" s="1">
        <f t="shared" si="57"/>
        <v>2</v>
      </c>
      <c r="AH105" s="1" t="s">
        <v>454</v>
      </c>
      <c r="AI105" s="7">
        <f t="shared" si="58"/>
        <v>0</v>
      </c>
      <c r="AJ105" s="1">
        <f t="shared" si="59"/>
        <v>0</v>
      </c>
      <c r="AK105" s="1" t="s">
        <v>454</v>
      </c>
      <c r="AL105" s="7">
        <f t="shared" si="60"/>
        <v>0</v>
      </c>
      <c r="AM105" s="1">
        <f t="shared" si="61"/>
        <v>0</v>
      </c>
      <c r="AN105" s="1" t="s">
        <v>454</v>
      </c>
      <c r="AO105" s="7">
        <f t="shared" si="62"/>
        <v>0</v>
      </c>
      <c r="AP105" s="1">
        <f t="shared" si="63"/>
        <v>0</v>
      </c>
      <c r="AQ105" s="1" t="s">
        <v>453</v>
      </c>
      <c r="AR105" s="7">
        <f t="shared" si="64"/>
        <v>1</v>
      </c>
      <c r="AS105" s="1">
        <f t="shared" si="65"/>
        <v>1</v>
      </c>
      <c r="AT105" s="1" t="s">
        <v>462</v>
      </c>
      <c r="AU105" s="7">
        <f t="shared" si="66"/>
        <v>3</v>
      </c>
      <c r="AV105" s="1">
        <f t="shared" si="67"/>
        <v>3</v>
      </c>
      <c r="AW105" s="1" t="s">
        <v>453</v>
      </c>
      <c r="AX105" s="7">
        <f t="shared" si="68"/>
        <v>1</v>
      </c>
      <c r="AY105" s="1">
        <f t="shared" si="69"/>
        <v>1</v>
      </c>
      <c r="AZ105" s="1" t="s">
        <v>473</v>
      </c>
      <c r="BA105" s="7">
        <f t="shared" si="70"/>
        <v>2</v>
      </c>
      <c r="BB105" s="1">
        <f t="shared" si="71"/>
        <v>2</v>
      </c>
      <c r="BC105" s="1" t="s">
        <v>455</v>
      </c>
      <c r="BD105" s="7" t="str">
        <f t="shared" si="72"/>
        <v>NA</v>
      </c>
      <c r="BE105" s="1" t="e">
        <f t="shared" si="73"/>
        <v>#VALUE!</v>
      </c>
      <c r="BF105" s="1" t="s">
        <v>453</v>
      </c>
      <c r="BG105" s="7">
        <f t="shared" si="74"/>
        <v>1</v>
      </c>
      <c r="BH105" s="1">
        <f t="shared" si="75"/>
        <v>1</v>
      </c>
    </row>
    <row r="106" spans="1:60" x14ac:dyDescent="0.25">
      <c r="A106" s="1" t="s">
        <v>115</v>
      </c>
      <c r="B106" s="1" t="s">
        <v>403</v>
      </c>
      <c r="C106" s="7">
        <f t="shared" si="38"/>
        <v>2</v>
      </c>
      <c r="D106" s="1" t="s">
        <v>410</v>
      </c>
      <c r="E106" s="7">
        <f t="shared" si="39"/>
        <v>3</v>
      </c>
      <c r="F106" s="1" t="s">
        <v>484</v>
      </c>
      <c r="G106" s="7">
        <f t="shared" si="40"/>
        <v>2</v>
      </c>
      <c r="H106" s="1" t="s">
        <v>417</v>
      </c>
      <c r="I106" s="7">
        <f t="shared" si="41"/>
        <v>3</v>
      </c>
      <c r="J106" s="1" t="s">
        <v>422</v>
      </c>
      <c r="K106" s="7">
        <f t="shared" si="42"/>
        <v>4</v>
      </c>
      <c r="L106" s="7">
        <f t="shared" si="43"/>
        <v>4</v>
      </c>
      <c r="M106" s="1" t="s">
        <v>491</v>
      </c>
      <c r="N106" s="7" t="str">
        <f t="shared" si="44"/>
        <v>NA</v>
      </c>
      <c r="O106" s="7" t="e">
        <f t="shared" si="45"/>
        <v>#VALUE!</v>
      </c>
      <c r="Q106" s="7" t="str">
        <f t="shared" si="46"/>
        <v>NA</v>
      </c>
      <c r="R106" s="7" t="e">
        <f t="shared" si="47"/>
        <v>#VALUE!</v>
      </c>
      <c r="S106" s="1" t="s">
        <v>435</v>
      </c>
      <c r="T106" s="7" t="str">
        <f t="shared" si="48"/>
        <v>NA</v>
      </c>
      <c r="U106" s="1" t="e">
        <f t="shared" si="49"/>
        <v>#VALUE!</v>
      </c>
      <c r="V106" s="1" t="s">
        <v>439</v>
      </c>
      <c r="W106" s="7" t="str">
        <f t="shared" si="50"/>
        <v>NA</v>
      </c>
      <c r="X106" s="1" t="e">
        <f t="shared" si="51"/>
        <v>#VALUE!</v>
      </c>
      <c r="Y106" s="1" t="s">
        <v>490</v>
      </c>
      <c r="Z106" s="7">
        <f t="shared" si="52"/>
        <v>5</v>
      </c>
      <c r="AA106" s="1">
        <f t="shared" si="53"/>
        <v>5</v>
      </c>
      <c r="AB106" s="1" t="s">
        <v>439</v>
      </c>
      <c r="AC106" s="7" t="str">
        <f t="shared" si="54"/>
        <v>NA</v>
      </c>
      <c r="AD106" s="1" t="e">
        <f t="shared" si="55"/>
        <v>#VALUE!</v>
      </c>
      <c r="AE106" s="1" t="s">
        <v>425</v>
      </c>
      <c r="AF106" s="7">
        <f t="shared" si="56"/>
        <v>2</v>
      </c>
      <c r="AG106" s="1">
        <f t="shared" si="57"/>
        <v>2</v>
      </c>
      <c r="AH106" s="1" t="s">
        <v>453</v>
      </c>
      <c r="AI106" s="7">
        <f t="shared" si="58"/>
        <v>1</v>
      </c>
      <c r="AJ106" s="1">
        <f t="shared" si="59"/>
        <v>1</v>
      </c>
      <c r="AK106" s="1" t="s">
        <v>453</v>
      </c>
      <c r="AL106" s="7">
        <f t="shared" si="60"/>
        <v>1</v>
      </c>
      <c r="AM106" s="1">
        <f t="shared" si="61"/>
        <v>1</v>
      </c>
      <c r="AN106" s="1" t="s">
        <v>453</v>
      </c>
      <c r="AO106" s="7">
        <f t="shared" si="62"/>
        <v>1</v>
      </c>
      <c r="AP106" s="1">
        <f t="shared" si="63"/>
        <v>1</v>
      </c>
      <c r="AQ106" s="1" t="s">
        <v>454</v>
      </c>
      <c r="AR106" s="7">
        <f t="shared" si="64"/>
        <v>0</v>
      </c>
      <c r="AS106" s="1">
        <f t="shared" si="65"/>
        <v>0</v>
      </c>
      <c r="AT106" s="1" t="s">
        <v>462</v>
      </c>
      <c r="AU106" s="7">
        <f t="shared" si="66"/>
        <v>3</v>
      </c>
      <c r="AV106" s="1">
        <f t="shared" si="67"/>
        <v>3</v>
      </c>
      <c r="AW106" s="1" t="s">
        <v>453</v>
      </c>
      <c r="AX106" s="7">
        <f t="shared" si="68"/>
        <v>1</v>
      </c>
      <c r="AY106" s="1">
        <f t="shared" si="69"/>
        <v>1</v>
      </c>
      <c r="AZ106" s="1" t="s">
        <v>475</v>
      </c>
      <c r="BA106" s="7">
        <f t="shared" si="70"/>
        <v>4</v>
      </c>
      <c r="BB106" s="1">
        <f t="shared" si="71"/>
        <v>4</v>
      </c>
      <c r="BC106" s="1" t="s">
        <v>453</v>
      </c>
      <c r="BD106" s="7">
        <f t="shared" si="72"/>
        <v>1</v>
      </c>
      <c r="BE106" s="1">
        <f t="shared" si="73"/>
        <v>1</v>
      </c>
      <c r="BF106" s="1" t="s">
        <v>453</v>
      </c>
      <c r="BG106" s="7">
        <f t="shared" si="74"/>
        <v>1</v>
      </c>
      <c r="BH106" s="1">
        <f t="shared" si="75"/>
        <v>1</v>
      </c>
    </row>
    <row r="107" spans="1:60" x14ac:dyDescent="0.25">
      <c r="A107" s="1" t="s">
        <v>396</v>
      </c>
      <c r="B107" s="1" t="s">
        <v>403</v>
      </c>
      <c r="C107" s="7">
        <f t="shared" si="38"/>
        <v>2</v>
      </c>
      <c r="D107" s="1" t="s">
        <v>483</v>
      </c>
      <c r="E107" s="7">
        <f t="shared" si="39"/>
        <v>6</v>
      </c>
      <c r="F107" s="1" t="s">
        <v>415</v>
      </c>
      <c r="G107" s="7">
        <f t="shared" si="40"/>
        <v>3</v>
      </c>
      <c r="H107" s="1" t="s">
        <v>419</v>
      </c>
      <c r="I107" s="7">
        <f t="shared" si="41"/>
        <v>4</v>
      </c>
      <c r="J107" s="1" t="s">
        <v>423</v>
      </c>
      <c r="K107" s="7">
        <f t="shared" si="42"/>
        <v>5</v>
      </c>
      <c r="L107" s="7">
        <f t="shared" si="43"/>
        <v>5</v>
      </c>
      <c r="M107" s="1" t="s">
        <v>427</v>
      </c>
      <c r="N107" s="7" t="str">
        <f t="shared" si="44"/>
        <v>NA</v>
      </c>
      <c r="O107" s="7" t="e">
        <f t="shared" si="45"/>
        <v>#VALUE!</v>
      </c>
      <c r="Q107" s="7" t="str">
        <f t="shared" si="46"/>
        <v>NA</v>
      </c>
      <c r="R107" s="7" t="e">
        <f t="shared" si="47"/>
        <v>#VALUE!</v>
      </c>
      <c r="S107" s="1" t="s">
        <v>436</v>
      </c>
      <c r="T107" s="7" t="str">
        <f t="shared" si="48"/>
        <v>NA</v>
      </c>
      <c r="U107" s="1" t="e">
        <f t="shared" si="49"/>
        <v>#VALUE!</v>
      </c>
      <c r="V107" s="1" t="s">
        <v>440</v>
      </c>
      <c r="W107" s="7" t="str">
        <f t="shared" si="50"/>
        <v>NA</v>
      </c>
      <c r="X107" s="1" t="e">
        <f t="shared" si="51"/>
        <v>#VALUE!</v>
      </c>
      <c r="Y107" s="1" t="s">
        <v>491</v>
      </c>
      <c r="Z107" s="7" t="str">
        <f t="shared" si="52"/>
        <v>NA</v>
      </c>
      <c r="AA107" s="1" t="e">
        <f t="shared" si="53"/>
        <v>#VALUE!</v>
      </c>
      <c r="AB107" s="1" t="s">
        <v>440</v>
      </c>
      <c r="AC107" s="7" t="str">
        <f t="shared" si="54"/>
        <v>NA</v>
      </c>
      <c r="AD107" s="1" t="e">
        <f t="shared" si="55"/>
        <v>#VALUE!</v>
      </c>
      <c r="AE107" s="1" t="s">
        <v>425</v>
      </c>
      <c r="AF107" s="7">
        <f t="shared" si="56"/>
        <v>2</v>
      </c>
      <c r="AG107" s="1">
        <f t="shared" si="57"/>
        <v>2</v>
      </c>
      <c r="AH107" s="1" t="s">
        <v>453</v>
      </c>
      <c r="AI107" s="7">
        <f t="shared" si="58"/>
        <v>1</v>
      </c>
      <c r="AJ107" s="1">
        <f t="shared" si="59"/>
        <v>1</v>
      </c>
      <c r="AK107" s="1" t="s">
        <v>440</v>
      </c>
      <c r="AL107" s="7" t="str">
        <f t="shared" si="60"/>
        <v>NA</v>
      </c>
      <c r="AM107" s="1" t="e">
        <f t="shared" si="61"/>
        <v>#VALUE!</v>
      </c>
      <c r="AN107" s="1" t="s">
        <v>454</v>
      </c>
      <c r="AO107" s="7">
        <f t="shared" si="62"/>
        <v>0</v>
      </c>
      <c r="AP107" s="1">
        <f t="shared" si="63"/>
        <v>0</v>
      </c>
      <c r="AQ107" s="1" t="s">
        <v>453</v>
      </c>
      <c r="AR107" s="7">
        <f t="shared" si="64"/>
        <v>1</v>
      </c>
      <c r="AS107" s="1">
        <f t="shared" si="65"/>
        <v>1</v>
      </c>
      <c r="AT107" s="1" t="s">
        <v>464</v>
      </c>
      <c r="AU107" s="7">
        <f t="shared" si="66"/>
        <v>4</v>
      </c>
      <c r="AV107" s="1">
        <f t="shared" si="67"/>
        <v>4</v>
      </c>
      <c r="AW107" s="1" t="s">
        <v>453</v>
      </c>
      <c r="AX107" s="7">
        <f t="shared" si="68"/>
        <v>1</v>
      </c>
      <c r="AY107" s="1">
        <f t="shared" si="69"/>
        <v>1</v>
      </c>
      <c r="AZ107" s="1" t="s">
        <v>473</v>
      </c>
      <c r="BA107" s="7">
        <f t="shared" si="70"/>
        <v>2</v>
      </c>
      <c r="BB107" s="1">
        <f t="shared" si="71"/>
        <v>2</v>
      </c>
      <c r="BC107" s="1" t="s">
        <v>453</v>
      </c>
      <c r="BD107" s="7">
        <f t="shared" si="72"/>
        <v>1</v>
      </c>
      <c r="BE107" s="1">
        <f t="shared" si="73"/>
        <v>1</v>
      </c>
      <c r="BF107" s="1" t="s">
        <v>453</v>
      </c>
      <c r="BG107" s="7">
        <f t="shared" si="74"/>
        <v>1</v>
      </c>
      <c r="BH107" s="1">
        <f t="shared" si="75"/>
        <v>1</v>
      </c>
    </row>
    <row r="108" spans="1:60" x14ac:dyDescent="0.25">
      <c r="A108" s="1" t="s">
        <v>54</v>
      </c>
      <c r="B108" s="1" t="s">
        <v>404</v>
      </c>
      <c r="C108" s="7">
        <f t="shared" si="38"/>
        <v>1</v>
      </c>
      <c r="D108" s="1" t="s">
        <v>409</v>
      </c>
      <c r="E108" s="7">
        <f t="shared" si="39"/>
        <v>2</v>
      </c>
      <c r="F108" s="1" t="s">
        <v>484</v>
      </c>
      <c r="G108" s="7">
        <f t="shared" si="40"/>
        <v>2</v>
      </c>
      <c r="H108" s="1" t="s">
        <v>417</v>
      </c>
      <c r="I108" s="7">
        <f t="shared" si="41"/>
        <v>3</v>
      </c>
      <c r="J108" s="1" t="s">
        <v>487</v>
      </c>
      <c r="K108" s="7">
        <f t="shared" si="42"/>
        <v>3</v>
      </c>
      <c r="L108" s="7">
        <f t="shared" si="43"/>
        <v>3</v>
      </c>
      <c r="M108" s="1" t="s">
        <v>425</v>
      </c>
      <c r="N108" s="7">
        <f t="shared" si="44"/>
        <v>2</v>
      </c>
      <c r="O108" s="7">
        <f t="shared" si="45"/>
        <v>2</v>
      </c>
      <c r="P108" s="1" t="s">
        <v>493</v>
      </c>
      <c r="Q108" s="7">
        <f t="shared" si="46"/>
        <v>1</v>
      </c>
      <c r="R108" s="7">
        <f t="shared" si="47"/>
        <v>1</v>
      </c>
      <c r="S108" s="1" t="s">
        <v>433</v>
      </c>
      <c r="T108" s="7">
        <f t="shared" si="48"/>
        <v>1</v>
      </c>
      <c r="U108" s="1">
        <f t="shared" si="49"/>
        <v>1</v>
      </c>
      <c r="V108" s="1" t="s">
        <v>425</v>
      </c>
      <c r="W108" s="7">
        <f t="shared" si="50"/>
        <v>2</v>
      </c>
      <c r="X108" s="1">
        <f t="shared" si="51"/>
        <v>2</v>
      </c>
      <c r="Y108" s="1" t="s">
        <v>425</v>
      </c>
      <c r="Z108" s="7">
        <f t="shared" si="52"/>
        <v>2</v>
      </c>
      <c r="AA108" s="1">
        <f t="shared" si="53"/>
        <v>2</v>
      </c>
      <c r="AB108" s="1" t="s">
        <v>425</v>
      </c>
      <c r="AC108" s="7">
        <f t="shared" si="54"/>
        <v>2</v>
      </c>
      <c r="AD108" s="1">
        <f t="shared" si="55"/>
        <v>2</v>
      </c>
      <c r="AE108" s="1" t="s">
        <v>445</v>
      </c>
      <c r="AF108" s="7">
        <f t="shared" si="56"/>
        <v>1</v>
      </c>
      <c r="AG108" s="1">
        <f t="shared" si="57"/>
        <v>1</v>
      </c>
      <c r="AH108" s="1" t="s">
        <v>454</v>
      </c>
      <c r="AI108" s="7">
        <f t="shared" si="58"/>
        <v>0</v>
      </c>
      <c r="AJ108" s="1">
        <f t="shared" si="59"/>
        <v>0</v>
      </c>
      <c r="AK108" s="1" t="s">
        <v>453</v>
      </c>
      <c r="AL108" s="7">
        <f t="shared" si="60"/>
        <v>1</v>
      </c>
      <c r="AM108" s="1">
        <f t="shared" si="61"/>
        <v>1</v>
      </c>
      <c r="AN108" s="1" t="s">
        <v>454</v>
      </c>
      <c r="AO108" s="7">
        <f t="shared" si="62"/>
        <v>0</v>
      </c>
      <c r="AP108" s="1">
        <f t="shared" si="63"/>
        <v>0</v>
      </c>
      <c r="AQ108" s="1" t="s">
        <v>454</v>
      </c>
      <c r="AR108" s="7">
        <f t="shared" si="64"/>
        <v>0</v>
      </c>
      <c r="AS108" s="1">
        <f t="shared" si="65"/>
        <v>0</v>
      </c>
      <c r="AT108" s="1" t="s">
        <v>463</v>
      </c>
      <c r="AU108" s="7">
        <f t="shared" si="66"/>
        <v>5</v>
      </c>
      <c r="AV108" s="1">
        <f t="shared" si="67"/>
        <v>5</v>
      </c>
      <c r="AW108" s="1" t="s">
        <v>467</v>
      </c>
      <c r="AX108" s="7" t="str">
        <f t="shared" si="68"/>
        <v>NA</v>
      </c>
      <c r="AY108" s="1" t="e">
        <f t="shared" si="69"/>
        <v>#VALUE!</v>
      </c>
      <c r="BA108" s="7" t="str">
        <f t="shared" si="70"/>
        <v>NA</v>
      </c>
      <c r="BB108" s="1" t="e">
        <f t="shared" si="71"/>
        <v>#VALUE!</v>
      </c>
      <c r="BC108" s="1" t="s">
        <v>453</v>
      </c>
      <c r="BD108" s="7">
        <f t="shared" si="72"/>
        <v>1</v>
      </c>
      <c r="BE108" s="1">
        <f t="shared" si="73"/>
        <v>1</v>
      </c>
      <c r="BF108" s="1" t="s">
        <v>454</v>
      </c>
      <c r="BG108" s="7">
        <f t="shared" si="74"/>
        <v>0</v>
      </c>
      <c r="BH108" s="1">
        <f t="shared" si="75"/>
        <v>0</v>
      </c>
    </row>
    <row r="109" spans="1:60" x14ac:dyDescent="0.25">
      <c r="A109" s="1" t="s">
        <v>295</v>
      </c>
      <c r="B109" s="1" t="s">
        <v>404</v>
      </c>
      <c r="C109" s="7">
        <f t="shared" si="38"/>
        <v>1</v>
      </c>
      <c r="D109" s="1" t="s">
        <v>412</v>
      </c>
      <c r="E109" s="7">
        <f t="shared" si="39"/>
        <v>5</v>
      </c>
      <c r="F109" s="1" t="s">
        <v>484</v>
      </c>
      <c r="G109" s="7">
        <f t="shared" si="40"/>
        <v>2</v>
      </c>
      <c r="H109" s="1" t="s">
        <v>416</v>
      </c>
      <c r="I109" s="7">
        <f t="shared" si="41"/>
        <v>1</v>
      </c>
      <c r="J109" s="1" t="s">
        <v>421</v>
      </c>
      <c r="K109" s="7">
        <f t="shared" si="42"/>
        <v>2</v>
      </c>
      <c r="L109" s="7">
        <f t="shared" si="43"/>
        <v>2</v>
      </c>
      <c r="M109" s="1" t="s">
        <v>425</v>
      </c>
      <c r="N109" s="7">
        <f t="shared" si="44"/>
        <v>2</v>
      </c>
      <c r="O109" s="7">
        <f t="shared" si="45"/>
        <v>2</v>
      </c>
      <c r="P109" s="1" t="s">
        <v>496</v>
      </c>
      <c r="Q109" s="7">
        <f t="shared" si="46"/>
        <v>5</v>
      </c>
      <c r="R109" s="7">
        <f t="shared" si="47"/>
        <v>5</v>
      </c>
      <c r="S109" s="1" t="s">
        <v>435</v>
      </c>
      <c r="T109" s="7" t="str">
        <f t="shared" si="48"/>
        <v>NA</v>
      </c>
      <c r="U109" s="1" t="e">
        <f t="shared" si="49"/>
        <v>#VALUE!</v>
      </c>
      <c r="V109" s="1" t="s">
        <v>438</v>
      </c>
      <c r="W109" s="7">
        <f t="shared" si="50"/>
        <v>1</v>
      </c>
      <c r="X109" s="1">
        <f t="shared" si="51"/>
        <v>1</v>
      </c>
      <c r="Y109" s="1" t="s">
        <v>491</v>
      </c>
      <c r="Z109" s="7" t="str">
        <f t="shared" si="52"/>
        <v>NA</v>
      </c>
      <c r="AA109" s="1" t="e">
        <f t="shared" si="53"/>
        <v>#VALUE!</v>
      </c>
      <c r="AB109" s="1" t="s">
        <v>439</v>
      </c>
      <c r="AC109" s="7" t="str">
        <f t="shared" si="54"/>
        <v>NA</v>
      </c>
      <c r="AD109" s="1" t="e">
        <f t="shared" si="55"/>
        <v>#VALUE!</v>
      </c>
      <c r="AE109" s="1" t="s">
        <v>445</v>
      </c>
      <c r="AF109" s="7">
        <f t="shared" si="56"/>
        <v>1</v>
      </c>
      <c r="AG109" s="1">
        <f t="shared" si="57"/>
        <v>1</v>
      </c>
      <c r="AH109" s="1" t="s">
        <v>454</v>
      </c>
      <c r="AI109" s="7">
        <f t="shared" si="58"/>
        <v>0</v>
      </c>
      <c r="AJ109" s="1">
        <f t="shared" si="59"/>
        <v>0</v>
      </c>
      <c r="AK109" s="1" t="s">
        <v>453</v>
      </c>
      <c r="AL109" s="7">
        <f t="shared" si="60"/>
        <v>1</v>
      </c>
      <c r="AM109" s="1">
        <f t="shared" si="61"/>
        <v>1</v>
      </c>
      <c r="AN109" s="1" t="s">
        <v>454</v>
      </c>
      <c r="AO109" s="7">
        <f t="shared" si="62"/>
        <v>0</v>
      </c>
      <c r="AP109" s="1">
        <f t="shared" si="63"/>
        <v>0</v>
      </c>
      <c r="AQ109" s="1" t="s">
        <v>454</v>
      </c>
      <c r="AR109" s="7">
        <f t="shared" si="64"/>
        <v>0</v>
      </c>
      <c r="AS109" s="1">
        <f t="shared" si="65"/>
        <v>0</v>
      </c>
      <c r="AT109" s="1" t="s">
        <v>461</v>
      </c>
      <c r="AU109" s="7">
        <f t="shared" si="66"/>
        <v>1</v>
      </c>
      <c r="AV109" s="1">
        <f t="shared" si="67"/>
        <v>1</v>
      </c>
      <c r="AW109" s="1" t="s">
        <v>454</v>
      </c>
      <c r="AX109" s="7">
        <f t="shared" si="68"/>
        <v>0</v>
      </c>
      <c r="AY109" s="1">
        <f t="shared" si="69"/>
        <v>0</v>
      </c>
      <c r="BA109" s="7" t="str">
        <f t="shared" si="70"/>
        <v>NA</v>
      </c>
      <c r="BB109" s="1" t="e">
        <f t="shared" si="71"/>
        <v>#VALUE!</v>
      </c>
      <c r="BC109" s="1" t="s">
        <v>454</v>
      </c>
      <c r="BD109" s="7">
        <f t="shared" si="72"/>
        <v>0</v>
      </c>
      <c r="BE109" s="1">
        <f t="shared" si="73"/>
        <v>0</v>
      </c>
      <c r="BF109" s="1" t="s">
        <v>454</v>
      </c>
      <c r="BG109" s="7">
        <f t="shared" si="74"/>
        <v>0</v>
      </c>
      <c r="BH109" s="1">
        <f t="shared" si="75"/>
        <v>0</v>
      </c>
    </row>
    <row r="110" spans="1:60" x14ac:dyDescent="0.25">
      <c r="A110" s="1" t="s">
        <v>16</v>
      </c>
      <c r="B110" s="1" t="s">
        <v>404</v>
      </c>
      <c r="C110" s="7">
        <f t="shared" si="38"/>
        <v>1</v>
      </c>
      <c r="D110" s="1" t="s">
        <v>408</v>
      </c>
      <c r="E110" s="7">
        <f t="shared" si="39"/>
        <v>1</v>
      </c>
      <c r="F110" s="1" t="s">
        <v>414</v>
      </c>
      <c r="G110" s="7">
        <f t="shared" si="40"/>
        <v>1</v>
      </c>
      <c r="H110" s="1" t="s">
        <v>416</v>
      </c>
      <c r="I110" s="7">
        <f t="shared" si="41"/>
        <v>1</v>
      </c>
      <c r="J110" s="1" t="s">
        <v>420</v>
      </c>
      <c r="K110" s="7">
        <f t="shared" si="42"/>
        <v>1</v>
      </c>
      <c r="L110" s="7">
        <f t="shared" si="43"/>
        <v>1</v>
      </c>
      <c r="M110" s="1" t="s">
        <v>489</v>
      </c>
      <c r="N110" s="7">
        <f t="shared" si="44"/>
        <v>1</v>
      </c>
      <c r="O110" s="7">
        <f t="shared" si="45"/>
        <v>1</v>
      </c>
      <c r="P110" s="1" t="s">
        <v>430</v>
      </c>
      <c r="Q110" s="7">
        <f t="shared" si="46"/>
        <v>2</v>
      </c>
      <c r="R110" s="7">
        <f t="shared" si="47"/>
        <v>2</v>
      </c>
      <c r="S110" s="1" t="s">
        <v>432</v>
      </c>
      <c r="T110" s="7">
        <f t="shared" si="48"/>
        <v>2</v>
      </c>
      <c r="U110" s="1">
        <f t="shared" si="49"/>
        <v>2</v>
      </c>
      <c r="V110" s="1" t="s">
        <v>438</v>
      </c>
      <c r="W110" s="7">
        <f t="shared" si="50"/>
        <v>1</v>
      </c>
      <c r="X110" s="1">
        <f t="shared" si="51"/>
        <v>1</v>
      </c>
      <c r="Y110" s="1" t="s">
        <v>438</v>
      </c>
      <c r="Z110" s="7">
        <f t="shared" si="52"/>
        <v>1</v>
      </c>
      <c r="AA110" s="1">
        <f t="shared" si="53"/>
        <v>1</v>
      </c>
      <c r="AB110" s="1" t="s">
        <v>489</v>
      </c>
      <c r="AC110" s="7">
        <f t="shared" si="54"/>
        <v>1</v>
      </c>
      <c r="AD110" s="1">
        <f t="shared" si="55"/>
        <v>1</v>
      </c>
      <c r="AE110" s="1" t="s">
        <v>445</v>
      </c>
      <c r="AF110" s="7">
        <f t="shared" si="56"/>
        <v>1</v>
      </c>
      <c r="AG110" s="1">
        <f t="shared" si="57"/>
        <v>1</v>
      </c>
      <c r="AH110" s="1" t="s">
        <v>454</v>
      </c>
      <c r="AI110" s="7">
        <f t="shared" si="58"/>
        <v>0</v>
      </c>
      <c r="AJ110" s="1">
        <f t="shared" si="59"/>
        <v>0</v>
      </c>
      <c r="AK110" s="1" t="s">
        <v>440</v>
      </c>
      <c r="AL110" s="7" t="str">
        <f t="shared" si="60"/>
        <v>NA</v>
      </c>
      <c r="AM110" s="1" t="e">
        <f t="shared" si="61"/>
        <v>#VALUE!</v>
      </c>
      <c r="AN110" s="1" t="s">
        <v>453</v>
      </c>
      <c r="AO110" s="7">
        <f t="shared" si="62"/>
        <v>1</v>
      </c>
      <c r="AP110" s="1">
        <f t="shared" si="63"/>
        <v>1</v>
      </c>
      <c r="AQ110" s="1" t="s">
        <v>453</v>
      </c>
      <c r="AR110" s="7">
        <f t="shared" si="64"/>
        <v>1</v>
      </c>
      <c r="AS110" s="1">
        <f t="shared" si="65"/>
        <v>1</v>
      </c>
      <c r="AT110" s="1" t="s">
        <v>465</v>
      </c>
      <c r="AU110" s="7">
        <f t="shared" si="66"/>
        <v>2</v>
      </c>
      <c r="AV110" s="1">
        <f t="shared" si="67"/>
        <v>2</v>
      </c>
      <c r="AW110" s="1" t="s">
        <v>467</v>
      </c>
      <c r="AX110" s="7" t="str">
        <f t="shared" si="68"/>
        <v>NA</v>
      </c>
      <c r="AY110" s="1" t="e">
        <f t="shared" si="69"/>
        <v>#VALUE!</v>
      </c>
      <c r="BA110" s="7" t="str">
        <f t="shared" si="70"/>
        <v>NA</v>
      </c>
      <c r="BB110" s="1" t="e">
        <f t="shared" si="71"/>
        <v>#VALUE!</v>
      </c>
      <c r="BC110" s="1" t="s">
        <v>453</v>
      </c>
      <c r="BD110" s="7">
        <f t="shared" si="72"/>
        <v>1</v>
      </c>
      <c r="BE110" s="1">
        <f t="shared" si="73"/>
        <v>1</v>
      </c>
      <c r="BF110" s="1" t="s">
        <v>454</v>
      </c>
      <c r="BG110" s="7">
        <f t="shared" si="74"/>
        <v>0</v>
      </c>
      <c r="BH110" s="1">
        <f t="shared" si="75"/>
        <v>0</v>
      </c>
    </row>
    <row r="111" spans="1:60" x14ac:dyDescent="0.25">
      <c r="A111" s="1" t="s">
        <v>33</v>
      </c>
      <c r="B111" s="1" t="s">
        <v>404</v>
      </c>
      <c r="C111" s="7">
        <f t="shared" si="38"/>
        <v>1</v>
      </c>
      <c r="D111" s="1" t="s">
        <v>408</v>
      </c>
      <c r="E111" s="7">
        <f t="shared" si="39"/>
        <v>1</v>
      </c>
      <c r="F111" s="1" t="s">
        <v>414</v>
      </c>
      <c r="G111" s="7">
        <f t="shared" si="40"/>
        <v>1</v>
      </c>
      <c r="H111" s="1" t="s">
        <v>416</v>
      </c>
      <c r="I111" s="7">
        <f t="shared" si="41"/>
        <v>1</v>
      </c>
      <c r="J111" s="1" t="s">
        <v>421</v>
      </c>
      <c r="K111" s="7">
        <f t="shared" si="42"/>
        <v>2</v>
      </c>
      <c r="L111" s="7">
        <f t="shared" si="43"/>
        <v>2</v>
      </c>
      <c r="M111" s="1" t="s">
        <v>489</v>
      </c>
      <c r="N111" s="7">
        <f t="shared" si="44"/>
        <v>1</v>
      </c>
      <c r="O111" s="7">
        <f t="shared" si="45"/>
        <v>1</v>
      </c>
      <c r="P111" s="1" t="s">
        <v>494</v>
      </c>
      <c r="Q111" s="7">
        <f t="shared" si="46"/>
        <v>4</v>
      </c>
      <c r="R111" s="7">
        <f t="shared" si="47"/>
        <v>4</v>
      </c>
      <c r="S111" s="1" t="s">
        <v>433</v>
      </c>
      <c r="T111" s="7">
        <f t="shared" si="48"/>
        <v>1</v>
      </c>
      <c r="U111" s="1">
        <f t="shared" si="49"/>
        <v>1</v>
      </c>
      <c r="V111" s="1" t="s">
        <v>438</v>
      </c>
      <c r="W111" s="7">
        <f t="shared" si="50"/>
        <v>1</v>
      </c>
      <c r="X111" s="1">
        <f t="shared" si="51"/>
        <v>1</v>
      </c>
      <c r="Y111" s="1" t="s">
        <v>438</v>
      </c>
      <c r="Z111" s="7">
        <f t="shared" si="52"/>
        <v>1</v>
      </c>
      <c r="AA111" s="1">
        <f t="shared" si="53"/>
        <v>1</v>
      </c>
      <c r="AB111" s="1" t="s">
        <v>489</v>
      </c>
      <c r="AC111" s="7">
        <f t="shared" si="54"/>
        <v>1</v>
      </c>
      <c r="AD111" s="1">
        <f t="shared" si="55"/>
        <v>1</v>
      </c>
      <c r="AE111" s="1" t="s">
        <v>446</v>
      </c>
      <c r="AF111" s="7">
        <f t="shared" si="56"/>
        <v>5</v>
      </c>
      <c r="AG111" s="1">
        <f t="shared" si="57"/>
        <v>5</v>
      </c>
      <c r="AH111" s="1" t="s">
        <v>455</v>
      </c>
      <c r="AI111" s="7" t="str">
        <f t="shared" si="58"/>
        <v>NA</v>
      </c>
      <c r="AJ111" s="1" t="e">
        <f t="shared" si="59"/>
        <v>#VALUE!</v>
      </c>
      <c r="AK111" s="1" t="s">
        <v>453</v>
      </c>
      <c r="AL111" s="7">
        <f t="shared" si="60"/>
        <v>1</v>
      </c>
      <c r="AM111" s="1">
        <f t="shared" si="61"/>
        <v>1</v>
      </c>
      <c r="AN111" s="1" t="s">
        <v>454</v>
      </c>
      <c r="AO111" s="7">
        <f t="shared" si="62"/>
        <v>0</v>
      </c>
      <c r="AP111" s="1">
        <f t="shared" si="63"/>
        <v>0</v>
      </c>
      <c r="AQ111" s="1" t="s">
        <v>453</v>
      </c>
      <c r="AR111" s="7">
        <f t="shared" si="64"/>
        <v>1</v>
      </c>
      <c r="AS111" s="1">
        <f t="shared" si="65"/>
        <v>1</v>
      </c>
      <c r="AT111" s="1" t="s">
        <v>462</v>
      </c>
      <c r="AU111" s="7">
        <f t="shared" si="66"/>
        <v>3</v>
      </c>
      <c r="AV111" s="1">
        <f t="shared" si="67"/>
        <v>3</v>
      </c>
      <c r="AW111" s="1" t="s">
        <v>453</v>
      </c>
      <c r="AX111" s="7">
        <f t="shared" si="68"/>
        <v>1</v>
      </c>
      <c r="AY111" s="1">
        <f t="shared" si="69"/>
        <v>1</v>
      </c>
      <c r="AZ111" s="1" t="s">
        <v>473</v>
      </c>
      <c r="BA111" s="7">
        <f t="shared" si="70"/>
        <v>2</v>
      </c>
      <c r="BB111" s="1">
        <f t="shared" si="71"/>
        <v>2</v>
      </c>
      <c r="BC111" s="1" t="s">
        <v>454</v>
      </c>
      <c r="BD111" s="7">
        <f t="shared" si="72"/>
        <v>0</v>
      </c>
      <c r="BE111" s="1">
        <f t="shared" si="73"/>
        <v>0</v>
      </c>
      <c r="BF111" s="1" t="s">
        <v>455</v>
      </c>
      <c r="BG111" s="7" t="str">
        <f t="shared" si="74"/>
        <v>NA</v>
      </c>
      <c r="BH111" s="1" t="e">
        <f t="shared" si="75"/>
        <v>#VALUE!</v>
      </c>
    </row>
    <row r="112" spans="1:60" x14ac:dyDescent="0.25">
      <c r="A112" s="1" t="s">
        <v>383</v>
      </c>
      <c r="B112" s="1" t="s">
        <v>404</v>
      </c>
      <c r="C112" s="7">
        <f t="shared" si="38"/>
        <v>1</v>
      </c>
      <c r="D112" s="1" t="s">
        <v>483</v>
      </c>
      <c r="E112" s="7">
        <f t="shared" si="39"/>
        <v>6</v>
      </c>
      <c r="F112" s="1" t="s">
        <v>484</v>
      </c>
      <c r="G112" s="7">
        <f t="shared" si="40"/>
        <v>2</v>
      </c>
      <c r="H112" s="1" t="s">
        <v>417</v>
      </c>
      <c r="I112" s="7">
        <f t="shared" si="41"/>
        <v>3</v>
      </c>
      <c r="J112" s="1" t="s">
        <v>422</v>
      </c>
      <c r="K112" s="7">
        <f t="shared" si="42"/>
        <v>4</v>
      </c>
      <c r="L112" s="7">
        <f t="shared" si="43"/>
        <v>4</v>
      </c>
      <c r="M112" s="1" t="s">
        <v>427</v>
      </c>
      <c r="N112" s="7" t="str">
        <f t="shared" si="44"/>
        <v>NA</v>
      </c>
      <c r="O112" s="7" t="e">
        <f t="shared" si="45"/>
        <v>#VALUE!</v>
      </c>
      <c r="Q112" s="7" t="str">
        <f t="shared" si="46"/>
        <v>NA</v>
      </c>
      <c r="R112" s="7" t="e">
        <f t="shared" si="47"/>
        <v>#VALUE!</v>
      </c>
      <c r="S112" s="1" t="s">
        <v>436</v>
      </c>
      <c r="T112" s="7" t="str">
        <f t="shared" si="48"/>
        <v>NA</v>
      </c>
      <c r="U112" s="1" t="e">
        <f t="shared" si="49"/>
        <v>#VALUE!</v>
      </c>
      <c r="V112" s="1" t="s">
        <v>490</v>
      </c>
      <c r="W112" s="7">
        <f t="shared" si="50"/>
        <v>5</v>
      </c>
      <c r="X112" s="1">
        <f t="shared" si="51"/>
        <v>5</v>
      </c>
      <c r="Y112" s="1" t="s">
        <v>490</v>
      </c>
      <c r="Z112" s="7">
        <f t="shared" si="52"/>
        <v>5</v>
      </c>
      <c r="AA112" s="1">
        <f t="shared" si="53"/>
        <v>5</v>
      </c>
      <c r="AB112" s="1" t="s">
        <v>425</v>
      </c>
      <c r="AC112" s="7">
        <f t="shared" si="54"/>
        <v>2</v>
      </c>
      <c r="AD112" s="1">
        <f t="shared" si="55"/>
        <v>2</v>
      </c>
      <c r="AE112" s="1" t="s">
        <v>446</v>
      </c>
      <c r="AF112" s="7">
        <f t="shared" si="56"/>
        <v>5</v>
      </c>
      <c r="AG112" s="1">
        <f t="shared" si="57"/>
        <v>5</v>
      </c>
      <c r="AH112" s="1" t="s">
        <v>455</v>
      </c>
      <c r="AI112" s="7" t="str">
        <f t="shared" si="58"/>
        <v>NA</v>
      </c>
      <c r="AJ112" s="1" t="e">
        <f t="shared" si="59"/>
        <v>#VALUE!</v>
      </c>
      <c r="AK112" s="1" t="s">
        <v>453</v>
      </c>
      <c r="AL112" s="7">
        <f t="shared" si="60"/>
        <v>1</v>
      </c>
      <c r="AM112" s="1">
        <f t="shared" si="61"/>
        <v>1</v>
      </c>
      <c r="AN112" s="1" t="s">
        <v>454</v>
      </c>
      <c r="AO112" s="7">
        <f t="shared" si="62"/>
        <v>0</v>
      </c>
      <c r="AP112" s="1">
        <f t="shared" si="63"/>
        <v>0</v>
      </c>
      <c r="AQ112" s="1" t="s">
        <v>458</v>
      </c>
      <c r="AR112" s="7" t="str">
        <f t="shared" si="64"/>
        <v>NA</v>
      </c>
      <c r="AS112" s="1" t="e">
        <f t="shared" si="65"/>
        <v>#VALUE!</v>
      </c>
      <c r="AT112" s="1" t="s">
        <v>463</v>
      </c>
      <c r="AU112" s="7">
        <f t="shared" si="66"/>
        <v>5</v>
      </c>
      <c r="AV112" s="1">
        <f t="shared" si="67"/>
        <v>5</v>
      </c>
      <c r="AW112" s="1" t="s">
        <v>453</v>
      </c>
      <c r="AX112" s="7">
        <f t="shared" si="68"/>
        <v>1</v>
      </c>
      <c r="AY112" s="1">
        <f t="shared" si="69"/>
        <v>1</v>
      </c>
      <c r="AZ112" s="1" t="s">
        <v>472</v>
      </c>
      <c r="BA112" s="7">
        <f t="shared" si="70"/>
        <v>3</v>
      </c>
      <c r="BB112" s="1">
        <f t="shared" si="71"/>
        <v>3</v>
      </c>
      <c r="BC112" s="1" t="s">
        <v>453</v>
      </c>
      <c r="BD112" s="7">
        <f t="shared" si="72"/>
        <v>1</v>
      </c>
      <c r="BE112" s="1">
        <f t="shared" si="73"/>
        <v>1</v>
      </c>
      <c r="BF112" s="1" t="s">
        <v>454</v>
      </c>
      <c r="BG112" s="7">
        <f t="shared" si="74"/>
        <v>0</v>
      </c>
      <c r="BH112" s="1">
        <f t="shared" si="75"/>
        <v>0</v>
      </c>
    </row>
    <row r="113" spans="1:60" x14ac:dyDescent="0.25">
      <c r="A113" s="1" t="s">
        <v>373</v>
      </c>
      <c r="B113" s="1" t="s">
        <v>403</v>
      </c>
      <c r="C113" s="7">
        <f t="shared" si="38"/>
        <v>2</v>
      </c>
      <c r="D113" s="1" t="s">
        <v>483</v>
      </c>
      <c r="E113" s="7">
        <f t="shared" si="39"/>
        <v>6</v>
      </c>
      <c r="F113" s="1" t="s">
        <v>484</v>
      </c>
      <c r="G113" s="7">
        <f t="shared" si="40"/>
        <v>2</v>
      </c>
      <c r="H113" s="1" t="s">
        <v>419</v>
      </c>
      <c r="I113" s="7">
        <f t="shared" si="41"/>
        <v>4</v>
      </c>
      <c r="J113" s="1" t="s">
        <v>487</v>
      </c>
      <c r="K113" s="7">
        <f t="shared" si="42"/>
        <v>3</v>
      </c>
      <c r="L113" s="7">
        <f t="shared" si="43"/>
        <v>3</v>
      </c>
      <c r="M113" s="1" t="s">
        <v>425</v>
      </c>
      <c r="N113" s="7">
        <f t="shared" si="44"/>
        <v>2</v>
      </c>
      <c r="O113" s="7">
        <f t="shared" si="45"/>
        <v>2</v>
      </c>
      <c r="P113" s="1" t="s">
        <v>493</v>
      </c>
      <c r="Q113" s="7">
        <f t="shared" si="46"/>
        <v>1</v>
      </c>
      <c r="R113" s="7">
        <f t="shared" si="47"/>
        <v>1</v>
      </c>
      <c r="S113" s="1" t="s">
        <v>434</v>
      </c>
      <c r="T113" s="7">
        <f t="shared" si="48"/>
        <v>5</v>
      </c>
      <c r="U113" s="1">
        <f t="shared" si="49"/>
        <v>5</v>
      </c>
      <c r="V113" s="1" t="s">
        <v>490</v>
      </c>
      <c r="W113" s="7">
        <f t="shared" si="50"/>
        <v>5</v>
      </c>
      <c r="X113" s="1">
        <f t="shared" si="51"/>
        <v>5</v>
      </c>
      <c r="Y113" s="1" t="s">
        <v>490</v>
      </c>
      <c r="Z113" s="7">
        <f t="shared" si="52"/>
        <v>5</v>
      </c>
      <c r="AA113" s="1">
        <f t="shared" si="53"/>
        <v>5</v>
      </c>
      <c r="AB113" s="1" t="s">
        <v>425</v>
      </c>
      <c r="AC113" s="7">
        <f t="shared" si="54"/>
        <v>2</v>
      </c>
      <c r="AD113" s="1">
        <f t="shared" si="55"/>
        <v>2</v>
      </c>
      <c r="AE113" s="1" t="s">
        <v>425</v>
      </c>
      <c r="AF113" s="7">
        <f t="shared" si="56"/>
        <v>2</v>
      </c>
      <c r="AG113" s="1">
        <f t="shared" si="57"/>
        <v>2</v>
      </c>
      <c r="AH113" s="1" t="s">
        <v>453</v>
      </c>
      <c r="AI113" s="7">
        <f t="shared" si="58"/>
        <v>1</v>
      </c>
      <c r="AJ113" s="1">
        <f t="shared" si="59"/>
        <v>1</v>
      </c>
      <c r="AK113" s="1" t="s">
        <v>453</v>
      </c>
      <c r="AL113" s="7">
        <f t="shared" si="60"/>
        <v>1</v>
      </c>
      <c r="AM113" s="1">
        <f t="shared" si="61"/>
        <v>1</v>
      </c>
      <c r="AN113" s="1" t="s">
        <v>454</v>
      </c>
      <c r="AO113" s="7">
        <f t="shared" si="62"/>
        <v>0</v>
      </c>
      <c r="AP113" s="1">
        <f t="shared" si="63"/>
        <v>0</v>
      </c>
      <c r="AQ113" s="1" t="s">
        <v>453</v>
      </c>
      <c r="AR113" s="7">
        <f t="shared" si="64"/>
        <v>1</v>
      </c>
      <c r="AS113" s="1">
        <f t="shared" si="65"/>
        <v>1</v>
      </c>
      <c r="AT113" s="1" t="s">
        <v>463</v>
      </c>
      <c r="AU113" s="7">
        <f t="shared" si="66"/>
        <v>5</v>
      </c>
      <c r="AV113" s="1">
        <f t="shared" si="67"/>
        <v>5</v>
      </c>
      <c r="AW113" s="1" t="s">
        <v>453</v>
      </c>
      <c r="AX113" s="7">
        <f t="shared" si="68"/>
        <v>1</v>
      </c>
      <c r="AY113" s="1">
        <f t="shared" si="69"/>
        <v>1</v>
      </c>
      <c r="AZ113" s="1" t="s">
        <v>473</v>
      </c>
      <c r="BA113" s="7">
        <f t="shared" si="70"/>
        <v>2</v>
      </c>
      <c r="BB113" s="1">
        <f t="shared" si="71"/>
        <v>2</v>
      </c>
      <c r="BC113" s="1" t="s">
        <v>453</v>
      </c>
      <c r="BD113" s="7">
        <f t="shared" si="72"/>
        <v>1</v>
      </c>
      <c r="BE113" s="1">
        <f t="shared" si="73"/>
        <v>1</v>
      </c>
      <c r="BF113" s="1" t="s">
        <v>453</v>
      </c>
      <c r="BG113" s="7">
        <f t="shared" si="74"/>
        <v>1</v>
      </c>
      <c r="BH113" s="1">
        <f t="shared" si="75"/>
        <v>1</v>
      </c>
    </row>
    <row r="114" spans="1:60" x14ac:dyDescent="0.25">
      <c r="A114" s="1" t="s">
        <v>183</v>
      </c>
      <c r="B114" s="1" t="s">
        <v>404</v>
      </c>
      <c r="C114" s="7">
        <f t="shared" si="38"/>
        <v>1</v>
      </c>
      <c r="D114" s="1" t="s">
        <v>410</v>
      </c>
      <c r="E114" s="7">
        <f t="shared" si="39"/>
        <v>3</v>
      </c>
      <c r="F114" s="1" t="s">
        <v>484</v>
      </c>
      <c r="G114" s="7">
        <f t="shared" si="40"/>
        <v>2</v>
      </c>
      <c r="H114" s="1" t="s">
        <v>417</v>
      </c>
      <c r="I114" s="7">
        <f t="shared" si="41"/>
        <v>3</v>
      </c>
      <c r="J114" s="1" t="s">
        <v>421</v>
      </c>
      <c r="K114" s="7">
        <f t="shared" si="42"/>
        <v>2</v>
      </c>
      <c r="L114" s="7">
        <f t="shared" si="43"/>
        <v>2</v>
      </c>
      <c r="M114" s="1" t="s">
        <v>425</v>
      </c>
      <c r="N114" s="7">
        <f t="shared" si="44"/>
        <v>2</v>
      </c>
      <c r="O114" s="7">
        <f t="shared" si="45"/>
        <v>2</v>
      </c>
      <c r="P114" s="1" t="s">
        <v>495</v>
      </c>
      <c r="Q114" s="7">
        <f t="shared" si="46"/>
        <v>4</v>
      </c>
      <c r="R114" s="7">
        <f t="shared" si="47"/>
        <v>4</v>
      </c>
      <c r="S114" s="1" t="s">
        <v>433</v>
      </c>
      <c r="T114" s="7">
        <f t="shared" si="48"/>
        <v>1</v>
      </c>
      <c r="U114" s="1">
        <f t="shared" si="49"/>
        <v>1</v>
      </c>
      <c r="V114" s="1" t="s">
        <v>438</v>
      </c>
      <c r="W114" s="7">
        <f t="shared" si="50"/>
        <v>1</v>
      </c>
      <c r="X114" s="1">
        <f t="shared" si="51"/>
        <v>1</v>
      </c>
      <c r="Y114" s="1" t="s">
        <v>438</v>
      </c>
      <c r="Z114" s="7">
        <f t="shared" si="52"/>
        <v>1</v>
      </c>
      <c r="AA114" s="1">
        <f t="shared" si="53"/>
        <v>1</v>
      </c>
      <c r="AB114" s="1" t="s">
        <v>489</v>
      </c>
      <c r="AC114" s="7">
        <f t="shared" si="54"/>
        <v>1</v>
      </c>
      <c r="AD114" s="1">
        <f t="shared" si="55"/>
        <v>1</v>
      </c>
      <c r="AE114" s="1" t="s">
        <v>425</v>
      </c>
      <c r="AF114" s="7">
        <f t="shared" si="56"/>
        <v>2</v>
      </c>
      <c r="AG114" s="1">
        <f t="shared" si="57"/>
        <v>2</v>
      </c>
      <c r="AH114" s="1" t="s">
        <v>453</v>
      </c>
      <c r="AI114" s="7">
        <f t="shared" si="58"/>
        <v>1</v>
      </c>
      <c r="AJ114" s="1">
        <f t="shared" si="59"/>
        <v>1</v>
      </c>
      <c r="AK114" s="1" t="s">
        <v>453</v>
      </c>
      <c r="AL114" s="7">
        <f t="shared" si="60"/>
        <v>1</v>
      </c>
      <c r="AM114" s="1">
        <f t="shared" si="61"/>
        <v>1</v>
      </c>
      <c r="AN114" s="1" t="s">
        <v>454</v>
      </c>
      <c r="AO114" s="7">
        <f t="shared" si="62"/>
        <v>0</v>
      </c>
      <c r="AP114" s="1">
        <f t="shared" si="63"/>
        <v>0</v>
      </c>
      <c r="AQ114" s="1" t="s">
        <v>454</v>
      </c>
      <c r="AR114" s="7">
        <f t="shared" si="64"/>
        <v>0</v>
      </c>
      <c r="AS114" s="1">
        <f t="shared" si="65"/>
        <v>0</v>
      </c>
      <c r="AT114" s="1" t="s">
        <v>465</v>
      </c>
      <c r="AU114" s="7">
        <f t="shared" si="66"/>
        <v>2</v>
      </c>
      <c r="AV114" s="1">
        <f t="shared" si="67"/>
        <v>2</v>
      </c>
      <c r="AW114" s="1" t="s">
        <v>453</v>
      </c>
      <c r="AX114" s="7">
        <f t="shared" si="68"/>
        <v>1</v>
      </c>
      <c r="AY114" s="1">
        <f t="shared" si="69"/>
        <v>1</v>
      </c>
      <c r="AZ114" s="1" t="s">
        <v>474</v>
      </c>
      <c r="BA114" s="7">
        <f t="shared" si="70"/>
        <v>1</v>
      </c>
      <c r="BB114" s="1">
        <f t="shared" si="71"/>
        <v>1</v>
      </c>
      <c r="BC114" s="1" t="s">
        <v>455</v>
      </c>
      <c r="BD114" s="7" t="str">
        <f t="shared" si="72"/>
        <v>NA</v>
      </c>
      <c r="BE114" s="1" t="e">
        <f t="shared" si="73"/>
        <v>#VALUE!</v>
      </c>
      <c r="BF114" s="1" t="s">
        <v>454</v>
      </c>
      <c r="BG114" s="7">
        <f t="shared" si="74"/>
        <v>0</v>
      </c>
      <c r="BH114" s="1">
        <f t="shared" si="75"/>
        <v>0</v>
      </c>
    </row>
    <row r="115" spans="1:60" x14ac:dyDescent="0.25">
      <c r="A115" s="1" t="s">
        <v>387</v>
      </c>
      <c r="B115" s="1" t="s">
        <v>403</v>
      </c>
      <c r="C115" s="7">
        <f t="shared" si="38"/>
        <v>2</v>
      </c>
      <c r="D115" s="1" t="s">
        <v>483</v>
      </c>
      <c r="E115" s="7">
        <f t="shared" si="39"/>
        <v>6</v>
      </c>
      <c r="F115" s="1" t="s">
        <v>415</v>
      </c>
      <c r="G115" s="7">
        <f t="shared" si="40"/>
        <v>3</v>
      </c>
      <c r="H115" s="1" t="s">
        <v>417</v>
      </c>
      <c r="I115" s="7">
        <f t="shared" si="41"/>
        <v>3</v>
      </c>
      <c r="J115" s="1" t="s">
        <v>422</v>
      </c>
      <c r="K115" s="7">
        <f t="shared" si="42"/>
        <v>4</v>
      </c>
      <c r="L115" s="7">
        <f t="shared" si="43"/>
        <v>4</v>
      </c>
      <c r="M115" s="1" t="s">
        <v>427</v>
      </c>
      <c r="N115" s="7" t="str">
        <f t="shared" si="44"/>
        <v>NA</v>
      </c>
      <c r="O115" s="7" t="e">
        <f t="shared" si="45"/>
        <v>#VALUE!</v>
      </c>
      <c r="Q115" s="7" t="str">
        <f t="shared" si="46"/>
        <v>NA</v>
      </c>
      <c r="R115" s="7" t="e">
        <f t="shared" si="47"/>
        <v>#VALUE!</v>
      </c>
      <c r="S115" s="1" t="s">
        <v>436</v>
      </c>
      <c r="T115" s="7" t="str">
        <f t="shared" si="48"/>
        <v>NA</v>
      </c>
      <c r="U115" s="1" t="e">
        <f t="shared" si="49"/>
        <v>#VALUE!</v>
      </c>
      <c r="V115" s="1" t="s">
        <v>439</v>
      </c>
      <c r="W115" s="7" t="str">
        <f t="shared" si="50"/>
        <v>NA</v>
      </c>
      <c r="X115" s="1" t="e">
        <f t="shared" si="51"/>
        <v>#VALUE!</v>
      </c>
      <c r="Y115" s="1" t="s">
        <v>490</v>
      </c>
      <c r="Z115" s="7">
        <f t="shared" si="52"/>
        <v>5</v>
      </c>
      <c r="AA115" s="1">
        <f t="shared" si="53"/>
        <v>5</v>
      </c>
      <c r="AB115" s="1" t="s">
        <v>490</v>
      </c>
      <c r="AC115" s="7">
        <f t="shared" si="54"/>
        <v>5</v>
      </c>
      <c r="AD115" s="1">
        <f t="shared" si="55"/>
        <v>5</v>
      </c>
      <c r="AE115" s="1" t="s">
        <v>446</v>
      </c>
      <c r="AF115" s="7">
        <f t="shared" si="56"/>
        <v>5</v>
      </c>
      <c r="AG115" s="1">
        <f t="shared" si="57"/>
        <v>5</v>
      </c>
      <c r="AH115" s="1" t="s">
        <v>454</v>
      </c>
      <c r="AI115" s="7">
        <f t="shared" si="58"/>
        <v>0</v>
      </c>
      <c r="AJ115" s="1">
        <f t="shared" si="59"/>
        <v>0</v>
      </c>
      <c r="AK115" s="1" t="s">
        <v>440</v>
      </c>
      <c r="AL115" s="7" t="str">
        <f t="shared" si="60"/>
        <v>NA</v>
      </c>
      <c r="AM115" s="1" t="e">
        <f t="shared" si="61"/>
        <v>#VALUE!</v>
      </c>
      <c r="AN115" s="1" t="s">
        <v>454</v>
      </c>
      <c r="AO115" s="7">
        <f t="shared" si="62"/>
        <v>0</v>
      </c>
      <c r="AP115" s="1">
        <f t="shared" si="63"/>
        <v>0</v>
      </c>
      <c r="AQ115" s="1" t="s">
        <v>453</v>
      </c>
      <c r="AR115" s="7">
        <f t="shared" si="64"/>
        <v>1</v>
      </c>
      <c r="AS115" s="1">
        <f t="shared" si="65"/>
        <v>1</v>
      </c>
      <c r="AT115" s="1" t="s">
        <v>463</v>
      </c>
      <c r="AU115" s="7">
        <f t="shared" si="66"/>
        <v>5</v>
      </c>
      <c r="AV115" s="1">
        <f t="shared" si="67"/>
        <v>5</v>
      </c>
      <c r="AW115" s="1" t="s">
        <v>454</v>
      </c>
      <c r="AX115" s="7">
        <f t="shared" si="68"/>
        <v>0</v>
      </c>
      <c r="AY115" s="1">
        <f t="shared" si="69"/>
        <v>0</v>
      </c>
      <c r="BA115" s="7" t="str">
        <f t="shared" si="70"/>
        <v>NA</v>
      </c>
      <c r="BB115" s="1" t="e">
        <f t="shared" si="71"/>
        <v>#VALUE!</v>
      </c>
      <c r="BC115" s="1" t="s">
        <v>453</v>
      </c>
      <c r="BD115" s="7">
        <f t="shared" si="72"/>
        <v>1</v>
      </c>
      <c r="BE115" s="1">
        <f t="shared" si="73"/>
        <v>1</v>
      </c>
      <c r="BF115" s="1" t="s">
        <v>454</v>
      </c>
      <c r="BG115" s="7">
        <f t="shared" si="74"/>
        <v>0</v>
      </c>
      <c r="BH115" s="1">
        <f t="shared" si="75"/>
        <v>0</v>
      </c>
    </row>
    <row r="116" spans="1:60" x14ac:dyDescent="0.25">
      <c r="A116" s="1" t="s">
        <v>43</v>
      </c>
      <c r="B116" s="1" t="s">
        <v>404</v>
      </c>
      <c r="C116" s="7">
        <f t="shared" si="38"/>
        <v>1</v>
      </c>
      <c r="D116" s="1" t="s">
        <v>408</v>
      </c>
      <c r="E116" s="7">
        <f t="shared" si="39"/>
        <v>1</v>
      </c>
      <c r="F116" s="1" t="s">
        <v>484</v>
      </c>
      <c r="G116" s="7">
        <f t="shared" si="40"/>
        <v>2</v>
      </c>
      <c r="H116" s="1" t="s">
        <v>416</v>
      </c>
      <c r="I116" s="7">
        <f t="shared" si="41"/>
        <v>1</v>
      </c>
      <c r="J116" s="1" t="s">
        <v>421</v>
      </c>
      <c r="K116" s="7">
        <f t="shared" si="42"/>
        <v>2</v>
      </c>
      <c r="L116" s="7">
        <f t="shared" si="43"/>
        <v>2</v>
      </c>
      <c r="M116" s="1" t="s">
        <v>489</v>
      </c>
      <c r="N116" s="7">
        <f t="shared" si="44"/>
        <v>1</v>
      </c>
      <c r="O116" s="7">
        <f t="shared" si="45"/>
        <v>1</v>
      </c>
      <c r="P116" s="1" t="s">
        <v>493</v>
      </c>
      <c r="Q116" s="7">
        <f t="shared" si="46"/>
        <v>1</v>
      </c>
      <c r="R116" s="7">
        <f t="shared" si="47"/>
        <v>1</v>
      </c>
      <c r="S116" s="1" t="s">
        <v>433</v>
      </c>
      <c r="T116" s="7">
        <f t="shared" si="48"/>
        <v>1</v>
      </c>
      <c r="U116" s="1">
        <f t="shared" si="49"/>
        <v>1</v>
      </c>
      <c r="V116" s="1" t="s">
        <v>438</v>
      </c>
      <c r="W116" s="7">
        <f t="shared" si="50"/>
        <v>1</v>
      </c>
      <c r="X116" s="1">
        <f t="shared" si="51"/>
        <v>1</v>
      </c>
      <c r="Y116" s="1" t="s">
        <v>425</v>
      </c>
      <c r="Z116" s="7">
        <f t="shared" si="52"/>
        <v>2</v>
      </c>
      <c r="AA116" s="1">
        <f t="shared" si="53"/>
        <v>2</v>
      </c>
      <c r="AB116" s="1" t="s">
        <v>489</v>
      </c>
      <c r="AC116" s="7">
        <f t="shared" si="54"/>
        <v>1</v>
      </c>
      <c r="AD116" s="1">
        <f t="shared" si="55"/>
        <v>1</v>
      </c>
      <c r="AE116" s="1" t="s">
        <v>440</v>
      </c>
      <c r="AF116" s="7" t="str">
        <f t="shared" si="56"/>
        <v>NA</v>
      </c>
      <c r="AG116" s="1" t="e">
        <f t="shared" si="57"/>
        <v>#VALUE!</v>
      </c>
      <c r="AH116" s="1" t="s">
        <v>454</v>
      </c>
      <c r="AI116" s="7">
        <f t="shared" si="58"/>
        <v>0</v>
      </c>
      <c r="AJ116" s="1">
        <f t="shared" si="59"/>
        <v>0</v>
      </c>
      <c r="AK116" s="1" t="s">
        <v>453</v>
      </c>
      <c r="AL116" s="7">
        <f t="shared" si="60"/>
        <v>1</v>
      </c>
      <c r="AM116" s="1">
        <f t="shared" si="61"/>
        <v>1</v>
      </c>
      <c r="AN116" s="1" t="s">
        <v>454</v>
      </c>
      <c r="AO116" s="7">
        <f t="shared" si="62"/>
        <v>0</v>
      </c>
      <c r="AP116" s="1">
        <f t="shared" si="63"/>
        <v>0</v>
      </c>
      <c r="AQ116" s="1" t="s">
        <v>454</v>
      </c>
      <c r="AR116" s="7">
        <f t="shared" si="64"/>
        <v>0</v>
      </c>
      <c r="AS116" s="1">
        <f t="shared" si="65"/>
        <v>0</v>
      </c>
      <c r="AT116" s="1" t="s">
        <v>461</v>
      </c>
      <c r="AU116" s="7">
        <f t="shared" si="66"/>
        <v>1</v>
      </c>
      <c r="AV116" s="1">
        <f t="shared" si="67"/>
        <v>1</v>
      </c>
      <c r="AW116" s="1" t="s">
        <v>467</v>
      </c>
      <c r="AX116" s="7" t="str">
        <f t="shared" si="68"/>
        <v>NA</v>
      </c>
      <c r="AY116" s="1" t="e">
        <f t="shared" si="69"/>
        <v>#VALUE!</v>
      </c>
      <c r="BA116" s="7" t="str">
        <f t="shared" si="70"/>
        <v>NA</v>
      </c>
      <c r="BB116" s="1" t="e">
        <f t="shared" si="71"/>
        <v>#VALUE!</v>
      </c>
      <c r="BC116" s="1" t="s">
        <v>454</v>
      </c>
      <c r="BD116" s="7">
        <f t="shared" si="72"/>
        <v>0</v>
      </c>
      <c r="BE116" s="1">
        <f t="shared" si="73"/>
        <v>0</v>
      </c>
      <c r="BF116" s="1" t="s">
        <v>454</v>
      </c>
      <c r="BG116" s="7">
        <f t="shared" si="74"/>
        <v>0</v>
      </c>
      <c r="BH116" s="1">
        <f t="shared" si="75"/>
        <v>0</v>
      </c>
    </row>
    <row r="117" spans="1:60" x14ac:dyDescent="0.25">
      <c r="A117" s="1" t="s">
        <v>350</v>
      </c>
      <c r="B117" s="1" t="s">
        <v>403</v>
      </c>
      <c r="C117" s="7">
        <f t="shared" si="38"/>
        <v>2</v>
      </c>
      <c r="D117" s="1" t="s">
        <v>412</v>
      </c>
      <c r="E117" s="7">
        <f t="shared" si="39"/>
        <v>5</v>
      </c>
      <c r="F117" s="1" t="s">
        <v>414</v>
      </c>
      <c r="G117" s="7">
        <f t="shared" si="40"/>
        <v>1</v>
      </c>
      <c r="H117" s="1" t="s">
        <v>418</v>
      </c>
      <c r="I117" s="7">
        <f t="shared" si="41"/>
        <v>2</v>
      </c>
      <c r="J117" s="1" t="s">
        <v>487</v>
      </c>
      <c r="K117" s="7">
        <f t="shared" si="42"/>
        <v>3</v>
      </c>
      <c r="L117" s="7">
        <f t="shared" si="43"/>
        <v>3</v>
      </c>
      <c r="M117" s="1" t="s">
        <v>491</v>
      </c>
      <c r="N117" s="7" t="str">
        <f t="shared" si="44"/>
        <v>NA</v>
      </c>
      <c r="O117" s="7" t="e">
        <f t="shared" si="45"/>
        <v>#VALUE!</v>
      </c>
      <c r="Q117" s="7" t="str">
        <f t="shared" si="46"/>
        <v>NA</v>
      </c>
      <c r="R117" s="7" t="e">
        <f t="shared" si="47"/>
        <v>#VALUE!</v>
      </c>
      <c r="S117" s="1" t="s">
        <v>434</v>
      </c>
      <c r="T117" s="7">
        <f t="shared" si="48"/>
        <v>5</v>
      </c>
      <c r="U117" s="1">
        <f t="shared" si="49"/>
        <v>5</v>
      </c>
      <c r="V117" s="1" t="s">
        <v>425</v>
      </c>
      <c r="W117" s="7">
        <f t="shared" si="50"/>
        <v>2</v>
      </c>
      <c r="X117" s="1">
        <f t="shared" si="51"/>
        <v>2</v>
      </c>
      <c r="Y117" s="1" t="s">
        <v>425</v>
      </c>
      <c r="Z117" s="7">
        <f t="shared" si="52"/>
        <v>2</v>
      </c>
      <c r="AA117" s="1">
        <f t="shared" si="53"/>
        <v>2</v>
      </c>
      <c r="AB117" s="1" t="s">
        <v>489</v>
      </c>
      <c r="AC117" s="7">
        <f t="shared" si="54"/>
        <v>1</v>
      </c>
      <c r="AD117" s="1">
        <f t="shared" si="55"/>
        <v>1</v>
      </c>
      <c r="AE117" s="1" t="s">
        <v>445</v>
      </c>
      <c r="AF117" s="7">
        <f t="shared" si="56"/>
        <v>1</v>
      </c>
      <c r="AG117" s="1">
        <f t="shared" si="57"/>
        <v>1</v>
      </c>
      <c r="AH117" s="1" t="s">
        <v>453</v>
      </c>
      <c r="AI117" s="7">
        <f t="shared" si="58"/>
        <v>1</v>
      </c>
      <c r="AJ117" s="1">
        <f t="shared" si="59"/>
        <v>1</v>
      </c>
      <c r="AK117" s="1" t="s">
        <v>454</v>
      </c>
      <c r="AL117" s="7">
        <f t="shared" si="60"/>
        <v>0</v>
      </c>
      <c r="AM117" s="1">
        <f t="shared" si="61"/>
        <v>0</v>
      </c>
      <c r="AN117" s="1" t="s">
        <v>454</v>
      </c>
      <c r="AO117" s="7">
        <f t="shared" si="62"/>
        <v>0</v>
      </c>
      <c r="AP117" s="1">
        <f t="shared" si="63"/>
        <v>0</v>
      </c>
      <c r="AQ117" s="1" t="s">
        <v>453</v>
      </c>
      <c r="AR117" s="7">
        <f t="shared" si="64"/>
        <v>1</v>
      </c>
      <c r="AS117" s="1">
        <f t="shared" si="65"/>
        <v>1</v>
      </c>
      <c r="AT117" s="1" t="s">
        <v>463</v>
      </c>
      <c r="AU117" s="7">
        <f t="shared" si="66"/>
        <v>5</v>
      </c>
      <c r="AV117" s="1">
        <f t="shared" si="67"/>
        <v>5</v>
      </c>
      <c r="AW117" s="1" t="s">
        <v>454</v>
      </c>
      <c r="AX117" s="7">
        <f t="shared" si="68"/>
        <v>0</v>
      </c>
      <c r="AY117" s="1">
        <f t="shared" si="69"/>
        <v>0</v>
      </c>
      <c r="BA117" s="7" t="str">
        <f t="shared" si="70"/>
        <v>NA</v>
      </c>
      <c r="BB117" s="1" t="e">
        <f t="shared" si="71"/>
        <v>#VALUE!</v>
      </c>
      <c r="BC117" s="1" t="s">
        <v>455</v>
      </c>
      <c r="BD117" s="7" t="str">
        <f t="shared" si="72"/>
        <v>NA</v>
      </c>
      <c r="BE117" s="1" t="e">
        <f t="shared" si="73"/>
        <v>#VALUE!</v>
      </c>
      <c r="BF117" s="1" t="s">
        <v>453</v>
      </c>
      <c r="BG117" s="7">
        <f t="shared" si="74"/>
        <v>1</v>
      </c>
      <c r="BH117" s="1">
        <f t="shared" si="75"/>
        <v>1</v>
      </c>
    </row>
    <row r="118" spans="1:60" x14ac:dyDescent="0.25">
      <c r="A118" s="1" t="s">
        <v>173</v>
      </c>
      <c r="B118" s="1" t="s">
        <v>404</v>
      </c>
      <c r="C118" s="7">
        <f t="shared" si="38"/>
        <v>1</v>
      </c>
      <c r="D118" s="1" t="s">
        <v>410</v>
      </c>
      <c r="E118" s="7">
        <f t="shared" si="39"/>
        <v>3</v>
      </c>
      <c r="F118" s="1" t="s">
        <v>484</v>
      </c>
      <c r="G118" s="7">
        <f t="shared" si="40"/>
        <v>2</v>
      </c>
      <c r="H118" s="1" t="s">
        <v>417</v>
      </c>
      <c r="I118" s="7">
        <f t="shared" si="41"/>
        <v>3</v>
      </c>
      <c r="J118" s="1" t="s">
        <v>420</v>
      </c>
      <c r="K118" s="7">
        <f t="shared" si="42"/>
        <v>1</v>
      </c>
      <c r="L118" s="7">
        <f t="shared" si="43"/>
        <v>1</v>
      </c>
      <c r="M118" s="1" t="s">
        <v>425</v>
      </c>
      <c r="N118" s="7">
        <f t="shared" si="44"/>
        <v>2</v>
      </c>
      <c r="O118" s="7">
        <f t="shared" si="45"/>
        <v>2</v>
      </c>
      <c r="P118" s="1" t="s">
        <v>493</v>
      </c>
      <c r="Q118" s="7">
        <f t="shared" si="46"/>
        <v>1</v>
      </c>
      <c r="R118" s="7">
        <f t="shared" si="47"/>
        <v>1</v>
      </c>
      <c r="S118" s="1" t="s">
        <v>432</v>
      </c>
      <c r="T118" s="7">
        <f t="shared" si="48"/>
        <v>2</v>
      </c>
      <c r="U118" s="1">
        <f t="shared" si="49"/>
        <v>2</v>
      </c>
      <c r="V118" s="1" t="s">
        <v>438</v>
      </c>
      <c r="W118" s="7">
        <f t="shared" si="50"/>
        <v>1</v>
      </c>
      <c r="X118" s="1">
        <f t="shared" si="51"/>
        <v>1</v>
      </c>
      <c r="Y118" s="1" t="s">
        <v>438</v>
      </c>
      <c r="Z118" s="7">
        <f t="shared" si="52"/>
        <v>1</v>
      </c>
      <c r="AA118" s="1">
        <f t="shared" si="53"/>
        <v>1</v>
      </c>
      <c r="AB118" s="1" t="s">
        <v>489</v>
      </c>
      <c r="AC118" s="7">
        <f t="shared" si="54"/>
        <v>1</v>
      </c>
      <c r="AD118" s="1">
        <f t="shared" si="55"/>
        <v>1</v>
      </c>
      <c r="AE118" s="1" t="s">
        <v>438</v>
      </c>
      <c r="AF118" s="7">
        <f t="shared" si="56"/>
        <v>1</v>
      </c>
      <c r="AG118" s="1">
        <f t="shared" si="57"/>
        <v>1</v>
      </c>
      <c r="AH118" s="1" t="s">
        <v>453</v>
      </c>
      <c r="AI118" s="7">
        <f t="shared" si="58"/>
        <v>1</v>
      </c>
      <c r="AJ118" s="1">
        <f t="shared" si="59"/>
        <v>1</v>
      </c>
      <c r="AK118" s="1" t="s">
        <v>453</v>
      </c>
      <c r="AL118" s="7">
        <f t="shared" si="60"/>
        <v>1</v>
      </c>
      <c r="AM118" s="1">
        <f t="shared" si="61"/>
        <v>1</v>
      </c>
      <c r="AN118" s="1" t="s">
        <v>454</v>
      </c>
      <c r="AO118" s="7">
        <f t="shared" si="62"/>
        <v>0</v>
      </c>
      <c r="AP118" s="1">
        <f t="shared" si="63"/>
        <v>0</v>
      </c>
      <c r="AQ118" s="1" t="s">
        <v>453</v>
      </c>
      <c r="AR118" s="7">
        <f t="shared" si="64"/>
        <v>1</v>
      </c>
      <c r="AS118" s="1">
        <f t="shared" si="65"/>
        <v>1</v>
      </c>
      <c r="AT118" s="1" t="s">
        <v>465</v>
      </c>
      <c r="AU118" s="7">
        <f t="shared" si="66"/>
        <v>2</v>
      </c>
      <c r="AV118" s="1">
        <f t="shared" si="67"/>
        <v>2</v>
      </c>
      <c r="AW118" s="1" t="s">
        <v>453</v>
      </c>
      <c r="AX118" s="7">
        <f t="shared" si="68"/>
        <v>1</v>
      </c>
      <c r="AY118" s="1">
        <f t="shared" si="69"/>
        <v>1</v>
      </c>
      <c r="AZ118" s="1" t="s">
        <v>477</v>
      </c>
      <c r="BA118" s="7" t="str">
        <f t="shared" si="70"/>
        <v>NA</v>
      </c>
      <c r="BB118" s="1" t="e">
        <f t="shared" si="71"/>
        <v>#VALUE!</v>
      </c>
      <c r="BC118" s="1" t="s">
        <v>453</v>
      </c>
      <c r="BD118" s="7">
        <f t="shared" si="72"/>
        <v>1</v>
      </c>
      <c r="BE118" s="1">
        <f t="shared" si="73"/>
        <v>1</v>
      </c>
      <c r="BF118" s="1" t="s">
        <v>453</v>
      </c>
      <c r="BG118" s="7">
        <f t="shared" si="74"/>
        <v>1</v>
      </c>
      <c r="BH118" s="1">
        <f t="shared" si="75"/>
        <v>1</v>
      </c>
    </row>
    <row r="119" spans="1:60" x14ac:dyDescent="0.25">
      <c r="A119" s="1" t="s">
        <v>380</v>
      </c>
      <c r="B119" s="1" t="s">
        <v>404</v>
      </c>
      <c r="C119" s="7">
        <f t="shared" si="38"/>
        <v>1</v>
      </c>
      <c r="D119" s="1" t="s">
        <v>483</v>
      </c>
      <c r="E119" s="7">
        <f t="shared" si="39"/>
        <v>6</v>
      </c>
      <c r="F119" s="1" t="s">
        <v>415</v>
      </c>
      <c r="G119" s="7">
        <f t="shared" si="40"/>
        <v>3</v>
      </c>
      <c r="H119" s="1" t="s">
        <v>417</v>
      </c>
      <c r="I119" s="7">
        <f t="shared" si="41"/>
        <v>3</v>
      </c>
      <c r="J119" s="1" t="s">
        <v>422</v>
      </c>
      <c r="K119" s="7">
        <f t="shared" si="42"/>
        <v>4</v>
      </c>
      <c r="L119" s="7">
        <f t="shared" si="43"/>
        <v>4</v>
      </c>
      <c r="M119" s="1" t="s">
        <v>491</v>
      </c>
      <c r="N119" s="7" t="str">
        <f t="shared" si="44"/>
        <v>NA</v>
      </c>
      <c r="O119" s="7" t="e">
        <f t="shared" si="45"/>
        <v>#VALUE!</v>
      </c>
      <c r="Q119" s="7" t="str">
        <f t="shared" si="46"/>
        <v>NA</v>
      </c>
      <c r="R119" s="7" t="e">
        <f t="shared" si="47"/>
        <v>#VALUE!</v>
      </c>
      <c r="S119" s="1" t="s">
        <v>434</v>
      </c>
      <c r="T119" s="7">
        <f t="shared" si="48"/>
        <v>5</v>
      </c>
      <c r="U119" s="1">
        <f t="shared" si="49"/>
        <v>5</v>
      </c>
      <c r="V119" s="1" t="s">
        <v>490</v>
      </c>
      <c r="W119" s="7">
        <f t="shared" si="50"/>
        <v>5</v>
      </c>
      <c r="X119" s="1">
        <f t="shared" si="51"/>
        <v>5</v>
      </c>
      <c r="Y119" s="1" t="s">
        <v>490</v>
      </c>
      <c r="Z119" s="7">
        <f t="shared" si="52"/>
        <v>5</v>
      </c>
      <c r="AA119" s="1">
        <f t="shared" si="53"/>
        <v>5</v>
      </c>
      <c r="AB119" s="1" t="s">
        <v>425</v>
      </c>
      <c r="AC119" s="7">
        <f t="shared" si="54"/>
        <v>2</v>
      </c>
      <c r="AD119" s="1">
        <f t="shared" si="55"/>
        <v>2</v>
      </c>
      <c r="AE119" s="1" t="s">
        <v>446</v>
      </c>
      <c r="AF119" s="7">
        <f t="shared" si="56"/>
        <v>5</v>
      </c>
      <c r="AG119" s="1">
        <f t="shared" si="57"/>
        <v>5</v>
      </c>
      <c r="AH119" s="1" t="s">
        <v>455</v>
      </c>
      <c r="AI119" s="7" t="str">
        <f t="shared" si="58"/>
        <v>NA</v>
      </c>
      <c r="AJ119" s="1" t="e">
        <f t="shared" si="59"/>
        <v>#VALUE!</v>
      </c>
      <c r="AK119" s="1" t="s">
        <v>453</v>
      </c>
      <c r="AL119" s="7">
        <f t="shared" si="60"/>
        <v>1</v>
      </c>
      <c r="AM119" s="1">
        <f t="shared" si="61"/>
        <v>1</v>
      </c>
      <c r="AN119" s="1" t="s">
        <v>454</v>
      </c>
      <c r="AO119" s="7">
        <f t="shared" si="62"/>
        <v>0</v>
      </c>
      <c r="AP119" s="1">
        <f t="shared" si="63"/>
        <v>0</v>
      </c>
      <c r="AQ119" s="1" t="s">
        <v>453</v>
      </c>
      <c r="AR119" s="7">
        <f t="shared" si="64"/>
        <v>1</v>
      </c>
      <c r="AS119" s="1">
        <f t="shared" si="65"/>
        <v>1</v>
      </c>
      <c r="AT119" s="1" t="s">
        <v>463</v>
      </c>
      <c r="AU119" s="7">
        <f t="shared" si="66"/>
        <v>5</v>
      </c>
      <c r="AV119" s="1">
        <f t="shared" si="67"/>
        <v>5</v>
      </c>
      <c r="AW119" s="1" t="s">
        <v>453</v>
      </c>
      <c r="AX119" s="7">
        <f t="shared" si="68"/>
        <v>1</v>
      </c>
      <c r="AY119" s="1">
        <f t="shared" si="69"/>
        <v>1</v>
      </c>
      <c r="AZ119" s="1" t="s">
        <v>472</v>
      </c>
      <c r="BA119" s="7">
        <f t="shared" si="70"/>
        <v>3</v>
      </c>
      <c r="BB119" s="1">
        <f t="shared" si="71"/>
        <v>3</v>
      </c>
      <c r="BC119" s="1" t="s">
        <v>453</v>
      </c>
      <c r="BD119" s="7">
        <f t="shared" si="72"/>
        <v>1</v>
      </c>
      <c r="BE119" s="1">
        <f t="shared" si="73"/>
        <v>1</v>
      </c>
      <c r="BF119" s="1" t="s">
        <v>454</v>
      </c>
      <c r="BG119" s="7">
        <f t="shared" si="74"/>
        <v>0</v>
      </c>
      <c r="BH119" s="1">
        <f t="shared" si="75"/>
        <v>0</v>
      </c>
    </row>
    <row r="120" spans="1:60" x14ac:dyDescent="0.25">
      <c r="A120" s="1" t="s">
        <v>362</v>
      </c>
      <c r="B120" s="1" t="s">
        <v>403</v>
      </c>
      <c r="C120" s="7">
        <f t="shared" si="38"/>
        <v>2</v>
      </c>
      <c r="D120" s="1" t="s">
        <v>412</v>
      </c>
      <c r="E120" s="7">
        <f t="shared" si="39"/>
        <v>5</v>
      </c>
      <c r="F120" s="1" t="s">
        <v>484</v>
      </c>
      <c r="G120" s="7">
        <f t="shared" si="40"/>
        <v>2</v>
      </c>
      <c r="H120" s="1" t="s">
        <v>418</v>
      </c>
      <c r="I120" s="7">
        <f t="shared" si="41"/>
        <v>2</v>
      </c>
      <c r="J120" s="1" t="s">
        <v>487</v>
      </c>
      <c r="K120" s="7">
        <f t="shared" si="42"/>
        <v>3</v>
      </c>
      <c r="L120" s="7">
        <f t="shared" si="43"/>
        <v>3</v>
      </c>
      <c r="M120" s="1" t="s">
        <v>491</v>
      </c>
      <c r="N120" s="7" t="str">
        <f t="shared" si="44"/>
        <v>NA</v>
      </c>
      <c r="O120" s="7" t="e">
        <f t="shared" si="45"/>
        <v>#VALUE!</v>
      </c>
      <c r="Q120" s="7" t="str">
        <f t="shared" si="46"/>
        <v>NA</v>
      </c>
      <c r="R120" s="7" t="e">
        <f t="shared" si="47"/>
        <v>#VALUE!</v>
      </c>
      <c r="S120" s="1" t="s">
        <v>434</v>
      </c>
      <c r="T120" s="7">
        <f t="shared" si="48"/>
        <v>5</v>
      </c>
      <c r="U120" s="1">
        <f t="shared" si="49"/>
        <v>5</v>
      </c>
      <c r="V120" s="1" t="s">
        <v>425</v>
      </c>
      <c r="W120" s="7">
        <f t="shared" si="50"/>
        <v>2</v>
      </c>
      <c r="X120" s="1">
        <f t="shared" si="51"/>
        <v>2</v>
      </c>
      <c r="Y120" s="1" t="s">
        <v>425</v>
      </c>
      <c r="Z120" s="7">
        <f t="shared" si="52"/>
        <v>2</v>
      </c>
      <c r="AA120" s="1">
        <f t="shared" si="53"/>
        <v>2</v>
      </c>
      <c r="AB120" s="1" t="s">
        <v>425</v>
      </c>
      <c r="AC120" s="7">
        <f t="shared" si="54"/>
        <v>2</v>
      </c>
      <c r="AD120" s="1">
        <f t="shared" si="55"/>
        <v>2</v>
      </c>
      <c r="AE120" s="1" t="s">
        <v>425</v>
      </c>
      <c r="AF120" s="7">
        <f t="shared" si="56"/>
        <v>2</v>
      </c>
      <c r="AG120" s="1">
        <f t="shared" si="57"/>
        <v>2</v>
      </c>
      <c r="AH120" s="1" t="s">
        <v>454</v>
      </c>
      <c r="AI120" s="7">
        <f t="shared" si="58"/>
        <v>0</v>
      </c>
      <c r="AJ120" s="1">
        <f t="shared" si="59"/>
        <v>0</v>
      </c>
      <c r="AK120" s="1" t="s">
        <v>454</v>
      </c>
      <c r="AL120" s="7">
        <f t="shared" si="60"/>
        <v>0</v>
      </c>
      <c r="AM120" s="1">
        <f t="shared" si="61"/>
        <v>0</v>
      </c>
      <c r="AN120" s="1" t="s">
        <v>458</v>
      </c>
      <c r="AO120" s="7" t="str">
        <f t="shared" si="62"/>
        <v>NA</v>
      </c>
      <c r="AP120" s="1" t="e">
        <f t="shared" si="63"/>
        <v>#VALUE!</v>
      </c>
      <c r="AQ120" s="1" t="s">
        <v>453</v>
      </c>
      <c r="AR120" s="7">
        <f t="shared" si="64"/>
        <v>1</v>
      </c>
      <c r="AS120" s="1">
        <f t="shared" si="65"/>
        <v>1</v>
      </c>
      <c r="AT120" s="1" t="s">
        <v>463</v>
      </c>
      <c r="AU120" s="7">
        <f t="shared" si="66"/>
        <v>5</v>
      </c>
      <c r="AV120" s="1">
        <f t="shared" si="67"/>
        <v>5</v>
      </c>
      <c r="AW120" s="1" t="s">
        <v>453</v>
      </c>
      <c r="AX120" s="7">
        <f t="shared" si="68"/>
        <v>1</v>
      </c>
      <c r="AY120" s="1">
        <f t="shared" si="69"/>
        <v>1</v>
      </c>
      <c r="AZ120" s="1" t="s">
        <v>473</v>
      </c>
      <c r="BA120" s="7">
        <f t="shared" si="70"/>
        <v>2</v>
      </c>
      <c r="BB120" s="1">
        <f t="shared" si="71"/>
        <v>2</v>
      </c>
      <c r="BC120" s="1" t="s">
        <v>453</v>
      </c>
      <c r="BD120" s="7">
        <f t="shared" si="72"/>
        <v>1</v>
      </c>
      <c r="BE120" s="1">
        <f t="shared" si="73"/>
        <v>1</v>
      </c>
      <c r="BF120" s="1" t="s">
        <v>453</v>
      </c>
      <c r="BG120" s="7">
        <f t="shared" si="74"/>
        <v>1</v>
      </c>
      <c r="BH120" s="1">
        <f t="shared" si="75"/>
        <v>1</v>
      </c>
    </row>
    <row r="121" spans="1:60" x14ac:dyDescent="0.25">
      <c r="A121" s="1" t="s">
        <v>133</v>
      </c>
      <c r="B121" s="1" t="s">
        <v>403</v>
      </c>
      <c r="C121" s="7">
        <f t="shared" si="38"/>
        <v>2</v>
      </c>
      <c r="D121" s="1" t="s">
        <v>410</v>
      </c>
      <c r="E121" s="7">
        <f t="shared" si="39"/>
        <v>3</v>
      </c>
      <c r="F121" s="1" t="s">
        <v>414</v>
      </c>
      <c r="G121" s="7">
        <f t="shared" si="40"/>
        <v>1</v>
      </c>
      <c r="H121" s="1" t="s">
        <v>417</v>
      </c>
      <c r="I121" s="7">
        <f t="shared" si="41"/>
        <v>3</v>
      </c>
      <c r="J121" s="1" t="s">
        <v>421</v>
      </c>
      <c r="K121" s="7">
        <f t="shared" si="42"/>
        <v>2</v>
      </c>
      <c r="L121" s="7">
        <f t="shared" si="43"/>
        <v>2</v>
      </c>
      <c r="M121" s="1" t="s">
        <v>427</v>
      </c>
      <c r="N121" s="7" t="str">
        <f t="shared" si="44"/>
        <v>NA</v>
      </c>
      <c r="O121" s="7" t="e">
        <f t="shared" si="45"/>
        <v>#VALUE!</v>
      </c>
      <c r="Q121" s="7" t="str">
        <f t="shared" si="46"/>
        <v>NA</v>
      </c>
      <c r="R121" s="7" t="e">
        <f t="shared" si="47"/>
        <v>#VALUE!</v>
      </c>
      <c r="S121" s="1" t="s">
        <v>432</v>
      </c>
      <c r="T121" s="7">
        <f t="shared" si="48"/>
        <v>2</v>
      </c>
      <c r="U121" s="1">
        <f t="shared" si="49"/>
        <v>2</v>
      </c>
      <c r="V121" s="1" t="s">
        <v>440</v>
      </c>
      <c r="W121" s="7" t="str">
        <f t="shared" si="50"/>
        <v>NA</v>
      </c>
      <c r="X121" s="1" t="e">
        <f t="shared" si="51"/>
        <v>#VALUE!</v>
      </c>
      <c r="Y121" s="1" t="s">
        <v>490</v>
      </c>
      <c r="Z121" s="7">
        <f t="shared" si="52"/>
        <v>5</v>
      </c>
      <c r="AA121" s="1">
        <f t="shared" si="53"/>
        <v>5</v>
      </c>
      <c r="AB121" s="1" t="s">
        <v>440</v>
      </c>
      <c r="AC121" s="7" t="str">
        <f t="shared" si="54"/>
        <v>NA</v>
      </c>
      <c r="AD121" s="1" t="e">
        <f t="shared" si="55"/>
        <v>#VALUE!</v>
      </c>
      <c r="AE121" s="1" t="s">
        <v>425</v>
      </c>
      <c r="AF121" s="7">
        <f t="shared" si="56"/>
        <v>2</v>
      </c>
      <c r="AG121" s="1">
        <f t="shared" si="57"/>
        <v>2</v>
      </c>
      <c r="AH121" s="1" t="s">
        <v>453</v>
      </c>
      <c r="AI121" s="7">
        <f t="shared" si="58"/>
        <v>1</v>
      </c>
      <c r="AJ121" s="1">
        <f t="shared" si="59"/>
        <v>1</v>
      </c>
      <c r="AK121" s="1" t="s">
        <v>453</v>
      </c>
      <c r="AL121" s="7">
        <f t="shared" si="60"/>
        <v>1</v>
      </c>
      <c r="AM121" s="1">
        <f t="shared" si="61"/>
        <v>1</v>
      </c>
      <c r="AN121" s="1" t="s">
        <v>454</v>
      </c>
      <c r="AO121" s="7">
        <f t="shared" si="62"/>
        <v>0</v>
      </c>
      <c r="AP121" s="1">
        <f t="shared" si="63"/>
        <v>0</v>
      </c>
      <c r="AQ121" s="1" t="s">
        <v>453</v>
      </c>
      <c r="AR121" s="7">
        <f t="shared" si="64"/>
        <v>1</v>
      </c>
      <c r="AS121" s="1">
        <f t="shared" si="65"/>
        <v>1</v>
      </c>
      <c r="AT121" s="1" t="s">
        <v>464</v>
      </c>
      <c r="AU121" s="7">
        <f t="shared" si="66"/>
        <v>4</v>
      </c>
      <c r="AV121" s="1">
        <f t="shared" si="67"/>
        <v>4</v>
      </c>
      <c r="AW121" s="1" t="s">
        <v>454</v>
      </c>
      <c r="AX121" s="7">
        <f t="shared" si="68"/>
        <v>0</v>
      </c>
      <c r="AY121" s="1">
        <f t="shared" si="69"/>
        <v>0</v>
      </c>
      <c r="BA121" s="7" t="str">
        <f t="shared" si="70"/>
        <v>NA</v>
      </c>
      <c r="BB121" s="1" t="e">
        <f t="shared" si="71"/>
        <v>#VALUE!</v>
      </c>
      <c r="BC121" s="1" t="s">
        <v>453</v>
      </c>
      <c r="BD121" s="7">
        <f t="shared" si="72"/>
        <v>1</v>
      </c>
      <c r="BE121" s="1">
        <f t="shared" si="73"/>
        <v>1</v>
      </c>
      <c r="BF121" s="1" t="s">
        <v>455</v>
      </c>
      <c r="BG121" s="7" t="str">
        <f t="shared" si="74"/>
        <v>NA</v>
      </c>
      <c r="BH121" s="1" t="e">
        <f t="shared" si="75"/>
        <v>#VALUE!</v>
      </c>
    </row>
    <row r="122" spans="1:60" x14ac:dyDescent="0.25">
      <c r="A122" s="1" t="s">
        <v>280</v>
      </c>
      <c r="B122" s="1" t="s">
        <v>404</v>
      </c>
      <c r="C122" s="7">
        <f t="shared" si="38"/>
        <v>1</v>
      </c>
      <c r="D122" s="1" t="s">
        <v>411</v>
      </c>
      <c r="E122" s="7">
        <f t="shared" si="39"/>
        <v>4</v>
      </c>
      <c r="F122" s="1" t="s">
        <v>414</v>
      </c>
      <c r="G122" s="7">
        <f t="shared" si="40"/>
        <v>1</v>
      </c>
      <c r="H122" s="1" t="s">
        <v>417</v>
      </c>
      <c r="I122" s="7">
        <f t="shared" si="41"/>
        <v>3</v>
      </c>
      <c r="J122" s="1" t="s">
        <v>423</v>
      </c>
      <c r="K122" s="7">
        <f t="shared" si="42"/>
        <v>5</v>
      </c>
      <c r="L122" s="7">
        <f t="shared" si="43"/>
        <v>5</v>
      </c>
      <c r="M122" s="1" t="s">
        <v>489</v>
      </c>
      <c r="N122" s="7">
        <f t="shared" si="44"/>
        <v>1</v>
      </c>
      <c r="O122" s="7">
        <f t="shared" si="45"/>
        <v>1</v>
      </c>
      <c r="P122" s="1" t="s">
        <v>493</v>
      </c>
      <c r="Q122" s="7">
        <f t="shared" si="46"/>
        <v>1</v>
      </c>
      <c r="R122" s="7">
        <f t="shared" si="47"/>
        <v>1</v>
      </c>
      <c r="S122" s="1" t="s">
        <v>436</v>
      </c>
      <c r="T122" s="7" t="str">
        <f t="shared" si="48"/>
        <v>NA</v>
      </c>
      <c r="U122" s="1" t="e">
        <f t="shared" si="49"/>
        <v>#VALUE!</v>
      </c>
      <c r="V122" s="1" t="s">
        <v>440</v>
      </c>
      <c r="W122" s="7" t="str">
        <f t="shared" si="50"/>
        <v>NA</v>
      </c>
      <c r="X122" s="1" t="e">
        <f t="shared" si="51"/>
        <v>#VALUE!</v>
      </c>
      <c r="Y122" s="1" t="s">
        <v>490</v>
      </c>
      <c r="Z122" s="7">
        <f t="shared" si="52"/>
        <v>5</v>
      </c>
      <c r="AA122" s="1">
        <f t="shared" si="53"/>
        <v>5</v>
      </c>
      <c r="AB122" s="1" t="s">
        <v>490</v>
      </c>
      <c r="AC122" s="7">
        <f t="shared" si="54"/>
        <v>5</v>
      </c>
      <c r="AD122" s="1">
        <f t="shared" si="55"/>
        <v>5</v>
      </c>
      <c r="AE122" s="1" t="s">
        <v>425</v>
      </c>
      <c r="AF122" s="7">
        <f t="shared" si="56"/>
        <v>2</v>
      </c>
      <c r="AG122" s="1">
        <f t="shared" si="57"/>
        <v>2</v>
      </c>
      <c r="AH122" s="1" t="s">
        <v>453</v>
      </c>
      <c r="AI122" s="7">
        <f t="shared" si="58"/>
        <v>1</v>
      </c>
      <c r="AJ122" s="1">
        <f t="shared" si="59"/>
        <v>1</v>
      </c>
      <c r="AK122" s="1" t="s">
        <v>453</v>
      </c>
      <c r="AL122" s="7">
        <f t="shared" si="60"/>
        <v>1</v>
      </c>
      <c r="AM122" s="1">
        <f t="shared" si="61"/>
        <v>1</v>
      </c>
      <c r="AN122" s="1" t="s">
        <v>454</v>
      </c>
      <c r="AO122" s="7">
        <f t="shared" si="62"/>
        <v>0</v>
      </c>
      <c r="AP122" s="1">
        <f t="shared" si="63"/>
        <v>0</v>
      </c>
      <c r="AQ122" s="1" t="s">
        <v>454</v>
      </c>
      <c r="AR122" s="7">
        <f t="shared" si="64"/>
        <v>0</v>
      </c>
      <c r="AS122" s="1">
        <f t="shared" si="65"/>
        <v>0</v>
      </c>
      <c r="AT122" s="1" t="s">
        <v>464</v>
      </c>
      <c r="AU122" s="7">
        <f t="shared" si="66"/>
        <v>4</v>
      </c>
      <c r="AV122" s="1">
        <f t="shared" si="67"/>
        <v>4</v>
      </c>
      <c r="AW122" s="1" t="s">
        <v>454</v>
      </c>
      <c r="AX122" s="7">
        <f t="shared" si="68"/>
        <v>0</v>
      </c>
      <c r="AY122" s="1">
        <f t="shared" si="69"/>
        <v>0</v>
      </c>
      <c r="BA122" s="7" t="str">
        <f t="shared" si="70"/>
        <v>NA</v>
      </c>
      <c r="BB122" s="1" t="e">
        <f t="shared" si="71"/>
        <v>#VALUE!</v>
      </c>
      <c r="BC122" s="1" t="s">
        <v>453</v>
      </c>
      <c r="BD122" s="7">
        <f t="shared" si="72"/>
        <v>1</v>
      </c>
      <c r="BE122" s="1">
        <f t="shared" si="73"/>
        <v>1</v>
      </c>
      <c r="BF122" s="1" t="s">
        <v>453</v>
      </c>
      <c r="BG122" s="7">
        <f t="shared" si="74"/>
        <v>1</v>
      </c>
      <c r="BH122" s="1">
        <f t="shared" si="75"/>
        <v>1</v>
      </c>
    </row>
    <row r="123" spans="1:60" x14ac:dyDescent="0.25">
      <c r="A123" s="1" t="s">
        <v>356</v>
      </c>
      <c r="B123" s="1" t="s">
        <v>403</v>
      </c>
      <c r="C123" s="7">
        <f t="shared" si="38"/>
        <v>2</v>
      </c>
      <c r="D123" s="1" t="s">
        <v>412</v>
      </c>
      <c r="E123" s="7">
        <f t="shared" si="39"/>
        <v>5</v>
      </c>
      <c r="F123" s="1" t="s">
        <v>414</v>
      </c>
      <c r="G123" s="7">
        <f t="shared" si="40"/>
        <v>1</v>
      </c>
      <c r="H123" s="1" t="s">
        <v>418</v>
      </c>
      <c r="I123" s="7">
        <f t="shared" si="41"/>
        <v>2</v>
      </c>
      <c r="J123" s="1" t="s">
        <v>487</v>
      </c>
      <c r="K123" s="7">
        <f t="shared" si="42"/>
        <v>3</v>
      </c>
      <c r="L123" s="7">
        <f t="shared" si="43"/>
        <v>3</v>
      </c>
      <c r="M123" s="1" t="s">
        <v>491</v>
      </c>
      <c r="N123" s="7" t="str">
        <f t="shared" si="44"/>
        <v>NA</v>
      </c>
      <c r="O123" s="7" t="e">
        <f t="shared" si="45"/>
        <v>#VALUE!</v>
      </c>
      <c r="Q123" s="7" t="str">
        <f t="shared" si="46"/>
        <v>NA</v>
      </c>
      <c r="R123" s="7" t="e">
        <f t="shared" si="47"/>
        <v>#VALUE!</v>
      </c>
      <c r="S123" s="1" t="s">
        <v>434</v>
      </c>
      <c r="T123" s="7">
        <f t="shared" si="48"/>
        <v>5</v>
      </c>
      <c r="U123" s="1">
        <f t="shared" si="49"/>
        <v>5</v>
      </c>
      <c r="V123" s="1" t="s">
        <v>425</v>
      </c>
      <c r="W123" s="7">
        <f t="shared" si="50"/>
        <v>2</v>
      </c>
      <c r="X123" s="1">
        <f t="shared" si="51"/>
        <v>2</v>
      </c>
      <c r="Y123" s="1" t="s">
        <v>425</v>
      </c>
      <c r="Z123" s="7">
        <f t="shared" si="52"/>
        <v>2</v>
      </c>
      <c r="AA123" s="1">
        <f t="shared" si="53"/>
        <v>2</v>
      </c>
      <c r="AB123" s="1" t="s">
        <v>489</v>
      </c>
      <c r="AC123" s="7">
        <f t="shared" si="54"/>
        <v>1</v>
      </c>
      <c r="AD123" s="1">
        <f t="shared" si="55"/>
        <v>1</v>
      </c>
      <c r="AE123" s="1" t="s">
        <v>445</v>
      </c>
      <c r="AF123" s="7">
        <f t="shared" si="56"/>
        <v>1</v>
      </c>
      <c r="AG123" s="1">
        <f t="shared" si="57"/>
        <v>1</v>
      </c>
      <c r="AH123" s="1" t="s">
        <v>454</v>
      </c>
      <c r="AI123" s="7">
        <f t="shared" si="58"/>
        <v>0</v>
      </c>
      <c r="AJ123" s="1">
        <f t="shared" si="59"/>
        <v>0</v>
      </c>
      <c r="AK123" s="1" t="s">
        <v>454</v>
      </c>
      <c r="AL123" s="7">
        <f t="shared" si="60"/>
        <v>0</v>
      </c>
      <c r="AM123" s="1">
        <f t="shared" si="61"/>
        <v>0</v>
      </c>
      <c r="AN123" s="1" t="s">
        <v>458</v>
      </c>
      <c r="AO123" s="7" t="str">
        <f t="shared" si="62"/>
        <v>NA</v>
      </c>
      <c r="AP123" s="1" t="e">
        <f t="shared" si="63"/>
        <v>#VALUE!</v>
      </c>
      <c r="AQ123" s="1" t="s">
        <v>453</v>
      </c>
      <c r="AR123" s="7">
        <f t="shared" si="64"/>
        <v>1</v>
      </c>
      <c r="AS123" s="1">
        <f t="shared" si="65"/>
        <v>1</v>
      </c>
      <c r="AT123" s="1" t="s">
        <v>463</v>
      </c>
      <c r="AU123" s="7">
        <f t="shared" si="66"/>
        <v>5</v>
      </c>
      <c r="AV123" s="1">
        <f t="shared" si="67"/>
        <v>5</v>
      </c>
      <c r="AW123" s="1" t="s">
        <v>454</v>
      </c>
      <c r="AX123" s="7">
        <f t="shared" si="68"/>
        <v>0</v>
      </c>
      <c r="AY123" s="1">
        <f t="shared" si="69"/>
        <v>0</v>
      </c>
      <c r="BA123" s="7" t="str">
        <f t="shared" si="70"/>
        <v>NA</v>
      </c>
      <c r="BB123" s="1" t="e">
        <f t="shared" si="71"/>
        <v>#VALUE!</v>
      </c>
      <c r="BC123" s="1" t="s">
        <v>453</v>
      </c>
      <c r="BD123" s="7">
        <f t="shared" si="72"/>
        <v>1</v>
      </c>
      <c r="BE123" s="1">
        <f t="shared" si="73"/>
        <v>1</v>
      </c>
      <c r="BF123" s="1" t="s">
        <v>453</v>
      </c>
      <c r="BG123" s="7">
        <f t="shared" si="74"/>
        <v>1</v>
      </c>
      <c r="BH123" s="1">
        <f t="shared" si="75"/>
        <v>1</v>
      </c>
    </row>
    <row r="124" spans="1:60" x14ac:dyDescent="0.25">
      <c r="A124" s="1" t="s">
        <v>348</v>
      </c>
      <c r="B124" s="1" t="s">
        <v>403</v>
      </c>
      <c r="C124" s="7">
        <f t="shared" si="38"/>
        <v>2</v>
      </c>
      <c r="D124" s="1" t="s">
        <v>412</v>
      </c>
      <c r="E124" s="7">
        <f t="shared" si="39"/>
        <v>5</v>
      </c>
      <c r="F124" s="1" t="s">
        <v>414</v>
      </c>
      <c r="G124" s="7">
        <f t="shared" si="40"/>
        <v>1</v>
      </c>
      <c r="H124" s="1" t="s">
        <v>417</v>
      </c>
      <c r="I124" s="7">
        <f t="shared" si="41"/>
        <v>3</v>
      </c>
      <c r="J124" s="1" t="s">
        <v>487</v>
      </c>
      <c r="K124" s="7">
        <f t="shared" si="42"/>
        <v>3</v>
      </c>
      <c r="L124" s="7">
        <f t="shared" si="43"/>
        <v>3</v>
      </c>
      <c r="M124" s="1" t="s">
        <v>491</v>
      </c>
      <c r="N124" s="7" t="str">
        <f t="shared" si="44"/>
        <v>NA</v>
      </c>
      <c r="O124" s="7" t="e">
        <f t="shared" si="45"/>
        <v>#VALUE!</v>
      </c>
      <c r="Q124" s="7" t="str">
        <f t="shared" si="46"/>
        <v>NA</v>
      </c>
      <c r="R124" s="7" t="e">
        <f t="shared" si="47"/>
        <v>#VALUE!</v>
      </c>
      <c r="S124" s="1" t="s">
        <v>434</v>
      </c>
      <c r="T124" s="7">
        <f t="shared" si="48"/>
        <v>5</v>
      </c>
      <c r="U124" s="1">
        <f t="shared" si="49"/>
        <v>5</v>
      </c>
      <c r="V124" s="1" t="s">
        <v>425</v>
      </c>
      <c r="W124" s="7">
        <f t="shared" si="50"/>
        <v>2</v>
      </c>
      <c r="X124" s="1">
        <f t="shared" si="51"/>
        <v>2</v>
      </c>
      <c r="Y124" s="1" t="s">
        <v>425</v>
      </c>
      <c r="Z124" s="7">
        <f t="shared" si="52"/>
        <v>2</v>
      </c>
      <c r="AA124" s="1">
        <f t="shared" si="53"/>
        <v>2</v>
      </c>
      <c r="AB124" s="1" t="s">
        <v>489</v>
      </c>
      <c r="AC124" s="7">
        <f t="shared" si="54"/>
        <v>1</v>
      </c>
      <c r="AD124" s="1">
        <f t="shared" si="55"/>
        <v>1</v>
      </c>
      <c r="AE124" s="1" t="s">
        <v>445</v>
      </c>
      <c r="AF124" s="7">
        <f t="shared" si="56"/>
        <v>1</v>
      </c>
      <c r="AG124" s="1">
        <f t="shared" si="57"/>
        <v>1</v>
      </c>
      <c r="AH124" s="1" t="s">
        <v>453</v>
      </c>
      <c r="AI124" s="7">
        <f t="shared" si="58"/>
        <v>1</v>
      </c>
      <c r="AJ124" s="1">
        <f t="shared" si="59"/>
        <v>1</v>
      </c>
      <c r="AK124" s="1" t="s">
        <v>454</v>
      </c>
      <c r="AL124" s="7">
        <f t="shared" si="60"/>
        <v>0</v>
      </c>
      <c r="AM124" s="1">
        <f t="shared" si="61"/>
        <v>0</v>
      </c>
      <c r="AN124" s="1" t="s">
        <v>458</v>
      </c>
      <c r="AO124" s="7" t="str">
        <f t="shared" si="62"/>
        <v>NA</v>
      </c>
      <c r="AP124" s="1" t="e">
        <f t="shared" si="63"/>
        <v>#VALUE!</v>
      </c>
      <c r="AQ124" s="1" t="s">
        <v>453</v>
      </c>
      <c r="AR124" s="7">
        <f t="shared" si="64"/>
        <v>1</v>
      </c>
      <c r="AS124" s="1">
        <f t="shared" si="65"/>
        <v>1</v>
      </c>
      <c r="AT124" s="1" t="s">
        <v>463</v>
      </c>
      <c r="AU124" s="7">
        <f t="shared" si="66"/>
        <v>5</v>
      </c>
      <c r="AV124" s="1">
        <f t="shared" si="67"/>
        <v>5</v>
      </c>
      <c r="AW124" s="1" t="s">
        <v>454</v>
      </c>
      <c r="AX124" s="7">
        <f t="shared" si="68"/>
        <v>0</v>
      </c>
      <c r="AY124" s="1">
        <f t="shared" si="69"/>
        <v>0</v>
      </c>
      <c r="BA124" s="7" t="str">
        <f t="shared" si="70"/>
        <v>NA</v>
      </c>
      <c r="BB124" s="1" t="e">
        <f t="shared" si="71"/>
        <v>#VALUE!</v>
      </c>
      <c r="BC124" s="1" t="s">
        <v>455</v>
      </c>
      <c r="BD124" s="7" t="str">
        <f t="shared" si="72"/>
        <v>NA</v>
      </c>
      <c r="BE124" s="1" t="e">
        <f t="shared" si="73"/>
        <v>#VALUE!</v>
      </c>
      <c r="BF124" s="1" t="s">
        <v>453</v>
      </c>
      <c r="BG124" s="7">
        <f t="shared" si="74"/>
        <v>1</v>
      </c>
      <c r="BH124" s="1">
        <f t="shared" si="75"/>
        <v>1</v>
      </c>
    </row>
    <row r="125" spans="1:60" x14ac:dyDescent="0.25">
      <c r="A125" s="1" t="s">
        <v>117</v>
      </c>
      <c r="B125" s="1" t="s">
        <v>403</v>
      </c>
      <c r="C125" s="7">
        <f t="shared" si="38"/>
        <v>2</v>
      </c>
      <c r="D125" s="1" t="s">
        <v>410</v>
      </c>
      <c r="E125" s="7">
        <f t="shared" si="39"/>
        <v>3</v>
      </c>
      <c r="F125" s="1" t="s">
        <v>484</v>
      </c>
      <c r="G125" s="7">
        <f t="shared" si="40"/>
        <v>2</v>
      </c>
      <c r="H125" s="1" t="s">
        <v>417</v>
      </c>
      <c r="I125" s="7">
        <f t="shared" si="41"/>
        <v>3</v>
      </c>
      <c r="J125" s="1" t="s">
        <v>422</v>
      </c>
      <c r="K125" s="7">
        <f t="shared" si="42"/>
        <v>4</v>
      </c>
      <c r="L125" s="7">
        <f t="shared" si="43"/>
        <v>4</v>
      </c>
      <c r="M125" s="1" t="s">
        <v>491</v>
      </c>
      <c r="N125" s="7" t="str">
        <f t="shared" si="44"/>
        <v>NA</v>
      </c>
      <c r="O125" s="7" t="e">
        <f t="shared" si="45"/>
        <v>#VALUE!</v>
      </c>
      <c r="Q125" s="7" t="str">
        <f t="shared" si="46"/>
        <v>NA</v>
      </c>
      <c r="R125" s="7" t="e">
        <f t="shared" si="47"/>
        <v>#VALUE!</v>
      </c>
      <c r="S125" s="1" t="s">
        <v>435</v>
      </c>
      <c r="T125" s="7" t="str">
        <f t="shared" si="48"/>
        <v>NA</v>
      </c>
      <c r="U125" s="1" t="e">
        <f t="shared" si="49"/>
        <v>#VALUE!</v>
      </c>
      <c r="V125" s="1" t="s">
        <v>439</v>
      </c>
      <c r="W125" s="7" t="str">
        <f t="shared" si="50"/>
        <v>NA</v>
      </c>
      <c r="X125" s="1" t="e">
        <f t="shared" si="51"/>
        <v>#VALUE!</v>
      </c>
      <c r="Y125" s="1" t="s">
        <v>490</v>
      </c>
      <c r="Z125" s="7">
        <f t="shared" si="52"/>
        <v>5</v>
      </c>
      <c r="AA125" s="1">
        <f t="shared" si="53"/>
        <v>5</v>
      </c>
      <c r="AB125" s="1" t="s">
        <v>439</v>
      </c>
      <c r="AC125" s="7" t="str">
        <f t="shared" si="54"/>
        <v>NA</v>
      </c>
      <c r="AD125" s="1" t="e">
        <f t="shared" si="55"/>
        <v>#VALUE!</v>
      </c>
      <c r="AE125" s="1" t="s">
        <v>425</v>
      </c>
      <c r="AF125" s="7">
        <f t="shared" si="56"/>
        <v>2</v>
      </c>
      <c r="AG125" s="1">
        <f t="shared" si="57"/>
        <v>2</v>
      </c>
      <c r="AH125" s="1" t="s">
        <v>453</v>
      </c>
      <c r="AI125" s="7">
        <f t="shared" si="58"/>
        <v>1</v>
      </c>
      <c r="AJ125" s="1">
        <f t="shared" si="59"/>
        <v>1</v>
      </c>
      <c r="AK125" s="1" t="s">
        <v>453</v>
      </c>
      <c r="AL125" s="7">
        <f t="shared" si="60"/>
        <v>1</v>
      </c>
      <c r="AM125" s="1">
        <f t="shared" si="61"/>
        <v>1</v>
      </c>
      <c r="AN125" s="1" t="s">
        <v>453</v>
      </c>
      <c r="AO125" s="7">
        <f t="shared" si="62"/>
        <v>1</v>
      </c>
      <c r="AP125" s="1">
        <f t="shared" si="63"/>
        <v>1</v>
      </c>
      <c r="AQ125" s="1" t="s">
        <v>454</v>
      </c>
      <c r="AR125" s="7">
        <f t="shared" si="64"/>
        <v>0</v>
      </c>
      <c r="AS125" s="1">
        <f t="shared" si="65"/>
        <v>0</v>
      </c>
      <c r="AT125" s="1" t="s">
        <v>461</v>
      </c>
      <c r="AU125" s="7">
        <f t="shared" si="66"/>
        <v>1</v>
      </c>
      <c r="AV125" s="1">
        <f t="shared" si="67"/>
        <v>1</v>
      </c>
      <c r="AW125" s="1" t="s">
        <v>453</v>
      </c>
      <c r="AX125" s="7">
        <f t="shared" si="68"/>
        <v>1</v>
      </c>
      <c r="AY125" s="1">
        <f t="shared" si="69"/>
        <v>1</v>
      </c>
      <c r="AZ125" s="1" t="s">
        <v>475</v>
      </c>
      <c r="BA125" s="7">
        <f t="shared" si="70"/>
        <v>4</v>
      </c>
      <c r="BB125" s="1">
        <f t="shared" si="71"/>
        <v>4</v>
      </c>
      <c r="BC125" s="1" t="s">
        <v>453</v>
      </c>
      <c r="BD125" s="7">
        <f t="shared" si="72"/>
        <v>1</v>
      </c>
      <c r="BE125" s="1">
        <f t="shared" si="73"/>
        <v>1</v>
      </c>
      <c r="BF125" s="1" t="s">
        <v>453</v>
      </c>
      <c r="BG125" s="7">
        <f t="shared" si="74"/>
        <v>1</v>
      </c>
      <c r="BH125" s="1">
        <f t="shared" si="75"/>
        <v>1</v>
      </c>
    </row>
    <row r="126" spans="1:60" x14ac:dyDescent="0.25">
      <c r="A126" s="1" t="s">
        <v>253</v>
      </c>
      <c r="B126" s="1" t="s">
        <v>404</v>
      </c>
      <c r="C126" s="7">
        <f t="shared" si="38"/>
        <v>1</v>
      </c>
      <c r="D126" s="1" t="s">
        <v>411</v>
      </c>
      <c r="E126" s="7">
        <f t="shared" si="39"/>
        <v>4</v>
      </c>
      <c r="F126" s="1" t="s">
        <v>414</v>
      </c>
      <c r="G126" s="7">
        <f t="shared" si="40"/>
        <v>1</v>
      </c>
      <c r="H126" s="1" t="s">
        <v>417</v>
      </c>
      <c r="I126" s="7">
        <f t="shared" si="41"/>
        <v>3</v>
      </c>
      <c r="J126" s="1" t="s">
        <v>422</v>
      </c>
      <c r="K126" s="7">
        <f t="shared" si="42"/>
        <v>4</v>
      </c>
      <c r="L126" s="7">
        <f t="shared" si="43"/>
        <v>4</v>
      </c>
      <c r="M126" s="1" t="s">
        <v>427</v>
      </c>
      <c r="N126" s="7" t="str">
        <f t="shared" si="44"/>
        <v>NA</v>
      </c>
      <c r="O126" s="7" t="e">
        <f t="shared" si="45"/>
        <v>#VALUE!</v>
      </c>
      <c r="Q126" s="7" t="str">
        <f t="shared" si="46"/>
        <v>NA</v>
      </c>
      <c r="R126" s="7" t="e">
        <f t="shared" si="47"/>
        <v>#VALUE!</v>
      </c>
      <c r="S126" s="1" t="s">
        <v>436</v>
      </c>
      <c r="T126" s="7" t="str">
        <f t="shared" si="48"/>
        <v>NA</v>
      </c>
      <c r="U126" s="1" t="e">
        <f t="shared" si="49"/>
        <v>#VALUE!</v>
      </c>
      <c r="V126" s="1" t="s">
        <v>490</v>
      </c>
      <c r="W126" s="7">
        <f t="shared" si="50"/>
        <v>5</v>
      </c>
      <c r="X126" s="1">
        <f t="shared" si="51"/>
        <v>5</v>
      </c>
      <c r="Y126" s="1" t="s">
        <v>425</v>
      </c>
      <c r="Z126" s="7">
        <f t="shared" si="52"/>
        <v>2</v>
      </c>
      <c r="AA126" s="1">
        <f t="shared" si="53"/>
        <v>2</v>
      </c>
      <c r="AB126" s="1" t="s">
        <v>425</v>
      </c>
      <c r="AC126" s="7">
        <f t="shared" si="54"/>
        <v>2</v>
      </c>
      <c r="AD126" s="1">
        <f t="shared" si="55"/>
        <v>2</v>
      </c>
      <c r="AE126" s="1" t="s">
        <v>425</v>
      </c>
      <c r="AF126" s="7">
        <f t="shared" si="56"/>
        <v>2</v>
      </c>
      <c r="AG126" s="1">
        <f t="shared" si="57"/>
        <v>2</v>
      </c>
      <c r="AH126" s="1" t="s">
        <v>453</v>
      </c>
      <c r="AI126" s="7">
        <f t="shared" si="58"/>
        <v>1</v>
      </c>
      <c r="AJ126" s="1">
        <f t="shared" si="59"/>
        <v>1</v>
      </c>
      <c r="AK126" s="1" t="s">
        <v>454</v>
      </c>
      <c r="AL126" s="7">
        <f t="shared" si="60"/>
        <v>0</v>
      </c>
      <c r="AM126" s="1">
        <f t="shared" si="61"/>
        <v>0</v>
      </c>
      <c r="AN126" s="1" t="s">
        <v>454</v>
      </c>
      <c r="AO126" s="7">
        <f t="shared" si="62"/>
        <v>0</v>
      </c>
      <c r="AP126" s="1">
        <f t="shared" si="63"/>
        <v>0</v>
      </c>
      <c r="AQ126" s="1" t="s">
        <v>454</v>
      </c>
      <c r="AR126" s="7">
        <f t="shared" si="64"/>
        <v>0</v>
      </c>
      <c r="AS126" s="1">
        <f t="shared" si="65"/>
        <v>0</v>
      </c>
      <c r="AT126" s="1" t="s">
        <v>461</v>
      </c>
      <c r="AU126" s="7">
        <f t="shared" si="66"/>
        <v>1</v>
      </c>
      <c r="AV126" s="1">
        <f t="shared" si="67"/>
        <v>1</v>
      </c>
      <c r="AW126" s="1" t="s">
        <v>454</v>
      </c>
      <c r="AX126" s="7">
        <f t="shared" si="68"/>
        <v>0</v>
      </c>
      <c r="AY126" s="1">
        <f t="shared" si="69"/>
        <v>0</v>
      </c>
      <c r="BA126" s="7" t="str">
        <f t="shared" si="70"/>
        <v>NA</v>
      </c>
      <c r="BB126" s="1" t="e">
        <f t="shared" si="71"/>
        <v>#VALUE!</v>
      </c>
      <c r="BC126" s="1" t="s">
        <v>455</v>
      </c>
      <c r="BD126" s="7" t="str">
        <f t="shared" si="72"/>
        <v>NA</v>
      </c>
      <c r="BE126" s="1" t="e">
        <f t="shared" si="73"/>
        <v>#VALUE!</v>
      </c>
      <c r="BF126" s="1" t="s">
        <v>455</v>
      </c>
      <c r="BG126" s="7" t="str">
        <f t="shared" si="74"/>
        <v>NA</v>
      </c>
      <c r="BH126" s="1" t="e">
        <f t="shared" si="75"/>
        <v>#VALUE!</v>
      </c>
    </row>
    <row r="127" spans="1:60" x14ac:dyDescent="0.25">
      <c r="A127" s="1" t="s">
        <v>315</v>
      </c>
      <c r="B127" s="1" t="s">
        <v>404</v>
      </c>
      <c r="C127" s="7">
        <f t="shared" si="38"/>
        <v>1</v>
      </c>
      <c r="D127" s="1" t="s">
        <v>412</v>
      </c>
      <c r="E127" s="7">
        <f t="shared" si="39"/>
        <v>5</v>
      </c>
      <c r="F127" s="1" t="s">
        <v>414</v>
      </c>
      <c r="G127" s="7">
        <f t="shared" si="40"/>
        <v>1</v>
      </c>
      <c r="H127" s="1" t="s">
        <v>417</v>
      </c>
      <c r="I127" s="7">
        <f t="shared" si="41"/>
        <v>3</v>
      </c>
      <c r="J127" s="1" t="s">
        <v>487</v>
      </c>
      <c r="K127" s="7">
        <f t="shared" si="42"/>
        <v>3</v>
      </c>
      <c r="L127" s="7">
        <f t="shared" si="43"/>
        <v>3</v>
      </c>
      <c r="M127" s="1" t="s">
        <v>425</v>
      </c>
      <c r="N127" s="7">
        <f t="shared" si="44"/>
        <v>2</v>
      </c>
      <c r="O127" s="7">
        <f t="shared" si="45"/>
        <v>2</v>
      </c>
      <c r="P127" s="1" t="s">
        <v>496</v>
      </c>
      <c r="Q127" s="7">
        <f t="shared" si="46"/>
        <v>5</v>
      </c>
      <c r="R127" s="7">
        <f t="shared" si="47"/>
        <v>5</v>
      </c>
      <c r="S127" s="1" t="s">
        <v>432</v>
      </c>
      <c r="T127" s="7">
        <f t="shared" si="48"/>
        <v>2</v>
      </c>
      <c r="U127" s="1">
        <f t="shared" si="49"/>
        <v>2</v>
      </c>
      <c r="V127" s="1" t="s">
        <v>438</v>
      </c>
      <c r="W127" s="7">
        <f t="shared" si="50"/>
        <v>1</v>
      </c>
      <c r="X127" s="1">
        <f t="shared" si="51"/>
        <v>1</v>
      </c>
      <c r="Y127" s="1" t="s">
        <v>438</v>
      </c>
      <c r="Z127" s="7">
        <f t="shared" si="52"/>
        <v>1</v>
      </c>
      <c r="AA127" s="1">
        <f t="shared" si="53"/>
        <v>1</v>
      </c>
      <c r="AB127" s="1" t="s">
        <v>440</v>
      </c>
      <c r="AC127" s="7" t="str">
        <f t="shared" si="54"/>
        <v>NA</v>
      </c>
      <c r="AD127" s="1" t="e">
        <f t="shared" si="55"/>
        <v>#VALUE!</v>
      </c>
      <c r="AE127" s="1" t="s">
        <v>446</v>
      </c>
      <c r="AF127" s="7">
        <f t="shared" si="56"/>
        <v>5</v>
      </c>
      <c r="AG127" s="1">
        <f t="shared" si="57"/>
        <v>5</v>
      </c>
      <c r="AH127" s="1" t="s">
        <v>453</v>
      </c>
      <c r="AI127" s="7">
        <f t="shared" si="58"/>
        <v>1</v>
      </c>
      <c r="AJ127" s="1">
        <f t="shared" si="59"/>
        <v>1</v>
      </c>
      <c r="AK127" s="1" t="s">
        <v>453</v>
      </c>
      <c r="AL127" s="7">
        <f t="shared" si="60"/>
        <v>1</v>
      </c>
      <c r="AM127" s="1">
        <f t="shared" si="61"/>
        <v>1</v>
      </c>
      <c r="AN127" s="1" t="s">
        <v>453</v>
      </c>
      <c r="AO127" s="7">
        <f t="shared" si="62"/>
        <v>1</v>
      </c>
      <c r="AP127" s="1">
        <f t="shared" si="63"/>
        <v>1</v>
      </c>
      <c r="AQ127" s="1" t="s">
        <v>458</v>
      </c>
      <c r="AR127" s="7" t="str">
        <f t="shared" si="64"/>
        <v>NA</v>
      </c>
      <c r="AS127" s="1" t="e">
        <f t="shared" si="65"/>
        <v>#VALUE!</v>
      </c>
      <c r="AT127" s="1" t="s">
        <v>462</v>
      </c>
      <c r="AU127" s="7">
        <f t="shared" si="66"/>
        <v>3</v>
      </c>
      <c r="AV127" s="1">
        <f t="shared" si="67"/>
        <v>3</v>
      </c>
      <c r="AW127" s="1" t="s">
        <v>453</v>
      </c>
      <c r="AX127" s="7">
        <f t="shared" si="68"/>
        <v>1</v>
      </c>
      <c r="AY127" s="1">
        <f t="shared" si="69"/>
        <v>1</v>
      </c>
      <c r="AZ127" s="1" t="s">
        <v>474</v>
      </c>
      <c r="BA127" s="7">
        <f t="shared" si="70"/>
        <v>1</v>
      </c>
      <c r="BB127" s="1">
        <f t="shared" si="71"/>
        <v>1</v>
      </c>
      <c r="BC127" s="1" t="s">
        <v>454</v>
      </c>
      <c r="BD127" s="7">
        <f t="shared" si="72"/>
        <v>0</v>
      </c>
      <c r="BE127" s="1">
        <f t="shared" si="73"/>
        <v>0</v>
      </c>
      <c r="BF127" s="1" t="s">
        <v>455</v>
      </c>
      <c r="BG127" s="7" t="str">
        <f t="shared" si="74"/>
        <v>NA</v>
      </c>
      <c r="BH127" s="1" t="e">
        <f t="shared" si="75"/>
        <v>#VALUE!</v>
      </c>
    </row>
    <row r="128" spans="1:60" x14ac:dyDescent="0.25">
      <c r="A128" s="1" t="s">
        <v>13</v>
      </c>
      <c r="B128" s="1" t="s">
        <v>404</v>
      </c>
      <c r="C128" s="7">
        <f t="shared" si="38"/>
        <v>1</v>
      </c>
      <c r="D128" s="1" t="s">
        <v>408</v>
      </c>
      <c r="E128" s="7">
        <f t="shared" si="39"/>
        <v>1</v>
      </c>
      <c r="F128" s="1" t="s">
        <v>414</v>
      </c>
      <c r="G128" s="7">
        <f t="shared" si="40"/>
        <v>1</v>
      </c>
      <c r="H128" s="1" t="s">
        <v>416</v>
      </c>
      <c r="I128" s="7">
        <f t="shared" si="41"/>
        <v>1</v>
      </c>
      <c r="J128" s="1" t="s">
        <v>420</v>
      </c>
      <c r="K128" s="7">
        <f t="shared" si="42"/>
        <v>1</v>
      </c>
      <c r="L128" s="7">
        <f t="shared" si="43"/>
        <v>1</v>
      </c>
      <c r="M128" s="1" t="s">
        <v>489</v>
      </c>
      <c r="N128" s="7">
        <f t="shared" si="44"/>
        <v>1</v>
      </c>
      <c r="O128" s="7">
        <f t="shared" si="45"/>
        <v>1</v>
      </c>
      <c r="P128" s="1" t="s">
        <v>430</v>
      </c>
      <c r="Q128" s="7">
        <f t="shared" si="46"/>
        <v>2</v>
      </c>
      <c r="R128" s="7">
        <f t="shared" si="47"/>
        <v>2</v>
      </c>
      <c r="S128" s="1" t="s">
        <v>432</v>
      </c>
      <c r="T128" s="7">
        <f t="shared" si="48"/>
        <v>2</v>
      </c>
      <c r="U128" s="1">
        <f t="shared" si="49"/>
        <v>2</v>
      </c>
      <c r="V128" s="1" t="s">
        <v>438</v>
      </c>
      <c r="W128" s="7">
        <f t="shared" si="50"/>
        <v>1</v>
      </c>
      <c r="X128" s="1">
        <f t="shared" si="51"/>
        <v>1</v>
      </c>
      <c r="Y128" s="1" t="s">
        <v>438</v>
      </c>
      <c r="Z128" s="7">
        <f t="shared" si="52"/>
        <v>1</v>
      </c>
      <c r="AA128" s="1">
        <f t="shared" si="53"/>
        <v>1</v>
      </c>
      <c r="AB128" s="1" t="s">
        <v>489</v>
      </c>
      <c r="AC128" s="7">
        <f t="shared" si="54"/>
        <v>1</v>
      </c>
      <c r="AD128" s="1">
        <f t="shared" si="55"/>
        <v>1</v>
      </c>
      <c r="AE128" s="1" t="s">
        <v>445</v>
      </c>
      <c r="AF128" s="7">
        <f t="shared" si="56"/>
        <v>1</v>
      </c>
      <c r="AG128" s="1">
        <f t="shared" si="57"/>
        <v>1</v>
      </c>
      <c r="AH128" s="1" t="s">
        <v>453</v>
      </c>
      <c r="AI128" s="7">
        <f t="shared" si="58"/>
        <v>1</v>
      </c>
      <c r="AJ128" s="1">
        <f t="shared" si="59"/>
        <v>1</v>
      </c>
      <c r="AK128" s="1" t="s">
        <v>453</v>
      </c>
      <c r="AL128" s="7">
        <f t="shared" si="60"/>
        <v>1</v>
      </c>
      <c r="AM128" s="1">
        <f t="shared" si="61"/>
        <v>1</v>
      </c>
      <c r="AN128" s="1" t="s">
        <v>453</v>
      </c>
      <c r="AO128" s="7">
        <f t="shared" si="62"/>
        <v>1</v>
      </c>
      <c r="AP128" s="1">
        <f t="shared" si="63"/>
        <v>1</v>
      </c>
      <c r="AQ128" s="1" t="s">
        <v>453</v>
      </c>
      <c r="AR128" s="7">
        <f t="shared" si="64"/>
        <v>1</v>
      </c>
      <c r="AS128" s="1">
        <f t="shared" si="65"/>
        <v>1</v>
      </c>
      <c r="AT128" s="1" t="s">
        <v>464</v>
      </c>
      <c r="AU128" s="7">
        <f t="shared" si="66"/>
        <v>4</v>
      </c>
      <c r="AV128" s="1">
        <f t="shared" si="67"/>
        <v>4</v>
      </c>
      <c r="AW128" s="1" t="s">
        <v>467</v>
      </c>
      <c r="AX128" s="7" t="str">
        <f t="shared" si="68"/>
        <v>NA</v>
      </c>
      <c r="AY128" s="1" t="e">
        <f t="shared" si="69"/>
        <v>#VALUE!</v>
      </c>
      <c r="BA128" s="7" t="str">
        <f t="shared" si="70"/>
        <v>NA</v>
      </c>
      <c r="BB128" s="1" t="e">
        <f t="shared" si="71"/>
        <v>#VALUE!</v>
      </c>
      <c r="BC128" s="1" t="s">
        <v>453</v>
      </c>
      <c r="BD128" s="7">
        <f t="shared" si="72"/>
        <v>1</v>
      </c>
      <c r="BE128" s="1">
        <f t="shared" si="73"/>
        <v>1</v>
      </c>
      <c r="BF128" s="1" t="s">
        <v>455</v>
      </c>
      <c r="BG128" s="7" t="str">
        <f t="shared" si="74"/>
        <v>NA</v>
      </c>
      <c r="BH128" s="1" t="e">
        <f t="shared" si="75"/>
        <v>#VALUE!</v>
      </c>
    </row>
    <row r="129" spans="1:60" x14ac:dyDescent="0.25">
      <c r="A129" s="1" t="s">
        <v>70</v>
      </c>
      <c r="B129" s="1" t="s">
        <v>404</v>
      </c>
      <c r="C129" s="7">
        <f t="shared" si="38"/>
        <v>1</v>
      </c>
      <c r="D129" s="1" t="s">
        <v>409</v>
      </c>
      <c r="E129" s="7">
        <f t="shared" si="39"/>
        <v>2</v>
      </c>
      <c r="F129" s="1" t="s">
        <v>484</v>
      </c>
      <c r="G129" s="7">
        <f t="shared" si="40"/>
        <v>2</v>
      </c>
      <c r="H129" s="1" t="s">
        <v>417</v>
      </c>
      <c r="I129" s="7">
        <f t="shared" si="41"/>
        <v>3</v>
      </c>
      <c r="J129" s="1" t="s">
        <v>487</v>
      </c>
      <c r="K129" s="7">
        <f t="shared" si="42"/>
        <v>3</v>
      </c>
      <c r="L129" s="7">
        <f t="shared" si="43"/>
        <v>3</v>
      </c>
      <c r="M129" s="1" t="s">
        <v>425</v>
      </c>
      <c r="N129" s="7">
        <f t="shared" si="44"/>
        <v>2</v>
      </c>
      <c r="O129" s="7">
        <f t="shared" si="45"/>
        <v>2</v>
      </c>
      <c r="P129" s="1" t="s">
        <v>495</v>
      </c>
      <c r="Q129" s="7">
        <f t="shared" si="46"/>
        <v>4</v>
      </c>
      <c r="R129" s="7">
        <f t="shared" si="47"/>
        <v>4</v>
      </c>
      <c r="S129" s="1" t="s">
        <v>434</v>
      </c>
      <c r="T129" s="7">
        <f t="shared" si="48"/>
        <v>5</v>
      </c>
      <c r="U129" s="1">
        <f t="shared" si="49"/>
        <v>5</v>
      </c>
      <c r="V129" s="1" t="s">
        <v>425</v>
      </c>
      <c r="W129" s="7">
        <f t="shared" si="50"/>
        <v>2</v>
      </c>
      <c r="X129" s="1">
        <f t="shared" si="51"/>
        <v>2</v>
      </c>
      <c r="Y129" s="1" t="s">
        <v>425</v>
      </c>
      <c r="Z129" s="7">
        <f t="shared" si="52"/>
        <v>2</v>
      </c>
      <c r="AA129" s="1">
        <f t="shared" si="53"/>
        <v>2</v>
      </c>
      <c r="AB129" s="1" t="s">
        <v>425</v>
      </c>
      <c r="AC129" s="7">
        <f t="shared" si="54"/>
        <v>2</v>
      </c>
      <c r="AD129" s="1">
        <f t="shared" si="55"/>
        <v>2</v>
      </c>
      <c r="AE129" s="1" t="s">
        <v>425</v>
      </c>
      <c r="AF129" s="7">
        <f t="shared" si="56"/>
        <v>2</v>
      </c>
      <c r="AG129" s="1">
        <f t="shared" si="57"/>
        <v>2</v>
      </c>
      <c r="AH129" s="1" t="s">
        <v>453</v>
      </c>
      <c r="AI129" s="7">
        <f t="shared" si="58"/>
        <v>1</v>
      </c>
      <c r="AJ129" s="1">
        <f t="shared" si="59"/>
        <v>1</v>
      </c>
      <c r="AK129" s="1" t="s">
        <v>453</v>
      </c>
      <c r="AL129" s="7">
        <f t="shared" si="60"/>
        <v>1</v>
      </c>
      <c r="AM129" s="1">
        <f t="shared" si="61"/>
        <v>1</v>
      </c>
      <c r="AN129" s="1" t="s">
        <v>454</v>
      </c>
      <c r="AO129" s="7">
        <f t="shared" si="62"/>
        <v>0</v>
      </c>
      <c r="AP129" s="1">
        <f t="shared" si="63"/>
        <v>0</v>
      </c>
      <c r="AQ129" s="1" t="s">
        <v>453</v>
      </c>
      <c r="AR129" s="7">
        <f t="shared" si="64"/>
        <v>1</v>
      </c>
      <c r="AS129" s="1">
        <f t="shared" si="65"/>
        <v>1</v>
      </c>
      <c r="AT129" s="1" t="s">
        <v>464</v>
      </c>
      <c r="AU129" s="7">
        <f t="shared" si="66"/>
        <v>4</v>
      </c>
      <c r="AV129" s="1">
        <f t="shared" si="67"/>
        <v>4</v>
      </c>
      <c r="AW129" s="1" t="s">
        <v>453</v>
      </c>
      <c r="AX129" s="7">
        <f t="shared" si="68"/>
        <v>1</v>
      </c>
      <c r="AY129" s="1">
        <f t="shared" si="69"/>
        <v>1</v>
      </c>
      <c r="AZ129" s="1" t="s">
        <v>473</v>
      </c>
      <c r="BA129" s="7">
        <f t="shared" si="70"/>
        <v>2</v>
      </c>
      <c r="BB129" s="1">
        <f t="shared" si="71"/>
        <v>2</v>
      </c>
      <c r="BC129" s="1" t="s">
        <v>453</v>
      </c>
      <c r="BD129" s="7">
        <f t="shared" si="72"/>
        <v>1</v>
      </c>
      <c r="BE129" s="1">
        <f t="shared" si="73"/>
        <v>1</v>
      </c>
      <c r="BF129" s="1" t="s">
        <v>453</v>
      </c>
      <c r="BG129" s="7">
        <f t="shared" si="74"/>
        <v>1</v>
      </c>
      <c r="BH129" s="1">
        <f t="shared" si="75"/>
        <v>1</v>
      </c>
    </row>
    <row r="130" spans="1:60" x14ac:dyDescent="0.25">
      <c r="A130" s="1" t="s">
        <v>69</v>
      </c>
      <c r="B130" s="1" t="s">
        <v>404</v>
      </c>
      <c r="C130" s="7">
        <f t="shared" si="38"/>
        <v>1</v>
      </c>
      <c r="D130" s="1" t="s">
        <v>409</v>
      </c>
      <c r="E130" s="7">
        <f t="shared" si="39"/>
        <v>2</v>
      </c>
      <c r="F130" s="1" t="s">
        <v>484</v>
      </c>
      <c r="G130" s="7">
        <f t="shared" si="40"/>
        <v>2</v>
      </c>
      <c r="H130" s="1" t="s">
        <v>417</v>
      </c>
      <c r="I130" s="7">
        <f t="shared" si="41"/>
        <v>3</v>
      </c>
      <c r="J130" s="1" t="s">
        <v>487</v>
      </c>
      <c r="K130" s="7">
        <f t="shared" si="42"/>
        <v>3</v>
      </c>
      <c r="L130" s="7">
        <f t="shared" si="43"/>
        <v>3</v>
      </c>
      <c r="M130" s="1" t="s">
        <v>425</v>
      </c>
      <c r="N130" s="7">
        <f t="shared" si="44"/>
        <v>2</v>
      </c>
      <c r="O130" s="7">
        <f t="shared" si="45"/>
        <v>2</v>
      </c>
      <c r="P130" s="1" t="s">
        <v>495</v>
      </c>
      <c r="Q130" s="7">
        <f t="shared" si="46"/>
        <v>4</v>
      </c>
      <c r="R130" s="7">
        <f t="shared" si="47"/>
        <v>4</v>
      </c>
      <c r="S130" s="1" t="s">
        <v>434</v>
      </c>
      <c r="T130" s="7">
        <f t="shared" si="48"/>
        <v>5</v>
      </c>
      <c r="U130" s="1">
        <f t="shared" si="49"/>
        <v>5</v>
      </c>
      <c r="V130" s="1" t="s">
        <v>425</v>
      </c>
      <c r="W130" s="7">
        <f t="shared" si="50"/>
        <v>2</v>
      </c>
      <c r="X130" s="1">
        <f t="shared" si="51"/>
        <v>2</v>
      </c>
      <c r="Y130" s="1" t="s">
        <v>425</v>
      </c>
      <c r="Z130" s="7">
        <f t="shared" si="52"/>
        <v>2</v>
      </c>
      <c r="AA130" s="1">
        <f t="shared" si="53"/>
        <v>2</v>
      </c>
      <c r="AB130" s="1" t="s">
        <v>425</v>
      </c>
      <c r="AC130" s="7">
        <f t="shared" si="54"/>
        <v>2</v>
      </c>
      <c r="AD130" s="1">
        <f t="shared" si="55"/>
        <v>2</v>
      </c>
      <c r="AE130" s="1" t="s">
        <v>425</v>
      </c>
      <c r="AF130" s="7">
        <f t="shared" si="56"/>
        <v>2</v>
      </c>
      <c r="AG130" s="1">
        <f t="shared" si="57"/>
        <v>2</v>
      </c>
      <c r="AH130" s="1" t="s">
        <v>453</v>
      </c>
      <c r="AI130" s="7">
        <f t="shared" si="58"/>
        <v>1</v>
      </c>
      <c r="AJ130" s="1">
        <f t="shared" si="59"/>
        <v>1</v>
      </c>
      <c r="AK130" s="1" t="s">
        <v>453</v>
      </c>
      <c r="AL130" s="7">
        <f t="shared" si="60"/>
        <v>1</v>
      </c>
      <c r="AM130" s="1">
        <f t="shared" si="61"/>
        <v>1</v>
      </c>
      <c r="AN130" s="1" t="s">
        <v>458</v>
      </c>
      <c r="AO130" s="7" t="str">
        <f t="shared" si="62"/>
        <v>NA</v>
      </c>
      <c r="AP130" s="1" t="e">
        <f t="shared" si="63"/>
        <v>#VALUE!</v>
      </c>
      <c r="AQ130" s="1" t="s">
        <v>453</v>
      </c>
      <c r="AR130" s="7">
        <f t="shared" si="64"/>
        <v>1</v>
      </c>
      <c r="AS130" s="1">
        <f t="shared" si="65"/>
        <v>1</v>
      </c>
      <c r="AT130" s="1" t="s">
        <v>464</v>
      </c>
      <c r="AU130" s="7">
        <f t="shared" si="66"/>
        <v>4</v>
      </c>
      <c r="AV130" s="1">
        <f t="shared" si="67"/>
        <v>4</v>
      </c>
      <c r="AW130" s="1" t="s">
        <v>453</v>
      </c>
      <c r="AX130" s="7">
        <f t="shared" si="68"/>
        <v>1</v>
      </c>
      <c r="AY130" s="1">
        <f t="shared" si="69"/>
        <v>1</v>
      </c>
      <c r="AZ130" s="1" t="s">
        <v>473</v>
      </c>
      <c r="BA130" s="7">
        <f t="shared" si="70"/>
        <v>2</v>
      </c>
      <c r="BB130" s="1">
        <f t="shared" si="71"/>
        <v>2</v>
      </c>
      <c r="BC130" s="1" t="s">
        <v>453</v>
      </c>
      <c r="BD130" s="7">
        <f t="shared" si="72"/>
        <v>1</v>
      </c>
      <c r="BE130" s="1">
        <f t="shared" si="73"/>
        <v>1</v>
      </c>
      <c r="BF130" s="1" t="s">
        <v>453</v>
      </c>
      <c r="BG130" s="7">
        <f t="shared" si="74"/>
        <v>1</v>
      </c>
      <c r="BH130" s="1">
        <f t="shared" si="75"/>
        <v>1</v>
      </c>
    </row>
    <row r="131" spans="1:60" x14ac:dyDescent="0.25">
      <c r="A131" s="1" t="s">
        <v>114</v>
      </c>
      <c r="B131" s="1" t="s">
        <v>403</v>
      </c>
      <c r="C131" s="7">
        <f t="shared" ref="C131:C194" si="76">IF(B131="F",1,IF(B131="M",2,IF(B131="U",3,IF(B131="Political",4,IF(B131="Sports",5,"NA")))))</f>
        <v>2</v>
      </c>
      <c r="D131" s="1" t="s">
        <v>410</v>
      </c>
      <c r="E131" s="7">
        <f t="shared" ref="E131:E194" si="77">IF(D131="18-20",1,IF(D131="21-23",2,IF(D131="24-26",3,IF(D131="27-29",4,IF(D131="30-39",5,IF(D131="Above 40",6,"NA"))))))</f>
        <v>3</v>
      </c>
      <c r="F131" s="1" t="s">
        <v>484</v>
      </c>
      <c r="G131" s="7">
        <f t="shared" ref="G131:G194" si="78">IF(F131="DIPLOMA",1,IF(F131="BACHELOR",2,IF(F131="MASTERS",3,IF(F131="Political",4,IF(F131="Sports",5,"NA")))))</f>
        <v>2</v>
      </c>
      <c r="H131" s="1" t="s">
        <v>417</v>
      </c>
      <c r="I131" s="7">
        <f t="shared" ref="I131:I194" si="79">IF(H131="Facebook",1,IF(H131="Whatsapp",2,IF(H131="Twitter",3,IF(H131="Telegram",4,IF(H131="Sports",5,"NA")))))</f>
        <v>3</v>
      </c>
      <c r="J131" s="1" t="s">
        <v>422</v>
      </c>
      <c r="K131" s="7">
        <f t="shared" ref="K131:K194" si="80">IF(J131="Social",1,IF(J131="Economic",2,IF(J131="health",3,IF(J131="Political",4,IF(J131="Sports",5,"NA")))))</f>
        <v>4</v>
      </c>
      <c r="L131" s="7">
        <f t="shared" ref="L131:L194" si="81">VALUE(K131)</f>
        <v>4</v>
      </c>
      <c r="M131" s="1" t="s">
        <v>491</v>
      </c>
      <c r="N131" s="7" t="str">
        <f t="shared" ref="N131:N194" si="82">IF(M131="Strongly Agree",1,IF(M131="Agree",2,IF(M131="Disagree",5,IF(M131="Don’t Agree",4,IF(M131="Don't know",3,"NA")))))</f>
        <v>NA</v>
      </c>
      <c r="O131" s="7" t="e">
        <f t="shared" ref="O131:O194" si="83">VALUE(N131)</f>
        <v>#VALUE!</v>
      </c>
      <c r="Q131" s="7" t="str">
        <f t="shared" ref="Q131:Q194" si="84">IF(P131="psychologically",1,IF(P131="physical",2,IF(P131="physical psyche",5,IF(P131="all",4,IF(P131="Don't know",3,"NA")))))</f>
        <v>NA</v>
      </c>
      <c r="R131" s="7" t="e">
        <f t="shared" ref="R131:R194" si="85">VALUE(Q131)</f>
        <v>#VALUE!</v>
      </c>
      <c r="S131" s="1" t="s">
        <v>435</v>
      </c>
      <c r="T131" s="7" t="str">
        <f t="shared" ref="T131:T194" si="86">IF(S131="Nocturnal Mammal",1,IF(S131="Scientifically Engineered",2,IF(S131="Leakage from a BSL-lab",5,IF(S131="all",4,IF(S131="Don't know",3,"NA")))))</f>
        <v>NA</v>
      </c>
      <c r="U131" s="1" t="e">
        <f t="shared" ref="U131:U194" si="87">VALUE(T131)</f>
        <v>#VALUE!</v>
      </c>
      <c r="V131" s="1" t="s">
        <v>439</v>
      </c>
      <c r="W131" s="7" t="str">
        <f t="shared" ref="W131:W194" si="88">IF(V131="Strongly Agree",1,IF(V131="Agree",2,IF(V131="Disagree",5,IF(V131="Don’t Agree",4,IF(V131="Don't know",3,"NA")))))</f>
        <v>NA</v>
      </c>
      <c r="X131" s="1" t="e">
        <f t="shared" ref="X131:X194" si="89">VALUE(W131)</f>
        <v>#VALUE!</v>
      </c>
      <c r="Y131" s="1" t="s">
        <v>490</v>
      </c>
      <c r="Z131" s="7">
        <f t="shared" ref="Z131:Z194" si="90">IF(Y131="Strongly Agree",1,IF(Y131="Agree",2,IF(Y131="Disagree",5,IF(Y131="Don’t Agree",4,IF(Y131="Don't know",3,"NA")))))</f>
        <v>5</v>
      </c>
      <c r="AA131" s="1">
        <f t="shared" ref="AA131:AA194" si="91">VALUE(Z131)</f>
        <v>5</v>
      </c>
      <c r="AB131" s="1" t="s">
        <v>439</v>
      </c>
      <c r="AC131" s="7" t="str">
        <f t="shared" ref="AC131:AC194" si="92">IF(AB131="Strongly Agree",1,IF(AB131="Agree",2,IF(AB131="Disagree",5,IF(AB131="Don’t Agree",4,IF(AB131="Don't know",3,"NA")))))</f>
        <v>NA</v>
      </c>
      <c r="AD131" s="1" t="e">
        <f t="shared" ref="AD131:AD194" si="93">VALUE(AC131)</f>
        <v>#VALUE!</v>
      </c>
      <c r="AE131" s="1" t="s">
        <v>425</v>
      </c>
      <c r="AF131" s="7">
        <f t="shared" ref="AF131:AF194" si="94">IF(AE131="Strongly Agree",1,IF(AE131="Agree",2,IF(AE131="Disagree",5,IF(AE131="Don’t Agree",4,IF(AE131="Don't know",3,"NA")))))</f>
        <v>2</v>
      </c>
      <c r="AG131" s="1">
        <f t="shared" ref="AG131:AG194" si="95">VALUE(AF131)</f>
        <v>2</v>
      </c>
      <c r="AH131" s="1" t="s">
        <v>453</v>
      </c>
      <c r="AI131" s="7">
        <f t="shared" ref="AI131:AI194" si="96">IF(AH131="Yes",1,IF(AH131="No",0,IF(AH131="Disagree",5,IF(AH131="Don’t Agree",4,IF(AH131="Don't know",3,"NA")))))</f>
        <v>1</v>
      </c>
      <c r="AJ131" s="1">
        <f t="shared" ref="AJ131:AJ194" si="97">VALUE(AI131)</f>
        <v>1</v>
      </c>
      <c r="AK131" s="1" t="s">
        <v>453</v>
      </c>
      <c r="AL131" s="7">
        <f t="shared" ref="AL131:AL194" si="98">IF(AK131="Yes",1,IF(AK131="No",0,IF(AK131="Disagree",5,IF(AK131="Don’t Agree",4,IF(AK131="Don't know",3,"NA")))))</f>
        <v>1</v>
      </c>
      <c r="AM131" s="1">
        <f t="shared" ref="AM131:AM194" si="99">VALUE(AL131)</f>
        <v>1</v>
      </c>
      <c r="AN131" s="1" t="s">
        <v>453</v>
      </c>
      <c r="AO131" s="7">
        <f t="shared" ref="AO131:AO194" si="100">IF(AN131="Yes",1,IF(AN131="No",0,IF(AN131="Disagree",5,IF(AN131="Don’t Agree",4,IF(AN131="Don't know",3,"NA")))))</f>
        <v>1</v>
      </c>
      <c r="AP131" s="1">
        <f t="shared" ref="AP131:AP194" si="101">VALUE(AO131)</f>
        <v>1</v>
      </c>
      <c r="AQ131" s="1" t="s">
        <v>454</v>
      </c>
      <c r="AR131" s="7">
        <f t="shared" ref="AR131:AR194" si="102">IF(AQ131="Yes",1,IF(AQ131="No",0,IF(AQ131="Disagree",5,IF(AQ131="Don’t Agree",4,IF(AQ131="Don't know",3,"NA")))))</f>
        <v>0</v>
      </c>
      <c r="AS131" s="1">
        <f t="shared" ref="AS131:AS194" si="103">VALUE(AR131)</f>
        <v>0</v>
      </c>
      <c r="AT131" s="1" t="s">
        <v>462</v>
      </c>
      <c r="AU131" s="7">
        <f t="shared" ref="AU131:AU194" si="104">IF(AT131="Always",1,IF(AT131="Most times",2,IF(AT131="Sometimes",3,IF(AT131="Less Often",4,IF(AT131="Never",5,"NA")))))</f>
        <v>3</v>
      </c>
      <c r="AV131" s="1">
        <f t="shared" ref="AV131:AV194" si="105">VALUE(AU131)</f>
        <v>3</v>
      </c>
      <c r="AW131" s="1" t="s">
        <v>453</v>
      </c>
      <c r="AX131" s="7">
        <f t="shared" ref="AX131:AX194" si="106">IF(AW131="Yes",1,IF(AW131="No",0,IF(AW131="Disagree",5,IF(AW131="Don’t Agree",4,IF(AW131="Don't know",3,"NA")))))</f>
        <v>1</v>
      </c>
      <c r="AY131" s="1">
        <f t="shared" ref="AY131:AY194" si="107">VALUE(AX131)</f>
        <v>1</v>
      </c>
      <c r="AZ131" s="1" t="s">
        <v>474</v>
      </c>
      <c r="BA131" s="7">
        <f t="shared" ref="BA131:BA194" si="108">IF(AZ131="Newsguard",1,IF(AZ131="Media Bias",2,IF(AZ131="FactCheck",3,IF(AZ131="Snopes",4,IF(AZ131="All sites",5,"NA")))))</f>
        <v>1</v>
      </c>
      <c r="BB131" s="1">
        <f t="shared" ref="BB131:BB194" si="109">VALUE(BA131)</f>
        <v>1</v>
      </c>
      <c r="BC131" s="1" t="s">
        <v>453</v>
      </c>
      <c r="BD131" s="7">
        <f t="shared" ref="BD131:BD194" si="110">IF(BC131="Yes",1,IF(BC131="No",0,IF(BC131="Disagree",5,IF(BC131="Don’t Agree",4,IF(BC131="Don't know",3,"NA")))))</f>
        <v>1</v>
      </c>
      <c r="BE131" s="1">
        <f t="shared" ref="BE131:BE194" si="111">VALUE(BD131)</f>
        <v>1</v>
      </c>
      <c r="BF131" s="1" t="s">
        <v>453</v>
      </c>
      <c r="BG131" s="7">
        <f t="shared" ref="BG131:BG194" si="112">IF(BF131="Yes",1,IF(BF131="No",0,IF(BF131="Disagree",5,IF(BF131="Don’t Agree",4,IF(BF131="Don't know",3,"NA")))))</f>
        <v>1</v>
      </c>
      <c r="BH131" s="1">
        <f t="shared" ref="BH131:BH194" si="113">VALUE(BG131)</f>
        <v>1</v>
      </c>
    </row>
    <row r="132" spans="1:60" x14ac:dyDescent="0.25">
      <c r="A132" s="1" t="s">
        <v>162</v>
      </c>
      <c r="B132" s="1" t="s">
        <v>404</v>
      </c>
      <c r="C132" s="7">
        <f t="shared" si="76"/>
        <v>1</v>
      </c>
      <c r="D132" s="1" t="s">
        <v>410</v>
      </c>
      <c r="E132" s="7">
        <f t="shared" si="77"/>
        <v>3</v>
      </c>
      <c r="F132" s="1" t="s">
        <v>414</v>
      </c>
      <c r="G132" s="7">
        <f t="shared" si="78"/>
        <v>1</v>
      </c>
      <c r="H132" s="1" t="s">
        <v>418</v>
      </c>
      <c r="I132" s="7">
        <f t="shared" si="79"/>
        <v>2</v>
      </c>
      <c r="J132" s="1" t="s">
        <v>420</v>
      </c>
      <c r="K132" s="7">
        <f t="shared" si="80"/>
        <v>1</v>
      </c>
      <c r="L132" s="7">
        <f t="shared" si="81"/>
        <v>1</v>
      </c>
      <c r="M132" s="1" t="s">
        <v>489</v>
      </c>
      <c r="N132" s="7">
        <f t="shared" si="82"/>
        <v>1</v>
      </c>
      <c r="O132" s="7">
        <f t="shared" si="83"/>
        <v>1</v>
      </c>
      <c r="P132" s="1" t="s">
        <v>493</v>
      </c>
      <c r="Q132" s="7">
        <f t="shared" si="84"/>
        <v>1</v>
      </c>
      <c r="R132" s="7">
        <f t="shared" si="85"/>
        <v>1</v>
      </c>
      <c r="S132" s="1" t="s">
        <v>432</v>
      </c>
      <c r="T132" s="7">
        <f t="shared" si="86"/>
        <v>2</v>
      </c>
      <c r="U132" s="1">
        <f t="shared" si="87"/>
        <v>2</v>
      </c>
      <c r="V132" s="1" t="s">
        <v>438</v>
      </c>
      <c r="W132" s="7">
        <f t="shared" si="88"/>
        <v>1</v>
      </c>
      <c r="X132" s="1">
        <f t="shared" si="89"/>
        <v>1</v>
      </c>
      <c r="Y132" s="1" t="s">
        <v>440</v>
      </c>
      <c r="Z132" s="7" t="str">
        <f t="shared" si="90"/>
        <v>NA</v>
      </c>
      <c r="AA132" s="1" t="e">
        <f t="shared" si="91"/>
        <v>#VALUE!</v>
      </c>
      <c r="AB132" s="1" t="s">
        <v>489</v>
      </c>
      <c r="AC132" s="7">
        <f t="shared" si="92"/>
        <v>1</v>
      </c>
      <c r="AD132" s="1">
        <f t="shared" si="93"/>
        <v>1</v>
      </c>
      <c r="AE132" s="1" t="s">
        <v>438</v>
      </c>
      <c r="AF132" s="7">
        <f t="shared" si="94"/>
        <v>1</v>
      </c>
      <c r="AG132" s="1">
        <f t="shared" si="95"/>
        <v>1</v>
      </c>
      <c r="AH132" s="1" t="s">
        <v>453</v>
      </c>
      <c r="AI132" s="7">
        <f t="shared" si="96"/>
        <v>1</v>
      </c>
      <c r="AJ132" s="1">
        <f t="shared" si="97"/>
        <v>1</v>
      </c>
      <c r="AK132" s="1" t="s">
        <v>453</v>
      </c>
      <c r="AL132" s="7">
        <f t="shared" si="98"/>
        <v>1</v>
      </c>
      <c r="AM132" s="1">
        <f t="shared" si="99"/>
        <v>1</v>
      </c>
      <c r="AN132" s="1" t="s">
        <v>454</v>
      </c>
      <c r="AO132" s="7">
        <f t="shared" si="100"/>
        <v>0</v>
      </c>
      <c r="AP132" s="1">
        <f t="shared" si="101"/>
        <v>0</v>
      </c>
      <c r="AQ132" s="1" t="s">
        <v>453</v>
      </c>
      <c r="AR132" s="7">
        <f t="shared" si="102"/>
        <v>1</v>
      </c>
      <c r="AS132" s="1">
        <f t="shared" si="103"/>
        <v>1</v>
      </c>
      <c r="AT132" s="1" t="s">
        <v>465</v>
      </c>
      <c r="AU132" s="7">
        <f t="shared" si="104"/>
        <v>2</v>
      </c>
      <c r="AV132" s="1">
        <f t="shared" si="105"/>
        <v>2</v>
      </c>
      <c r="AW132" s="1" t="s">
        <v>454</v>
      </c>
      <c r="AX132" s="7">
        <f t="shared" si="106"/>
        <v>0</v>
      </c>
      <c r="AY132" s="1">
        <f t="shared" si="107"/>
        <v>0</v>
      </c>
      <c r="BA132" s="7" t="str">
        <f t="shared" si="108"/>
        <v>NA</v>
      </c>
      <c r="BB132" s="1" t="e">
        <f t="shared" si="109"/>
        <v>#VALUE!</v>
      </c>
      <c r="BC132" s="1" t="s">
        <v>453</v>
      </c>
      <c r="BD132" s="7">
        <f t="shared" si="110"/>
        <v>1</v>
      </c>
      <c r="BE132" s="1">
        <f t="shared" si="111"/>
        <v>1</v>
      </c>
      <c r="BF132" s="1" t="s">
        <v>453</v>
      </c>
      <c r="BG132" s="7">
        <f t="shared" si="112"/>
        <v>1</v>
      </c>
      <c r="BH132" s="1">
        <f t="shared" si="113"/>
        <v>1</v>
      </c>
    </row>
    <row r="133" spans="1:60" x14ac:dyDescent="0.25">
      <c r="A133" s="1" t="s">
        <v>17</v>
      </c>
      <c r="B133" s="1" t="s">
        <v>403</v>
      </c>
      <c r="C133" s="7">
        <f t="shared" si="76"/>
        <v>2</v>
      </c>
      <c r="D133" s="1" t="s">
        <v>408</v>
      </c>
      <c r="E133" s="7">
        <f t="shared" si="77"/>
        <v>1</v>
      </c>
      <c r="F133" s="1" t="s">
        <v>414</v>
      </c>
      <c r="G133" s="7">
        <f t="shared" si="78"/>
        <v>1</v>
      </c>
      <c r="H133" s="1" t="s">
        <v>416</v>
      </c>
      <c r="I133" s="7">
        <f t="shared" si="79"/>
        <v>1</v>
      </c>
      <c r="J133" s="1" t="s">
        <v>420</v>
      </c>
      <c r="K133" s="7">
        <f t="shared" si="80"/>
        <v>1</v>
      </c>
      <c r="L133" s="7">
        <f t="shared" si="81"/>
        <v>1</v>
      </c>
      <c r="M133" s="1" t="s">
        <v>489</v>
      </c>
      <c r="N133" s="7">
        <f t="shared" si="82"/>
        <v>1</v>
      </c>
      <c r="O133" s="7">
        <f t="shared" si="83"/>
        <v>1</v>
      </c>
      <c r="P133" s="1" t="s">
        <v>430</v>
      </c>
      <c r="Q133" s="7">
        <f t="shared" si="84"/>
        <v>2</v>
      </c>
      <c r="R133" s="7">
        <f t="shared" si="85"/>
        <v>2</v>
      </c>
      <c r="S133" s="1" t="s">
        <v>432</v>
      </c>
      <c r="T133" s="7">
        <f t="shared" si="86"/>
        <v>2</v>
      </c>
      <c r="U133" s="1">
        <f t="shared" si="87"/>
        <v>2</v>
      </c>
      <c r="V133" s="1" t="s">
        <v>438</v>
      </c>
      <c r="W133" s="7">
        <f t="shared" si="88"/>
        <v>1</v>
      </c>
      <c r="X133" s="1">
        <f t="shared" si="89"/>
        <v>1</v>
      </c>
      <c r="Y133" s="1" t="s">
        <v>438</v>
      </c>
      <c r="Z133" s="7">
        <f t="shared" si="90"/>
        <v>1</v>
      </c>
      <c r="AA133" s="1">
        <f t="shared" si="91"/>
        <v>1</v>
      </c>
      <c r="AB133" s="1" t="s">
        <v>489</v>
      </c>
      <c r="AC133" s="7">
        <f t="shared" si="92"/>
        <v>1</v>
      </c>
      <c r="AD133" s="1">
        <f t="shared" si="93"/>
        <v>1</v>
      </c>
      <c r="AE133" s="1" t="s">
        <v>445</v>
      </c>
      <c r="AF133" s="7">
        <f t="shared" si="94"/>
        <v>1</v>
      </c>
      <c r="AG133" s="1">
        <f t="shared" si="95"/>
        <v>1</v>
      </c>
      <c r="AH133" s="1" t="s">
        <v>454</v>
      </c>
      <c r="AI133" s="7">
        <f t="shared" si="96"/>
        <v>0</v>
      </c>
      <c r="AJ133" s="1">
        <f t="shared" si="97"/>
        <v>0</v>
      </c>
      <c r="AK133" s="1" t="s">
        <v>440</v>
      </c>
      <c r="AL133" s="7" t="str">
        <f t="shared" si="98"/>
        <v>NA</v>
      </c>
      <c r="AM133" s="1" t="e">
        <f t="shared" si="99"/>
        <v>#VALUE!</v>
      </c>
      <c r="AN133" s="1" t="s">
        <v>453</v>
      </c>
      <c r="AO133" s="7">
        <f t="shared" si="100"/>
        <v>1</v>
      </c>
      <c r="AP133" s="1">
        <f t="shared" si="101"/>
        <v>1</v>
      </c>
      <c r="AQ133" s="1" t="s">
        <v>453</v>
      </c>
      <c r="AR133" s="7">
        <f t="shared" si="102"/>
        <v>1</v>
      </c>
      <c r="AS133" s="1">
        <f t="shared" si="103"/>
        <v>1</v>
      </c>
      <c r="AT133" s="1" t="s">
        <v>461</v>
      </c>
      <c r="AU133" s="7">
        <f t="shared" si="104"/>
        <v>1</v>
      </c>
      <c r="AV133" s="1">
        <f t="shared" si="105"/>
        <v>1</v>
      </c>
      <c r="AW133" s="1" t="s">
        <v>467</v>
      </c>
      <c r="AX133" s="7" t="str">
        <f t="shared" si="106"/>
        <v>NA</v>
      </c>
      <c r="AY133" s="1" t="e">
        <f t="shared" si="107"/>
        <v>#VALUE!</v>
      </c>
      <c r="BA133" s="7" t="str">
        <f t="shared" si="108"/>
        <v>NA</v>
      </c>
      <c r="BB133" s="1" t="e">
        <f t="shared" si="109"/>
        <v>#VALUE!</v>
      </c>
      <c r="BC133" s="1" t="s">
        <v>453</v>
      </c>
      <c r="BD133" s="7">
        <f t="shared" si="110"/>
        <v>1</v>
      </c>
      <c r="BE133" s="1">
        <f t="shared" si="111"/>
        <v>1</v>
      </c>
      <c r="BF133" s="1" t="s">
        <v>454</v>
      </c>
      <c r="BG133" s="7">
        <f t="shared" si="112"/>
        <v>0</v>
      </c>
      <c r="BH133" s="1">
        <f t="shared" si="113"/>
        <v>0</v>
      </c>
    </row>
    <row r="134" spans="1:60" x14ac:dyDescent="0.25">
      <c r="A134" s="1" t="s">
        <v>342</v>
      </c>
      <c r="B134" s="1" t="s">
        <v>403</v>
      </c>
      <c r="C134" s="7">
        <f t="shared" si="76"/>
        <v>2</v>
      </c>
      <c r="D134" s="1" t="s">
        <v>412</v>
      </c>
      <c r="E134" s="7">
        <f t="shared" si="77"/>
        <v>5</v>
      </c>
      <c r="F134" s="1" t="s">
        <v>414</v>
      </c>
      <c r="G134" s="7">
        <f t="shared" si="78"/>
        <v>1</v>
      </c>
      <c r="H134" s="1" t="s">
        <v>417</v>
      </c>
      <c r="I134" s="7">
        <f t="shared" si="79"/>
        <v>3</v>
      </c>
      <c r="J134" s="1" t="s">
        <v>487</v>
      </c>
      <c r="K134" s="7">
        <f t="shared" si="80"/>
        <v>3</v>
      </c>
      <c r="L134" s="7">
        <f t="shared" si="81"/>
        <v>3</v>
      </c>
      <c r="M134" s="1" t="s">
        <v>426</v>
      </c>
      <c r="N134" s="7">
        <f t="shared" si="82"/>
        <v>4</v>
      </c>
      <c r="O134" s="7">
        <f t="shared" si="83"/>
        <v>4</v>
      </c>
      <c r="Q134" s="7" t="str">
        <f t="shared" si="84"/>
        <v>NA</v>
      </c>
      <c r="R134" s="7" t="e">
        <f t="shared" si="85"/>
        <v>#VALUE!</v>
      </c>
      <c r="S134" s="1" t="s">
        <v>458</v>
      </c>
      <c r="T134" s="7" t="str">
        <f t="shared" si="86"/>
        <v>NA</v>
      </c>
      <c r="U134" s="1" t="e">
        <f t="shared" si="87"/>
        <v>#VALUE!</v>
      </c>
      <c r="V134" s="1" t="s">
        <v>438</v>
      </c>
      <c r="W134" s="7">
        <f t="shared" si="88"/>
        <v>1</v>
      </c>
      <c r="X134" s="1">
        <f t="shared" si="89"/>
        <v>1</v>
      </c>
      <c r="Y134" s="1" t="s">
        <v>425</v>
      </c>
      <c r="Z134" s="7">
        <f t="shared" si="90"/>
        <v>2</v>
      </c>
      <c r="AA134" s="1">
        <f t="shared" si="91"/>
        <v>2</v>
      </c>
      <c r="AB134" s="1" t="s">
        <v>489</v>
      </c>
      <c r="AC134" s="7">
        <f t="shared" si="92"/>
        <v>1</v>
      </c>
      <c r="AD134" s="1">
        <f t="shared" si="93"/>
        <v>1</v>
      </c>
      <c r="AE134" s="1" t="s">
        <v>451</v>
      </c>
      <c r="AF134" s="7">
        <f t="shared" si="94"/>
        <v>2</v>
      </c>
      <c r="AG134" s="1">
        <f t="shared" si="95"/>
        <v>2</v>
      </c>
      <c r="AH134" s="1" t="s">
        <v>454</v>
      </c>
      <c r="AI134" s="7">
        <f t="shared" si="96"/>
        <v>0</v>
      </c>
      <c r="AJ134" s="1">
        <f t="shared" si="97"/>
        <v>0</v>
      </c>
      <c r="AK134" s="1" t="s">
        <v>454</v>
      </c>
      <c r="AL134" s="7">
        <f t="shared" si="98"/>
        <v>0</v>
      </c>
      <c r="AM134" s="1">
        <f t="shared" si="99"/>
        <v>0</v>
      </c>
      <c r="AN134" s="1" t="s">
        <v>454</v>
      </c>
      <c r="AO134" s="7">
        <f t="shared" si="100"/>
        <v>0</v>
      </c>
      <c r="AP134" s="1">
        <f t="shared" si="101"/>
        <v>0</v>
      </c>
      <c r="AQ134" s="1" t="s">
        <v>453</v>
      </c>
      <c r="AR134" s="7">
        <f t="shared" si="102"/>
        <v>1</v>
      </c>
      <c r="AS134" s="1">
        <f t="shared" si="103"/>
        <v>1</v>
      </c>
      <c r="AT134" s="1" t="s">
        <v>462</v>
      </c>
      <c r="AU134" s="7">
        <f t="shared" si="104"/>
        <v>3</v>
      </c>
      <c r="AV134" s="1">
        <f t="shared" si="105"/>
        <v>3</v>
      </c>
      <c r="AW134" s="1" t="s">
        <v>453</v>
      </c>
      <c r="AX134" s="7">
        <f t="shared" si="106"/>
        <v>1</v>
      </c>
      <c r="AY134" s="1">
        <f t="shared" si="107"/>
        <v>1</v>
      </c>
      <c r="AZ134" s="1" t="s">
        <v>472</v>
      </c>
      <c r="BA134" s="7">
        <f t="shared" si="108"/>
        <v>3</v>
      </c>
      <c r="BB134" s="1">
        <f t="shared" si="109"/>
        <v>3</v>
      </c>
      <c r="BC134" s="1" t="s">
        <v>455</v>
      </c>
      <c r="BD134" s="7" t="str">
        <f t="shared" si="110"/>
        <v>NA</v>
      </c>
      <c r="BE134" s="1" t="e">
        <f t="shared" si="111"/>
        <v>#VALUE!</v>
      </c>
      <c r="BF134" s="1" t="s">
        <v>453</v>
      </c>
      <c r="BG134" s="7">
        <f t="shared" si="112"/>
        <v>1</v>
      </c>
      <c r="BH134" s="1">
        <f t="shared" si="113"/>
        <v>1</v>
      </c>
    </row>
    <row r="135" spans="1:60" x14ac:dyDescent="0.25">
      <c r="A135" s="1" t="s">
        <v>370</v>
      </c>
      <c r="B135" s="1" t="s">
        <v>403</v>
      </c>
      <c r="C135" s="7">
        <f t="shared" si="76"/>
        <v>2</v>
      </c>
      <c r="D135" s="1" t="s">
        <v>412</v>
      </c>
      <c r="E135" s="7">
        <f t="shared" si="77"/>
        <v>5</v>
      </c>
      <c r="F135" s="1" t="s">
        <v>484</v>
      </c>
      <c r="G135" s="7">
        <f t="shared" si="78"/>
        <v>2</v>
      </c>
      <c r="H135" s="1" t="s">
        <v>419</v>
      </c>
      <c r="I135" s="7">
        <f t="shared" si="79"/>
        <v>4</v>
      </c>
      <c r="J135" s="1" t="s">
        <v>487</v>
      </c>
      <c r="K135" s="7">
        <f t="shared" si="80"/>
        <v>3</v>
      </c>
      <c r="L135" s="7">
        <f t="shared" si="81"/>
        <v>3</v>
      </c>
      <c r="M135" s="1" t="s">
        <v>425</v>
      </c>
      <c r="N135" s="7">
        <f t="shared" si="82"/>
        <v>2</v>
      </c>
      <c r="O135" s="7">
        <f t="shared" si="83"/>
        <v>2</v>
      </c>
      <c r="P135" s="1" t="s">
        <v>493</v>
      </c>
      <c r="Q135" s="7">
        <f t="shared" si="84"/>
        <v>1</v>
      </c>
      <c r="R135" s="7">
        <f t="shared" si="85"/>
        <v>1</v>
      </c>
      <c r="S135" s="1" t="s">
        <v>434</v>
      </c>
      <c r="T135" s="7">
        <f t="shared" si="86"/>
        <v>5</v>
      </c>
      <c r="U135" s="1">
        <f t="shared" si="87"/>
        <v>5</v>
      </c>
      <c r="V135" s="1" t="s">
        <v>490</v>
      </c>
      <c r="W135" s="7">
        <f t="shared" si="88"/>
        <v>5</v>
      </c>
      <c r="X135" s="1">
        <f t="shared" si="89"/>
        <v>5</v>
      </c>
      <c r="Y135" s="1" t="s">
        <v>490</v>
      </c>
      <c r="Z135" s="7">
        <f t="shared" si="90"/>
        <v>5</v>
      </c>
      <c r="AA135" s="1">
        <f t="shared" si="91"/>
        <v>5</v>
      </c>
      <c r="AB135" s="1" t="s">
        <v>425</v>
      </c>
      <c r="AC135" s="7">
        <f t="shared" si="92"/>
        <v>2</v>
      </c>
      <c r="AD135" s="1">
        <f t="shared" si="93"/>
        <v>2</v>
      </c>
      <c r="AE135" s="1" t="s">
        <v>425</v>
      </c>
      <c r="AF135" s="7">
        <f t="shared" si="94"/>
        <v>2</v>
      </c>
      <c r="AG135" s="1">
        <f t="shared" si="95"/>
        <v>2</v>
      </c>
      <c r="AH135" s="1" t="s">
        <v>453</v>
      </c>
      <c r="AI135" s="7">
        <f t="shared" si="96"/>
        <v>1</v>
      </c>
      <c r="AJ135" s="1">
        <f t="shared" si="97"/>
        <v>1</v>
      </c>
      <c r="AK135" s="1" t="s">
        <v>453</v>
      </c>
      <c r="AL135" s="7">
        <f t="shared" si="98"/>
        <v>1</v>
      </c>
      <c r="AM135" s="1">
        <f t="shared" si="99"/>
        <v>1</v>
      </c>
      <c r="AN135" s="1" t="s">
        <v>454</v>
      </c>
      <c r="AO135" s="7">
        <f t="shared" si="100"/>
        <v>0</v>
      </c>
      <c r="AP135" s="1">
        <f t="shared" si="101"/>
        <v>0</v>
      </c>
      <c r="AQ135" s="1" t="s">
        <v>453</v>
      </c>
      <c r="AR135" s="7">
        <f t="shared" si="102"/>
        <v>1</v>
      </c>
      <c r="AS135" s="1">
        <f t="shared" si="103"/>
        <v>1</v>
      </c>
      <c r="AT135" s="1" t="s">
        <v>463</v>
      </c>
      <c r="AU135" s="7">
        <f t="shared" si="104"/>
        <v>5</v>
      </c>
      <c r="AV135" s="1">
        <f t="shared" si="105"/>
        <v>5</v>
      </c>
      <c r="AW135" s="1" t="s">
        <v>453</v>
      </c>
      <c r="AX135" s="7">
        <f t="shared" si="106"/>
        <v>1</v>
      </c>
      <c r="AY135" s="1">
        <f t="shared" si="107"/>
        <v>1</v>
      </c>
      <c r="AZ135" s="1" t="s">
        <v>473</v>
      </c>
      <c r="BA135" s="7">
        <f t="shared" si="108"/>
        <v>2</v>
      </c>
      <c r="BB135" s="1">
        <f t="shared" si="109"/>
        <v>2</v>
      </c>
      <c r="BC135" s="1" t="s">
        <v>453</v>
      </c>
      <c r="BD135" s="7">
        <f t="shared" si="110"/>
        <v>1</v>
      </c>
      <c r="BE135" s="1">
        <f t="shared" si="111"/>
        <v>1</v>
      </c>
      <c r="BF135" s="1" t="s">
        <v>453</v>
      </c>
      <c r="BG135" s="7">
        <f t="shared" si="112"/>
        <v>1</v>
      </c>
      <c r="BH135" s="1">
        <f t="shared" si="113"/>
        <v>1</v>
      </c>
    </row>
    <row r="136" spans="1:60" x14ac:dyDescent="0.25">
      <c r="A136" s="1" t="s">
        <v>122</v>
      </c>
      <c r="B136" s="1" t="s">
        <v>403</v>
      </c>
      <c r="C136" s="7">
        <f t="shared" si="76"/>
        <v>2</v>
      </c>
      <c r="D136" s="1" t="s">
        <v>410</v>
      </c>
      <c r="E136" s="7">
        <f t="shared" si="77"/>
        <v>3</v>
      </c>
      <c r="F136" s="1" t="s">
        <v>414</v>
      </c>
      <c r="G136" s="7">
        <f t="shared" si="78"/>
        <v>1</v>
      </c>
      <c r="H136" s="1" t="s">
        <v>417</v>
      </c>
      <c r="I136" s="7">
        <f t="shared" si="79"/>
        <v>3</v>
      </c>
      <c r="J136" s="1" t="s">
        <v>422</v>
      </c>
      <c r="K136" s="7">
        <f t="shared" si="80"/>
        <v>4</v>
      </c>
      <c r="L136" s="7">
        <f t="shared" si="81"/>
        <v>4</v>
      </c>
      <c r="M136" s="1" t="s">
        <v>427</v>
      </c>
      <c r="N136" s="7" t="str">
        <f t="shared" si="82"/>
        <v>NA</v>
      </c>
      <c r="O136" s="7" t="e">
        <f t="shared" si="83"/>
        <v>#VALUE!</v>
      </c>
      <c r="Q136" s="7" t="str">
        <f t="shared" si="84"/>
        <v>NA</v>
      </c>
      <c r="R136" s="7" t="e">
        <f t="shared" si="85"/>
        <v>#VALUE!</v>
      </c>
      <c r="S136" s="1" t="s">
        <v>435</v>
      </c>
      <c r="T136" s="7" t="str">
        <f t="shared" si="86"/>
        <v>NA</v>
      </c>
      <c r="U136" s="1" t="e">
        <f t="shared" si="87"/>
        <v>#VALUE!</v>
      </c>
      <c r="V136" s="1" t="s">
        <v>440</v>
      </c>
      <c r="W136" s="7" t="str">
        <f t="shared" si="88"/>
        <v>NA</v>
      </c>
      <c r="X136" s="1" t="e">
        <f t="shared" si="89"/>
        <v>#VALUE!</v>
      </c>
      <c r="Y136" s="1" t="s">
        <v>490</v>
      </c>
      <c r="Z136" s="7">
        <f t="shared" si="90"/>
        <v>5</v>
      </c>
      <c r="AA136" s="1">
        <f t="shared" si="91"/>
        <v>5</v>
      </c>
      <c r="AB136" s="1" t="s">
        <v>440</v>
      </c>
      <c r="AC136" s="7" t="str">
        <f t="shared" si="92"/>
        <v>NA</v>
      </c>
      <c r="AD136" s="1" t="e">
        <f t="shared" si="93"/>
        <v>#VALUE!</v>
      </c>
      <c r="AE136" s="1" t="s">
        <v>440</v>
      </c>
      <c r="AF136" s="7" t="str">
        <f t="shared" si="94"/>
        <v>NA</v>
      </c>
      <c r="AG136" s="1" t="e">
        <f t="shared" si="95"/>
        <v>#VALUE!</v>
      </c>
      <c r="AH136" s="1" t="s">
        <v>453</v>
      </c>
      <c r="AI136" s="7">
        <f t="shared" si="96"/>
        <v>1</v>
      </c>
      <c r="AJ136" s="1">
        <f t="shared" si="97"/>
        <v>1</v>
      </c>
      <c r="AK136" s="1" t="s">
        <v>453</v>
      </c>
      <c r="AL136" s="7">
        <f t="shared" si="98"/>
        <v>1</v>
      </c>
      <c r="AM136" s="1">
        <f t="shared" si="99"/>
        <v>1</v>
      </c>
      <c r="AN136" s="1" t="s">
        <v>453</v>
      </c>
      <c r="AO136" s="7">
        <f t="shared" si="100"/>
        <v>1</v>
      </c>
      <c r="AP136" s="1">
        <f t="shared" si="101"/>
        <v>1</v>
      </c>
      <c r="AQ136" s="1" t="s">
        <v>454</v>
      </c>
      <c r="AR136" s="7">
        <f t="shared" si="102"/>
        <v>0</v>
      </c>
      <c r="AS136" s="1">
        <f t="shared" si="103"/>
        <v>0</v>
      </c>
      <c r="AT136" s="1" t="s">
        <v>464</v>
      </c>
      <c r="AU136" s="7">
        <f t="shared" si="104"/>
        <v>4</v>
      </c>
      <c r="AV136" s="1">
        <f t="shared" si="105"/>
        <v>4</v>
      </c>
      <c r="AW136" s="1" t="s">
        <v>453</v>
      </c>
      <c r="AX136" s="7">
        <f t="shared" si="106"/>
        <v>1</v>
      </c>
      <c r="AY136" s="1">
        <f t="shared" si="107"/>
        <v>1</v>
      </c>
      <c r="AZ136" s="1" t="s">
        <v>472</v>
      </c>
      <c r="BA136" s="7">
        <f t="shared" si="108"/>
        <v>3</v>
      </c>
      <c r="BB136" s="1">
        <f t="shared" si="109"/>
        <v>3</v>
      </c>
      <c r="BC136" s="1" t="s">
        <v>453</v>
      </c>
      <c r="BD136" s="7">
        <f t="shared" si="110"/>
        <v>1</v>
      </c>
      <c r="BE136" s="1">
        <f t="shared" si="111"/>
        <v>1</v>
      </c>
      <c r="BF136" s="1" t="s">
        <v>454</v>
      </c>
      <c r="BG136" s="7">
        <f t="shared" si="112"/>
        <v>0</v>
      </c>
      <c r="BH136" s="1">
        <f t="shared" si="113"/>
        <v>0</v>
      </c>
    </row>
    <row r="137" spans="1:60" x14ac:dyDescent="0.25">
      <c r="A137" s="1" t="s">
        <v>214</v>
      </c>
      <c r="B137" s="1" t="s">
        <v>403</v>
      </c>
      <c r="C137" s="7">
        <f t="shared" si="76"/>
        <v>2</v>
      </c>
      <c r="D137" s="1" t="s">
        <v>411</v>
      </c>
      <c r="E137" s="7">
        <f t="shared" si="77"/>
        <v>4</v>
      </c>
      <c r="F137" s="1" t="s">
        <v>484</v>
      </c>
      <c r="G137" s="7">
        <f t="shared" si="78"/>
        <v>2</v>
      </c>
      <c r="H137" s="1" t="s">
        <v>418</v>
      </c>
      <c r="I137" s="7">
        <f t="shared" si="79"/>
        <v>2</v>
      </c>
      <c r="J137" s="1" t="s">
        <v>487</v>
      </c>
      <c r="K137" s="7">
        <f t="shared" si="80"/>
        <v>3</v>
      </c>
      <c r="L137" s="7">
        <f t="shared" si="81"/>
        <v>3</v>
      </c>
      <c r="M137" s="1" t="s">
        <v>425</v>
      </c>
      <c r="N137" s="7">
        <f t="shared" si="82"/>
        <v>2</v>
      </c>
      <c r="O137" s="7">
        <f t="shared" si="83"/>
        <v>2</v>
      </c>
      <c r="P137" s="1" t="s">
        <v>497</v>
      </c>
      <c r="Q137" s="7">
        <f t="shared" si="84"/>
        <v>2</v>
      </c>
      <c r="R137" s="7">
        <f t="shared" si="85"/>
        <v>2</v>
      </c>
      <c r="S137" s="1" t="s">
        <v>433</v>
      </c>
      <c r="T137" s="7">
        <f t="shared" si="86"/>
        <v>1</v>
      </c>
      <c r="U137" s="1">
        <f t="shared" si="87"/>
        <v>1</v>
      </c>
      <c r="V137" s="1" t="s">
        <v>425</v>
      </c>
      <c r="W137" s="7">
        <f t="shared" si="88"/>
        <v>2</v>
      </c>
      <c r="X137" s="1">
        <f t="shared" si="89"/>
        <v>2</v>
      </c>
      <c r="Y137" s="1" t="s">
        <v>425</v>
      </c>
      <c r="Z137" s="7">
        <f t="shared" si="90"/>
        <v>2</v>
      </c>
      <c r="AA137" s="1">
        <f t="shared" si="91"/>
        <v>2</v>
      </c>
      <c r="AB137" s="1" t="s">
        <v>425</v>
      </c>
      <c r="AC137" s="7">
        <f t="shared" si="92"/>
        <v>2</v>
      </c>
      <c r="AD137" s="1">
        <f t="shared" si="93"/>
        <v>2</v>
      </c>
      <c r="AE137" s="1" t="s">
        <v>445</v>
      </c>
      <c r="AF137" s="7">
        <f t="shared" si="94"/>
        <v>1</v>
      </c>
      <c r="AG137" s="1">
        <f t="shared" si="95"/>
        <v>1</v>
      </c>
      <c r="AH137" s="1" t="s">
        <v>453</v>
      </c>
      <c r="AI137" s="7">
        <f t="shared" si="96"/>
        <v>1</v>
      </c>
      <c r="AJ137" s="1">
        <f t="shared" si="97"/>
        <v>1</v>
      </c>
      <c r="AK137" s="1" t="s">
        <v>440</v>
      </c>
      <c r="AL137" s="7" t="str">
        <f t="shared" si="98"/>
        <v>NA</v>
      </c>
      <c r="AM137" s="1" t="e">
        <f t="shared" si="99"/>
        <v>#VALUE!</v>
      </c>
      <c r="AN137" s="1" t="s">
        <v>454</v>
      </c>
      <c r="AO137" s="7">
        <f t="shared" si="100"/>
        <v>0</v>
      </c>
      <c r="AP137" s="1">
        <f t="shared" si="101"/>
        <v>0</v>
      </c>
      <c r="AQ137" s="1" t="s">
        <v>454</v>
      </c>
      <c r="AR137" s="7">
        <f t="shared" si="102"/>
        <v>0</v>
      </c>
      <c r="AS137" s="1">
        <f t="shared" si="103"/>
        <v>0</v>
      </c>
      <c r="AT137" s="1" t="s">
        <v>462</v>
      </c>
      <c r="AU137" s="7">
        <f t="shared" si="104"/>
        <v>3</v>
      </c>
      <c r="AV137" s="1">
        <f t="shared" si="105"/>
        <v>3</v>
      </c>
      <c r="AW137" s="1" t="s">
        <v>453</v>
      </c>
      <c r="AX137" s="7">
        <f t="shared" si="106"/>
        <v>1</v>
      </c>
      <c r="AY137" s="1">
        <f t="shared" si="107"/>
        <v>1</v>
      </c>
      <c r="AZ137" s="1" t="s">
        <v>474</v>
      </c>
      <c r="BA137" s="7">
        <f t="shared" si="108"/>
        <v>1</v>
      </c>
      <c r="BB137" s="1">
        <f t="shared" si="109"/>
        <v>1</v>
      </c>
      <c r="BC137" s="1" t="s">
        <v>453</v>
      </c>
      <c r="BD137" s="7">
        <f t="shared" si="110"/>
        <v>1</v>
      </c>
      <c r="BE137" s="1">
        <f t="shared" si="111"/>
        <v>1</v>
      </c>
      <c r="BF137" s="1" t="s">
        <v>453</v>
      </c>
      <c r="BG137" s="7">
        <f t="shared" si="112"/>
        <v>1</v>
      </c>
      <c r="BH137" s="1">
        <f t="shared" si="113"/>
        <v>1</v>
      </c>
    </row>
    <row r="138" spans="1:60" x14ac:dyDescent="0.25">
      <c r="A138" s="1" t="s">
        <v>80</v>
      </c>
      <c r="B138" s="1" t="s">
        <v>404</v>
      </c>
      <c r="C138" s="7">
        <f t="shared" si="76"/>
        <v>1</v>
      </c>
      <c r="D138" s="1" t="s">
        <v>409</v>
      </c>
      <c r="E138" s="7">
        <f t="shared" si="77"/>
        <v>2</v>
      </c>
      <c r="F138" s="1" t="s">
        <v>484</v>
      </c>
      <c r="G138" s="7">
        <f t="shared" si="78"/>
        <v>2</v>
      </c>
      <c r="H138" s="1" t="s">
        <v>417</v>
      </c>
      <c r="I138" s="7">
        <f t="shared" si="79"/>
        <v>3</v>
      </c>
      <c r="J138" s="1" t="s">
        <v>487</v>
      </c>
      <c r="K138" s="7">
        <f t="shared" si="80"/>
        <v>3</v>
      </c>
      <c r="L138" s="7">
        <f t="shared" si="81"/>
        <v>3</v>
      </c>
      <c r="M138" s="1" t="s">
        <v>426</v>
      </c>
      <c r="N138" s="7">
        <f t="shared" si="82"/>
        <v>4</v>
      </c>
      <c r="O138" s="7">
        <f t="shared" si="83"/>
        <v>4</v>
      </c>
      <c r="Q138" s="7" t="str">
        <f t="shared" si="84"/>
        <v>NA</v>
      </c>
      <c r="R138" s="7" t="e">
        <f t="shared" si="85"/>
        <v>#VALUE!</v>
      </c>
      <c r="S138" s="1" t="s">
        <v>434</v>
      </c>
      <c r="T138" s="7">
        <f t="shared" si="86"/>
        <v>5</v>
      </c>
      <c r="U138" s="1">
        <f t="shared" si="87"/>
        <v>5</v>
      </c>
      <c r="V138" s="1" t="s">
        <v>425</v>
      </c>
      <c r="W138" s="7">
        <f t="shared" si="88"/>
        <v>2</v>
      </c>
      <c r="X138" s="1">
        <f t="shared" si="89"/>
        <v>2</v>
      </c>
      <c r="Y138" s="1" t="s">
        <v>425</v>
      </c>
      <c r="Z138" s="7">
        <f t="shared" si="90"/>
        <v>2</v>
      </c>
      <c r="AA138" s="1">
        <f t="shared" si="91"/>
        <v>2</v>
      </c>
      <c r="AB138" s="1" t="s">
        <v>425</v>
      </c>
      <c r="AC138" s="7">
        <f t="shared" si="92"/>
        <v>2</v>
      </c>
      <c r="AD138" s="1">
        <f t="shared" si="93"/>
        <v>2</v>
      </c>
      <c r="AE138" s="1" t="s">
        <v>445</v>
      </c>
      <c r="AF138" s="7">
        <f t="shared" si="94"/>
        <v>1</v>
      </c>
      <c r="AG138" s="1">
        <f t="shared" si="95"/>
        <v>1</v>
      </c>
      <c r="AH138" s="1" t="s">
        <v>453</v>
      </c>
      <c r="AI138" s="7">
        <f t="shared" si="96"/>
        <v>1</v>
      </c>
      <c r="AJ138" s="1">
        <f t="shared" si="97"/>
        <v>1</v>
      </c>
      <c r="AK138" s="1" t="s">
        <v>453</v>
      </c>
      <c r="AL138" s="7">
        <f t="shared" si="98"/>
        <v>1</v>
      </c>
      <c r="AM138" s="1">
        <f t="shared" si="99"/>
        <v>1</v>
      </c>
      <c r="AN138" s="1" t="s">
        <v>453</v>
      </c>
      <c r="AO138" s="7">
        <f t="shared" si="100"/>
        <v>1</v>
      </c>
      <c r="AP138" s="1">
        <f t="shared" si="101"/>
        <v>1</v>
      </c>
      <c r="AQ138" s="1" t="s">
        <v>453</v>
      </c>
      <c r="AR138" s="7">
        <f t="shared" si="102"/>
        <v>1</v>
      </c>
      <c r="AS138" s="1">
        <f t="shared" si="103"/>
        <v>1</v>
      </c>
      <c r="AT138" s="1" t="s">
        <v>464</v>
      </c>
      <c r="AU138" s="7">
        <f t="shared" si="104"/>
        <v>4</v>
      </c>
      <c r="AV138" s="1">
        <f t="shared" si="105"/>
        <v>4</v>
      </c>
      <c r="AW138" s="1" t="s">
        <v>453</v>
      </c>
      <c r="AX138" s="7">
        <f t="shared" si="106"/>
        <v>1</v>
      </c>
      <c r="AY138" s="1">
        <f t="shared" si="107"/>
        <v>1</v>
      </c>
      <c r="AZ138" s="1" t="s">
        <v>473</v>
      </c>
      <c r="BA138" s="7">
        <f t="shared" si="108"/>
        <v>2</v>
      </c>
      <c r="BB138" s="1">
        <f t="shared" si="109"/>
        <v>2</v>
      </c>
      <c r="BC138" s="1" t="s">
        <v>453</v>
      </c>
      <c r="BD138" s="7">
        <f t="shared" si="110"/>
        <v>1</v>
      </c>
      <c r="BE138" s="1">
        <f t="shared" si="111"/>
        <v>1</v>
      </c>
      <c r="BF138" s="1" t="s">
        <v>453</v>
      </c>
      <c r="BG138" s="7">
        <f t="shared" si="112"/>
        <v>1</v>
      </c>
      <c r="BH138" s="1">
        <f t="shared" si="113"/>
        <v>1</v>
      </c>
    </row>
    <row r="139" spans="1:60" x14ac:dyDescent="0.25">
      <c r="A139" s="1" t="s">
        <v>217</v>
      </c>
      <c r="B139" s="1" t="s">
        <v>403</v>
      </c>
      <c r="C139" s="7">
        <f t="shared" si="76"/>
        <v>2</v>
      </c>
      <c r="D139" s="1" t="s">
        <v>411</v>
      </c>
      <c r="E139" s="7">
        <f t="shared" si="77"/>
        <v>4</v>
      </c>
      <c r="F139" s="1" t="s">
        <v>484</v>
      </c>
      <c r="G139" s="7">
        <f t="shared" si="78"/>
        <v>2</v>
      </c>
      <c r="H139" s="1" t="s">
        <v>418</v>
      </c>
      <c r="I139" s="7">
        <f t="shared" si="79"/>
        <v>2</v>
      </c>
      <c r="J139" s="1" t="s">
        <v>487</v>
      </c>
      <c r="K139" s="7">
        <f t="shared" si="80"/>
        <v>3</v>
      </c>
      <c r="L139" s="7">
        <f t="shared" si="81"/>
        <v>3</v>
      </c>
      <c r="M139" s="1" t="s">
        <v>425</v>
      </c>
      <c r="N139" s="7">
        <f t="shared" si="82"/>
        <v>2</v>
      </c>
      <c r="O139" s="7">
        <f t="shared" si="83"/>
        <v>2</v>
      </c>
      <c r="P139" s="1" t="s">
        <v>497</v>
      </c>
      <c r="Q139" s="7">
        <f t="shared" si="84"/>
        <v>2</v>
      </c>
      <c r="R139" s="7">
        <f t="shared" si="85"/>
        <v>2</v>
      </c>
      <c r="S139" s="1" t="s">
        <v>433</v>
      </c>
      <c r="T139" s="7">
        <f t="shared" si="86"/>
        <v>1</v>
      </c>
      <c r="U139" s="1">
        <f t="shared" si="87"/>
        <v>1</v>
      </c>
      <c r="V139" s="1" t="s">
        <v>425</v>
      </c>
      <c r="W139" s="7">
        <f t="shared" si="88"/>
        <v>2</v>
      </c>
      <c r="X139" s="1">
        <f t="shared" si="89"/>
        <v>2</v>
      </c>
      <c r="Y139" s="1" t="s">
        <v>425</v>
      </c>
      <c r="Z139" s="7">
        <f t="shared" si="90"/>
        <v>2</v>
      </c>
      <c r="AA139" s="1">
        <f t="shared" si="91"/>
        <v>2</v>
      </c>
      <c r="AB139" s="1" t="s">
        <v>425</v>
      </c>
      <c r="AC139" s="7">
        <f t="shared" si="92"/>
        <v>2</v>
      </c>
      <c r="AD139" s="1">
        <f t="shared" si="93"/>
        <v>2</v>
      </c>
      <c r="AE139" s="1" t="s">
        <v>445</v>
      </c>
      <c r="AF139" s="7">
        <f t="shared" si="94"/>
        <v>1</v>
      </c>
      <c r="AG139" s="1">
        <f t="shared" si="95"/>
        <v>1</v>
      </c>
      <c r="AH139" s="1" t="s">
        <v>453</v>
      </c>
      <c r="AI139" s="7">
        <f t="shared" si="96"/>
        <v>1</v>
      </c>
      <c r="AJ139" s="1">
        <f t="shared" si="97"/>
        <v>1</v>
      </c>
      <c r="AK139" s="1" t="s">
        <v>440</v>
      </c>
      <c r="AL139" s="7" t="str">
        <f t="shared" si="98"/>
        <v>NA</v>
      </c>
      <c r="AM139" s="1" t="e">
        <f t="shared" si="99"/>
        <v>#VALUE!</v>
      </c>
      <c r="AN139" s="1" t="s">
        <v>454</v>
      </c>
      <c r="AO139" s="7">
        <f t="shared" si="100"/>
        <v>0</v>
      </c>
      <c r="AP139" s="1">
        <f t="shared" si="101"/>
        <v>0</v>
      </c>
      <c r="AQ139" s="1" t="s">
        <v>454</v>
      </c>
      <c r="AR139" s="7">
        <f t="shared" si="102"/>
        <v>0</v>
      </c>
      <c r="AS139" s="1">
        <f t="shared" si="103"/>
        <v>0</v>
      </c>
      <c r="AT139" s="1" t="s">
        <v>464</v>
      </c>
      <c r="AU139" s="7">
        <f t="shared" si="104"/>
        <v>4</v>
      </c>
      <c r="AV139" s="1">
        <f t="shared" si="105"/>
        <v>4</v>
      </c>
      <c r="AW139" s="1" t="s">
        <v>453</v>
      </c>
      <c r="AX139" s="7">
        <f t="shared" si="106"/>
        <v>1</v>
      </c>
      <c r="AY139" s="1">
        <f t="shared" si="107"/>
        <v>1</v>
      </c>
      <c r="AZ139" s="1" t="s">
        <v>474</v>
      </c>
      <c r="BA139" s="7">
        <f t="shared" si="108"/>
        <v>1</v>
      </c>
      <c r="BB139" s="1">
        <f t="shared" si="109"/>
        <v>1</v>
      </c>
      <c r="BC139" s="1" t="s">
        <v>453</v>
      </c>
      <c r="BD139" s="7">
        <f t="shared" si="110"/>
        <v>1</v>
      </c>
      <c r="BE139" s="1">
        <f t="shared" si="111"/>
        <v>1</v>
      </c>
      <c r="BF139" s="1" t="s">
        <v>454</v>
      </c>
      <c r="BG139" s="7">
        <f t="shared" si="112"/>
        <v>0</v>
      </c>
      <c r="BH139" s="1">
        <f t="shared" si="113"/>
        <v>0</v>
      </c>
    </row>
    <row r="140" spans="1:60" x14ac:dyDescent="0.25">
      <c r="A140" s="1" t="s">
        <v>217</v>
      </c>
      <c r="B140" s="1" t="s">
        <v>403</v>
      </c>
      <c r="C140" s="7">
        <f t="shared" si="76"/>
        <v>2</v>
      </c>
      <c r="D140" s="1" t="s">
        <v>412</v>
      </c>
      <c r="E140" s="7">
        <f t="shared" si="77"/>
        <v>5</v>
      </c>
      <c r="F140" s="1" t="s">
        <v>414</v>
      </c>
      <c r="G140" s="7">
        <f t="shared" si="78"/>
        <v>1</v>
      </c>
      <c r="H140" s="1" t="s">
        <v>417</v>
      </c>
      <c r="I140" s="7">
        <f t="shared" si="79"/>
        <v>3</v>
      </c>
      <c r="J140" s="1" t="s">
        <v>487</v>
      </c>
      <c r="K140" s="7">
        <f t="shared" si="80"/>
        <v>3</v>
      </c>
      <c r="L140" s="7">
        <f t="shared" si="81"/>
        <v>3</v>
      </c>
      <c r="M140" s="1" t="s">
        <v>426</v>
      </c>
      <c r="N140" s="7">
        <f t="shared" si="82"/>
        <v>4</v>
      </c>
      <c r="O140" s="7">
        <f t="shared" si="83"/>
        <v>4</v>
      </c>
      <c r="Q140" s="7" t="str">
        <f t="shared" si="84"/>
        <v>NA</v>
      </c>
      <c r="R140" s="7" t="e">
        <f t="shared" si="85"/>
        <v>#VALUE!</v>
      </c>
      <c r="S140" s="1" t="s">
        <v>458</v>
      </c>
      <c r="T140" s="7" t="str">
        <f t="shared" si="86"/>
        <v>NA</v>
      </c>
      <c r="U140" s="1" t="e">
        <f t="shared" si="87"/>
        <v>#VALUE!</v>
      </c>
      <c r="V140" s="1" t="s">
        <v>438</v>
      </c>
      <c r="W140" s="7">
        <f t="shared" si="88"/>
        <v>1</v>
      </c>
      <c r="X140" s="1">
        <f t="shared" si="89"/>
        <v>1</v>
      </c>
      <c r="Y140" s="1" t="s">
        <v>425</v>
      </c>
      <c r="Z140" s="7">
        <f t="shared" si="90"/>
        <v>2</v>
      </c>
      <c r="AA140" s="1">
        <f t="shared" si="91"/>
        <v>2</v>
      </c>
      <c r="AB140" s="1" t="s">
        <v>489</v>
      </c>
      <c r="AC140" s="7">
        <f t="shared" si="92"/>
        <v>1</v>
      </c>
      <c r="AD140" s="1">
        <f t="shared" si="93"/>
        <v>1</v>
      </c>
      <c r="AE140" s="1" t="s">
        <v>445</v>
      </c>
      <c r="AF140" s="7">
        <f t="shared" si="94"/>
        <v>1</v>
      </c>
      <c r="AG140" s="1">
        <f t="shared" si="95"/>
        <v>1</v>
      </c>
      <c r="AH140" s="1" t="s">
        <v>454</v>
      </c>
      <c r="AI140" s="7">
        <f t="shared" si="96"/>
        <v>0</v>
      </c>
      <c r="AJ140" s="1">
        <f t="shared" si="97"/>
        <v>0</v>
      </c>
      <c r="AK140" s="1" t="s">
        <v>454</v>
      </c>
      <c r="AL140" s="7">
        <f t="shared" si="98"/>
        <v>0</v>
      </c>
      <c r="AM140" s="1">
        <f t="shared" si="99"/>
        <v>0</v>
      </c>
      <c r="AN140" s="1" t="s">
        <v>454</v>
      </c>
      <c r="AO140" s="7">
        <f t="shared" si="100"/>
        <v>0</v>
      </c>
      <c r="AP140" s="1">
        <f t="shared" si="101"/>
        <v>0</v>
      </c>
      <c r="AQ140" s="1" t="s">
        <v>453</v>
      </c>
      <c r="AR140" s="7">
        <f t="shared" si="102"/>
        <v>1</v>
      </c>
      <c r="AS140" s="1">
        <f t="shared" si="103"/>
        <v>1</v>
      </c>
      <c r="AT140" s="1" t="s">
        <v>463</v>
      </c>
      <c r="AU140" s="7">
        <f t="shared" si="104"/>
        <v>5</v>
      </c>
      <c r="AV140" s="1">
        <f t="shared" si="105"/>
        <v>5</v>
      </c>
      <c r="AW140" s="1" t="s">
        <v>454</v>
      </c>
      <c r="AX140" s="7">
        <f t="shared" si="106"/>
        <v>0</v>
      </c>
      <c r="AY140" s="1">
        <f t="shared" si="107"/>
        <v>0</v>
      </c>
      <c r="BA140" s="7" t="str">
        <f t="shared" si="108"/>
        <v>NA</v>
      </c>
      <c r="BB140" s="1" t="e">
        <f t="shared" si="109"/>
        <v>#VALUE!</v>
      </c>
      <c r="BC140" s="1" t="s">
        <v>455</v>
      </c>
      <c r="BD140" s="7" t="str">
        <f t="shared" si="110"/>
        <v>NA</v>
      </c>
      <c r="BE140" s="1" t="e">
        <f t="shared" si="111"/>
        <v>#VALUE!</v>
      </c>
      <c r="BF140" s="1" t="s">
        <v>453</v>
      </c>
      <c r="BG140" s="7">
        <f t="shared" si="112"/>
        <v>1</v>
      </c>
      <c r="BH140" s="1">
        <f t="shared" si="113"/>
        <v>1</v>
      </c>
    </row>
    <row r="141" spans="1:60" x14ac:dyDescent="0.25">
      <c r="A141" s="1" t="s">
        <v>275</v>
      </c>
      <c r="B141" s="1" t="s">
        <v>404</v>
      </c>
      <c r="C141" s="7">
        <f t="shared" si="76"/>
        <v>1</v>
      </c>
      <c r="D141" s="1" t="s">
        <v>411</v>
      </c>
      <c r="E141" s="7">
        <f t="shared" si="77"/>
        <v>4</v>
      </c>
      <c r="F141" s="1" t="s">
        <v>414</v>
      </c>
      <c r="G141" s="7">
        <f t="shared" si="78"/>
        <v>1</v>
      </c>
      <c r="H141" s="1" t="s">
        <v>417</v>
      </c>
      <c r="I141" s="7">
        <f t="shared" si="79"/>
        <v>3</v>
      </c>
      <c r="J141" s="1" t="s">
        <v>423</v>
      </c>
      <c r="K141" s="7">
        <f t="shared" si="80"/>
        <v>5</v>
      </c>
      <c r="L141" s="7">
        <f t="shared" si="81"/>
        <v>5</v>
      </c>
      <c r="M141" s="1" t="s">
        <v>489</v>
      </c>
      <c r="N141" s="7">
        <f t="shared" si="82"/>
        <v>1</v>
      </c>
      <c r="O141" s="7">
        <f t="shared" si="83"/>
        <v>1</v>
      </c>
      <c r="P141" s="1" t="s">
        <v>493</v>
      </c>
      <c r="Q141" s="7">
        <f t="shared" si="84"/>
        <v>1</v>
      </c>
      <c r="R141" s="7">
        <f t="shared" si="85"/>
        <v>1</v>
      </c>
      <c r="S141" s="1" t="s">
        <v>436</v>
      </c>
      <c r="T141" s="7" t="str">
        <f t="shared" si="86"/>
        <v>NA</v>
      </c>
      <c r="U141" s="1" t="e">
        <f t="shared" si="87"/>
        <v>#VALUE!</v>
      </c>
      <c r="V141" s="1" t="s">
        <v>440</v>
      </c>
      <c r="W141" s="7" t="str">
        <f t="shared" si="88"/>
        <v>NA</v>
      </c>
      <c r="X141" s="1" t="e">
        <f t="shared" si="89"/>
        <v>#VALUE!</v>
      </c>
      <c r="Y141" s="1" t="s">
        <v>490</v>
      </c>
      <c r="Z141" s="7">
        <f t="shared" si="90"/>
        <v>5</v>
      </c>
      <c r="AA141" s="1">
        <f t="shared" si="91"/>
        <v>5</v>
      </c>
      <c r="AB141" s="1" t="s">
        <v>490</v>
      </c>
      <c r="AC141" s="7">
        <f t="shared" si="92"/>
        <v>5</v>
      </c>
      <c r="AD141" s="1">
        <f t="shared" si="93"/>
        <v>5</v>
      </c>
      <c r="AE141" s="1" t="s">
        <v>425</v>
      </c>
      <c r="AF141" s="7">
        <f t="shared" si="94"/>
        <v>2</v>
      </c>
      <c r="AG141" s="1">
        <f t="shared" si="95"/>
        <v>2</v>
      </c>
      <c r="AH141" s="1" t="s">
        <v>453</v>
      </c>
      <c r="AI141" s="7">
        <f t="shared" si="96"/>
        <v>1</v>
      </c>
      <c r="AJ141" s="1">
        <f t="shared" si="97"/>
        <v>1</v>
      </c>
      <c r="AK141" s="1" t="s">
        <v>453</v>
      </c>
      <c r="AL141" s="7">
        <f t="shared" si="98"/>
        <v>1</v>
      </c>
      <c r="AM141" s="1">
        <f t="shared" si="99"/>
        <v>1</v>
      </c>
      <c r="AN141" s="1" t="s">
        <v>454</v>
      </c>
      <c r="AO141" s="7">
        <f t="shared" si="100"/>
        <v>0</v>
      </c>
      <c r="AP141" s="1">
        <f t="shared" si="101"/>
        <v>0</v>
      </c>
      <c r="AQ141" s="1" t="s">
        <v>454</v>
      </c>
      <c r="AR141" s="7">
        <f t="shared" si="102"/>
        <v>0</v>
      </c>
      <c r="AS141" s="1">
        <f t="shared" si="103"/>
        <v>0</v>
      </c>
      <c r="AT141" s="1" t="s">
        <v>464</v>
      </c>
      <c r="AU141" s="7">
        <f t="shared" si="104"/>
        <v>4</v>
      </c>
      <c r="AV141" s="1">
        <f t="shared" si="105"/>
        <v>4</v>
      </c>
      <c r="AW141" s="1" t="s">
        <v>454</v>
      </c>
      <c r="AX141" s="7">
        <f t="shared" si="106"/>
        <v>0</v>
      </c>
      <c r="AY141" s="1">
        <f t="shared" si="107"/>
        <v>0</v>
      </c>
      <c r="BA141" s="7" t="str">
        <f t="shared" si="108"/>
        <v>NA</v>
      </c>
      <c r="BB141" s="1" t="e">
        <f t="shared" si="109"/>
        <v>#VALUE!</v>
      </c>
      <c r="BC141" s="1" t="s">
        <v>453</v>
      </c>
      <c r="BD141" s="7">
        <f t="shared" si="110"/>
        <v>1</v>
      </c>
      <c r="BE141" s="1">
        <f t="shared" si="111"/>
        <v>1</v>
      </c>
      <c r="BF141" s="1" t="s">
        <v>453</v>
      </c>
      <c r="BG141" s="7">
        <f t="shared" si="112"/>
        <v>1</v>
      </c>
      <c r="BH141" s="1">
        <f t="shared" si="113"/>
        <v>1</v>
      </c>
    </row>
    <row r="142" spans="1:60" x14ac:dyDescent="0.25">
      <c r="A142" s="1" t="s">
        <v>311</v>
      </c>
      <c r="B142" s="1" t="s">
        <v>404</v>
      </c>
      <c r="C142" s="7">
        <f t="shared" si="76"/>
        <v>1</v>
      </c>
      <c r="D142" s="1" t="s">
        <v>412</v>
      </c>
      <c r="E142" s="7">
        <f t="shared" si="77"/>
        <v>5</v>
      </c>
      <c r="F142" s="1" t="s">
        <v>415</v>
      </c>
      <c r="G142" s="7">
        <f t="shared" si="78"/>
        <v>3</v>
      </c>
      <c r="H142" s="1" t="s">
        <v>417</v>
      </c>
      <c r="I142" s="7">
        <f t="shared" si="79"/>
        <v>3</v>
      </c>
      <c r="J142" s="1" t="s">
        <v>487</v>
      </c>
      <c r="K142" s="7">
        <f t="shared" si="80"/>
        <v>3</v>
      </c>
      <c r="L142" s="7">
        <f t="shared" si="81"/>
        <v>3</v>
      </c>
      <c r="M142" s="1" t="s">
        <v>425</v>
      </c>
      <c r="N142" s="7">
        <f t="shared" si="82"/>
        <v>2</v>
      </c>
      <c r="O142" s="7">
        <f t="shared" si="83"/>
        <v>2</v>
      </c>
      <c r="P142" s="1" t="s">
        <v>496</v>
      </c>
      <c r="Q142" s="7">
        <f t="shared" si="84"/>
        <v>5</v>
      </c>
      <c r="R142" s="7">
        <f t="shared" si="85"/>
        <v>5</v>
      </c>
      <c r="S142" s="1" t="s">
        <v>432</v>
      </c>
      <c r="T142" s="7">
        <f t="shared" si="86"/>
        <v>2</v>
      </c>
      <c r="U142" s="1">
        <f t="shared" si="87"/>
        <v>2</v>
      </c>
      <c r="V142" s="1" t="s">
        <v>438</v>
      </c>
      <c r="W142" s="7">
        <f t="shared" si="88"/>
        <v>1</v>
      </c>
      <c r="X142" s="1">
        <f t="shared" si="89"/>
        <v>1</v>
      </c>
      <c r="Y142" s="1" t="s">
        <v>438</v>
      </c>
      <c r="Z142" s="7">
        <f t="shared" si="90"/>
        <v>1</v>
      </c>
      <c r="AA142" s="1">
        <f t="shared" si="91"/>
        <v>1</v>
      </c>
      <c r="AB142" s="1" t="s">
        <v>440</v>
      </c>
      <c r="AC142" s="7" t="str">
        <f t="shared" si="92"/>
        <v>NA</v>
      </c>
      <c r="AD142" s="1" t="e">
        <f t="shared" si="93"/>
        <v>#VALUE!</v>
      </c>
      <c r="AE142" s="1" t="s">
        <v>446</v>
      </c>
      <c r="AF142" s="7">
        <f t="shared" si="94"/>
        <v>5</v>
      </c>
      <c r="AG142" s="1">
        <f t="shared" si="95"/>
        <v>5</v>
      </c>
      <c r="AH142" s="1" t="s">
        <v>453</v>
      </c>
      <c r="AI142" s="7">
        <f t="shared" si="96"/>
        <v>1</v>
      </c>
      <c r="AJ142" s="1">
        <f t="shared" si="97"/>
        <v>1</v>
      </c>
      <c r="AK142" s="1" t="s">
        <v>453</v>
      </c>
      <c r="AL142" s="7">
        <f t="shared" si="98"/>
        <v>1</v>
      </c>
      <c r="AM142" s="1">
        <f t="shared" si="99"/>
        <v>1</v>
      </c>
      <c r="AN142" s="1" t="s">
        <v>453</v>
      </c>
      <c r="AO142" s="7">
        <f t="shared" si="100"/>
        <v>1</v>
      </c>
      <c r="AP142" s="1">
        <f t="shared" si="101"/>
        <v>1</v>
      </c>
      <c r="AQ142" s="1" t="s">
        <v>453</v>
      </c>
      <c r="AR142" s="7">
        <f t="shared" si="102"/>
        <v>1</v>
      </c>
      <c r="AS142" s="1">
        <f t="shared" si="103"/>
        <v>1</v>
      </c>
      <c r="AT142" s="1" t="s">
        <v>462</v>
      </c>
      <c r="AU142" s="7">
        <f t="shared" si="104"/>
        <v>3</v>
      </c>
      <c r="AV142" s="1">
        <f t="shared" si="105"/>
        <v>3</v>
      </c>
      <c r="AW142" s="1" t="s">
        <v>454</v>
      </c>
      <c r="AX142" s="7">
        <f t="shared" si="106"/>
        <v>0</v>
      </c>
      <c r="AY142" s="1">
        <f t="shared" si="107"/>
        <v>0</v>
      </c>
      <c r="BA142" s="7" t="str">
        <f t="shared" si="108"/>
        <v>NA</v>
      </c>
      <c r="BB142" s="1" t="e">
        <f t="shared" si="109"/>
        <v>#VALUE!</v>
      </c>
      <c r="BC142" s="1" t="s">
        <v>454</v>
      </c>
      <c r="BD142" s="7">
        <f t="shared" si="110"/>
        <v>0</v>
      </c>
      <c r="BE142" s="1">
        <f t="shared" si="111"/>
        <v>0</v>
      </c>
      <c r="BF142" s="1" t="s">
        <v>455</v>
      </c>
      <c r="BG142" s="7" t="str">
        <f t="shared" si="112"/>
        <v>NA</v>
      </c>
      <c r="BH142" s="1" t="e">
        <f t="shared" si="113"/>
        <v>#VALUE!</v>
      </c>
    </row>
    <row r="143" spans="1:60" x14ac:dyDescent="0.25">
      <c r="A143" s="1" t="s">
        <v>110</v>
      </c>
      <c r="B143" s="1" t="s">
        <v>405</v>
      </c>
      <c r="C143" s="7">
        <f t="shared" si="76"/>
        <v>3</v>
      </c>
      <c r="D143" s="1" t="s">
        <v>410</v>
      </c>
      <c r="E143" s="7">
        <f t="shared" si="77"/>
        <v>3</v>
      </c>
      <c r="F143" s="1" t="s">
        <v>484</v>
      </c>
      <c r="G143" s="7">
        <f t="shared" si="78"/>
        <v>2</v>
      </c>
      <c r="H143" s="1" t="s">
        <v>417</v>
      </c>
      <c r="I143" s="7">
        <f t="shared" si="79"/>
        <v>3</v>
      </c>
      <c r="J143" s="1" t="s">
        <v>422</v>
      </c>
      <c r="K143" s="7">
        <f t="shared" si="80"/>
        <v>4</v>
      </c>
      <c r="L143" s="7">
        <f t="shared" si="81"/>
        <v>4</v>
      </c>
      <c r="M143" s="1" t="s">
        <v>491</v>
      </c>
      <c r="N143" s="7" t="str">
        <f t="shared" si="82"/>
        <v>NA</v>
      </c>
      <c r="O143" s="7" t="e">
        <f t="shared" si="83"/>
        <v>#VALUE!</v>
      </c>
      <c r="Q143" s="7" t="str">
        <f t="shared" si="84"/>
        <v>NA</v>
      </c>
      <c r="R143" s="7" t="e">
        <f t="shared" si="85"/>
        <v>#VALUE!</v>
      </c>
      <c r="S143" s="1" t="s">
        <v>427</v>
      </c>
      <c r="T143" s="7" t="str">
        <f t="shared" si="86"/>
        <v>NA</v>
      </c>
      <c r="U143" s="1" t="e">
        <f t="shared" si="87"/>
        <v>#VALUE!</v>
      </c>
      <c r="V143" s="1" t="s">
        <v>439</v>
      </c>
      <c r="W143" s="7" t="str">
        <f t="shared" si="88"/>
        <v>NA</v>
      </c>
      <c r="X143" s="1" t="e">
        <f t="shared" si="89"/>
        <v>#VALUE!</v>
      </c>
      <c r="Y143" s="1" t="s">
        <v>490</v>
      </c>
      <c r="Z143" s="7">
        <f t="shared" si="90"/>
        <v>5</v>
      </c>
      <c r="AA143" s="1">
        <f t="shared" si="91"/>
        <v>5</v>
      </c>
      <c r="AB143" s="1" t="s">
        <v>490</v>
      </c>
      <c r="AC143" s="7">
        <f t="shared" si="92"/>
        <v>5</v>
      </c>
      <c r="AD143" s="1">
        <f t="shared" si="93"/>
        <v>5</v>
      </c>
      <c r="AE143" s="1" t="s">
        <v>425</v>
      </c>
      <c r="AF143" s="7">
        <f t="shared" si="94"/>
        <v>2</v>
      </c>
      <c r="AG143" s="1">
        <f t="shared" si="95"/>
        <v>2</v>
      </c>
      <c r="AH143" s="1" t="s">
        <v>453</v>
      </c>
      <c r="AI143" s="7">
        <f t="shared" si="96"/>
        <v>1</v>
      </c>
      <c r="AJ143" s="1">
        <f t="shared" si="97"/>
        <v>1</v>
      </c>
      <c r="AK143" s="1" t="s">
        <v>453</v>
      </c>
      <c r="AL143" s="7">
        <f t="shared" si="98"/>
        <v>1</v>
      </c>
      <c r="AM143" s="1">
        <f t="shared" si="99"/>
        <v>1</v>
      </c>
      <c r="AN143" s="1" t="s">
        <v>453</v>
      </c>
      <c r="AO143" s="7">
        <f t="shared" si="100"/>
        <v>1</v>
      </c>
      <c r="AP143" s="1">
        <f t="shared" si="101"/>
        <v>1</v>
      </c>
      <c r="AQ143" s="1" t="s">
        <v>454</v>
      </c>
      <c r="AR143" s="7">
        <f t="shared" si="102"/>
        <v>0</v>
      </c>
      <c r="AS143" s="1">
        <f t="shared" si="103"/>
        <v>0</v>
      </c>
      <c r="AT143" s="1" t="s">
        <v>462</v>
      </c>
      <c r="AU143" s="7">
        <f t="shared" si="104"/>
        <v>3</v>
      </c>
      <c r="AV143" s="1">
        <f t="shared" si="105"/>
        <v>3</v>
      </c>
      <c r="AW143" s="1" t="s">
        <v>453</v>
      </c>
      <c r="AX143" s="7">
        <f t="shared" si="106"/>
        <v>1</v>
      </c>
      <c r="AY143" s="1">
        <f t="shared" si="107"/>
        <v>1</v>
      </c>
      <c r="AZ143" s="1" t="s">
        <v>474</v>
      </c>
      <c r="BA143" s="7">
        <f t="shared" si="108"/>
        <v>1</v>
      </c>
      <c r="BB143" s="1">
        <f t="shared" si="109"/>
        <v>1</v>
      </c>
      <c r="BC143" s="1" t="s">
        <v>453</v>
      </c>
      <c r="BD143" s="7">
        <f t="shared" si="110"/>
        <v>1</v>
      </c>
      <c r="BE143" s="1">
        <f t="shared" si="111"/>
        <v>1</v>
      </c>
      <c r="BF143" s="1" t="s">
        <v>453</v>
      </c>
      <c r="BG143" s="7">
        <f t="shared" si="112"/>
        <v>1</v>
      </c>
      <c r="BH143" s="1">
        <f t="shared" si="113"/>
        <v>1</v>
      </c>
    </row>
    <row r="144" spans="1:60" x14ac:dyDescent="0.25">
      <c r="A144" s="1" t="s">
        <v>93</v>
      </c>
      <c r="B144" s="1" t="s">
        <v>404</v>
      </c>
      <c r="C144" s="7">
        <f t="shared" si="76"/>
        <v>1</v>
      </c>
      <c r="D144" s="1" t="s">
        <v>409</v>
      </c>
      <c r="E144" s="7">
        <f t="shared" si="77"/>
        <v>2</v>
      </c>
      <c r="F144" s="1" t="s">
        <v>484</v>
      </c>
      <c r="G144" s="7">
        <f t="shared" si="78"/>
        <v>2</v>
      </c>
      <c r="H144" s="1" t="s">
        <v>418</v>
      </c>
      <c r="I144" s="7">
        <f t="shared" si="79"/>
        <v>2</v>
      </c>
      <c r="J144" s="1" t="s">
        <v>487</v>
      </c>
      <c r="K144" s="7">
        <f t="shared" si="80"/>
        <v>3</v>
      </c>
      <c r="L144" s="7">
        <f t="shared" si="81"/>
        <v>3</v>
      </c>
      <c r="M144" s="1" t="s">
        <v>426</v>
      </c>
      <c r="N144" s="7">
        <f t="shared" si="82"/>
        <v>4</v>
      </c>
      <c r="O144" s="7">
        <f t="shared" si="83"/>
        <v>4</v>
      </c>
      <c r="Q144" s="7" t="str">
        <f t="shared" si="84"/>
        <v>NA</v>
      </c>
      <c r="R144" s="7" t="e">
        <f t="shared" si="85"/>
        <v>#VALUE!</v>
      </c>
      <c r="S144" s="1" t="s">
        <v>434</v>
      </c>
      <c r="T144" s="7">
        <f t="shared" si="86"/>
        <v>5</v>
      </c>
      <c r="U144" s="1">
        <f t="shared" si="87"/>
        <v>5</v>
      </c>
      <c r="V144" s="1" t="s">
        <v>490</v>
      </c>
      <c r="W144" s="7">
        <f t="shared" si="88"/>
        <v>5</v>
      </c>
      <c r="X144" s="1">
        <f t="shared" si="89"/>
        <v>5</v>
      </c>
      <c r="Y144" s="1" t="s">
        <v>425</v>
      </c>
      <c r="Z144" s="7">
        <f t="shared" si="90"/>
        <v>2</v>
      </c>
      <c r="AA144" s="1">
        <f t="shared" si="91"/>
        <v>2</v>
      </c>
      <c r="AB144" s="1" t="s">
        <v>490</v>
      </c>
      <c r="AC144" s="7">
        <f t="shared" si="92"/>
        <v>5</v>
      </c>
      <c r="AD144" s="1">
        <f t="shared" si="93"/>
        <v>5</v>
      </c>
      <c r="AE144" s="1" t="s">
        <v>425</v>
      </c>
      <c r="AF144" s="7">
        <f t="shared" si="94"/>
        <v>2</v>
      </c>
      <c r="AG144" s="1">
        <f t="shared" si="95"/>
        <v>2</v>
      </c>
      <c r="AH144" s="1" t="s">
        <v>453</v>
      </c>
      <c r="AI144" s="7">
        <f t="shared" si="96"/>
        <v>1</v>
      </c>
      <c r="AJ144" s="1">
        <f t="shared" si="97"/>
        <v>1</v>
      </c>
      <c r="AK144" s="1" t="s">
        <v>453</v>
      </c>
      <c r="AL144" s="7">
        <f t="shared" si="98"/>
        <v>1</v>
      </c>
      <c r="AM144" s="1">
        <f t="shared" si="99"/>
        <v>1</v>
      </c>
      <c r="AN144" s="1" t="s">
        <v>454</v>
      </c>
      <c r="AO144" s="7">
        <f t="shared" si="100"/>
        <v>0</v>
      </c>
      <c r="AP144" s="1">
        <f t="shared" si="101"/>
        <v>0</v>
      </c>
      <c r="AQ144" s="1" t="s">
        <v>454</v>
      </c>
      <c r="AR144" s="7">
        <f t="shared" si="102"/>
        <v>0</v>
      </c>
      <c r="AS144" s="1">
        <f t="shared" si="103"/>
        <v>0</v>
      </c>
      <c r="AT144" s="1" t="s">
        <v>465</v>
      </c>
      <c r="AU144" s="7">
        <f t="shared" si="104"/>
        <v>2</v>
      </c>
      <c r="AV144" s="1">
        <f t="shared" si="105"/>
        <v>2</v>
      </c>
      <c r="AW144" s="1" t="s">
        <v>454</v>
      </c>
      <c r="AX144" s="7">
        <f t="shared" si="106"/>
        <v>0</v>
      </c>
      <c r="AY144" s="1">
        <f t="shared" si="107"/>
        <v>0</v>
      </c>
      <c r="BA144" s="7" t="str">
        <f t="shared" si="108"/>
        <v>NA</v>
      </c>
      <c r="BB144" s="1" t="e">
        <f t="shared" si="109"/>
        <v>#VALUE!</v>
      </c>
      <c r="BC144" s="1" t="s">
        <v>453</v>
      </c>
      <c r="BD144" s="7">
        <f t="shared" si="110"/>
        <v>1</v>
      </c>
      <c r="BE144" s="1">
        <f t="shared" si="111"/>
        <v>1</v>
      </c>
      <c r="BF144" s="1" t="s">
        <v>453</v>
      </c>
      <c r="BG144" s="7">
        <f t="shared" si="112"/>
        <v>1</v>
      </c>
      <c r="BH144" s="1">
        <f t="shared" si="113"/>
        <v>1</v>
      </c>
    </row>
    <row r="145" spans="1:60" x14ac:dyDescent="0.25">
      <c r="A145" s="1" t="s">
        <v>345</v>
      </c>
      <c r="B145" s="1" t="s">
        <v>403</v>
      </c>
      <c r="C145" s="7">
        <f t="shared" si="76"/>
        <v>2</v>
      </c>
      <c r="D145" s="1" t="s">
        <v>412</v>
      </c>
      <c r="E145" s="7">
        <f t="shared" si="77"/>
        <v>5</v>
      </c>
      <c r="F145" s="1" t="s">
        <v>414</v>
      </c>
      <c r="G145" s="7">
        <f t="shared" si="78"/>
        <v>1</v>
      </c>
      <c r="H145" s="1" t="s">
        <v>417</v>
      </c>
      <c r="I145" s="7">
        <f t="shared" si="79"/>
        <v>3</v>
      </c>
      <c r="J145" s="1" t="s">
        <v>487</v>
      </c>
      <c r="K145" s="7">
        <f t="shared" si="80"/>
        <v>3</v>
      </c>
      <c r="L145" s="7">
        <f t="shared" si="81"/>
        <v>3</v>
      </c>
      <c r="M145" s="1" t="s">
        <v>426</v>
      </c>
      <c r="N145" s="7">
        <f t="shared" si="82"/>
        <v>4</v>
      </c>
      <c r="O145" s="7">
        <f t="shared" si="83"/>
        <v>4</v>
      </c>
      <c r="Q145" s="7" t="str">
        <f t="shared" si="84"/>
        <v>NA</v>
      </c>
      <c r="R145" s="7" t="e">
        <f t="shared" si="85"/>
        <v>#VALUE!</v>
      </c>
      <c r="S145" s="1" t="s">
        <v>434</v>
      </c>
      <c r="T145" s="7">
        <f t="shared" si="86"/>
        <v>5</v>
      </c>
      <c r="U145" s="1">
        <f t="shared" si="87"/>
        <v>5</v>
      </c>
      <c r="V145" s="1" t="s">
        <v>438</v>
      </c>
      <c r="W145" s="7">
        <f t="shared" si="88"/>
        <v>1</v>
      </c>
      <c r="X145" s="1">
        <f t="shared" si="89"/>
        <v>1</v>
      </c>
      <c r="Y145" s="1" t="s">
        <v>425</v>
      </c>
      <c r="Z145" s="7">
        <f t="shared" si="90"/>
        <v>2</v>
      </c>
      <c r="AA145" s="1">
        <f t="shared" si="91"/>
        <v>2</v>
      </c>
      <c r="AB145" s="1" t="s">
        <v>489</v>
      </c>
      <c r="AC145" s="7">
        <f t="shared" si="92"/>
        <v>1</v>
      </c>
      <c r="AD145" s="1">
        <f t="shared" si="93"/>
        <v>1</v>
      </c>
      <c r="AE145" s="1" t="s">
        <v>445</v>
      </c>
      <c r="AF145" s="7">
        <f t="shared" si="94"/>
        <v>1</v>
      </c>
      <c r="AG145" s="1">
        <f t="shared" si="95"/>
        <v>1</v>
      </c>
      <c r="AH145" s="1" t="s">
        <v>454</v>
      </c>
      <c r="AI145" s="7">
        <f t="shared" si="96"/>
        <v>0</v>
      </c>
      <c r="AJ145" s="1">
        <f t="shared" si="97"/>
        <v>0</v>
      </c>
      <c r="AK145" s="1" t="s">
        <v>454</v>
      </c>
      <c r="AL145" s="7">
        <f t="shared" si="98"/>
        <v>0</v>
      </c>
      <c r="AM145" s="1">
        <f t="shared" si="99"/>
        <v>0</v>
      </c>
      <c r="AN145" s="1" t="s">
        <v>454</v>
      </c>
      <c r="AO145" s="7">
        <f t="shared" si="100"/>
        <v>0</v>
      </c>
      <c r="AP145" s="1">
        <f t="shared" si="101"/>
        <v>0</v>
      </c>
      <c r="AQ145" s="1" t="s">
        <v>453</v>
      </c>
      <c r="AR145" s="7">
        <f t="shared" si="102"/>
        <v>1</v>
      </c>
      <c r="AS145" s="1">
        <f t="shared" si="103"/>
        <v>1</v>
      </c>
      <c r="AT145" s="1" t="s">
        <v>463</v>
      </c>
      <c r="AU145" s="7">
        <f t="shared" si="104"/>
        <v>5</v>
      </c>
      <c r="AV145" s="1">
        <f t="shared" si="105"/>
        <v>5</v>
      </c>
      <c r="AW145" s="1" t="s">
        <v>454</v>
      </c>
      <c r="AX145" s="7">
        <f t="shared" si="106"/>
        <v>0</v>
      </c>
      <c r="AY145" s="1">
        <f t="shared" si="107"/>
        <v>0</v>
      </c>
      <c r="BA145" s="7" t="str">
        <f t="shared" si="108"/>
        <v>NA</v>
      </c>
      <c r="BB145" s="1" t="e">
        <f t="shared" si="109"/>
        <v>#VALUE!</v>
      </c>
      <c r="BC145" s="1" t="s">
        <v>455</v>
      </c>
      <c r="BD145" s="7" t="str">
        <f t="shared" si="110"/>
        <v>NA</v>
      </c>
      <c r="BE145" s="1" t="e">
        <f t="shared" si="111"/>
        <v>#VALUE!</v>
      </c>
      <c r="BF145" s="1" t="s">
        <v>453</v>
      </c>
      <c r="BG145" s="7">
        <f t="shared" si="112"/>
        <v>1</v>
      </c>
      <c r="BH145" s="1">
        <f t="shared" si="113"/>
        <v>1</v>
      </c>
    </row>
    <row r="146" spans="1:60" x14ac:dyDescent="0.25">
      <c r="A146" s="1" t="s">
        <v>10</v>
      </c>
      <c r="B146" s="1" t="s">
        <v>404</v>
      </c>
      <c r="C146" s="7">
        <f t="shared" si="76"/>
        <v>1</v>
      </c>
      <c r="D146" s="1" t="s">
        <v>408</v>
      </c>
      <c r="E146" s="7">
        <f t="shared" si="77"/>
        <v>1</v>
      </c>
      <c r="F146" s="1" t="s">
        <v>414</v>
      </c>
      <c r="G146" s="7">
        <f t="shared" si="78"/>
        <v>1</v>
      </c>
      <c r="H146" s="1" t="s">
        <v>416</v>
      </c>
      <c r="I146" s="7">
        <f t="shared" si="79"/>
        <v>1</v>
      </c>
      <c r="J146" s="1" t="s">
        <v>420</v>
      </c>
      <c r="K146" s="7">
        <f t="shared" si="80"/>
        <v>1</v>
      </c>
      <c r="L146" s="7">
        <f t="shared" si="81"/>
        <v>1</v>
      </c>
      <c r="M146" s="1" t="s">
        <v>489</v>
      </c>
      <c r="N146" s="7">
        <f t="shared" si="82"/>
        <v>1</v>
      </c>
      <c r="O146" s="7">
        <f t="shared" si="83"/>
        <v>1</v>
      </c>
      <c r="P146" s="1" t="s">
        <v>430</v>
      </c>
      <c r="Q146" s="7">
        <f t="shared" si="84"/>
        <v>2</v>
      </c>
      <c r="R146" s="7">
        <f t="shared" si="85"/>
        <v>2</v>
      </c>
      <c r="S146" s="1" t="s">
        <v>432</v>
      </c>
      <c r="T146" s="7">
        <f t="shared" si="86"/>
        <v>2</v>
      </c>
      <c r="U146" s="1">
        <f t="shared" si="87"/>
        <v>2</v>
      </c>
      <c r="V146" s="1" t="s">
        <v>438</v>
      </c>
      <c r="W146" s="7">
        <f t="shared" si="88"/>
        <v>1</v>
      </c>
      <c r="X146" s="1">
        <f t="shared" si="89"/>
        <v>1</v>
      </c>
      <c r="Y146" s="1" t="s">
        <v>438</v>
      </c>
      <c r="Z146" s="7">
        <f t="shared" si="90"/>
        <v>1</v>
      </c>
      <c r="AA146" s="1">
        <f t="shared" si="91"/>
        <v>1</v>
      </c>
      <c r="AB146" s="1" t="s">
        <v>489</v>
      </c>
      <c r="AC146" s="7">
        <f t="shared" si="92"/>
        <v>1</v>
      </c>
      <c r="AD146" s="1">
        <f t="shared" si="93"/>
        <v>1</v>
      </c>
      <c r="AE146" s="1" t="s">
        <v>445</v>
      </c>
      <c r="AF146" s="7">
        <f t="shared" si="94"/>
        <v>1</v>
      </c>
      <c r="AG146" s="1">
        <f t="shared" si="95"/>
        <v>1</v>
      </c>
      <c r="AH146" s="1" t="s">
        <v>453</v>
      </c>
      <c r="AI146" s="7">
        <f t="shared" si="96"/>
        <v>1</v>
      </c>
      <c r="AJ146" s="1">
        <f t="shared" si="97"/>
        <v>1</v>
      </c>
      <c r="AK146" s="1" t="s">
        <v>453</v>
      </c>
      <c r="AL146" s="7">
        <f t="shared" si="98"/>
        <v>1</v>
      </c>
      <c r="AM146" s="1">
        <f t="shared" si="99"/>
        <v>1</v>
      </c>
      <c r="AN146" s="1" t="s">
        <v>453</v>
      </c>
      <c r="AO146" s="7">
        <f t="shared" si="100"/>
        <v>1</v>
      </c>
      <c r="AP146" s="1">
        <f t="shared" si="101"/>
        <v>1</v>
      </c>
      <c r="AQ146" s="1" t="s">
        <v>453</v>
      </c>
      <c r="AR146" s="7">
        <f t="shared" si="102"/>
        <v>1</v>
      </c>
      <c r="AS146" s="1">
        <f t="shared" si="103"/>
        <v>1</v>
      </c>
      <c r="AT146" s="1" t="s">
        <v>464</v>
      </c>
      <c r="AU146" s="7">
        <f t="shared" si="104"/>
        <v>4</v>
      </c>
      <c r="AV146" s="1">
        <f t="shared" si="105"/>
        <v>4</v>
      </c>
      <c r="AW146" s="1" t="s">
        <v>467</v>
      </c>
      <c r="AX146" s="7" t="str">
        <f t="shared" si="106"/>
        <v>NA</v>
      </c>
      <c r="AY146" s="1" t="e">
        <f t="shared" si="107"/>
        <v>#VALUE!</v>
      </c>
      <c r="BA146" s="7" t="str">
        <f t="shared" si="108"/>
        <v>NA</v>
      </c>
      <c r="BB146" s="1" t="e">
        <f t="shared" si="109"/>
        <v>#VALUE!</v>
      </c>
      <c r="BC146" s="1" t="s">
        <v>455</v>
      </c>
      <c r="BD146" s="7" t="str">
        <f t="shared" si="110"/>
        <v>NA</v>
      </c>
      <c r="BE146" s="1" t="e">
        <f t="shared" si="111"/>
        <v>#VALUE!</v>
      </c>
      <c r="BF146" s="1" t="s">
        <v>455</v>
      </c>
      <c r="BG146" s="7" t="str">
        <f t="shared" si="112"/>
        <v>NA</v>
      </c>
      <c r="BH146" s="1" t="e">
        <f t="shared" si="113"/>
        <v>#VALUE!</v>
      </c>
    </row>
    <row r="147" spans="1:60" x14ac:dyDescent="0.25">
      <c r="A147" s="1" t="s">
        <v>50</v>
      </c>
      <c r="B147" s="1" t="s">
        <v>404</v>
      </c>
      <c r="C147" s="7">
        <f t="shared" si="76"/>
        <v>1</v>
      </c>
      <c r="D147" s="1" t="s">
        <v>409</v>
      </c>
      <c r="E147" s="7">
        <f t="shared" si="77"/>
        <v>2</v>
      </c>
      <c r="F147" s="1" t="s">
        <v>484</v>
      </c>
      <c r="G147" s="7">
        <f t="shared" si="78"/>
        <v>2</v>
      </c>
      <c r="H147" s="1" t="s">
        <v>416</v>
      </c>
      <c r="I147" s="7">
        <f t="shared" si="79"/>
        <v>1</v>
      </c>
      <c r="J147" s="1" t="s">
        <v>486</v>
      </c>
      <c r="K147" s="7">
        <f t="shared" si="80"/>
        <v>3</v>
      </c>
      <c r="L147" s="7">
        <f t="shared" si="81"/>
        <v>3</v>
      </c>
      <c r="M147" s="1" t="s">
        <v>425</v>
      </c>
      <c r="N147" s="7">
        <f t="shared" si="82"/>
        <v>2</v>
      </c>
      <c r="O147" s="7">
        <f t="shared" si="83"/>
        <v>2</v>
      </c>
      <c r="P147" s="1" t="s">
        <v>493</v>
      </c>
      <c r="Q147" s="7">
        <f t="shared" si="84"/>
        <v>1</v>
      </c>
      <c r="R147" s="7">
        <f t="shared" si="85"/>
        <v>1</v>
      </c>
      <c r="S147" s="1" t="s">
        <v>433</v>
      </c>
      <c r="T147" s="7">
        <f t="shared" si="86"/>
        <v>1</v>
      </c>
      <c r="U147" s="1">
        <f t="shared" si="87"/>
        <v>1</v>
      </c>
      <c r="V147" s="1" t="s">
        <v>425</v>
      </c>
      <c r="W147" s="7">
        <f t="shared" si="88"/>
        <v>2</v>
      </c>
      <c r="X147" s="1">
        <f t="shared" si="89"/>
        <v>2</v>
      </c>
      <c r="Y147" s="1" t="s">
        <v>425</v>
      </c>
      <c r="Z147" s="7">
        <f t="shared" si="90"/>
        <v>2</v>
      </c>
      <c r="AA147" s="1">
        <f t="shared" si="91"/>
        <v>2</v>
      </c>
      <c r="AB147" s="1" t="s">
        <v>489</v>
      </c>
      <c r="AC147" s="7">
        <f t="shared" si="92"/>
        <v>1</v>
      </c>
      <c r="AD147" s="1">
        <f t="shared" si="93"/>
        <v>1</v>
      </c>
      <c r="AE147" s="1" t="s">
        <v>445</v>
      </c>
      <c r="AF147" s="7">
        <f t="shared" si="94"/>
        <v>1</v>
      </c>
      <c r="AG147" s="1">
        <f t="shared" si="95"/>
        <v>1</v>
      </c>
      <c r="AH147" s="1" t="s">
        <v>454</v>
      </c>
      <c r="AI147" s="7">
        <f t="shared" si="96"/>
        <v>0</v>
      </c>
      <c r="AJ147" s="1">
        <f t="shared" si="97"/>
        <v>0</v>
      </c>
      <c r="AK147" s="1" t="s">
        <v>453</v>
      </c>
      <c r="AL147" s="7">
        <f t="shared" si="98"/>
        <v>1</v>
      </c>
      <c r="AM147" s="1">
        <f t="shared" si="99"/>
        <v>1</v>
      </c>
      <c r="AN147" s="1" t="s">
        <v>454</v>
      </c>
      <c r="AO147" s="7">
        <f t="shared" si="100"/>
        <v>0</v>
      </c>
      <c r="AP147" s="1">
        <f t="shared" si="101"/>
        <v>0</v>
      </c>
      <c r="AQ147" s="1" t="s">
        <v>454</v>
      </c>
      <c r="AR147" s="7">
        <f t="shared" si="102"/>
        <v>0</v>
      </c>
      <c r="AS147" s="1">
        <f t="shared" si="103"/>
        <v>0</v>
      </c>
      <c r="AT147" s="1" t="s">
        <v>463</v>
      </c>
      <c r="AU147" s="7">
        <f t="shared" si="104"/>
        <v>5</v>
      </c>
      <c r="AV147" s="1">
        <f t="shared" si="105"/>
        <v>5</v>
      </c>
      <c r="AW147" s="1" t="s">
        <v>453</v>
      </c>
      <c r="AX147" s="7">
        <f t="shared" si="106"/>
        <v>1</v>
      </c>
      <c r="AY147" s="1">
        <f t="shared" si="107"/>
        <v>1</v>
      </c>
      <c r="AZ147" s="1" t="s">
        <v>473</v>
      </c>
      <c r="BA147" s="7">
        <f t="shared" si="108"/>
        <v>2</v>
      </c>
      <c r="BB147" s="1">
        <f t="shared" si="109"/>
        <v>2</v>
      </c>
      <c r="BC147" s="1" t="s">
        <v>453</v>
      </c>
      <c r="BD147" s="7">
        <f t="shared" si="110"/>
        <v>1</v>
      </c>
      <c r="BE147" s="1">
        <f t="shared" si="111"/>
        <v>1</v>
      </c>
      <c r="BF147" s="1" t="s">
        <v>454</v>
      </c>
      <c r="BG147" s="7">
        <f t="shared" si="112"/>
        <v>0</v>
      </c>
      <c r="BH147" s="1">
        <f t="shared" si="113"/>
        <v>0</v>
      </c>
    </row>
    <row r="148" spans="1:60" x14ac:dyDescent="0.25">
      <c r="A148" s="1" t="s">
        <v>258</v>
      </c>
      <c r="B148" s="1" t="s">
        <v>404</v>
      </c>
      <c r="C148" s="7">
        <f t="shared" si="76"/>
        <v>1</v>
      </c>
      <c r="D148" s="1" t="s">
        <v>411</v>
      </c>
      <c r="E148" s="7">
        <f t="shared" si="77"/>
        <v>4</v>
      </c>
      <c r="F148" s="1" t="s">
        <v>414</v>
      </c>
      <c r="G148" s="7">
        <f t="shared" si="78"/>
        <v>1</v>
      </c>
      <c r="H148" s="1" t="s">
        <v>417</v>
      </c>
      <c r="I148" s="7">
        <f t="shared" si="79"/>
        <v>3</v>
      </c>
      <c r="J148" s="1" t="s">
        <v>422</v>
      </c>
      <c r="K148" s="7">
        <f t="shared" si="80"/>
        <v>4</v>
      </c>
      <c r="L148" s="7">
        <f t="shared" si="81"/>
        <v>4</v>
      </c>
      <c r="M148" s="1" t="s">
        <v>489</v>
      </c>
      <c r="N148" s="7">
        <f t="shared" si="82"/>
        <v>1</v>
      </c>
      <c r="O148" s="7">
        <f t="shared" si="83"/>
        <v>1</v>
      </c>
      <c r="P148" s="1" t="s">
        <v>493</v>
      </c>
      <c r="Q148" s="7">
        <f t="shared" si="84"/>
        <v>1</v>
      </c>
      <c r="R148" s="7">
        <f t="shared" si="85"/>
        <v>1</v>
      </c>
      <c r="S148" s="1" t="s">
        <v>436</v>
      </c>
      <c r="T148" s="7" t="str">
        <f t="shared" si="86"/>
        <v>NA</v>
      </c>
      <c r="U148" s="1" t="e">
        <f t="shared" si="87"/>
        <v>#VALUE!</v>
      </c>
      <c r="V148" s="1" t="s">
        <v>439</v>
      </c>
      <c r="W148" s="7" t="str">
        <f t="shared" si="88"/>
        <v>NA</v>
      </c>
      <c r="X148" s="1" t="e">
        <f t="shared" si="89"/>
        <v>#VALUE!</v>
      </c>
      <c r="Y148" s="1" t="s">
        <v>490</v>
      </c>
      <c r="Z148" s="7">
        <f t="shared" si="90"/>
        <v>5</v>
      </c>
      <c r="AA148" s="1">
        <f t="shared" si="91"/>
        <v>5</v>
      </c>
      <c r="AB148" s="1" t="s">
        <v>425</v>
      </c>
      <c r="AC148" s="7">
        <f t="shared" si="92"/>
        <v>2</v>
      </c>
      <c r="AD148" s="1">
        <f t="shared" si="93"/>
        <v>2</v>
      </c>
      <c r="AE148" s="1" t="s">
        <v>425</v>
      </c>
      <c r="AF148" s="7">
        <f t="shared" si="94"/>
        <v>2</v>
      </c>
      <c r="AG148" s="1">
        <f t="shared" si="95"/>
        <v>2</v>
      </c>
      <c r="AH148" s="1" t="s">
        <v>453</v>
      </c>
      <c r="AI148" s="7">
        <f t="shared" si="96"/>
        <v>1</v>
      </c>
      <c r="AJ148" s="1">
        <f t="shared" si="97"/>
        <v>1</v>
      </c>
      <c r="AK148" s="1" t="s">
        <v>454</v>
      </c>
      <c r="AL148" s="7">
        <f t="shared" si="98"/>
        <v>0</v>
      </c>
      <c r="AM148" s="1">
        <f t="shared" si="99"/>
        <v>0</v>
      </c>
      <c r="AN148" s="1" t="s">
        <v>454</v>
      </c>
      <c r="AO148" s="7">
        <f t="shared" si="100"/>
        <v>0</v>
      </c>
      <c r="AP148" s="1">
        <f t="shared" si="101"/>
        <v>0</v>
      </c>
      <c r="AQ148" s="1" t="s">
        <v>453</v>
      </c>
      <c r="AR148" s="7">
        <f t="shared" si="102"/>
        <v>1</v>
      </c>
      <c r="AS148" s="1">
        <f t="shared" si="103"/>
        <v>1</v>
      </c>
      <c r="AT148" s="1" t="s">
        <v>464</v>
      </c>
      <c r="AU148" s="7">
        <f t="shared" si="104"/>
        <v>4</v>
      </c>
      <c r="AV148" s="1">
        <f t="shared" si="105"/>
        <v>4</v>
      </c>
      <c r="AW148" s="1" t="s">
        <v>454</v>
      </c>
      <c r="AX148" s="7">
        <f t="shared" si="106"/>
        <v>0</v>
      </c>
      <c r="AY148" s="1">
        <f t="shared" si="107"/>
        <v>0</v>
      </c>
      <c r="BA148" s="7" t="str">
        <f t="shared" si="108"/>
        <v>NA</v>
      </c>
      <c r="BB148" s="1" t="e">
        <f t="shared" si="109"/>
        <v>#VALUE!</v>
      </c>
      <c r="BC148" s="1" t="s">
        <v>453</v>
      </c>
      <c r="BD148" s="7">
        <f t="shared" si="110"/>
        <v>1</v>
      </c>
      <c r="BE148" s="1">
        <f t="shared" si="111"/>
        <v>1</v>
      </c>
      <c r="BF148" s="1" t="s">
        <v>455</v>
      </c>
      <c r="BG148" s="7" t="str">
        <f t="shared" si="112"/>
        <v>NA</v>
      </c>
      <c r="BH148" s="1" t="e">
        <f t="shared" si="113"/>
        <v>#VALUE!</v>
      </c>
    </row>
    <row r="149" spans="1:60" x14ac:dyDescent="0.25">
      <c r="A149" s="1" t="s">
        <v>222</v>
      </c>
      <c r="B149" s="1" t="s">
        <v>404</v>
      </c>
      <c r="C149" s="7">
        <f t="shared" si="76"/>
        <v>1</v>
      </c>
      <c r="D149" s="1" t="s">
        <v>411</v>
      </c>
      <c r="E149" s="7">
        <f t="shared" si="77"/>
        <v>4</v>
      </c>
      <c r="F149" s="1" t="s">
        <v>484</v>
      </c>
      <c r="G149" s="7">
        <f t="shared" si="78"/>
        <v>2</v>
      </c>
      <c r="H149" s="1" t="s">
        <v>418</v>
      </c>
      <c r="I149" s="7">
        <f t="shared" si="79"/>
        <v>2</v>
      </c>
      <c r="J149" s="1" t="s">
        <v>487</v>
      </c>
      <c r="K149" s="7">
        <f t="shared" si="80"/>
        <v>3</v>
      </c>
      <c r="L149" s="7">
        <f t="shared" si="81"/>
        <v>3</v>
      </c>
      <c r="M149" s="1" t="s">
        <v>426</v>
      </c>
      <c r="N149" s="7">
        <f t="shared" si="82"/>
        <v>4</v>
      </c>
      <c r="O149" s="7">
        <f t="shared" si="83"/>
        <v>4</v>
      </c>
      <c r="Q149" s="7" t="str">
        <f t="shared" si="84"/>
        <v>NA</v>
      </c>
      <c r="R149" s="7" t="e">
        <f t="shared" si="85"/>
        <v>#VALUE!</v>
      </c>
      <c r="S149" s="1" t="s">
        <v>433</v>
      </c>
      <c r="T149" s="7">
        <f t="shared" si="86"/>
        <v>1</v>
      </c>
      <c r="U149" s="1">
        <f t="shared" si="87"/>
        <v>1</v>
      </c>
      <c r="V149" s="1" t="s">
        <v>425</v>
      </c>
      <c r="W149" s="7">
        <f t="shared" si="88"/>
        <v>2</v>
      </c>
      <c r="X149" s="1">
        <f t="shared" si="89"/>
        <v>2</v>
      </c>
      <c r="Y149" s="1" t="s">
        <v>425</v>
      </c>
      <c r="Z149" s="7">
        <f t="shared" si="90"/>
        <v>2</v>
      </c>
      <c r="AA149" s="1">
        <f t="shared" si="91"/>
        <v>2</v>
      </c>
      <c r="AB149" s="1" t="s">
        <v>425</v>
      </c>
      <c r="AC149" s="7">
        <f t="shared" si="92"/>
        <v>2</v>
      </c>
      <c r="AD149" s="1">
        <f t="shared" si="93"/>
        <v>2</v>
      </c>
      <c r="AE149" s="1" t="s">
        <v>445</v>
      </c>
      <c r="AF149" s="7">
        <f t="shared" si="94"/>
        <v>1</v>
      </c>
      <c r="AG149" s="1">
        <f t="shared" si="95"/>
        <v>1</v>
      </c>
      <c r="AH149" s="1" t="s">
        <v>453</v>
      </c>
      <c r="AI149" s="7">
        <f t="shared" si="96"/>
        <v>1</v>
      </c>
      <c r="AJ149" s="1">
        <f t="shared" si="97"/>
        <v>1</v>
      </c>
      <c r="AK149" s="1" t="s">
        <v>440</v>
      </c>
      <c r="AL149" s="7" t="str">
        <f t="shared" si="98"/>
        <v>NA</v>
      </c>
      <c r="AM149" s="1" t="e">
        <f t="shared" si="99"/>
        <v>#VALUE!</v>
      </c>
      <c r="AN149" s="1" t="s">
        <v>454</v>
      </c>
      <c r="AO149" s="7">
        <f t="shared" si="100"/>
        <v>0</v>
      </c>
      <c r="AP149" s="1">
        <f t="shared" si="101"/>
        <v>0</v>
      </c>
      <c r="AQ149" s="1" t="s">
        <v>454</v>
      </c>
      <c r="AR149" s="7">
        <f t="shared" si="102"/>
        <v>0</v>
      </c>
      <c r="AS149" s="1">
        <f t="shared" si="103"/>
        <v>0</v>
      </c>
      <c r="AT149" s="1" t="s">
        <v>464</v>
      </c>
      <c r="AU149" s="7">
        <f t="shared" si="104"/>
        <v>4</v>
      </c>
      <c r="AV149" s="1">
        <f t="shared" si="105"/>
        <v>4</v>
      </c>
      <c r="AW149" s="1" t="s">
        <v>453</v>
      </c>
      <c r="AX149" s="7">
        <f t="shared" si="106"/>
        <v>1</v>
      </c>
      <c r="AY149" s="1">
        <f t="shared" si="107"/>
        <v>1</v>
      </c>
      <c r="AZ149" s="1" t="s">
        <v>475</v>
      </c>
      <c r="BA149" s="7">
        <f t="shared" si="108"/>
        <v>4</v>
      </c>
      <c r="BB149" s="1">
        <f t="shared" si="109"/>
        <v>4</v>
      </c>
      <c r="BC149" s="1" t="s">
        <v>454</v>
      </c>
      <c r="BD149" s="7">
        <f t="shared" si="110"/>
        <v>0</v>
      </c>
      <c r="BE149" s="1">
        <f t="shared" si="111"/>
        <v>0</v>
      </c>
      <c r="BF149" s="1" t="s">
        <v>454</v>
      </c>
      <c r="BG149" s="7">
        <f t="shared" si="112"/>
        <v>0</v>
      </c>
      <c r="BH149" s="1">
        <f t="shared" si="113"/>
        <v>0</v>
      </c>
    </row>
    <row r="150" spans="1:60" x14ac:dyDescent="0.25">
      <c r="A150" s="1" t="s">
        <v>310</v>
      </c>
      <c r="B150" s="1" t="s">
        <v>404</v>
      </c>
      <c r="C150" s="7">
        <f t="shared" si="76"/>
        <v>1</v>
      </c>
      <c r="D150" s="1" t="s">
        <v>412</v>
      </c>
      <c r="E150" s="7">
        <f t="shared" si="77"/>
        <v>5</v>
      </c>
      <c r="F150" s="1" t="s">
        <v>415</v>
      </c>
      <c r="G150" s="7">
        <f t="shared" si="78"/>
        <v>3</v>
      </c>
      <c r="H150" s="1" t="s">
        <v>417</v>
      </c>
      <c r="I150" s="7">
        <f t="shared" si="79"/>
        <v>3</v>
      </c>
      <c r="J150" s="1" t="s">
        <v>487</v>
      </c>
      <c r="K150" s="7">
        <f t="shared" si="80"/>
        <v>3</v>
      </c>
      <c r="L150" s="7">
        <f t="shared" si="81"/>
        <v>3</v>
      </c>
      <c r="M150" s="1" t="s">
        <v>425</v>
      </c>
      <c r="N150" s="7">
        <f t="shared" si="82"/>
        <v>2</v>
      </c>
      <c r="O150" s="7">
        <f t="shared" si="83"/>
        <v>2</v>
      </c>
      <c r="P150" s="1" t="s">
        <v>496</v>
      </c>
      <c r="Q150" s="7">
        <f t="shared" si="84"/>
        <v>5</v>
      </c>
      <c r="R150" s="7">
        <f t="shared" si="85"/>
        <v>5</v>
      </c>
      <c r="S150" s="1" t="s">
        <v>432</v>
      </c>
      <c r="T150" s="7">
        <f t="shared" si="86"/>
        <v>2</v>
      </c>
      <c r="U150" s="1">
        <f t="shared" si="87"/>
        <v>2</v>
      </c>
      <c r="V150" s="1" t="s">
        <v>438</v>
      </c>
      <c r="W150" s="7">
        <f t="shared" si="88"/>
        <v>1</v>
      </c>
      <c r="X150" s="1">
        <f t="shared" si="89"/>
        <v>1</v>
      </c>
      <c r="Y150" s="1" t="s">
        <v>438</v>
      </c>
      <c r="Z150" s="7">
        <f t="shared" si="90"/>
        <v>1</v>
      </c>
      <c r="AA150" s="1">
        <f t="shared" si="91"/>
        <v>1</v>
      </c>
      <c r="AB150" s="1" t="s">
        <v>440</v>
      </c>
      <c r="AC150" s="7" t="str">
        <f t="shared" si="92"/>
        <v>NA</v>
      </c>
      <c r="AD150" s="1" t="e">
        <f t="shared" si="93"/>
        <v>#VALUE!</v>
      </c>
      <c r="AE150" s="1" t="s">
        <v>446</v>
      </c>
      <c r="AF150" s="7">
        <f t="shared" si="94"/>
        <v>5</v>
      </c>
      <c r="AG150" s="1">
        <f t="shared" si="95"/>
        <v>5</v>
      </c>
      <c r="AH150" s="1" t="s">
        <v>453</v>
      </c>
      <c r="AI150" s="7">
        <f t="shared" si="96"/>
        <v>1</v>
      </c>
      <c r="AJ150" s="1">
        <f t="shared" si="97"/>
        <v>1</v>
      </c>
      <c r="AK150" s="1" t="s">
        <v>453</v>
      </c>
      <c r="AL150" s="7">
        <f t="shared" si="98"/>
        <v>1</v>
      </c>
      <c r="AM150" s="1">
        <f t="shared" si="99"/>
        <v>1</v>
      </c>
      <c r="AN150" s="1" t="s">
        <v>453</v>
      </c>
      <c r="AO150" s="7">
        <f t="shared" si="100"/>
        <v>1</v>
      </c>
      <c r="AP150" s="1">
        <f t="shared" si="101"/>
        <v>1</v>
      </c>
      <c r="AQ150" s="1" t="s">
        <v>453</v>
      </c>
      <c r="AR150" s="7">
        <f t="shared" si="102"/>
        <v>1</v>
      </c>
      <c r="AS150" s="1">
        <f t="shared" si="103"/>
        <v>1</v>
      </c>
      <c r="AT150" s="1" t="s">
        <v>462</v>
      </c>
      <c r="AU150" s="7">
        <f t="shared" si="104"/>
        <v>3</v>
      </c>
      <c r="AV150" s="1">
        <f t="shared" si="105"/>
        <v>3</v>
      </c>
      <c r="AW150" s="1" t="s">
        <v>454</v>
      </c>
      <c r="AX150" s="7">
        <f t="shared" si="106"/>
        <v>0</v>
      </c>
      <c r="AY150" s="1">
        <f t="shared" si="107"/>
        <v>0</v>
      </c>
      <c r="BA150" s="7" t="str">
        <f t="shared" si="108"/>
        <v>NA</v>
      </c>
      <c r="BB150" s="1" t="e">
        <f t="shared" si="109"/>
        <v>#VALUE!</v>
      </c>
      <c r="BC150" s="1" t="s">
        <v>454</v>
      </c>
      <c r="BD150" s="7">
        <f t="shared" si="110"/>
        <v>0</v>
      </c>
      <c r="BE150" s="1">
        <f t="shared" si="111"/>
        <v>0</v>
      </c>
      <c r="BF150" s="1" t="s">
        <v>455</v>
      </c>
      <c r="BG150" s="7" t="str">
        <f t="shared" si="112"/>
        <v>NA</v>
      </c>
      <c r="BH150" s="1" t="e">
        <f t="shared" si="113"/>
        <v>#VALUE!</v>
      </c>
    </row>
    <row r="151" spans="1:60" x14ac:dyDescent="0.25">
      <c r="A151" s="1" t="s">
        <v>98</v>
      </c>
      <c r="B151" s="1" t="s">
        <v>403</v>
      </c>
      <c r="C151" s="7">
        <f t="shared" si="76"/>
        <v>2</v>
      </c>
      <c r="D151" s="1" t="s">
        <v>410</v>
      </c>
      <c r="E151" s="7">
        <f t="shared" si="77"/>
        <v>3</v>
      </c>
      <c r="F151" s="1" t="s">
        <v>484</v>
      </c>
      <c r="G151" s="7">
        <f t="shared" si="78"/>
        <v>2</v>
      </c>
      <c r="H151" s="1" t="s">
        <v>416</v>
      </c>
      <c r="I151" s="7">
        <f t="shared" si="79"/>
        <v>1</v>
      </c>
      <c r="J151" s="1" t="s">
        <v>487</v>
      </c>
      <c r="K151" s="7">
        <f t="shared" si="80"/>
        <v>3</v>
      </c>
      <c r="L151" s="7">
        <f t="shared" si="81"/>
        <v>3</v>
      </c>
      <c r="M151" s="1" t="s">
        <v>426</v>
      </c>
      <c r="N151" s="7">
        <f t="shared" si="82"/>
        <v>4</v>
      </c>
      <c r="O151" s="7">
        <f t="shared" si="83"/>
        <v>4</v>
      </c>
      <c r="Q151" s="7" t="str">
        <f t="shared" si="84"/>
        <v>NA</v>
      </c>
      <c r="R151" s="7" t="e">
        <f t="shared" si="85"/>
        <v>#VALUE!</v>
      </c>
      <c r="S151" s="1" t="s">
        <v>434</v>
      </c>
      <c r="T151" s="7">
        <f t="shared" si="86"/>
        <v>5</v>
      </c>
      <c r="U151" s="1">
        <f t="shared" si="87"/>
        <v>5</v>
      </c>
      <c r="V151" s="1" t="s">
        <v>490</v>
      </c>
      <c r="W151" s="7">
        <f t="shared" si="88"/>
        <v>5</v>
      </c>
      <c r="X151" s="1">
        <f t="shared" si="89"/>
        <v>5</v>
      </c>
      <c r="Y151" s="1" t="s">
        <v>490</v>
      </c>
      <c r="Z151" s="7">
        <f t="shared" si="90"/>
        <v>5</v>
      </c>
      <c r="AA151" s="1">
        <f t="shared" si="91"/>
        <v>5</v>
      </c>
      <c r="AB151" s="1" t="s">
        <v>490</v>
      </c>
      <c r="AC151" s="7">
        <f t="shared" si="92"/>
        <v>5</v>
      </c>
      <c r="AD151" s="1">
        <f t="shared" si="93"/>
        <v>5</v>
      </c>
      <c r="AE151" s="1" t="s">
        <v>425</v>
      </c>
      <c r="AF151" s="7">
        <f t="shared" si="94"/>
        <v>2</v>
      </c>
      <c r="AG151" s="1">
        <f t="shared" si="95"/>
        <v>2</v>
      </c>
      <c r="AH151" s="1" t="s">
        <v>453</v>
      </c>
      <c r="AI151" s="7">
        <f t="shared" si="96"/>
        <v>1</v>
      </c>
      <c r="AJ151" s="1">
        <f t="shared" si="97"/>
        <v>1</v>
      </c>
      <c r="AK151" s="1" t="s">
        <v>453</v>
      </c>
      <c r="AL151" s="7">
        <f t="shared" si="98"/>
        <v>1</v>
      </c>
      <c r="AM151" s="1">
        <f t="shared" si="99"/>
        <v>1</v>
      </c>
      <c r="AN151" s="1" t="s">
        <v>454</v>
      </c>
      <c r="AO151" s="7">
        <f t="shared" si="100"/>
        <v>0</v>
      </c>
      <c r="AP151" s="1">
        <f t="shared" si="101"/>
        <v>0</v>
      </c>
      <c r="AQ151" s="1" t="s">
        <v>454</v>
      </c>
      <c r="AR151" s="7">
        <f t="shared" si="102"/>
        <v>0</v>
      </c>
      <c r="AS151" s="1">
        <f t="shared" si="103"/>
        <v>0</v>
      </c>
      <c r="AT151" s="1" t="s">
        <v>462</v>
      </c>
      <c r="AU151" s="7">
        <f t="shared" si="104"/>
        <v>3</v>
      </c>
      <c r="AV151" s="1">
        <f t="shared" si="105"/>
        <v>3</v>
      </c>
      <c r="AW151" s="1" t="s">
        <v>454</v>
      </c>
      <c r="AX151" s="7">
        <f t="shared" si="106"/>
        <v>0</v>
      </c>
      <c r="AY151" s="1">
        <f t="shared" si="107"/>
        <v>0</v>
      </c>
      <c r="BA151" s="7" t="str">
        <f t="shared" si="108"/>
        <v>NA</v>
      </c>
      <c r="BB151" s="1" t="e">
        <f t="shared" si="109"/>
        <v>#VALUE!</v>
      </c>
      <c r="BC151" s="1" t="s">
        <v>453</v>
      </c>
      <c r="BD151" s="7">
        <f t="shared" si="110"/>
        <v>1</v>
      </c>
      <c r="BE151" s="1">
        <f t="shared" si="111"/>
        <v>1</v>
      </c>
      <c r="BF151" s="1" t="s">
        <v>453</v>
      </c>
      <c r="BG151" s="7">
        <f t="shared" si="112"/>
        <v>1</v>
      </c>
      <c r="BH151" s="1">
        <f t="shared" si="113"/>
        <v>1</v>
      </c>
    </row>
    <row r="152" spans="1:60" x14ac:dyDescent="0.25">
      <c r="A152" s="1" t="s">
        <v>250</v>
      </c>
      <c r="B152" s="1" t="s">
        <v>404</v>
      </c>
      <c r="C152" s="7">
        <f t="shared" si="76"/>
        <v>1</v>
      </c>
      <c r="D152" s="1" t="s">
        <v>411</v>
      </c>
      <c r="E152" s="7">
        <f t="shared" si="77"/>
        <v>4</v>
      </c>
      <c r="F152" s="1" t="s">
        <v>415</v>
      </c>
      <c r="G152" s="7">
        <f t="shared" si="78"/>
        <v>3</v>
      </c>
      <c r="H152" s="1" t="s">
        <v>416</v>
      </c>
      <c r="I152" s="7">
        <f t="shared" si="79"/>
        <v>1</v>
      </c>
      <c r="J152" s="1" t="s">
        <v>422</v>
      </c>
      <c r="K152" s="7">
        <f t="shared" si="80"/>
        <v>4</v>
      </c>
      <c r="L152" s="7">
        <f t="shared" si="81"/>
        <v>4</v>
      </c>
      <c r="M152" s="1" t="s">
        <v>427</v>
      </c>
      <c r="N152" s="7" t="str">
        <f t="shared" si="82"/>
        <v>NA</v>
      </c>
      <c r="O152" s="7" t="e">
        <f t="shared" si="83"/>
        <v>#VALUE!</v>
      </c>
      <c r="Q152" s="7" t="str">
        <f t="shared" si="84"/>
        <v>NA</v>
      </c>
      <c r="R152" s="7" t="e">
        <f t="shared" si="85"/>
        <v>#VALUE!</v>
      </c>
      <c r="S152" s="1" t="s">
        <v>434</v>
      </c>
      <c r="T152" s="7">
        <f t="shared" si="86"/>
        <v>5</v>
      </c>
      <c r="U152" s="1">
        <f t="shared" si="87"/>
        <v>5</v>
      </c>
      <c r="V152" s="1" t="s">
        <v>490</v>
      </c>
      <c r="W152" s="7">
        <f t="shared" si="88"/>
        <v>5</v>
      </c>
      <c r="X152" s="1">
        <f t="shared" si="89"/>
        <v>5</v>
      </c>
      <c r="Y152" s="1" t="s">
        <v>425</v>
      </c>
      <c r="Z152" s="7">
        <f t="shared" si="90"/>
        <v>2</v>
      </c>
      <c r="AA152" s="1">
        <f t="shared" si="91"/>
        <v>2</v>
      </c>
      <c r="AB152" s="1" t="s">
        <v>425</v>
      </c>
      <c r="AC152" s="7">
        <f t="shared" si="92"/>
        <v>2</v>
      </c>
      <c r="AD152" s="1">
        <f t="shared" si="93"/>
        <v>2</v>
      </c>
      <c r="AE152" s="1" t="s">
        <v>425</v>
      </c>
      <c r="AF152" s="7">
        <f t="shared" si="94"/>
        <v>2</v>
      </c>
      <c r="AG152" s="1">
        <f t="shared" si="95"/>
        <v>2</v>
      </c>
      <c r="AH152" s="1" t="s">
        <v>453</v>
      </c>
      <c r="AI152" s="7">
        <f t="shared" si="96"/>
        <v>1</v>
      </c>
      <c r="AJ152" s="1">
        <f t="shared" si="97"/>
        <v>1</v>
      </c>
      <c r="AK152" s="1" t="s">
        <v>453</v>
      </c>
      <c r="AL152" s="7">
        <f t="shared" si="98"/>
        <v>1</v>
      </c>
      <c r="AM152" s="1">
        <f t="shared" si="99"/>
        <v>1</v>
      </c>
      <c r="AN152" s="1" t="s">
        <v>454</v>
      </c>
      <c r="AO152" s="7">
        <f t="shared" si="100"/>
        <v>0</v>
      </c>
      <c r="AP152" s="1">
        <f t="shared" si="101"/>
        <v>0</v>
      </c>
      <c r="AQ152" s="1" t="s">
        <v>454</v>
      </c>
      <c r="AR152" s="7">
        <f t="shared" si="102"/>
        <v>0</v>
      </c>
      <c r="AS152" s="1">
        <f t="shared" si="103"/>
        <v>0</v>
      </c>
      <c r="AT152" s="1" t="s">
        <v>461</v>
      </c>
      <c r="AU152" s="7">
        <f t="shared" si="104"/>
        <v>1</v>
      </c>
      <c r="AV152" s="1">
        <f t="shared" si="105"/>
        <v>1</v>
      </c>
      <c r="AW152" s="1" t="s">
        <v>454</v>
      </c>
      <c r="AX152" s="7">
        <f t="shared" si="106"/>
        <v>0</v>
      </c>
      <c r="AY152" s="1">
        <f t="shared" si="107"/>
        <v>0</v>
      </c>
      <c r="BA152" s="7" t="str">
        <f t="shared" si="108"/>
        <v>NA</v>
      </c>
      <c r="BB152" s="1" t="e">
        <f t="shared" si="109"/>
        <v>#VALUE!</v>
      </c>
      <c r="BC152" s="1" t="s">
        <v>455</v>
      </c>
      <c r="BD152" s="7" t="str">
        <f t="shared" si="110"/>
        <v>NA</v>
      </c>
      <c r="BE152" s="1" t="e">
        <f t="shared" si="111"/>
        <v>#VALUE!</v>
      </c>
      <c r="BF152" s="1" t="s">
        <v>455</v>
      </c>
      <c r="BG152" s="7" t="str">
        <f t="shared" si="112"/>
        <v>NA</v>
      </c>
      <c r="BH152" s="1" t="e">
        <f t="shared" si="113"/>
        <v>#VALUE!</v>
      </c>
    </row>
    <row r="153" spans="1:60" x14ac:dyDescent="0.25">
      <c r="A153" s="1" t="s">
        <v>106</v>
      </c>
      <c r="B153" s="1" t="s">
        <v>403</v>
      </c>
      <c r="C153" s="7">
        <f t="shared" si="76"/>
        <v>2</v>
      </c>
      <c r="D153" s="1" t="s">
        <v>410</v>
      </c>
      <c r="E153" s="7">
        <f t="shared" si="77"/>
        <v>3</v>
      </c>
      <c r="F153" s="1" t="s">
        <v>484</v>
      </c>
      <c r="G153" s="7">
        <f t="shared" si="78"/>
        <v>2</v>
      </c>
      <c r="H153" s="1" t="s">
        <v>417</v>
      </c>
      <c r="I153" s="7">
        <f t="shared" si="79"/>
        <v>3</v>
      </c>
      <c r="J153" s="1" t="s">
        <v>422</v>
      </c>
      <c r="K153" s="7">
        <f t="shared" si="80"/>
        <v>4</v>
      </c>
      <c r="L153" s="7">
        <f t="shared" si="81"/>
        <v>4</v>
      </c>
      <c r="M153" s="1" t="s">
        <v>491</v>
      </c>
      <c r="N153" s="7" t="str">
        <f t="shared" si="82"/>
        <v>NA</v>
      </c>
      <c r="O153" s="7" t="e">
        <f t="shared" si="83"/>
        <v>#VALUE!</v>
      </c>
      <c r="Q153" s="7" t="str">
        <f t="shared" si="84"/>
        <v>NA</v>
      </c>
      <c r="R153" s="7" t="e">
        <f t="shared" si="85"/>
        <v>#VALUE!</v>
      </c>
      <c r="S153" s="1" t="s">
        <v>427</v>
      </c>
      <c r="T153" s="7" t="str">
        <f t="shared" si="86"/>
        <v>NA</v>
      </c>
      <c r="U153" s="1" t="e">
        <f t="shared" si="87"/>
        <v>#VALUE!</v>
      </c>
      <c r="V153" s="1" t="s">
        <v>490</v>
      </c>
      <c r="W153" s="7">
        <f t="shared" si="88"/>
        <v>5</v>
      </c>
      <c r="X153" s="1">
        <f t="shared" si="89"/>
        <v>5</v>
      </c>
      <c r="Y153" s="1" t="s">
        <v>490</v>
      </c>
      <c r="Z153" s="7">
        <f t="shared" si="90"/>
        <v>5</v>
      </c>
      <c r="AA153" s="1">
        <f t="shared" si="91"/>
        <v>5</v>
      </c>
      <c r="AB153" s="1" t="s">
        <v>490</v>
      </c>
      <c r="AC153" s="7">
        <f t="shared" si="92"/>
        <v>5</v>
      </c>
      <c r="AD153" s="1">
        <f t="shared" si="93"/>
        <v>5</v>
      </c>
      <c r="AE153" s="1" t="s">
        <v>425</v>
      </c>
      <c r="AF153" s="7">
        <f t="shared" si="94"/>
        <v>2</v>
      </c>
      <c r="AG153" s="1">
        <f t="shared" si="95"/>
        <v>2</v>
      </c>
      <c r="AH153" s="1" t="s">
        <v>453</v>
      </c>
      <c r="AI153" s="7">
        <f t="shared" si="96"/>
        <v>1</v>
      </c>
      <c r="AJ153" s="1">
        <f t="shared" si="97"/>
        <v>1</v>
      </c>
      <c r="AK153" s="1" t="s">
        <v>453</v>
      </c>
      <c r="AL153" s="7">
        <f t="shared" si="98"/>
        <v>1</v>
      </c>
      <c r="AM153" s="1">
        <f t="shared" si="99"/>
        <v>1</v>
      </c>
      <c r="AN153" s="1" t="s">
        <v>453</v>
      </c>
      <c r="AO153" s="7">
        <f t="shared" si="100"/>
        <v>1</v>
      </c>
      <c r="AP153" s="1">
        <f t="shared" si="101"/>
        <v>1</v>
      </c>
      <c r="AQ153" s="1" t="s">
        <v>454</v>
      </c>
      <c r="AR153" s="7">
        <f t="shared" si="102"/>
        <v>0</v>
      </c>
      <c r="AS153" s="1">
        <f t="shared" si="103"/>
        <v>0</v>
      </c>
      <c r="AT153" s="1" t="s">
        <v>462</v>
      </c>
      <c r="AU153" s="7">
        <f t="shared" si="104"/>
        <v>3</v>
      </c>
      <c r="AV153" s="1">
        <f t="shared" si="105"/>
        <v>3</v>
      </c>
      <c r="AW153" s="1" t="s">
        <v>454</v>
      </c>
      <c r="AX153" s="7">
        <f t="shared" si="106"/>
        <v>0</v>
      </c>
      <c r="AY153" s="1">
        <f t="shared" si="107"/>
        <v>0</v>
      </c>
      <c r="BA153" s="7" t="str">
        <f t="shared" si="108"/>
        <v>NA</v>
      </c>
      <c r="BB153" s="1" t="e">
        <f t="shared" si="109"/>
        <v>#VALUE!</v>
      </c>
      <c r="BC153" s="1" t="s">
        <v>453</v>
      </c>
      <c r="BD153" s="7">
        <f t="shared" si="110"/>
        <v>1</v>
      </c>
      <c r="BE153" s="1">
        <f t="shared" si="111"/>
        <v>1</v>
      </c>
      <c r="BF153" s="1" t="s">
        <v>453</v>
      </c>
      <c r="BG153" s="7">
        <f t="shared" si="112"/>
        <v>1</v>
      </c>
      <c r="BH153" s="1">
        <f t="shared" si="113"/>
        <v>1</v>
      </c>
    </row>
    <row r="154" spans="1:60" x14ac:dyDescent="0.25">
      <c r="A154" s="1" t="s">
        <v>398</v>
      </c>
      <c r="B154" s="1" t="s">
        <v>403</v>
      </c>
      <c r="C154" s="7">
        <f t="shared" si="76"/>
        <v>2</v>
      </c>
      <c r="D154" s="1" t="s">
        <v>483</v>
      </c>
      <c r="E154" s="7">
        <f t="shared" si="77"/>
        <v>6</v>
      </c>
      <c r="F154" s="1" t="s">
        <v>415</v>
      </c>
      <c r="G154" s="7">
        <f t="shared" si="78"/>
        <v>3</v>
      </c>
      <c r="H154" s="1" t="s">
        <v>419</v>
      </c>
      <c r="I154" s="7">
        <f t="shared" si="79"/>
        <v>4</v>
      </c>
      <c r="J154" s="1" t="s">
        <v>423</v>
      </c>
      <c r="K154" s="7">
        <f t="shared" si="80"/>
        <v>5</v>
      </c>
      <c r="L154" s="7">
        <f t="shared" si="81"/>
        <v>5</v>
      </c>
      <c r="M154" s="1" t="s">
        <v>427</v>
      </c>
      <c r="N154" s="7" t="str">
        <f t="shared" si="82"/>
        <v>NA</v>
      </c>
      <c r="O154" s="7" t="e">
        <f t="shared" si="83"/>
        <v>#VALUE!</v>
      </c>
      <c r="Q154" s="7" t="str">
        <f t="shared" si="84"/>
        <v>NA</v>
      </c>
      <c r="R154" s="7" t="e">
        <f t="shared" si="85"/>
        <v>#VALUE!</v>
      </c>
      <c r="S154" s="1" t="s">
        <v>436</v>
      </c>
      <c r="T154" s="7" t="str">
        <f t="shared" si="86"/>
        <v>NA</v>
      </c>
      <c r="U154" s="1" t="e">
        <f t="shared" si="87"/>
        <v>#VALUE!</v>
      </c>
      <c r="V154" s="1" t="s">
        <v>440</v>
      </c>
      <c r="W154" s="7" t="str">
        <f t="shared" si="88"/>
        <v>NA</v>
      </c>
      <c r="X154" s="1" t="e">
        <f t="shared" si="89"/>
        <v>#VALUE!</v>
      </c>
      <c r="Y154" s="1" t="s">
        <v>440</v>
      </c>
      <c r="Z154" s="7" t="str">
        <f t="shared" si="90"/>
        <v>NA</v>
      </c>
      <c r="AA154" s="1" t="e">
        <f t="shared" si="91"/>
        <v>#VALUE!</v>
      </c>
      <c r="AB154" s="1" t="s">
        <v>440</v>
      </c>
      <c r="AC154" s="7" t="str">
        <f t="shared" si="92"/>
        <v>NA</v>
      </c>
      <c r="AD154" s="1" t="e">
        <f t="shared" si="93"/>
        <v>#VALUE!</v>
      </c>
      <c r="AE154" s="1" t="s">
        <v>446</v>
      </c>
      <c r="AF154" s="7">
        <f t="shared" si="94"/>
        <v>5</v>
      </c>
      <c r="AG154" s="1">
        <f t="shared" si="95"/>
        <v>5</v>
      </c>
      <c r="AH154" s="1" t="s">
        <v>453</v>
      </c>
      <c r="AI154" s="7">
        <f t="shared" si="96"/>
        <v>1</v>
      </c>
      <c r="AJ154" s="1">
        <f t="shared" si="97"/>
        <v>1</v>
      </c>
      <c r="AK154" s="1" t="s">
        <v>440</v>
      </c>
      <c r="AL154" s="7" t="str">
        <f t="shared" si="98"/>
        <v>NA</v>
      </c>
      <c r="AM154" s="1" t="e">
        <f t="shared" si="99"/>
        <v>#VALUE!</v>
      </c>
      <c r="AN154" s="1" t="s">
        <v>454</v>
      </c>
      <c r="AO154" s="7">
        <f t="shared" si="100"/>
        <v>0</v>
      </c>
      <c r="AP154" s="1">
        <f t="shared" si="101"/>
        <v>0</v>
      </c>
      <c r="AQ154" s="1" t="s">
        <v>453</v>
      </c>
      <c r="AR154" s="7">
        <f t="shared" si="102"/>
        <v>1</v>
      </c>
      <c r="AS154" s="1">
        <f t="shared" si="103"/>
        <v>1</v>
      </c>
      <c r="AT154" s="1" t="s">
        <v>464</v>
      </c>
      <c r="AU154" s="7">
        <f t="shared" si="104"/>
        <v>4</v>
      </c>
      <c r="AV154" s="1">
        <f t="shared" si="105"/>
        <v>4</v>
      </c>
      <c r="AW154" s="1" t="s">
        <v>467</v>
      </c>
      <c r="AX154" s="7" t="str">
        <f t="shared" si="106"/>
        <v>NA</v>
      </c>
      <c r="AY154" s="1" t="e">
        <f t="shared" si="107"/>
        <v>#VALUE!</v>
      </c>
      <c r="BA154" s="7" t="str">
        <f t="shared" si="108"/>
        <v>NA</v>
      </c>
      <c r="BB154" s="1" t="e">
        <f t="shared" si="109"/>
        <v>#VALUE!</v>
      </c>
      <c r="BC154" s="1" t="s">
        <v>453</v>
      </c>
      <c r="BD154" s="7">
        <f t="shared" si="110"/>
        <v>1</v>
      </c>
      <c r="BE154" s="1">
        <f t="shared" si="111"/>
        <v>1</v>
      </c>
      <c r="BF154" s="1" t="s">
        <v>453</v>
      </c>
      <c r="BG154" s="7">
        <f t="shared" si="112"/>
        <v>1</v>
      </c>
      <c r="BH154" s="1">
        <f t="shared" si="113"/>
        <v>1</v>
      </c>
    </row>
    <row r="155" spans="1:60" x14ac:dyDescent="0.25">
      <c r="A155" s="1" t="s">
        <v>369</v>
      </c>
      <c r="B155" s="1" t="s">
        <v>403</v>
      </c>
      <c r="C155" s="7">
        <f t="shared" si="76"/>
        <v>2</v>
      </c>
      <c r="D155" s="1" t="s">
        <v>412</v>
      </c>
      <c r="E155" s="7">
        <f t="shared" si="77"/>
        <v>5</v>
      </c>
      <c r="F155" s="1" t="s">
        <v>484</v>
      </c>
      <c r="G155" s="7">
        <f t="shared" si="78"/>
        <v>2</v>
      </c>
      <c r="H155" s="1" t="s">
        <v>418</v>
      </c>
      <c r="I155" s="7">
        <f t="shared" si="79"/>
        <v>2</v>
      </c>
      <c r="J155" s="1" t="s">
        <v>487</v>
      </c>
      <c r="K155" s="7">
        <f t="shared" si="80"/>
        <v>3</v>
      </c>
      <c r="L155" s="7">
        <f t="shared" si="81"/>
        <v>3</v>
      </c>
      <c r="M155" s="1" t="s">
        <v>491</v>
      </c>
      <c r="N155" s="7" t="str">
        <f t="shared" si="82"/>
        <v>NA</v>
      </c>
      <c r="O155" s="7" t="e">
        <f t="shared" si="83"/>
        <v>#VALUE!</v>
      </c>
      <c r="Q155" s="7" t="str">
        <f t="shared" si="84"/>
        <v>NA</v>
      </c>
      <c r="R155" s="7" t="e">
        <f t="shared" si="85"/>
        <v>#VALUE!</v>
      </c>
      <c r="S155" s="1" t="s">
        <v>434</v>
      </c>
      <c r="T155" s="7">
        <f t="shared" si="86"/>
        <v>5</v>
      </c>
      <c r="U155" s="1">
        <f t="shared" si="87"/>
        <v>5</v>
      </c>
      <c r="V155" s="1" t="s">
        <v>490</v>
      </c>
      <c r="W155" s="7">
        <f t="shared" si="88"/>
        <v>5</v>
      </c>
      <c r="X155" s="1">
        <f t="shared" si="89"/>
        <v>5</v>
      </c>
      <c r="Y155" s="1" t="s">
        <v>490</v>
      </c>
      <c r="Z155" s="7">
        <f t="shared" si="90"/>
        <v>5</v>
      </c>
      <c r="AA155" s="1">
        <f t="shared" si="91"/>
        <v>5</v>
      </c>
      <c r="AB155" s="1" t="s">
        <v>425</v>
      </c>
      <c r="AC155" s="7">
        <f t="shared" si="92"/>
        <v>2</v>
      </c>
      <c r="AD155" s="1">
        <f t="shared" si="93"/>
        <v>2</v>
      </c>
      <c r="AE155" s="1" t="s">
        <v>425</v>
      </c>
      <c r="AF155" s="7">
        <f t="shared" si="94"/>
        <v>2</v>
      </c>
      <c r="AG155" s="1">
        <f t="shared" si="95"/>
        <v>2</v>
      </c>
      <c r="AH155" s="1" t="s">
        <v>453</v>
      </c>
      <c r="AI155" s="7">
        <f t="shared" si="96"/>
        <v>1</v>
      </c>
      <c r="AJ155" s="1">
        <f t="shared" si="97"/>
        <v>1</v>
      </c>
      <c r="AK155" s="1" t="s">
        <v>454</v>
      </c>
      <c r="AL155" s="7">
        <f t="shared" si="98"/>
        <v>0</v>
      </c>
      <c r="AM155" s="1">
        <f t="shared" si="99"/>
        <v>0</v>
      </c>
      <c r="AN155" s="1" t="s">
        <v>454</v>
      </c>
      <c r="AO155" s="7">
        <f t="shared" si="100"/>
        <v>0</v>
      </c>
      <c r="AP155" s="1">
        <f t="shared" si="101"/>
        <v>0</v>
      </c>
      <c r="AQ155" s="1" t="s">
        <v>453</v>
      </c>
      <c r="AR155" s="7">
        <f t="shared" si="102"/>
        <v>1</v>
      </c>
      <c r="AS155" s="1">
        <f t="shared" si="103"/>
        <v>1</v>
      </c>
      <c r="AT155" s="1" t="s">
        <v>463</v>
      </c>
      <c r="AU155" s="7">
        <f t="shared" si="104"/>
        <v>5</v>
      </c>
      <c r="AV155" s="1">
        <f t="shared" si="105"/>
        <v>5</v>
      </c>
      <c r="AW155" s="1" t="s">
        <v>453</v>
      </c>
      <c r="AX155" s="7">
        <f t="shared" si="106"/>
        <v>1</v>
      </c>
      <c r="AY155" s="1">
        <f t="shared" si="107"/>
        <v>1</v>
      </c>
      <c r="AZ155" s="1" t="s">
        <v>473</v>
      </c>
      <c r="BA155" s="7">
        <f t="shared" si="108"/>
        <v>2</v>
      </c>
      <c r="BB155" s="1">
        <f t="shared" si="109"/>
        <v>2</v>
      </c>
      <c r="BC155" s="1" t="s">
        <v>453</v>
      </c>
      <c r="BD155" s="7">
        <f t="shared" si="110"/>
        <v>1</v>
      </c>
      <c r="BE155" s="1">
        <f t="shared" si="111"/>
        <v>1</v>
      </c>
      <c r="BF155" s="1" t="s">
        <v>453</v>
      </c>
      <c r="BG155" s="7">
        <f t="shared" si="112"/>
        <v>1</v>
      </c>
      <c r="BH155" s="1">
        <f t="shared" si="113"/>
        <v>1</v>
      </c>
    </row>
    <row r="156" spans="1:60" x14ac:dyDescent="0.25">
      <c r="A156" s="1" t="s">
        <v>143</v>
      </c>
      <c r="B156" s="1" t="s">
        <v>403</v>
      </c>
      <c r="C156" s="7">
        <f t="shared" si="76"/>
        <v>2</v>
      </c>
      <c r="D156" s="1" t="s">
        <v>410</v>
      </c>
      <c r="E156" s="7">
        <f t="shared" si="77"/>
        <v>3</v>
      </c>
      <c r="F156" s="1" t="s">
        <v>414</v>
      </c>
      <c r="G156" s="7">
        <f t="shared" si="78"/>
        <v>1</v>
      </c>
      <c r="H156" s="1" t="s">
        <v>417</v>
      </c>
      <c r="I156" s="7">
        <f t="shared" si="79"/>
        <v>3</v>
      </c>
      <c r="J156" s="1" t="s">
        <v>423</v>
      </c>
      <c r="K156" s="7">
        <f t="shared" si="80"/>
        <v>5</v>
      </c>
      <c r="L156" s="7">
        <f t="shared" si="81"/>
        <v>5</v>
      </c>
      <c r="M156" s="1" t="s">
        <v>489</v>
      </c>
      <c r="N156" s="7">
        <f t="shared" si="82"/>
        <v>1</v>
      </c>
      <c r="O156" s="7">
        <f t="shared" si="83"/>
        <v>1</v>
      </c>
      <c r="P156" s="1" t="s">
        <v>496</v>
      </c>
      <c r="Q156" s="7">
        <f t="shared" si="84"/>
        <v>5</v>
      </c>
      <c r="R156" s="7">
        <f t="shared" si="85"/>
        <v>5</v>
      </c>
      <c r="S156" s="1" t="s">
        <v>432</v>
      </c>
      <c r="T156" s="7">
        <f t="shared" si="86"/>
        <v>2</v>
      </c>
      <c r="U156" s="1">
        <f t="shared" si="87"/>
        <v>2</v>
      </c>
      <c r="V156" s="1" t="s">
        <v>438</v>
      </c>
      <c r="W156" s="7">
        <f t="shared" si="88"/>
        <v>1</v>
      </c>
      <c r="X156" s="1">
        <f t="shared" si="89"/>
        <v>1</v>
      </c>
      <c r="Y156" s="1" t="s">
        <v>491</v>
      </c>
      <c r="Z156" s="7" t="str">
        <f t="shared" si="90"/>
        <v>NA</v>
      </c>
      <c r="AA156" s="1" t="e">
        <f t="shared" si="91"/>
        <v>#VALUE!</v>
      </c>
      <c r="AB156" s="1" t="s">
        <v>440</v>
      </c>
      <c r="AC156" s="7" t="str">
        <f t="shared" si="92"/>
        <v>NA</v>
      </c>
      <c r="AD156" s="1" t="e">
        <f t="shared" si="93"/>
        <v>#VALUE!</v>
      </c>
      <c r="AE156" s="1" t="s">
        <v>425</v>
      </c>
      <c r="AF156" s="7">
        <f t="shared" si="94"/>
        <v>2</v>
      </c>
      <c r="AG156" s="1">
        <f t="shared" si="95"/>
        <v>2</v>
      </c>
      <c r="AH156" s="1" t="s">
        <v>455</v>
      </c>
      <c r="AI156" s="7" t="str">
        <f t="shared" si="96"/>
        <v>NA</v>
      </c>
      <c r="AJ156" s="1" t="e">
        <f t="shared" si="97"/>
        <v>#VALUE!</v>
      </c>
      <c r="AK156" s="1" t="s">
        <v>453</v>
      </c>
      <c r="AL156" s="7">
        <f t="shared" si="98"/>
        <v>1</v>
      </c>
      <c r="AM156" s="1">
        <f t="shared" si="99"/>
        <v>1</v>
      </c>
      <c r="AN156" s="1" t="s">
        <v>454</v>
      </c>
      <c r="AO156" s="7">
        <f t="shared" si="100"/>
        <v>0</v>
      </c>
      <c r="AP156" s="1">
        <f t="shared" si="101"/>
        <v>0</v>
      </c>
      <c r="AQ156" s="1" t="s">
        <v>453</v>
      </c>
      <c r="AR156" s="7">
        <f t="shared" si="102"/>
        <v>1</v>
      </c>
      <c r="AS156" s="1">
        <f t="shared" si="103"/>
        <v>1</v>
      </c>
      <c r="AT156" s="1" t="s">
        <v>464</v>
      </c>
      <c r="AU156" s="7">
        <f t="shared" si="104"/>
        <v>4</v>
      </c>
      <c r="AV156" s="1">
        <f t="shared" si="105"/>
        <v>4</v>
      </c>
      <c r="AW156" s="1" t="s">
        <v>454</v>
      </c>
      <c r="AX156" s="7">
        <f t="shared" si="106"/>
        <v>0</v>
      </c>
      <c r="AY156" s="1">
        <f t="shared" si="107"/>
        <v>0</v>
      </c>
      <c r="BA156" s="7" t="str">
        <f t="shared" si="108"/>
        <v>NA</v>
      </c>
      <c r="BB156" s="1" t="e">
        <f t="shared" si="109"/>
        <v>#VALUE!</v>
      </c>
      <c r="BC156" s="1" t="s">
        <v>453</v>
      </c>
      <c r="BD156" s="7">
        <f t="shared" si="110"/>
        <v>1</v>
      </c>
      <c r="BE156" s="1">
        <f t="shared" si="111"/>
        <v>1</v>
      </c>
      <c r="BF156" s="1" t="s">
        <v>455</v>
      </c>
      <c r="BG156" s="7" t="str">
        <f t="shared" si="112"/>
        <v>NA</v>
      </c>
      <c r="BH156" s="1" t="e">
        <f t="shared" si="113"/>
        <v>#VALUE!</v>
      </c>
    </row>
    <row r="157" spans="1:60" x14ac:dyDescent="0.25">
      <c r="A157" s="1" t="s">
        <v>126</v>
      </c>
      <c r="B157" s="1" t="s">
        <v>403</v>
      </c>
      <c r="C157" s="7">
        <f t="shared" si="76"/>
        <v>2</v>
      </c>
      <c r="D157" s="1" t="s">
        <v>410</v>
      </c>
      <c r="E157" s="7">
        <f t="shared" si="77"/>
        <v>3</v>
      </c>
      <c r="F157" s="1" t="s">
        <v>414</v>
      </c>
      <c r="G157" s="7">
        <f t="shared" si="78"/>
        <v>1</v>
      </c>
      <c r="H157" s="1" t="s">
        <v>417</v>
      </c>
      <c r="I157" s="7">
        <f t="shared" si="79"/>
        <v>3</v>
      </c>
      <c r="J157" s="1" t="s">
        <v>422</v>
      </c>
      <c r="K157" s="7">
        <f t="shared" si="80"/>
        <v>4</v>
      </c>
      <c r="L157" s="7">
        <f t="shared" si="81"/>
        <v>4</v>
      </c>
      <c r="M157" s="1" t="s">
        <v>427</v>
      </c>
      <c r="N157" s="7" t="str">
        <f t="shared" si="82"/>
        <v>NA</v>
      </c>
      <c r="O157" s="7" t="e">
        <f t="shared" si="83"/>
        <v>#VALUE!</v>
      </c>
      <c r="Q157" s="7" t="str">
        <f t="shared" si="84"/>
        <v>NA</v>
      </c>
      <c r="R157" s="7" t="e">
        <f t="shared" si="85"/>
        <v>#VALUE!</v>
      </c>
      <c r="S157" s="1" t="s">
        <v>432</v>
      </c>
      <c r="T157" s="7">
        <f t="shared" si="86"/>
        <v>2</v>
      </c>
      <c r="U157" s="1">
        <f t="shared" si="87"/>
        <v>2</v>
      </c>
      <c r="V157" s="1" t="s">
        <v>440</v>
      </c>
      <c r="W157" s="7" t="str">
        <f t="shared" si="88"/>
        <v>NA</v>
      </c>
      <c r="X157" s="1" t="e">
        <f t="shared" si="89"/>
        <v>#VALUE!</v>
      </c>
      <c r="Y157" s="1" t="s">
        <v>490</v>
      </c>
      <c r="Z157" s="7">
        <f t="shared" si="90"/>
        <v>5</v>
      </c>
      <c r="AA157" s="1">
        <f t="shared" si="91"/>
        <v>5</v>
      </c>
      <c r="AB157" s="1" t="s">
        <v>440</v>
      </c>
      <c r="AC157" s="7" t="str">
        <f t="shared" si="92"/>
        <v>NA</v>
      </c>
      <c r="AD157" s="1" t="e">
        <f t="shared" si="93"/>
        <v>#VALUE!</v>
      </c>
      <c r="AE157" s="1" t="s">
        <v>440</v>
      </c>
      <c r="AF157" s="7" t="str">
        <f t="shared" si="94"/>
        <v>NA</v>
      </c>
      <c r="AG157" s="1" t="e">
        <f t="shared" si="95"/>
        <v>#VALUE!</v>
      </c>
      <c r="AH157" s="1" t="s">
        <v>453</v>
      </c>
      <c r="AI157" s="7">
        <f t="shared" si="96"/>
        <v>1</v>
      </c>
      <c r="AJ157" s="1">
        <f t="shared" si="97"/>
        <v>1</v>
      </c>
      <c r="AK157" s="1" t="s">
        <v>453</v>
      </c>
      <c r="AL157" s="7">
        <f t="shared" si="98"/>
        <v>1</v>
      </c>
      <c r="AM157" s="1">
        <f t="shared" si="99"/>
        <v>1</v>
      </c>
      <c r="AN157" s="1" t="s">
        <v>454</v>
      </c>
      <c r="AO157" s="7">
        <f t="shared" si="100"/>
        <v>0</v>
      </c>
      <c r="AP157" s="1">
        <f t="shared" si="101"/>
        <v>0</v>
      </c>
      <c r="AQ157" s="1" t="s">
        <v>454</v>
      </c>
      <c r="AR157" s="7">
        <f t="shared" si="102"/>
        <v>0</v>
      </c>
      <c r="AS157" s="1">
        <f t="shared" si="103"/>
        <v>0</v>
      </c>
      <c r="AT157" s="1" t="s">
        <v>464</v>
      </c>
      <c r="AU157" s="7">
        <f t="shared" si="104"/>
        <v>4</v>
      </c>
      <c r="AV157" s="1">
        <f t="shared" si="105"/>
        <v>4</v>
      </c>
      <c r="AW157" s="1" t="s">
        <v>453</v>
      </c>
      <c r="AX157" s="7">
        <f t="shared" si="106"/>
        <v>1</v>
      </c>
      <c r="AY157" s="1">
        <f t="shared" si="107"/>
        <v>1</v>
      </c>
      <c r="AZ157" s="1" t="s">
        <v>472</v>
      </c>
      <c r="BA157" s="7">
        <f t="shared" si="108"/>
        <v>3</v>
      </c>
      <c r="BB157" s="1">
        <f t="shared" si="109"/>
        <v>3</v>
      </c>
      <c r="BC157" s="1" t="s">
        <v>453</v>
      </c>
      <c r="BD157" s="7">
        <f t="shared" si="110"/>
        <v>1</v>
      </c>
      <c r="BE157" s="1">
        <f t="shared" si="111"/>
        <v>1</v>
      </c>
      <c r="BF157" s="1" t="s">
        <v>454</v>
      </c>
      <c r="BG157" s="7">
        <f t="shared" si="112"/>
        <v>0</v>
      </c>
      <c r="BH157" s="1">
        <f t="shared" si="113"/>
        <v>0</v>
      </c>
    </row>
    <row r="158" spans="1:60" x14ac:dyDescent="0.25">
      <c r="A158" s="1" t="s">
        <v>134</v>
      </c>
      <c r="B158" s="1" t="s">
        <v>403</v>
      </c>
      <c r="C158" s="7">
        <f t="shared" si="76"/>
        <v>2</v>
      </c>
      <c r="D158" s="1" t="s">
        <v>410</v>
      </c>
      <c r="E158" s="7">
        <f t="shared" si="77"/>
        <v>3</v>
      </c>
      <c r="F158" s="1" t="s">
        <v>414</v>
      </c>
      <c r="G158" s="7">
        <f t="shared" si="78"/>
        <v>1</v>
      </c>
      <c r="H158" s="1" t="s">
        <v>417</v>
      </c>
      <c r="I158" s="7">
        <f t="shared" si="79"/>
        <v>3</v>
      </c>
      <c r="J158" s="1" t="s">
        <v>421</v>
      </c>
      <c r="K158" s="7">
        <f t="shared" si="80"/>
        <v>2</v>
      </c>
      <c r="L158" s="7">
        <f t="shared" si="81"/>
        <v>2</v>
      </c>
      <c r="M158" s="1" t="s">
        <v>427</v>
      </c>
      <c r="N158" s="7" t="str">
        <f t="shared" si="82"/>
        <v>NA</v>
      </c>
      <c r="O158" s="7" t="e">
        <f t="shared" si="83"/>
        <v>#VALUE!</v>
      </c>
      <c r="Q158" s="7" t="str">
        <f t="shared" si="84"/>
        <v>NA</v>
      </c>
      <c r="R158" s="7" t="e">
        <f t="shared" si="85"/>
        <v>#VALUE!</v>
      </c>
      <c r="S158" s="1" t="s">
        <v>432</v>
      </c>
      <c r="T158" s="7">
        <f t="shared" si="86"/>
        <v>2</v>
      </c>
      <c r="U158" s="1">
        <f t="shared" si="87"/>
        <v>2</v>
      </c>
      <c r="V158" s="1" t="s">
        <v>440</v>
      </c>
      <c r="W158" s="7" t="str">
        <f t="shared" si="88"/>
        <v>NA</v>
      </c>
      <c r="X158" s="1" t="e">
        <f t="shared" si="89"/>
        <v>#VALUE!</v>
      </c>
      <c r="Y158" s="1" t="s">
        <v>491</v>
      </c>
      <c r="Z158" s="7" t="str">
        <f t="shared" si="90"/>
        <v>NA</v>
      </c>
      <c r="AA158" s="1" t="e">
        <f t="shared" si="91"/>
        <v>#VALUE!</v>
      </c>
      <c r="AB158" s="1" t="s">
        <v>440</v>
      </c>
      <c r="AC158" s="7" t="str">
        <f t="shared" si="92"/>
        <v>NA</v>
      </c>
      <c r="AD158" s="1" t="e">
        <f t="shared" si="93"/>
        <v>#VALUE!</v>
      </c>
      <c r="AE158" s="1" t="s">
        <v>425</v>
      </c>
      <c r="AF158" s="7">
        <f t="shared" si="94"/>
        <v>2</v>
      </c>
      <c r="AG158" s="1">
        <f t="shared" si="95"/>
        <v>2</v>
      </c>
      <c r="AH158" s="1" t="s">
        <v>453</v>
      </c>
      <c r="AI158" s="7">
        <f t="shared" si="96"/>
        <v>1</v>
      </c>
      <c r="AJ158" s="1">
        <f t="shared" si="97"/>
        <v>1</v>
      </c>
      <c r="AK158" s="1" t="s">
        <v>453</v>
      </c>
      <c r="AL158" s="7">
        <f t="shared" si="98"/>
        <v>1</v>
      </c>
      <c r="AM158" s="1">
        <f t="shared" si="99"/>
        <v>1</v>
      </c>
      <c r="AN158" s="1" t="s">
        <v>454</v>
      </c>
      <c r="AO158" s="7">
        <f t="shared" si="100"/>
        <v>0</v>
      </c>
      <c r="AP158" s="1">
        <f t="shared" si="101"/>
        <v>0</v>
      </c>
      <c r="AQ158" s="1" t="s">
        <v>453</v>
      </c>
      <c r="AR158" s="7">
        <f t="shared" si="102"/>
        <v>1</v>
      </c>
      <c r="AS158" s="1">
        <f t="shared" si="103"/>
        <v>1</v>
      </c>
      <c r="AT158" s="1" t="s">
        <v>464</v>
      </c>
      <c r="AU158" s="7">
        <f t="shared" si="104"/>
        <v>4</v>
      </c>
      <c r="AV158" s="1">
        <f t="shared" si="105"/>
        <v>4</v>
      </c>
      <c r="AW158" s="1" t="s">
        <v>454</v>
      </c>
      <c r="AX158" s="7">
        <f t="shared" si="106"/>
        <v>0</v>
      </c>
      <c r="AY158" s="1">
        <f t="shared" si="107"/>
        <v>0</v>
      </c>
      <c r="BA158" s="7" t="str">
        <f t="shared" si="108"/>
        <v>NA</v>
      </c>
      <c r="BB158" s="1" t="e">
        <f t="shared" si="109"/>
        <v>#VALUE!</v>
      </c>
      <c r="BC158" s="1" t="s">
        <v>453</v>
      </c>
      <c r="BD158" s="7">
        <f t="shared" si="110"/>
        <v>1</v>
      </c>
      <c r="BE158" s="1">
        <f t="shared" si="111"/>
        <v>1</v>
      </c>
      <c r="BF158" s="1" t="s">
        <v>455</v>
      </c>
      <c r="BG158" s="7" t="str">
        <f t="shared" si="112"/>
        <v>NA</v>
      </c>
      <c r="BH158" s="1" t="e">
        <f t="shared" si="113"/>
        <v>#VALUE!</v>
      </c>
    </row>
    <row r="159" spans="1:60" x14ac:dyDescent="0.25">
      <c r="A159" s="1" t="s">
        <v>235</v>
      </c>
      <c r="B159" s="1" t="s">
        <v>403</v>
      </c>
      <c r="C159" s="7">
        <f t="shared" si="76"/>
        <v>2</v>
      </c>
      <c r="D159" s="1" t="s">
        <v>411</v>
      </c>
      <c r="E159" s="7">
        <f t="shared" si="77"/>
        <v>4</v>
      </c>
      <c r="F159" s="1" t="s">
        <v>484</v>
      </c>
      <c r="G159" s="7">
        <f t="shared" si="78"/>
        <v>2</v>
      </c>
      <c r="H159" s="1" t="s">
        <v>419</v>
      </c>
      <c r="I159" s="7">
        <f t="shared" si="79"/>
        <v>4</v>
      </c>
      <c r="J159" s="1" t="s">
        <v>487</v>
      </c>
      <c r="K159" s="7">
        <f t="shared" si="80"/>
        <v>3</v>
      </c>
      <c r="L159" s="7">
        <f t="shared" si="81"/>
        <v>3</v>
      </c>
      <c r="M159" s="1" t="s">
        <v>491</v>
      </c>
      <c r="N159" s="7" t="str">
        <f t="shared" si="82"/>
        <v>NA</v>
      </c>
      <c r="O159" s="7" t="e">
        <f t="shared" si="83"/>
        <v>#VALUE!</v>
      </c>
      <c r="Q159" s="7" t="str">
        <f t="shared" si="84"/>
        <v>NA</v>
      </c>
      <c r="R159" s="7" t="e">
        <f t="shared" si="85"/>
        <v>#VALUE!</v>
      </c>
      <c r="S159" s="1" t="s">
        <v>434</v>
      </c>
      <c r="T159" s="7">
        <f t="shared" si="86"/>
        <v>5</v>
      </c>
      <c r="U159" s="1">
        <f t="shared" si="87"/>
        <v>5</v>
      </c>
      <c r="V159" s="1" t="s">
        <v>425</v>
      </c>
      <c r="W159" s="7">
        <f t="shared" si="88"/>
        <v>2</v>
      </c>
      <c r="X159" s="1">
        <f t="shared" si="89"/>
        <v>2</v>
      </c>
      <c r="Y159" s="1" t="s">
        <v>425</v>
      </c>
      <c r="Z159" s="7">
        <f t="shared" si="90"/>
        <v>2</v>
      </c>
      <c r="AA159" s="1">
        <f t="shared" si="91"/>
        <v>2</v>
      </c>
      <c r="AB159" s="1" t="s">
        <v>425</v>
      </c>
      <c r="AC159" s="7">
        <f t="shared" si="92"/>
        <v>2</v>
      </c>
      <c r="AD159" s="1">
        <f t="shared" si="93"/>
        <v>2</v>
      </c>
      <c r="AE159" s="1" t="s">
        <v>446</v>
      </c>
      <c r="AF159" s="7">
        <f t="shared" si="94"/>
        <v>5</v>
      </c>
      <c r="AG159" s="1">
        <f t="shared" si="95"/>
        <v>5</v>
      </c>
      <c r="AH159" s="1" t="s">
        <v>453</v>
      </c>
      <c r="AI159" s="7">
        <f t="shared" si="96"/>
        <v>1</v>
      </c>
      <c r="AJ159" s="1">
        <f t="shared" si="97"/>
        <v>1</v>
      </c>
      <c r="AK159" s="1" t="s">
        <v>453</v>
      </c>
      <c r="AL159" s="7">
        <f t="shared" si="98"/>
        <v>1</v>
      </c>
      <c r="AM159" s="1">
        <f t="shared" si="99"/>
        <v>1</v>
      </c>
      <c r="AN159" s="1" t="s">
        <v>454</v>
      </c>
      <c r="AO159" s="7">
        <f t="shared" si="100"/>
        <v>0</v>
      </c>
      <c r="AP159" s="1">
        <f t="shared" si="101"/>
        <v>0</v>
      </c>
      <c r="AQ159" s="1" t="s">
        <v>453</v>
      </c>
      <c r="AR159" s="7">
        <f t="shared" si="102"/>
        <v>1</v>
      </c>
      <c r="AS159" s="1">
        <f t="shared" si="103"/>
        <v>1</v>
      </c>
      <c r="AT159" s="1" t="s">
        <v>464</v>
      </c>
      <c r="AU159" s="7">
        <f t="shared" si="104"/>
        <v>4</v>
      </c>
      <c r="AV159" s="1">
        <f t="shared" si="105"/>
        <v>4</v>
      </c>
      <c r="AW159" s="1" t="s">
        <v>453</v>
      </c>
      <c r="AX159" s="7">
        <f t="shared" si="106"/>
        <v>1</v>
      </c>
      <c r="AY159" s="1">
        <f t="shared" si="107"/>
        <v>1</v>
      </c>
      <c r="AZ159" s="1" t="s">
        <v>475</v>
      </c>
      <c r="BA159" s="7">
        <f t="shared" si="108"/>
        <v>4</v>
      </c>
      <c r="BB159" s="1">
        <f t="shared" si="109"/>
        <v>4</v>
      </c>
      <c r="BC159" s="1" t="s">
        <v>454</v>
      </c>
      <c r="BD159" s="7">
        <f t="shared" si="110"/>
        <v>0</v>
      </c>
      <c r="BE159" s="1">
        <f t="shared" si="111"/>
        <v>0</v>
      </c>
      <c r="BF159" s="1" t="s">
        <v>454</v>
      </c>
      <c r="BG159" s="7">
        <f t="shared" si="112"/>
        <v>0</v>
      </c>
      <c r="BH159" s="1">
        <f t="shared" si="113"/>
        <v>0</v>
      </c>
    </row>
    <row r="160" spans="1:60" x14ac:dyDescent="0.25">
      <c r="A160" s="1" t="s">
        <v>229</v>
      </c>
      <c r="B160" s="1" t="s">
        <v>403</v>
      </c>
      <c r="C160" s="7">
        <f t="shared" si="76"/>
        <v>2</v>
      </c>
      <c r="D160" s="1" t="s">
        <v>411</v>
      </c>
      <c r="E160" s="7">
        <f t="shared" si="77"/>
        <v>4</v>
      </c>
      <c r="F160" s="1" t="s">
        <v>484</v>
      </c>
      <c r="G160" s="7">
        <f t="shared" si="78"/>
        <v>2</v>
      </c>
      <c r="H160" s="1" t="s">
        <v>419</v>
      </c>
      <c r="I160" s="7">
        <f t="shared" si="79"/>
        <v>4</v>
      </c>
      <c r="J160" s="1" t="s">
        <v>487</v>
      </c>
      <c r="K160" s="7">
        <f t="shared" si="80"/>
        <v>3</v>
      </c>
      <c r="L160" s="7">
        <f t="shared" si="81"/>
        <v>3</v>
      </c>
      <c r="M160" s="1" t="s">
        <v>491</v>
      </c>
      <c r="N160" s="7" t="str">
        <f t="shared" si="82"/>
        <v>NA</v>
      </c>
      <c r="O160" s="7" t="e">
        <f t="shared" si="83"/>
        <v>#VALUE!</v>
      </c>
      <c r="Q160" s="7" t="str">
        <f t="shared" si="84"/>
        <v>NA</v>
      </c>
      <c r="R160" s="7" t="e">
        <f t="shared" si="85"/>
        <v>#VALUE!</v>
      </c>
      <c r="S160" s="1" t="s">
        <v>433</v>
      </c>
      <c r="T160" s="7">
        <f t="shared" si="86"/>
        <v>1</v>
      </c>
      <c r="U160" s="1">
        <f t="shared" si="87"/>
        <v>1</v>
      </c>
      <c r="V160" s="1" t="s">
        <v>425</v>
      </c>
      <c r="W160" s="7">
        <f t="shared" si="88"/>
        <v>2</v>
      </c>
      <c r="X160" s="1">
        <f t="shared" si="89"/>
        <v>2</v>
      </c>
      <c r="Y160" s="1" t="s">
        <v>425</v>
      </c>
      <c r="Z160" s="7">
        <f t="shared" si="90"/>
        <v>2</v>
      </c>
      <c r="AA160" s="1">
        <f t="shared" si="91"/>
        <v>2</v>
      </c>
      <c r="AB160" s="1" t="s">
        <v>425</v>
      </c>
      <c r="AC160" s="7">
        <f t="shared" si="92"/>
        <v>2</v>
      </c>
      <c r="AD160" s="1">
        <f t="shared" si="93"/>
        <v>2</v>
      </c>
      <c r="AE160" s="1" t="s">
        <v>446</v>
      </c>
      <c r="AF160" s="7">
        <f t="shared" si="94"/>
        <v>5</v>
      </c>
      <c r="AG160" s="1">
        <f t="shared" si="95"/>
        <v>5</v>
      </c>
      <c r="AH160" s="1" t="s">
        <v>453</v>
      </c>
      <c r="AI160" s="7">
        <f t="shared" si="96"/>
        <v>1</v>
      </c>
      <c r="AJ160" s="1">
        <f t="shared" si="97"/>
        <v>1</v>
      </c>
      <c r="AK160" s="1" t="s">
        <v>440</v>
      </c>
      <c r="AL160" s="7" t="str">
        <f t="shared" si="98"/>
        <v>NA</v>
      </c>
      <c r="AM160" s="1" t="e">
        <f t="shared" si="99"/>
        <v>#VALUE!</v>
      </c>
      <c r="AN160" s="1" t="s">
        <v>454</v>
      </c>
      <c r="AO160" s="7">
        <f t="shared" si="100"/>
        <v>0</v>
      </c>
      <c r="AP160" s="1">
        <f t="shared" si="101"/>
        <v>0</v>
      </c>
      <c r="AQ160" s="1" t="s">
        <v>453</v>
      </c>
      <c r="AR160" s="7">
        <f t="shared" si="102"/>
        <v>1</v>
      </c>
      <c r="AS160" s="1">
        <f t="shared" si="103"/>
        <v>1</v>
      </c>
      <c r="AT160" s="1" t="s">
        <v>464</v>
      </c>
      <c r="AU160" s="7">
        <f t="shared" si="104"/>
        <v>4</v>
      </c>
      <c r="AV160" s="1">
        <f t="shared" si="105"/>
        <v>4</v>
      </c>
      <c r="AW160" s="1" t="s">
        <v>453</v>
      </c>
      <c r="AX160" s="7">
        <f t="shared" si="106"/>
        <v>1</v>
      </c>
      <c r="AY160" s="1">
        <f t="shared" si="107"/>
        <v>1</v>
      </c>
      <c r="AZ160" s="1" t="s">
        <v>472</v>
      </c>
      <c r="BA160" s="7">
        <f t="shared" si="108"/>
        <v>3</v>
      </c>
      <c r="BB160" s="1">
        <f t="shared" si="109"/>
        <v>3</v>
      </c>
      <c r="BC160" s="1" t="s">
        <v>454</v>
      </c>
      <c r="BD160" s="7">
        <f t="shared" si="110"/>
        <v>0</v>
      </c>
      <c r="BE160" s="1">
        <f t="shared" si="111"/>
        <v>0</v>
      </c>
      <c r="BF160" s="1" t="s">
        <v>454</v>
      </c>
      <c r="BG160" s="7">
        <f t="shared" si="112"/>
        <v>0</v>
      </c>
      <c r="BH160" s="1">
        <f t="shared" si="113"/>
        <v>0</v>
      </c>
    </row>
    <row r="161" spans="1:60" x14ac:dyDescent="0.25">
      <c r="A161" s="1" t="s">
        <v>233</v>
      </c>
      <c r="B161" s="1" t="s">
        <v>403</v>
      </c>
      <c r="C161" s="7">
        <f t="shared" si="76"/>
        <v>2</v>
      </c>
      <c r="D161" s="1" t="s">
        <v>411</v>
      </c>
      <c r="E161" s="7">
        <f t="shared" si="77"/>
        <v>4</v>
      </c>
      <c r="F161" s="1" t="s">
        <v>484</v>
      </c>
      <c r="G161" s="7">
        <f t="shared" si="78"/>
        <v>2</v>
      </c>
      <c r="H161" s="1" t="s">
        <v>419</v>
      </c>
      <c r="I161" s="7">
        <f t="shared" si="79"/>
        <v>4</v>
      </c>
      <c r="J161" s="1" t="s">
        <v>487</v>
      </c>
      <c r="K161" s="7">
        <f t="shared" si="80"/>
        <v>3</v>
      </c>
      <c r="L161" s="7">
        <f t="shared" si="81"/>
        <v>3</v>
      </c>
      <c r="M161" s="1" t="s">
        <v>491</v>
      </c>
      <c r="N161" s="7" t="str">
        <f t="shared" si="82"/>
        <v>NA</v>
      </c>
      <c r="O161" s="7" t="e">
        <f t="shared" si="83"/>
        <v>#VALUE!</v>
      </c>
      <c r="Q161" s="7" t="str">
        <f t="shared" si="84"/>
        <v>NA</v>
      </c>
      <c r="R161" s="7" t="e">
        <f t="shared" si="85"/>
        <v>#VALUE!</v>
      </c>
      <c r="S161" s="1" t="s">
        <v>434</v>
      </c>
      <c r="T161" s="7">
        <f t="shared" si="86"/>
        <v>5</v>
      </c>
      <c r="U161" s="1">
        <f t="shared" si="87"/>
        <v>5</v>
      </c>
      <c r="V161" s="1" t="s">
        <v>425</v>
      </c>
      <c r="W161" s="7">
        <f t="shared" si="88"/>
        <v>2</v>
      </c>
      <c r="X161" s="1">
        <f t="shared" si="89"/>
        <v>2</v>
      </c>
      <c r="Y161" s="1" t="s">
        <v>425</v>
      </c>
      <c r="Z161" s="7">
        <f t="shared" si="90"/>
        <v>2</v>
      </c>
      <c r="AA161" s="1">
        <f t="shared" si="91"/>
        <v>2</v>
      </c>
      <c r="AB161" s="1" t="s">
        <v>425</v>
      </c>
      <c r="AC161" s="7">
        <f t="shared" si="92"/>
        <v>2</v>
      </c>
      <c r="AD161" s="1">
        <f t="shared" si="93"/>
        <v>2</v>
      </c>
      <c r="AE161" s="1" t="s">
        <v>446</v>
      </c>
      <c r="AF161" s="7">
        <f t="shared" si="94"/>
        <v>5</v>
      </c>
      <c r="AG161" s="1">
        <f t="shared" si="95"/>
        <v>5</v>
      </c>
      <c r="AH161" s="1" t="s">
        <v>453</v>
      </c>
      <c r="AI161" s="7">
        <f t="shared" si="96"/>
        <v>1</v>
      </c>
      <c r="AJ161" s="1">
        <f t="shared" si="97"/>
        <v>1</v>
      </c>
      <c r="AK161" s="1" t="s">
        <v>454</v>
      </c>
      <c r="AL161" s="7">
        <f t="shared" si="98"/>
        <v>0</v>
      </c>
      <c r="AM161" s="1">
        <f t="shared" si="99"/>
        <v>0</v>
      </c>
      <c r="AN161" s="1" t="s">
        <v>454</v>
      </c>
      <c r="AO161" s="7">
        <f t="shared" si="100"/>
        <v>0</v>
      </c>
      <c r="AP161" s="1">
        <f t="shared" si="101"/>
        <v>0</v>
      </c>
      <c r="AQ161" s="1" t="s">
        <v>453</v>
      </c>
      <c r="AR161" s="7">
        <f t="shared" si="102"/>
        <v>1</v>
      </c>
      <c r="AS161" s="1">
        <f t="shared" si="103"/>
        <v>1</v>
      </c>
      <c r="AT161" s="1" t="s">
        <v>464</v>
      </c>
      <c r="AU161" s="7">
        <f t="shared" si="104"/>
        <v>4</v>
      </c>
      <c r="AV161" s="1">
        <f t="shared" si="105"/>
        <v>4</v>
      </c>
      <c r="AW161" s="1" t="s">
        <v>453</v>
      </c>
      <c r="AX161" s="7">
        <f t="shared" si="106"/>
        <v>1</v>
      </c>
      <c r="AY161" s="1">
        <f t="shared" si="107"/>
        <v>1</v>
      </c>
      <c r="AZ161" s="1" t="s">
        <v>475</v>
      </c>
      <c r="BA161" s="7">
        <f t="shared" si="108"/>
        <v>4</v>
      </c>
      <c r="BB161" s="1">
        <f t="shared" si="109"/>
        <v>4</v>
      </c>
      <c r="BC161" s="1" t="s">
        <v>454</v>
      </c>
      <c r="BD161" s="7">
        <f t="shared" si="110"/>
        <v>0</v>
      </c>
      <c r="BE161" s="1">
        <f t="shared" si="111"/>
        <v>0</v>
      </c>
      <c r="BF161" s="1" t="s">
        <v>454</v>
      </c>
      <c r="BG161" s="7">
        <f t="shared" si="112"/>
        <v>0</v>
      </c>
      <c r="BH161" s="1">
        <f t="shared" si="113"/>
        <v>0</v>
      </c>
    </row>
    <row r="162" spans="1:60" x14ac:dyDescent="0.25">
      <c r="A162" s="1" t="s">
        <v>259</v>
      </c>
      <c r="B162" s="1" t="s">
        <v>404</v>
      </c>
      <c r="C162" s="7">
        <f t="shared" si="76"/>
        <v>1</v>
      </c>
      <c r="D162" s="1" t="s">
        <v>411</v>
      </c>
      <c r="E162" s="7">
        <f t="shared" si="77"/>
        <v>4</v>
      </c>
      <c r="F162" s="1" t="s">
        <v>414</v>
      </c>
      <c r="G162" s="7">
        <f t="shared" si="78"/>
        <v>1</v>
      </c>
      <c r="H162" s="1" t="s">
        <v>417</v>
      </c>
      <c r="I162" s="7">
        <f t="shared" si="79"/>
        <v>3</v>
      </c>
      <c r="J162" s="1" t="s">
        <v>422</v>
      </c>
      <c r="K162" s="7">
        <f t="shared" si="80"/>
        <v>4</v>
      </c>
      <c r="L162" s="7">
        <f t="shared" si="81"/>
        <v>4</v>
      </c>
      <c r="M162" s="1" t="s">
        <v>489</v>
      </c>
      <c r="N162" s="7">
        <f t="shared" si="82"/>
        <v>1</v>
      </c>
      <c r="O162" s="7">
        <f t="shared" si="83"/>
        <v>1</v>
      </c>
      <c r="P162" s="1" t="s">
        <v>493</v>
      </c>
      <c r="Q162" s="7">
        <f t="shared" si="84"/>
        <v>1</v>
      </c>
      <c r="R162" s="7">
        <f t="shared" si="85"/>
        <v>1</v>
      </c>
      <c r="S162" s="1" t="s">
        <v>436</v>
      </c>
      <c r="T162" s="7" t="str">
        <f t="shared" si="86"/>
        <v>NA</v>
      </c>
      <c r="U162" s="1" t="e">
        <f t="shared" si="87"/>
        <v>#VALUE!</v>
      </c>
      <c r="V162" s="1" t="s">
        <v>439</v>
      </c>
      <c r="W162" s="7" t="str">
        <f t="shared" si="88"/>
        <v>NA</v>
      </c>
      <c r="X162" s="1" t="e">
        <f t="shared" si="89"/>
        <v>#VALUE!</v>
      </c>
      <c r="Y162" s="1" t="s">
        <v>490</v>
      </c>
      <c r="Z162" s="7">
        <f t="shared" si="90"/>
        <v>5</v>
      </c>
      <c r="AA162" s="1">
        <f t="shared" si="91"/>
        <v>5</v>
      </c>
      <c r="AB162" s="1" t="s">
        <v>425</v>
      </c>
      <c r="AC162" s="7">
        <f t="shared" si="92"/>
        <v>2</v>
      </c>
      <c r="AD162" s="1">
        <f t="shared" si="93"/>
        <v>2</v>
      </c>
      <c r="AE162" s="1" t="s">
        <v>425</v>
      </c>
      <c r="AF162" s="7">
        <f t="shared" si="94"/>
        <v>2</v>
      </c>
      <c r="AG162" s="1">
        <f t="shared" si="95"/>
        <v>2</v>
      </c>
      <c r="AH162" s="1" t="s">
        <v>453</v>
      </c>
      <c r="AI162" s="7">
        <f t="shared" si="96"/>
        <v>1</v>
      </c>
      <c r="AJ162" s="1">
        <f t="shared" si="97"/>
        <v>1</v>
      </c>
      <c r="AK162" s="1" t="s">
        <v>454</v>
      </c>
      <c r="AL162" s="7">
        <f t="shared" si="98"/>
        <v>0</v>
      </c>
      <c r="AM162" s="1">
        <f t="shared" si="99"/>
        <v>0</v>
      </c>
      <c r="AN162" s="1" t="s">
        <v>454</v>
      </c>
      <c r="AO162" s="7">
        <f t="shared" si="100"/>
        <v>0</v>
      </c>
      <c r="AP162" s="1">
        <f t="shared" si="101"/>
        <v>0</v>
      </c>
      <c r="AQ162" s="1" t="s">
        <v>453</v>
      </c>
      <c r="AR162" s="7">
        <f t="shared" si="102"/>
        <v>1</v>
      </c>
      <c r="AS162" s="1">
        <f t="shared" si="103"/>
        <v>1</v>
      </c>
      <c r="AT162" s="1" t="s">
        <v>464</v>
      </c>
      <c r="AU162" s="7">
        <f t="shared" si="104"/>
        <v>4</v>
      </c>
      <c r="AV162" s="1">
        <f t="shared" si="105"/>
        <v>4</v>
      </c>
      <c r="AW162" s="1" t="s">
        <v>454</v>
      </c>
      <c r="AX162" s="7">
        <f t="shared" si="106"/>
        <v>0</v>
      </c>
      <c r="AY162" s="1">
        <f t="shared" si="107"/>
        <v>0</v>
      </c>
      <c r="BA162" s="7" t="str">
        <f t="shared" si="108"/>
        <v>NA</v>
      </c>
      <c r="BB162" s="1" t="e">
        <f t="shared" si="109"/>
        <v>#VALUE!</v>
      </c>
      <c r="BC162" s="1" t="s">
        <v>453</v>
      </c>
      <c r="BD162" s="7">
        <f t="shared" si="110"/>
        <v>1</v>
      </c>
      <c r="BE162" s="1">
        <f t="shared" si="111"/>
        <v>1</v>
      </c>
      <c r="BF162" s="1" t="s">
        <v>455</v>
      </c>
      <c r="BG162" s="7" t="str">
        <f t="shared" si="112"/>
        <v>NA</v>
      </c>
      <c r="BH162" s="1" t="e">
        <f t="shared" si="113"/>
        <v>#VALUE!</v>
      </c>
    </row>
    <row r="163" spans="1:60" x14ac:dyDescent="0.25">
      <c r="A163" s="1" t="s">
        <v>314</v>
      </c>
      <c r="B163" s="1" t="s">
        <v>404</v>
      </c>
      <c r="C163" s="7">
        <f t="shared" si="76"/>
        <v>1</v>
      </c>
      <c r="D163" s="1" t="s">
        <v>412</v>
      </c>
      <c r="E163" s="7">
        <f t="shared" si="77"/>
        <v>5</v>
      </c>
      <c r="F163" s="1" t="s">
        <v>414</v>
      </c>
      <c r="G163" s="7">
        <f t="shared" si="78"/>
        <v>1</v>
      </c>
      <c r="H163" s="1" t="s">
        <v>417</v>
      </c>
      <c r="I163" s="7">
        <f t="shared" si="79"/>
        <v>3</v>
      </c>
      <c r="J163" s="1" t="s">
        <v>487</v>
      </c>
      <c r="K163" s="7">
        <f t="shared" si="80"/>
        <v>3</v>
      </c>
      <c r="L163" s="7">
        <f t="shared" si="81"/>
        <v>3</v>
      </c>
      <c r="M163" s="1" t="s">
        <v>425</v>
      </c>
      <c r="N163" s="7">
        <f t="shared" si="82"/>
        <v>2</v>
      </c>
      <c r="O163" s="7">
        <f t="shared" si="83"/>
        <v>2</v>
      </c>
      <c r="P163" s="1" t="s">
        <v>496</v>
      </c>
      <c r="Q163" s="7">
        <f t="shared" si="84"/>
        <v>5</v>
      </c>
      <c r="R163" s="7">
        <f t="shared" si="85"/>
        <v>5</v>
      </c>
      <c r="S163" s="1" t="s">
        <v>432</v>
      </c>
      <c r="T163" s="7">
        <f t="shared" si="86"/>
        <v>2</v>
      </c>
      <c r="U163" s="1">
        <f t="shared" si="87"/>
        <v>2</v>
      </c>
      <c r="V163" s="1" t="s">
        <v>438</v>
      </c>
      <c r="W163" s="7">
        <f t="shared" si="88"/>
        <v>1</v>
      </c>
      <c r="X163" s="1">
        <f t="shared" si="89"/>
        <v>1</v>
      </c>
      <c r="Y163" s="1" t="s">
        <v>438</v>
      </c>
      <c r="Z163" s="7">
        <f t="shared" si="90"/>
        <v>1</v>
      </c>
      <c r="AA163" s="1">
        <f t="shared" si="91"/>
        <v>1</v>
      </c>
      <c r="AB163" s="1" t="s">
        <v>440</v>
      </c>
      <c r="AC163" s="7" t="str">
        <f t="shared" si="92"/>
        <v>NA</v>
      </c>
      <c r="AD163" s="1" t="e">
        <f t="shared" si="93"/>
        <v>#VALUE!</v>
      </c>
      <c r="AE163" s="1" t="s">
        <v>446</v>
      </c>
      <c r="AF163" s="7">
        <f t="shared" si="94"/>
        <v>5</v>
      </c>
      <c r="AG163" s="1">
        <f t="shared" si="95"/>
        <v>5</v>
      </c>
      <c r="AH163" s="1" t="s">
        <v>453</v>
      </c>
      <c r="AI163" s="7">
        <f t="shared" si="96"/>
        <v>1</v>
      </c>
      <c r="AJ163" s="1">
        <f t="shared" si="97"/>
        <v>1</v>
      </c>
      <c r="AK163" s="1" t="s">
        <v>453</v>
      </c>
      <c r="AL163" s="7">
        <f t="shared" si="98"/>
        <v>1</v>
      </c>
      <c r="AM163" s="1">
        <f t="shared" si="99"/>
        <v>1</v>
      </c>
      <c r="AN163" s="1" t="s">
        <v>453</v>
      </c>
      <c r="AO163" s="7">
        <f t="shared" si="100"/>
        <v>1</v>
      </c>
      <c r="AP163" s="1">
        <f t="shared" si="101"/>
        <v>1</v>
      </c>
      <c r="AQ163" s="1" t="s">
        <v>435</v>
      </c>
      <c r="AR163" s="7" t="str">
        <f t="shared" si="102"/>
        <v>NA</v>
      </c>
      <c r="AS163" s="1" t="e">
        <f t="shared" si="103"/>
        <v>#VALUE!</v>
      </c>
      <c r="AT163" s="1" t="s">
        <v>462</v>
      </c>
      <c r="AU163" s="7">
        <f t="shared" si="104"/>
        <v>3</v>
      </c>
      <c r="AV163" s="1">
        <f t="shared" si="105"/>
        <v>3</v>
      </c>
      <c r="AW163" s="1" t="s">
        <v>453</v>
      </c>
      <c r="AX163" s="7">
        <f t="shared" si="106"/>
        <v>1</v>
      </c>
      <c r="AY163" s="1">
        <f t="shared" si="107"/>
        <v>1</v>
      </c>
      <c r="AZ163" s="1" t="s">
        <v>474</v>
      </c>
      <c r="BA163" s="7">
        <f t="shared" si="108"/>
        <v>1</v>
      </c>
      <c r="BB163" s="1">
        <f t="shared" si="109"/>
        <v>1</v>
      </c>
      <c r="BC163" s="1" t="s">
        <v>454</v>
      </c>
      <c r="BD163" s="7">
        <f t="shared" si="110"/>
        <v>0</v>
      </c>
      <c r="BE163" s="1">
        <f t="shared" si="111"/>
        <v>0</v>
      </c>
      <c r="BF163" s="1" t="s">
        <v>455</v>
      </c>
      <c r="BG163" s="7" t="str">
        <f t="shared" si="112"/>
        <v>NA</v>
      </c>
      <c r="BH163" s="1" t="e">
        <f t="shared" si="113"/>
        <v>#VALUE!</v>
      </c>
    </row>
    <row r="164" spans="1:60" x14ac:dyDescent="0.25">
      <c r="A164" s="1" t="s">
        <v>92</v>
      </c>
      <c r="B164" s="1" t="s">
        <v>404</v>
      </c>
      <c r="C164" s="7">
        <f t="shared" si="76"/>
        <v>1</v>
      </c>
      <c r="D164" s="1" t="s">
        <v>409</v>
      </c>
      <c r="E164" s="7">
        <f t="shared" si="77"/>
        <v>2</v>
      </c>
      <c r="F164" s="1" t="s">
        <v>484</v>
      </c>
      <c r="G164" s="7">
        <f t="shared" si="78"/>
        <v>2</v>
      </c>
      <c r="H164" s="1" t="s">
        <v>418</v>
      </c>
      <c r="I164" s="7">
        <f t="shared" si="79"/>
        <v>2</v>
      </c>
      <c r="J164" s="1" t="s">
        <v>487</v>
      </c>
      <c r="K164" s="7">
        <f t="shared" si="80"/>
        <v>3</v>
      </c>
      <c r="L164" s="7">
        <f t="shared" si="81"/>
        <v>3</v>
      </c>
      <c r="M164" s="1" t="s">
        <v>426</v>
      </c>
      <c r="N164" s="7">
        <f t="shared" si="82"/>
        <v>4</v>
      </c>
      <c r="O164" s="7">
        <f t="shared" si="83"/>
        <v>4</v>
      </c>
      <c r="Q164" s="7" t="str">
        <f t="shared" si="84"/>
        <v>NA</v>
      </c>
      <c r="R164" s="7" t="e">
        <f t="shared" si="85"/>
        <v>#VALUE!</v>
      </c>
      <c r="S164" s="1" t="s">
        <v>434</v>
      </c>
      <c r="T164" s="7">
        <f t="shared" si="86"/>
        <v>5</v>
      </c>
      <c r="U164" s="1">
        <f t="shared" si="87"/>
        <v>5</v>
      </c>
      <c r="V164" s="1" t="s">
        <v>490</v>
      </c>
      <c r="W164" s="7">
        <f t="shared" si="88"/>
        <v>5</v>
      </c>
      <c r="X164" s="1">
        <f t="shared" si="89"/>
        <v>5</v>
      </c>
      <c r="Y164" s="1" t="s">
        <v>425</v>
      </c>
      <c r="Z164" s="7">
        <f t="shared" si="90"/>
        <v>2</v>
      </c>
      <c r="AA164" s="1">
        <f t="shared" si="91"/>
        <v>2</v>
      </c>
      <c r="AB164" s="1" t="s">
        <v>490</v>
      </c>
      <c r="AC164" s="7">
        <f t="shared" si="92"/>
        <v>5</v>
      </c>
      <c r="AD164" s="1">
        <f t="shared" si="93"/>
        <v>5</v>
      </c>
      <c r="AE164" s="1" t="s">
        <v>439</v>
      </c>
      <c r="AF164" s="7" t="str">
        <f t="shared" si="94"/>
        <v>NA</v>
      </c>
      <c r="AG164" s="1" t="e">
        <f t="shared" si="95"/>
        <v>#VALUE!</v>
      </c>
      <c r="AH164" s="1" t="s">
        <v>453</v>
      </c>
      <c r="AI164" s="7">
        <f t="shared" si="96"/>
        <v>1</v>
      </c>
      <c r="AJ164" s="1">
        <f t="shared" si="97"/>
        <v>1</v>
      </c>
      <c r="AK164" s="1" t="s">
        <v>453</v>
      </c>
      <c r="AL164" s="7">
        <f t="shared" si="98"/>
        <v>1</v>
      </c>
      <c r="AM164" s="1">
        <f t="shared" si="99"/>
        <v>1</v>
      </c>
      <c r="AN164" s="1" t="s">
        <v>453</v>
      </c>
      <c r="AO164" s="7">
        <f t="shared" si="100"/>
        <v>1</v>
      </c>
      <c r="AP164" s="1">
        <f t="shared" si="101"/>
        <v>1</v>
      </c>
      <c r="AQ164" s="1" t="s">
        <v>454</v>
      </c>
      <c r="AR164" s="7">
        <f t="shared" si="102"/>
        <v>0</v>
      </c>
      <c r="AS164" s="1">
        <f t="shared" si="103"/>
        <v>0</v>
      </c>
      <c r="AT164" s="1" t="s">
        <v>465</v>
      </c>
      <c r="AU164" s="7">
        <f t="shared" si="104"/>
        <v>2</v>
      </c>
      <c r="AV164" s="1">
        <f t="shared" si="105"/>
        <v>2</v>
      </c>
      <c r="AW164" s="1" t="s">
        <v>454</v>
      </c>
      <c r="AX164" s="7">
        <f t="shared" si="106"/>
        <v>0</v>
      </c>
      <c r="AY164" s="1">
        <f t="shared" si="107"/>
        <v>0</v>
      </c>
      <c r="BA164" s="7" t="str">
        <f t="shared" si="108"/>
        <v>NA</v>
      </c>
      <c r="BB164" s="1" t="e">
        <f t="shared" si="109"/>
        <v>#VALUE!</v>
      </c>
      <c r="BC164" s="1" t="s">
        <v>453</v>
      </c>
      <c r="BD164" s="7">
        <f t="shared" si="110"/>
        <v>1</v>
      </c>
      <c r="BE164" s="1">
        <f t="shared" si="111"/>
        <v>1</v>
      </c>
      <c r="BF164" s="1" t="s">
        <v>453</v>
      </c>
      <c r="BG164" s="7">
        <f t="shared" si="112"/>
        <v>1</v>
      </c>
      <c r="BH164" s="1">
        <f t="shared" si="113"/>
        <v>1</v>
      </c>
    </row>
    <row r="165" spans="1:60" x14ac:dyDescent="0.25">
      <c r="A165" s="1" t="s">
        <v>317</v>
      </c>
      <c r="B165" s="1" t="s">
        <v>404</v>
      </c>
      <c r="C165" s="7">
        <f t="shared" si="76"/>
        <v>1</v>
      </c>
      <c r="D165" s="1" t="s">
        <v>412</v>
      </c>
      <c r="E165" s="7">
        <f t="shared" si="77"/>
        <v>5</v>
      </c>
      <c r="F165" s="1" t="s">
        <v>414</v>
      </c>
      <c r="G165" s="7">
        <f t="shared" si="78"/>
        <v>1</v>
      </c>
      <c r="H165" s="1" t="s">
        <v>417</v>
      </c>
      <c r="I165" s="7">
        <f t="shared" si="79"/>
        <v>3</v>
      </c>
      <c r="J165" s="1" t="s">
        <v>487</v>
      </c>
      <c r="K165" s="7">
        <f t="shared" si="80"/>
        <v>3</v>
      </c>
      <c r="L165" s="7">
        <f t="shared" si="81"/>
        <v>3</v>
      </c>
      <c r="M165" s="1" t="s">
        <v>425</v>
      </c>
      <c r="N165" s="7">
        <f t="shared" si="82"/>
        <v>2</v>
      </c>
      <c r="O165" s="7">
        <f t="shared" si="83"/>
        <v>2</v>
      </c>
      <c r="P165" s="1" t="s">
        <v>430</v>
      </c>
      <c r="Q165" s="7">
        <f t="shared" si="84"/>
        <v>2</v>
      </c>
      <c r="R165" s="7">
        <f t="shared" si="85"/>
        <v>2</v>
      </c>
      <c r="S165" s="1" t="s">
        <v>432</v>
      </c>
      <c r="T165" s="7">
        <f t="shared" si="86"/>
        <v>2</v>
      </c>
      <c r="U165" s="1">
        <f t="shared" si="87"/>
        <v>2</v>
      </c>
      <c r="V165" s="1" t="s">
        <v>438</v>
      </c>
      <c r="W165" s="7">
        <f t="shared" si="88"/>
        <v>1</v>
      </c>
      <c r="X165" s="1">
        <f t="shared" si="89"/>
        <v>1</v>
      </c>
      <c r="Y165" s="1" t="s">
        <v>438</v>
      </c>
      <c r="Z165" s="7">
        <f t="shared" si="90"/>
        <v>1</v>
      </c>
      <c r="AA165" s="1">
        <f t="shared" si="91"/>
        <v>1</v>
      </c>
      <c r="AB165" s="1" t="s">
        <v>440</v>
      </c>
      <c r="AC165" s="7" t="str">
        <f t="shared" si="92"/>
        <v>NA</v>
      </c>
      <c r="AD165" s="1" t="e">
        <f t="shared" si="93"/>
        <v>#VALUE!</v>
      </c>
      <c r="AE165" s="1" t="s">
        <v>446</v>
      </c>
      <c r="AF165" s="7">
        <f t="shared" si="94"/>
        <v>5</v>
      </c>
      <c r="AG165" s="1">
        <f t="shared" si="95"/>
        <v>5</v>
      </c>
      <c r="AH165" s="1" t="s">
        <v>453</v>
      </c>
      <c r="AI165" s="7">
        <f t="shared" si="96"/>
        <v>1</v>
      </c>
      <c r="AJ165" s="1">
        <f t="shared" si="97"/>
        <v>1</v>
      </c>
      <c r="AK165" s="1" t="s">
        <v>453</v>
      </c>
      <c r="AL165" s="7">
        <f t="shared" si="98"/>
        <v>1</v>
      </c>
      <c r="AM165" s="1">
        <f t="shared" si="99"/>
        <v>1</v>
      </c>
      <c r="AN165" s="1" t="s">
        <v>453</v>
      </c>
      <c r="AO165" s="7">
        <f t="shared" si="100"/>
        <v>1</v>
      </c>
      <c r="AP165" s="1">
        <f t="shared" si="101"/>
        <v>1</v>
      </c>
      <c r="AQ165" s="1" t="s">
        <v>435</v>
      </c>
      <c r="AR165" s="7" t="str">
        <f t="shared" si="102"/>
        <v>NA</v>
      </c>
      <c r="AS165" s="1" t="e">
        <f t="shared" si="103"/>
        <v>#VALUE!</v>
      </c>
      <c r="AT165" s="1" t="s">
        <v>462</v>
      </c>
      <c r="AU165" s="7">
        <f t="shared" si="104"/>
        <v>3</v>
      </c>
      <c r="AV165" s="1">
        <f t="shared" si="105"/>
        <v>3</v>
      </c>
      <c r="AW165" s="1" t="s">
        <v>453</v>
      </c>
      <c r="AX165" s="7">
        <f t="shared" si="106"/>
        <v>1</v>
      </c>
      <c r="AY165" s="1">
        <f t="shared" si="107"/>
        <v>1</v>
      </c>
      <c r="AZ165" s="1" t="s">
        <v>474</v>
      </c>
      <c r="BA165" s="7">
        <f t="shared" si="108"/>
        <v>1</v>
      </c>
      <c r="BB165" s="1">
        <f t="shared" si="109"/>
        <v>1</v>
      </c>
      <c r="BC165" s="1" t="s">
        <v>454</v>
      </c>
      <c r="BD165" s="7">
        <f t="shared" si="110"/>
        <v>0</v>
      </c>
      <c r="BE165" s="1">
        <f t="shared" si="111"/>
        <v>0</v>
      </c>
      <c r="BF165" s="1" t="s">
        <v>455</v>
      </c>
      <c r="BG165" s="7" t="str">
        <f t="shared" si="112"/>
        <v>NA</v>
      </c>
      <c r="BH165" s="1" t="e">
        <f t="shared" si="113"/>
        <v>#VALUE!</v>
      </c>
    </row>
    <row r="166" spans="1:60" x14ac:dyDescent="0.25">
      <c r="A166" s="1" t="s">
        <v>51</v>
      </c>
      <c r="B166" s="1" t="s">
        <v>404</v>
      </c>
      <c r="C166" s="7">
        <f t="shared" si="76"/>
        <v>1</v>
      </c>
      <c r="D166" s="1" t="s">
        <v>409</v>
      </c>
      <c r="E166" s="7">
        <f t="shared" si="77"/>
        <v>2</v>
      </c>
      <c r="F166" s="1" t="s">
        <v>484</v>
      </c>
      <c r="G166" s="7">
        <f t="shared" si="78"/>
        <v>2</v>
      </c>
      <c r="H166" s="1" t="s">
        <v>416</v>
      </c>
      <c r="I166" s="7">
        <f t="shared" si="79"/>
        <v>1</v>
      </c>
      <c r="J166" s="1" t="s">
        <v>487</v>
      </c>
      <c r="K166" s="7">
        <f t="shared" si="80"/>
        <v>3</v>
      </c>
      <c r="L166" s="7">
        <f t="shared" si="81"/>
        <v>3</v>
      </c>
      <c r="M166" s="1" t="s">
        <v>425</v>
      </c>
      <c r="N166" s="7">
        <f t="shared" si="82"/>
        <v>2</v>
      </c>
      <c r="O166" s="7">
        <f t="shared" si="83"/>
        <v>2</v>
      </c>
      <c r="P166" s="1" t="s">
        <v>493</v>
      </c>
      <c r="Q166" s="7">
        <f t="shared" si="84"/>
        <v>1</v>
      </c>
      <c r="R166" s="7">
        <f t="shared" si="85"/>
        <v>1</v>
      </c>
      <c r="S166" s="1" t="s">
        <v>433</v>
      </c>
      <c r="T166" s="7">
        <f t="shared" si="86"/>
        <v>1</v>
      </c>
      <c r="U166" s="1">
        <f t="shared" si="87"/>
        <v>1</v>
      </c>
      <c r="V166" s="1" t="s">
        <v>425</v>
      </c>
      <c r="W166" s="7">
        <f t="shared" si="88"/>
        <v>2</v>
      </c>
      <c r="X166" s="1">
        <f t="shared" si="89"/>
        <v>2</v>
      </c>
      <c r="Y166" s="1" t="s">
        <v>425</v>
      </c>
      <c r="Z166" s="7">
        <f t="shared" si="90"/>
        <v>2</v>
      </c>
      <c r="AA166" s="1">
        <f t="shared" si="91"/>
        <v>2</v>
      </c>
      <c r="AB166" s="1" t="s">
        <v>489</v>
      </c>
      <c r="AC166" s="7">
        <f t="shared" si="92"/>
        <v>1</v>
      </c>
      <c r="AD166" s="1">
        <f t="shared" si="93"/>
        <v>1</v>
      </c>
      <c r="AE166" s="1" t="s">
        <v>445</v>
      </c>
      <c r="AF166" s="7">
        <f t="shared" si="94"/>
        <v>1</v>
      </c>
      <c r="AG166" s="1">
        <f t="shared" si="95"/>
        <v>1</v>
      </c>
      <c r="AH166" s="1" t="s">
        <v>454</v>
      </c>
      <c r="AI166" s="7">
        <f t="shared" si="96"/>
        <v>0</v>
      </c>
      <c r="AJ166" s="1">
        <f t="shared" si="97"/>
        <v>0</v>
      </c>
      <c r="AK166" s="1" t="s">
        <v>440</v>
      </c>
      <c r="AL166" s="7" t="str">
        <f t="shared" si="98"/>
        <v>NA</v>
      </c>
      <c r="AM166" s="1" t="e">
        <f t="shared" si="99"/>
        <v>#VALUE!</v>
      </c>
      <c r="AN166" s="1" t="s">
        <v>454</v>
      </c>
      <c r="AO166" s="7">
        <f t="shared" si="100"/>
        <v>0</v>
      </c>
      <c r="AP166" s="1">
        <f t="shared" si="101"/>
        <v>0</v>
      </c>
      <c r="AQ166" s="1" t="s">
        <v>454</v>
      </c>
      <c r="AR166" s="7">
        <f t="shared" si="102"/>
        <v>0</v>
      </c>
      <c r="AS166" s="1">
        <f t="shared" si="103"/>
        <v>0</v>
      </c>
      <c r="AT166" s="1" t="s">
        <v>463</v>
      </c>
      <c r="AU166" s="7">
        <f t="shared" si="104"/>
        <v>5</v>
      </c>
      <c r="AV166" s="1">
        <f t="shared" si="105"/>
        <v>5</v>
      </c>
      <c r="AW166" s="1" t="s">
        <v>453</v>
      </c>
      <c r="AX166" s="7">
        <f t="shared" si="106"/>
        <v>1</v>
      </c>
      <c r="AY166" s="1">
        <f t="shared" si="107"/>
        <v>1</v>
      </c>
      <c r="AZ166" s="1" t="s">
        <v>473</v>
      </c>
      <c r="BA166" s="7">
        <f t="shared" si="108"/>
        <v>2</v>
      </c>
      <c r="BB166" s="1">
        <f t="shared" si="109"/>
        <v>2</v>
      </c>
      <c r="BC166" s="1" t="s">
        <v>453</v>
      </c>
      <c r="BD166" s="7">
        <f t="shared" si="110"/>
        <v>1</v>
      </c>
      <c r="BE166" s="1">
        <f t="shared" si="111"/>
        <v>1</v>
      </c>
      <c r="BF166" s="1" t="s">
        <v>454</v>
      </c>
      <c r="BG166" s="7">
        <f t="shared" si="112"/>
        <v>0</v>
      </c>
      <c r="BH166" s="1">
        <f t="shared" si="113"/>
        <v>0</v>
      </c>
    </row>
    <row r="167" spans="1:60" x14ac:dyDescent="0.25">
      <c r="A167" s="1" t="s">
        <v>120</v>
      </c>
      <c r="B167" s="1" t="s">
        <v>403</v>
      </c>
      <c r="C167" s="7">
        <f t="shared" si="76"/>
        <v>2</v>
      </c>
      <c r="D167" s="1" t="s">
        <v>410</v>
      </c>
      <c r="E167" s="7">
        <f t="shared" si="77"/>
        <v>3</v>
      </c>
      <c r="F167" s="1" t="s">
        <v>414</v>
      </c>
      <c r="G167" s="7">
        <f t="shared" si="78"/>
        <v>1</v>
      </c>
      <c r="H167" s="1" t="s">
        <v>417</v>
      </c>
      <c r="I167" s="7">
        <f t="shared" si="79"/>
        <v>3</v>
      </c>
      <c r="J167" s="1" t="s">
        <v>422</v>
      </c>
      <c r="K167" s="7">
        <f t="shared" si="80"/>
        <v>4</v>
      </c>
      <c r="L167" s="7">
        <f t="shared" si="81"/>
        <v>4</v>
      </c>
      <c r="M167" s="1" t="s">
        <v>427</v>
      </c>
      <c r="N167" s="7" t="str">
        <f t="shared" si="82"/>
        <v>NA</v>
      </c>
      <c r="O167" s="7" t="e">
        <f t="shared" si="83"/>
        <v>#VALUE!</v>
      </c>
      <c r="Q167" s="7" t="str">
        <f t="shared" si="84"/>
        <v>NA</v>
      </c>
      <c r="R167" s="7" t="e">
        <f t="shared" si="85"/>
        <v>#VALUE!</v>
      </c>
      <c r="S167" s="1" t="s">
        <v>435</v>
      </c>
      <c r="T167" s="7" t="str">
        <f t="shared" si="86"/>
        <v>NA</v>
      </c>
      <c r="U167" s="1" t="e">
        <f t="shared" si="87"/>
        <v>#VALUE!</v>
      </c>
      <c r="V167" s="1" t="s">
        <v>440</v>
      </c>
      <c r="W167" s="7" t="str">
        <f t="shared" si="88"/>
        <v>NA</v>
      </c>
      <c r="X167" s="1" t="e">
        <f t="shared" si="89"/>
        <v>#VALUE!</v>
      </c>
      <c r="Y167" s="1" t="s">
        <v>490</v>
      </c>
      <c r="Z167" s="7">
        <f t="shared" si="90"/>
        <v>5</v>
      </c>
      <c r="AA167" s="1">
        <f t="shared" si="91"/>
        <v>5</v>
      </c>
      <c r="AB167" s="1" t="s">
        <v>440</v>
      </c>
      <c r="AC167" s="7" t="str">
        <f t="shared" si="92"/>
        <v>NA</v>
      </c>
      <c r="AD167" s="1" t="e">
        <f t="shared" si="93"/>
        <v>#VALUE!</v>
      </c>
      <c r="AE167" s="1" t="s">
        <v>440</v>
      </c>
      <c r="AF167" s="7" t="str">
        <f t="shared" si="94"/>
        <v>NA</v>
      </c>
      <c r="AG167" s="1" t="e">
        <f t="shared" si="95"/>
        <v>#VALUE!</v>
      </c>
      <c r="AH167" s="1" t="s">
        <v>453</v>
      </c>
      <c r="AI167" s="7">
        <f t="shared" si="96"/>
        <v>1</v>
      </c>
      <c r="AJ167" s="1">
        <f t="shared" si="97"/>
        <v>1</v>
      </c>
      <c r="AK167" s="1" t="s">
        <v>453</v>
      </c>
      <c r="AL167" s="7">
        <f t="shared" si="98"/>
        <v>1</v>
      </c>
      <c r="AM167" s="1">
        <f t="shared" si="99"/>
        <v>1</v>
      </c>
      <c r="AN167" s="1" t="s">
        <v>453</v>
      </c>
      <c r="AO167" s="7">
        <f t="shared" si="100"/>
        <v>1</v>
      </c>
      <c r="AP167" s="1">
        <f t="shared" si="101"/>
        <v>1</v>
      </c>
      <c r="AQ167" s="1" t="s">
        <v>454</v>
      </c>
      <c r="AR167" s="7">
        <f t="shared" si="102"/>
        <v>0</v>
      </c>
      <c r="AS167" s="1">
        <f t="shared" si="103"/>
        <v>0</v>
      </c>
      <c r="AT167" s="1" t="s">
        <v>464</v>
      </c>
      <c r="AU167" s="7">
        <f t="shared" si="104"/>
        <v>4</v>
      </c>
      <c r="AV167" s="1">
        <f t="shared" si="105"/>
        <v>4</v>
      </c>
      <c r="AW167" s="1" t="s">
        <v>453</v>
      </c>
      <c r="AX167" s="7">
        <f t="shared" si="106"/>
        <v>1</v>
      </c>
      <c r="AY167" s="1">
        <f t="shared" si="107"/>
        <v>1</v>
      </c>
      <c r="AZ167" s="1" t="s">
        <v>475</v>
      </c>
      <c r="BA167" s="7">
        <f t="shared" si="108"/>
        <v>4</v>
      </c>
      <c r="BB167" s="1">
        <f t="shared" si="109"/>
        <v>4</v>
      </c>
      <c r="BC167" s="1" t="s">
        <v>453</v>
      </c>
      <c r="BD167" s="7">
        <f t="shared" si="110"/>
        <v>1</v>
      </c>
      <c r="BE167" s="1">
        <f t="shared" si="111"/>
        <v>1</v>
      </c>
      <c r="BF167" s="1" t="s">
        <v>454</v>
      </c>
      <c r="BG167" s="7">
        <f t="shared" si="112"/>
        <v>0</v>
      </c>
      <c r="BH167" s="1">
        <f t="shared" si="113"/>
        <v>0</v>
      </c>
    </row>
    <row r="168" spans="1:60" x14ac:dyDescent="0.25">
      <c r="A168" s="1" t="s">
        <v>5</v>
      </c>
      <c r="B168" s="1" t="s">
        <v>404</v>
      </c>
      <c r="C168" s="7">
        <f t="shared" si="76"/>
        <v>1</v>
      </c>
      <c r="D168" s="1" t="s">
        <v>408</v>
      </c>
      <c r="E168" s="7">
        <f t="shared" si="77"/>
        <v>1</v>
      </c>
      <c r="F168" s="1" t="s">
        <v>414</v>
      </c>
      <c r="G168" s="7">
        <f t="shared" si="78"/>
        <v>1</v>
      </c>
      <c r="H168" s="1" t="s">
        <v>416</v>
      </c>
      <c r="I168" s="7">
        <f t="shared" si="79"/>
        <v>1</v>
      </c>
      <c r="J168" s="1" t="s">
        <v>420</v>
      </c>
      <c r="K168" s="7">
        <f t="shared" si="80"/>
        <v>1</v>
      </c>
      <c r="L168" s="7">
        <f t="shared" si="81"/>
        <v>1</v>
      </c>
      <c r="M168" s="1" t="s">
        <v>489</v>
      </c>
      <c r="N168" s="7">
        <f t="shared" si="82"/>
        <v>1</v>
      </c>
      <c r="O168" s="7">
        <f t="shared" si="83"/>
        <v>1</v>
      </c>
      <c r="P168" s="1" t="s">
        <v>493</v>
      </c>
      <c r="Q168" s="7">
        <f t="shared" si="84"/>
        <v>1</v>
      </c>
      <c r="R168" s="7">
        <f t="shared" si="85"/>
        <v>1</v>
      </c>
      <c r="S168" s="1" t="s">
        <v>432</v>
      </c>
      <c r="T168" s="7">
        <f t="shared" si="86"/>
        <v>2</v>
      </c>
      <c r="U168" s="1">
        <f t="shared" si="87"/>
        <v>2</v>
      </c>
      <c r="V168" s="1" t="s">
        <v>438</v>
      </c>
      <c r="W168" s="7">
        <f t="shared" si="88"/>
        <v>1</v>
      </c>
      <c r="X168" s="1">
        <f t="shared" si="89"/>
        <v>1</v>
      </c>
      <c r="Y168" s="1" t="s">
        <v>438</v>
      </c>
      <c r="Z168" s="7">
        <f t="shared" si="90"/>
        <v>1</v>
      </c>
      <c r="AA168" s="1">
        <f t="shared" si="91"/>
        <v>1</v>
      </c>
      <c r="AB168" s="1" t="s">
        <v>489</v>
      </c>
      <c r="AC168" s="7">
        <f t="shared" si="92"/>
        <v>1</v>
      </c>
      <c r="AD168" s="1">
        <f t="shared" si="93"/>
        <v>1</v>
      </c>
      <c r="AE168" s="1" t="s">
        <v>445</v>
      </c>
      <c r="AF168" s="7">
        <f t="shared" si="94"/>
        <v>1</v>
      </c>
      <c r="AG168" s="1">
        <f t="shared" si="95"/>
        <v>1</v>
      </c>
      <c r="AH168" s="1" t="s">
        <v>453</v>
      </c>
      <c r="AI168" s="7">
        <f t="shared" si="96"/>
        <v>1</v>
      </c>
      <c r="AJ168" s="1">
        <f t="shared" si="97"/>
        <v>1</v>
      </c>
      <c r="AK168" s="1" t="s">
        <v>440</v>
      </c>
      <c r="AL168" s="7" t="str">
        <f t="shared" si="98"/>
        <v>NA</v>
      </c>
      <c r="AM168" s="1" t="e">
        <f t="shared" si="99"/>
        <v>#VALUE!</v>
      </c>
      <c r="AN168" s="1" t="s">
        <v>454</v>
      </c>
      <c r="AO168" s="7">
        <f t="shared" si="100"/>
        <v>0</v>
      </c>
      <c r="AP168" s="1">
        <f t="shared" si="101"/>
        <v>0</v>
      </c>
      <c r="AQ168" s="1" t="s">
        <v>453</v>
      </c>
      <c r="AR168" s="7">
        <f t="shared" si="102"/>
        <v>1</v>
      </c>
      <c r="AS168" s="1">
        <f t="shared" si="103"/>
        <v>1</v>
      </c>
      <c r="AT168" s="1" t="s">
        <v>465</v>
      </c>
      <c r="AU168" s="7">
        <f t="shared" si="104"/>
        <v>2</v>
      </c>
      <c r="AV168" s="1">
        <f t="shared" si="105"/>
        <v>2</v>
      </c>
      <c r="AW168" s="1" t="s">
        <v>467</v>
      </c>
      <c r="AX168" s="7" t="str">
        <f t="shared" si="106"/>
        <v>NA</v>
      </c>
      <c r="AY168" s="1" t="e">
        <f t="shared" si="107"/>
        <v>#VALUE!</v>
      </c>
      <c r="BA168" s="7" t="str">
        <f t="shared" si="108"/>
        <v>NA</v>
      </c>
      <c r="BB168" s="1" t="e">
        <f t="shared" si="109"/>
        <v>#VALUE!</v>
      </c>
      <c r="BC168" s="1" t="s">
        <v>453</v>
      </c>
      <c r="BD168" s="7">
        <f t="shared" si="110"/>
        <v>1</v>
      </c>
      <c r="BE168" s="1">
        <f t="shared" si="111"/>
        <v>1</v>
      </c>
      <c r="BF168" s="1" t="s">
        <v>455</v>
      </c>
      <c r="BG168" s="7" t="str">
        <f t="shared" si="112"/>
        <v>NA</v>
      </c>
      <c r="BH168" s="1" t="e">
        <f t="shared" si="113"/>
        <v>#VALUE!</v>
      </c>
    </row>
    <row r="169" spans="1:60" x14ac:dyDescent="0.25">
      <c r="A169" s="1" t="s">
        <v>358</v>
      </c>
      <c r="B169" s="1" t="s">
        <v>403</v>
      </c>
      <c r="C169" s="7">
        <f t="shared" si="76"/>
        <v>2</v>
      </c>
      <c r="D169" s="1" t="s">
        <v>412</v>
      </c>
      <c r="E169" s="7">
        <f t="shared" si="77"/>
        <v>5</v>
      </c>
      <c r="F169" s="1" t="s">
        <v>414</v>
      </c>
      <c r="G169" s="7">
        <f t="shared" si="78"/>
        <v>1</v>
      </c>
      <c r="H169" s="1" t="s">
        <v>418</v>
      </c>
      <c r="I169" s="7">
        <f t="shared" si="79"/>
        <v>2</v>
      </c>
      <c r="J169" s="1" t="s">
        <v>487</v>
      </c>
      <c r="K169" s="7">
        <f t="shared" si="80"/>
        <v>3</v>
      </c>
      <c r="L169" s="7">
        <f t="shared" si="81"/>
        <v>3</v>
      </c>
      <c r="M169" s="1" t="s">
        <v>491</v>
      </c>
      <c r="N169" s="7" t="str">
        <f t="shared" si="82"/>
        <v>NA</v>
      </c>
      <c r="O169" s="7" t="e">
        <f t="shared" si="83"/>
        <v>#VALUE!</v>
      </c>
      <c r="Q169" s="7" t="str">
        <f t="shared" si="84"/>
        <v>NA</v>
      </c>
      <c r="R169" s="7" t="e">
        <f t="shared" si="85"/>
        <v>#VALUE!</v>
      </c>
      <c r="S169" s="1" t="s">
        <v>434</v>
      </c>
      <c r="T169" s="7">
        <f t="shared" si="86"/>
        <v>5</v>
      </c>
      <c r="U169" s="1">
        <f t="shared" si="87"/>
        <v>5</v>
      </c>
      <c r="V169" s="1" t="s">
        <v>425</v>
      </c>
      <c r="W169" s="7">
        <f t="shared" si="88"/>
        <v>2</v>
      </c>
      <c r="X169" s="1">
        <f t="shared" si="89"/>
        <v>2</v>
      </c>
      <c r="Y169" s="1" t="s">
        <v>425</v>
      </c>
      <c r="Z169" s="7">
        <f t="shared" si="90"/>
        <v>2</v>
      </c>
      <c r="AA169" s="1">
        <f t="shared" si="91"/>
        <v>2</v>
      </c>
      <c r="AB169" s="1" t="s">
        <v>425</v>
      </c>
      <c r="AC169" s="7">
        <f t="shared" si="92"/>
        <v>2</v>
      </c>
      <c r="AD169" s="1">
        <f t="shared" si="93"/>
        <v>2</v>
      </c>
      <c r="AE169" s="1" t="s">
        <v>425</v>
      </c>
      <c r="AF169" s="7">
        <f t="shared" si="94"/>
        <v>2</v>
      </c>
      <c r="AG169" s="1">
        <f t="shared" si="95"/>
        <v>2</v>
      </c>
      <c r="AH169" s="1" t="s">
        <v>454</v>
      </c>
      <c r="AI169" s="7">
        <f t="shared" si="96"/>
        <v>0</v>
      </c>
      <c r="AJ169" s="1">
        <f t="shared" si="97"/>
        <v>0</v>
      </c>
      <c r="AK169" s="1" t="s">
        <v>454</v>
      </c>
      <c r="AL169" s="7">
        <f t="shared" si="98"/>
        <v>0</v>
      </c>
      <c r="AM169" s="1">
        <f t="shared" si="99"/>
        <v>0</v>
      </c>
      <c r="AN169" s="1" t="s">
        <v>458</v>
      </c>
      <c r="AO169" s="7" t="str">
        <f t="shared" si="100"/>
        <v>NA</v>
      </c>
      <c r="AP169" s="1" t="e">
        <f t="shared" si="101"/>
        <v>#VALUE!</v>
      </c>
      <c r="AQ169" s="1" t="s">
        <v>453</v>
      </c>
      <c r="AR169" s="7">
        <f t="shared" si="102"/>
        <v>1</v>
      </c>
      <c r="AS169" s="1">
        <f t="shared" si="103"/>
        <v>1</v>
      </c>
      <c r="AT169" s="1" t="s">
        <v>463</v>
      </c>
      <c r="AU169" s="7">
        <f t="shared" si="104"/>
        <v>5</v>
      </c>
      <c r="AV169" s="1">
        <f t="shared" si="105"/>
        <v>5</v>
      </c>
      <c r="AW169" s="1" t="s">
        <v>454</v>
      </c>
      <c r="AX169" s="7">
        <f t="shared" si="106"/>
        <v>0</v>
      </c>
      <c r="AY169" s="1">
        <f t="shared" si="107"/>
        <v>0</v>
      </c>
      <c r="BA169" s="7" t="str">
        <f t="shared" si="108"/>
        <v>NA</v>
      </c>
      <c r="BB169" s="1" t="e">
        <f t="shared" si="109"/>
        <v>#VALUE!</v>
      </c>
      <c r="BC169" s="1" t="s">
        <v>453</v>
      </c>
      <c r="BD169" s="7">
        <f t="shared" si="110"/>
        <v>1</v>
      </c>
      <c r="BE169" s="1">
        <f t="shared" si="111"/>
        <v>1</v>
      </c>
      <c r="BF169" s="1" t="s">
        <v>453</v>
      </c>
      <c r="BG169" s="7">
        <f t="shared" si="112"/>
        <v>1</v>
      </c>
      <c r="BH169" s="1">
        <f t="shared" si="113"/>
        <v>1</v>
      </c>
    </row>
    <row r="170" spans="1:60" x14ac:dyDescent="0.25">
      <c r="A170" s="1" t="s">
        <v>257</v>
      </c>
      <c r="B170" s="1" t="s">
        <v>404</v>
      </c>
      <c r="C170" s="7">
        <f t="shared" si="76"/>
        <v>1</v>
      </c>
      <c r="D170" s="1" t="s">
        <v>411</v>
      </c>
      <c r="E170" s="7">
        <f t="shared" si="77"/>
        <v>4</v>
      </c>
      <c r="F170" s="1" t="s">
        <v>414</v>
      </c>
      <c r="G170" s="7">
        <f t="shared" si="78"/>
        <v>1</v>
      </c>
      <c r="H170" s="1" t="s">
        <v>417</v>
      </c>
      <c r="I170" s="7">
        <f t="shared" si="79"/>
        <v>3</v>
      </c>
      <c r="J170" s="1" t="s">
        <v>422</v>
      </c>
      <c r="K170" s="7">
        <f t="shared" si="80"/>
        <v>4</v>
      </c>
      <c r="L170" s="7">
        <f t="shared" si="81"/>
        <v>4</v>
      </c>
      <c r="M170" s="1" t="s">
        <v>427</v>
      </c>
      <c r="N170" s="7" t="str">
        <f t="shared" si="82"/>
        <v>NA</v>
      </c>
      <c r="O170" s="7" t="e">
        <f t="shared" si="83"/>
        <v>#VALUE!</v>
      </c>
      <c r="Q170" s="7" t="str">
        <f t="shared" si="84"/>
        <v>NA</v>
      </c>
      <c r="R170" s="7" t="e">
        <f t="shared" si="85"/>
        <v>#VALUE!</v>
      </c>
      <c r="S170" s="1" t="s">
        <v>436</v>
      </c>
      <c r="T170" s="7" t="str">
        <f t="shared" si="86"/>
        <v>NA</v>
      </c>
      <c r="U170" s="1" t="e">
        <f t="shared" si="87"/>
        <v>#VALUE!</v>
      </c>
      <c r="V170" s="1" t="s">
        <v>490</v>
      </c>
      <c r="W170" s="7">
        <f t="shared" si="88"/>
        <v>5</v>
      </c>
      <c r="X170" s="1">
        <f t="shared" si="89"/>
        <v>5</v>
      </c>
      <c r="Y170" s="1" t="s">
        <v>425</v>
      </c>
      <c r="Z170" s="7">
        <f t="shared" si="90"/>
        <v>2</v>
      </c>
      <c r="AA170" s="1">
        <f t="shared" si="91"/>
        <v>2</v>
      </c>
      <c r="AB170" s="1" t="s">
        <v>425</v>
      </c>
      <c r="AC170" s="7">
        <f t="shared" si="92"/>
        <v>2</v>
      </c>
      <c r="AD170" s="1">
        <f t="shared" si="93"/>
        <v>2</v>
      </c>
      <c r="AE170" s="1" t="s">
        <v>425</v>
      </c>
      <c r="AF170" s="7">
        <f t="shared" si="94"/>
        <v>2</v>
      </c>
      <c r="AG170" s="1">
        <f t="shared" si="95"/>
        <v>2</v>
      </c>
      <c r="AH170" s="1" t="s">
        <v>453</v>
      </c>
      <c r="AI170" s="7">
        <f t="shared" si="96"/>
        <v>1</v>
      </c>
      <c r="AJ170" s="1">
        <f t="shared" si="97"/>
        <v>1</v>
      </c>
      <c r="AK170" s="1" t="s">
        <v>454</v>
      </c>
      <c r="AL170" s="7">
        <f t="shared" si="98"/>
        <v>0</v>
      </c>
      <c r="AM170" s="1">
        <f t="shared" si="99"/>
        <v>0</v>
      </c>
      <c r="AN170" s="1" t="s">
        <v>454</v>
      </c>
      <c r="AO170" s="7">
        <f t="shared" si="100"/>
        <v>0</v>
      </c>
      <c r="AP170" s="1">
        <f t="shared" si="101"/>
        <v>0</v>
      </c>
      <c r="AQ170" s="1" t="s">
        <v>453</v>
      </c>
      <c r="AR170" s="7">
        <f t="shared" si="102"/>
        <v>1</v>
      </c>
      <c r="AS170" s="1">
        <f t="shared" si="103"/>
        <v>1</v>
      </c>
      <c r="AT170" s="1" t="s">
        <v>464</v>
      </c>
      <c r="AU170" s="7">
        <f t="shared" si="104"/>
        <v>4</v>
      </c>
      <c r="AV170" s="1">
        <f t="shared" si="105"/>
        <v>4</v>
      </c>
      <c r="AW170" s="1" t="s">
        <v>454</v>
      </c>
      <c r="AX170" s="7">
        <f t="shared" si="106"/>
        <v>0</v>
      </c>
      <c r="AY170" s="1">
        <f t="shared" si="107"/>
        <v>0</v>
      </c>
      <c r="BA170" s="7" t="str">
        <f t="shared" si="108"/>
        <v>NA</v>
      </c>
      <c r="BB170" s="1" t="e">
        <f t="shared" si="109"/>
        <v>#VALUE!</v>
      </c>
      <c r="BC170" s="1" t="s">
        <v>453</v>
      </c>
      <c r="BD170" s="7">
        <f t="shared" si="110"/>
        <v>1</v>
      </c>
      <c r="BE170" s="1">
        <f t="shared" si="111"/>
        <v>1</v>
      </c>
      <c r="BF170" s="1" t="s">
        <v>455</v>
      </c>
      <c r="BG170" s="7" t="str">
        <f t="shared" si="112"/>
        <v>NA</v>
      </c>
      <c r="BH170" s="1" t="e">
        <f t="shared" si="113"/>
        <v>#VALUE!</v>
      </c>
    </row>
    <row r="171" spans="1:60" x14ac:dyDescent="0.25">
      <c r="A171" s="1" t="s">
        <v>108</v>
      </c>
      <c r="B171" s="1" t="s">
        <v>403</v>
      </c>
      <c r="C171" s="7">
        <f t="shared" si="76"/>
        <v>2</v>
      </c>
      <c r="D171" s="1" t="s">
        <v>410</v>
      </c>
      <c r="E171" s="7">
        <f t="shared" si="77"/>
        <v>3</v>
      </c>
      <c r="F171" s="1" t="s">
        <v>484</v>
      </c>
      <c r="G171" s="7">
        <f t="shared" si="78"/>
        <v>2</v>
      </c>
      <c r="H171" s="1" t="s">
        <v>417</v>
      </c>
      <c r="I171" s="7">
        <f t="shared" si="79"/>
        <v>3</v>
      </c>
      <c r="J171" s="1" t="s">
        <v>422</v>
      </c>
      <c r="K171" s="7">
        <f t="shared" si="80"/>
        <v>4</v>
      </c>
      <c r="L171" s="7">
        <f t="shared" si="81"/>
        <v>4</v>
      </c>
      <c r="M171" s="1" t="s">
        <v>491</v>
      </c>
      <c r="N171" s="7" t="str">
        <f t="shared" si="82"/>
        <v>NA</v>
      </c>
      <c r="O171" s="7" t="e">
        <f t="shared" si="83"/>
        <v>#VALUE!</v>
      </c>
      <c r="Q171" s="7" t="str">
        <f t="shared" si="84"/>
        <v>NA</v>
      </c>
      <c r="R171" s="7" t="e">
        <f t="shared" si="85"/>
        <v>#VALUE!</v>
      </c>
      <c r="S171" s="1" t="s">
        <v>427</v>
      </c>
      <c r="T171" s="7" t="str">
        <f t="shared" si="86"/>
        <v>NA</v>
      </c>
      <c r="U171" s="1" t="e">
        <f t="shared" si="87"/>
        <v>#VALUE!</v>
      </c>
      <c r="V171" s="1" t="s">
        <v>490</v>
      </c>
      <c r="W171" s="7">
        <f t="shared" si="88"/>
        <v>5</v>
      </c>
      <c r="X171" s="1">
        <f t="shared" si="89"/>
        <v>5</v>
      </c>
      <c r="Y171" s="1" t="s">
        <v>490</v>
      </c>
      <c r="Z171" s="7">
        <f t="shared" si="90"/>
        <v>5</v>
      </c>
      <c r="AA171" s="1">
        <f t="shared" si="91"/>
        <v>5</v>
      </c>
      <c r="AB171" s="1" t="s">
        <v>490</v>
      </c>
      <c r="AC171" s="7">
        <f t="shared" si="92"/>
        <v>5</v>
      </c>
      <c r="AD171" s="1">
        <f t="shared" si="93"/>
        <v>5</v>
      </c>
      <c r="AE171" s="1" t="s">
        <v>425</v>
      </c>
      <c r="AF171" s="7">
        <f t="shared" si="94"/>
        <v>2</v>
      </c>
      <c r="AG171" s="1">
        <f t="shared" si="95"/>
        <v>2</v>
      </c>
      <c r="AH171" s="1" t="s">
        <v>453</v>
      </c>
      <c r="AI171" s="7">
        <f t="shared" si="96"/>
        <v>1</v>
      </c>
      <c r="AJ171" s="1">
        <f t="shared" si="97"/>
        <v>1</v>
      </c>
      <c r="AK171" s="1" t="s">
        <v>453</v>
      </c>
      <c r="AL171" s="7">
        <f t="shared" si="98"/>
        <v>1</v>
      </c>
      <c r="AM171" s="1">
        <f t="shared" si="99"/>
        <v>1</v>
      </c>
      <c r="AN171" s="1" t="s">
        <v>453</v>
      </c>
      <c r="AO171" s="7">
        <f t="shared" si="100"/>
        <v>1</v>
      </c>
      <c r="AP171" s="1">
        <f t="shared" si="101"/>
        <v>1</v>
      </c>
      <c r="AQ171" s="1" t="s">
        <v>454</v>
      </c>
      <c r="AR171" s="7">
        <f t="shared" si="102"/>
        <v>0</v>
      </c>
      <c r="AS171" s="1">
        <f t="shared" si="103"/>
        <v>0</v>
      </c>
      <c r="AT171" s="1" t="s">
        <v>462</v>
      </c>
      <c r="AU171" s="7">
        <f t="shared" si="104"/>
        <v>3</v>
      </c>
      <c r="AV171" s="1">
        <f t="shared" si="105"/>
        <v>3</v>
      </c>
      <c r="AW171" s="1" t="s">
        <v>454</v>
      </c>
      <c r="AX171" s="7">
        <f t="shared" si="106"/>
        <v>0</v>
      </c>
      <c r="AY171" s="1">
        <f t="shared" si="107"/>
        <v>0</v>
      </c>
      <c r="BA171" s="7" t="str">
        <f t="shared" si="108"/>
        <v>NA</v>
      </c>
      <c r="BB171" s="1" t="e">
        <f t="shared" si="109"/>
        <v>#VALUE!</v>
      </c>
      <c r="BC171" s="1" t="s">
        <v>453</v>
      </c>
      <c r="BD171" s="7">
        <f t="shared" si="110"/>
        <v>1</v>
      </c>
      <c r="BE171" s="1">
        <f t="shared" si="111"/>
        <v>1</v>
      </c>
      <c r="BF171" s="1" t="s">
        <v>453</v>
      </c>
      <c r="BG171" s="7">
        <f t="shared" si="112"/>
        <v>1</v>
      </c>
      <c r="BH171" s="1">
        <f t="shared" si="113"/>
        <v>1</v>
      </c>
    </row>
    <row r="172" spans="1:60" x14ac:dyDescent="0.25">
      <c r="A172" s="1" t="s">
        <v>196</v>
      </c>
      <c r="B172" s="1" t="s">
        <v>404</v>
      </c>
      <c r="C172" s="7">
        <f t="shared" si="76"/>
        <v>1</v>
      </c>
      <c r="D172" s="1" t="s">
        <v>410</v>
      </c>
      <c r="E172" s="7">
        <f t="shared" si="77"/>
        <v>3</v>
      </c>
      <c r="F172" s="1" t="s">
        <v>484</v>
      </c>
      <c r="G172" s="7">
        <f t="shared" si="78"/>
        <v>2</v>
      </c>
      <c r="H172" s="1" t="s">
        <v>418</v>
      </c>
      <c r="I172" s="7">
        <f t="shared" si="79"/>
        <v>2</v>
      </c>
      <c r="J172" s="1" t="s">
        <v>421</v>
      </c>
      <c r="K172" s="7">
        <f t="shared" si="80"/>
        <v>2</v>
      </c>
      <c r="L172" s="7">
        <f t="shared" si="81"/>
        <v>2</v>
      </c>
      <c r="M172" s="1" t="s">
        <v>425</v>
      </c>
      <c r="N172" s="7">
        <f t="shared" si="82"/>
        <v>2</v>
      </c>
      <c r="O172" s="7">
        <f t="shared" si="83"/>
        <v>2</v>
      </c>
      <c r="P172" s="1" t="s">
        <v>496</v>
      </c>
      <c r="Q172" s="7">
        <f t="shared" si="84"/>
        <v>5</v>
      </c>
      <c r="R172" s="7">
        <f t="shared" si="85"/>
        <v>5</v>
      </c>
      <c r="S172" s="1" t="s">
        <v>433</v>
      </c>
      <c r="T172" s="7">
        <f t="shared" si="86"/>
        <v>1</v>
      </c>
      <c r="U172" s="1">
        <f t="shared" si="87"/>
        <v>1</v>
      </c>
      <c r="V172" s="1" t="s">
        <v>425</v>
      </c>
      <c r="W172" s="7">
        <f t="shared" si="88"/>
        <v>2</v>
      </c>
      <c r="X172" s="1">
        <f t="shared" si="89"/>
        <v>2</v>
      </c>
      <c r="Y172" s="1" t="s">
        <v>438</v>
      </c>
      <c r="Z172" s="7">
        <f t="shared" si="90"/>
        <v>1</v>
      </c>
      <c r="AA172" s="1">
        <f t="shared" si="91"/>
        <v>1</v>
      </c>
      <c r="AB172" s="1" t="s">
        <v>489</v>
      </c>
      <c r="AC172" s="7">
        <f t="shared" si="92"/>
        <v>1</v>
      </c>
      <c r="AD172" s="1">
        <f t="shared" si="93"/>
        <v>1</v>
      </c>
      <c r="AE172" s="1" t="s">
        <v>425</v>
      </c>
      <c r="AF172" s="7">
        <f t="shared" si="94"/>
        <v>2</v>
      </c>
      <c r="AG172" s="1">
        <f t="shared" si="95"/>
        <v>2</v>
      </c>
      <c r="AH172" s="1" t="s">
        <v>453</v>
      </c>
      <c r="AI172" s="7">
        <f t="shared" si="96"/>
        <v>1</v>
      </c>
      <c r="AJ172" s="1">
        <f t="shared" si="97"/>
        <v>1</v>
      </c>
      <c r="AK172" s="1" t="s">
        <v>453</v>
      </c>
      <c r="AL172" s="7">
        <f t="shared" si="98"/>
        <v>1</v>
      </c>
      <c r="AM172" s="1">
        <f t="shared" si="99"/>
        <v>1</v>
      </c>
      <c r="AN172" s="1" t="s">
        <v>453</v>
      </c>
      <c r="AO172" s="7">
        <f t="shared" si="100"/>
        <v>1</v>
      </c>
      <c r="AP172" s="1">
        <f t="shared" si="101"/>
        <v>1</v>
      </c>
      <c r="AQ172" s="1" t="s">
        <v>454</v>
      </c>
      <c r="AR172" s="7">
        <f t="shared" si="102"/>
        <v>0</v>
      </c>
      <c r="AS172" s="1">
        <f t="shared" si="103"/>
        <v>0</v>
      </c>
      <c r="AT172" s="1" t="s">
        <v>465</v>
      </c>
      <c r="AU172" s="7">
        <f t="shared" si="104"/>
        <v>2</v>
      </c>
      <c r="AV172" s="1">
        <f t="shared" si="105"/>
        <v>2</v>
      </c>
      <c r="AW172" s="1" t="s">
        <v>453</v>
      </c>
      <c r="AX172" s="7">
        <f t="shared" si="106"/>
        <v>1</v>
      </c>
      <c r="AY172" s="1">
        <f t="shared" si="107"/>
        <v>1</v>
      </c>
      <c r="AZ172" s="1" t="s">
        <v>475</v>
      </c>
      <c r="BA172" s="7">
        <f t="shared" si="108"/>
        <v>4</v>
      </c>
      <c r="BB172" s="1">
        <f t="shared" si="109"/>
        <v>4</v>
      </c>
      <c r="BC172" s="1" t="s">
        <v>455</v>
      </c>
      <c r="BD172" s="7" t="str">
        <f t="shared" si="110"/>
        <v>NA</v>
      </c>
      <c r="BE172" s="1" t="e">
        <f t="shared" si="111"/>
        <v>#VALUE!</v>
      </c>
      <c r="BF172" s="1" t="s">
        <v>453</v>
      </c>
      <c r="BG172" s="7">
        <f t="shared" si="112"/>
        <v>1</v>
      </c>
      <c r="BH172" s="1">
        <f t="shared" si="113"/>
        <v>1</v>
      </c>
    </row>
    <row r="173" spans="1:60" x14ac:dyDescent="0.25">
      <c r="A173" s="1" t="s">
        <v>102</v>
      </c>
      <c r="B173" s="1" t="s">
        <v>403</v>
      </c>
      <c r="C173" s="7">
        <f t="shared" si="76"/>
        <v>2</v>
      </c>
      <c r="D173" s="1" t="s">
        <v>410</v>
      </c>
      <c r="E173" s="7">
        <f t="shared" si="77"/>
        <v>3</v>
      </c>
      <c r="F173" s="1" t="s">
        <v>484</v>
      </c>
      <c r="G173" s="7">
        <f t="shared" si="78"/>
        <v>2</v>
      </c>
      <c r="H173" s="1" t="s">
        <v>417</v>
      </c>
      <c r="I173" s="7">
        <f t="shared" si="79"/>
        <v>3</v>
      </c>
      <c r="J173" s="1" t="s">
        <v>487</v>
      </c>
      <c r="K173" s="7">
        <f t="shared" si="80"/>
        <v>3</v>
      </c>
      <c r="L173" s="7">
        <f t="shared" si="81"/>
        <v>3</v>
      </c>
      <c r="M173" s="1" t="s">
        <v>491</v>
      </c>
      <c r="N173" s="7" t="str">
        <f t="shared" si="82"/>
        <v>NA</v>
      </c>
      <c r="O173" s="7" t="e">
        <f t="shared" si="83"/>
        <v>#VALUE!</v>
      </c>
      <c r="Q173" s="7" t="str">
        <f t="shared" si="84"/>
        <v>NA</v>
      </c>
      <c r="R173" s="7" t="e">
        <f t="shared" si="85"/>
        <v>#VALUE!</v>
      </c>
      <c r="S173" s="1" t="s">
        <v>427</v>
      </c>
      <c r="T173" s="7" t="str">
        <f t="shared" si="86"/>
        <v>NA</v>
      </c>
      <c r="U173" s="1" t="e">
        <f t="shared" si="87"/>
        <v>#VALUE!</v>
      </c>
      <c r="V173" s="1" t="s">
        <v>490</v>
      </c>
      <c r="W173" s="7">
        <f t="shared" si="88"/>
        <v>5</v>
      </c>
      <c r="X173" s="1">
        <f t="shared" si="89"/>
        <v>5</v>
      </c>
      <c r="Y173" s="1" t="s">
        <v>490</v>
      </c>
      <c r="Z173" s="7">
        <f t="shared" si="90"/>
        <v>5</v>
      </c>
      <c r="AA173" s="1">
        <f t="shared" si="91"/>
        <v>5</v>
      </c>
      <c r="AB173" s="1" t="s">
        <v>490</v>
      </c>
      <c r="AC173" s="7">
        <f t="shared" si="92"/>
        <v>5</v>
      </c>
      <c r="AD173" s="1">
        <f t="shared" si="93"/>
        <v>5</v>
      </c>
      <c r="AE173" s="1" t="s">
        <v>425</v>
      </c>
      <c r="AF173" s="7">
        <f t="shared" si="94"/>
        <v>2</v>
      </c>
      <c r="AG173" s="1">
        <f t="shared" si="95"/>
        <v>2</v>
      </c>
      <c r="AH173" s="1" t="s">
        <v>453</v>
      </c>
      <c r="AI173" s="7">
        <f t="shared" si="96"/>
        <v>1</v>
      </c>
      <c r="AJ173" s="1">
        <f t="shared" si="97"/>
        <v>1</v>
      </c>
      <c r="AK173" s="1" t="s">
        <v>453</v>
      </c>
      <c r="AL173" s="7">
        <f t="shared" si="98"/>
        <v>1</v>
      </c>
      <c r="AM173" s="1">
        <f t="shared" si="99"/>
        <v>1</v>
      </c>
      <c r="AN173" s="1" t="s">
        <v>453</v>
      </c>
      <c r="AO173" s="7">
        <f t="shared" si="100"/>
        <v>1</v>
      </c>
      <c r="AP173" s="1">
        <f t="shared" si="101"/>
        <v>1</v>
      </c>
      <c r="AQ173" s="1" t="s">
        <v>454</v>
      </c>
      <c r="AR173" s="7">
        <f t="shared" si="102"/>
        <v>0</v>
      </c>
      <c r="AS173" s="1">
        <f t="shared" si="103"/>
        <v>0</v>
      </c>
      <c r="AT173" s="1" t="s">
        <v>462</v>
      </c>
      <c r="AU173" s="7">
        <f t="shared" si="104"/>
        <v>3</v>
      </c>
      <c r="AV173" s="1">
        <f t="shared" si="105"/>
        <v>3</v>
      </c>
      <c r="AW173" s="1" t="s">
        <v>454</v>
      </c>
      <c r="AX173" s="7">
        <f t="shared" si="106"/>
        <v>0</v>
      </c>
      <c r="AY173" s="1">
        <f t="shared" si="107"/>
        <v>0</v>
      </c>
      <c r="BA173" s="7" t="str">
        <f t="shared" si="108"/>
        <v>NA</v>
      </c>
      <c r="BB173" s="1" t="e">
        <f t="shared" si="109"/>
        <v>#VALUE!</v>
      </c>
      <c r="BC173" s="1" t="s">
        <v>453</v>
      </c>
      <c r="BD173" s="7">
        <f t="shared" si="110"/>
        <v>1</v>
      </c>
      <c r="BE173" s="1">
        <f t="shared" si="111"/>
        <v>1</v>
      </c>
      <c r="BF173" s="1" t="s">
        <v>453</v>
      </c>
      <c r="BG173" s="7">
        <f t="shared" si="112"/>
        <v>1</v>
      </c>
      <c r="BH173" s="1">
        <f t="shared" si="113"/>
        <v>1</v>
      </c>
    </row>
    <row r="174" spans="1:60" x14ac:dyDescent="0.25">
      <c r="A174" s="1" t="s">
        <v>333</v>
      </c>
      <c r="B174" s="1" t="s">
        <v>404</v>
      </c>
      <c r="C174" s="7">
        <f t="shared" si="76"/>
        <v>1</v>
      </c>
      <c r="D174" s="1" t="s">
        <v>412</v>
      </c>
      <c r="E174" s="7">
        <f t="shared" si="77"/>
        <v>5</v>
      </c>
      <c r="F174" s="1" t="s">
        <v>414</v>
      </c>
      <c r="G174" s="7">
        <f t="shared" si="78"/>
        <v>1</v>
      </c>
      <c r="H174" s="1" t="s">
        <v>417</v>
      </c>
      <c r="I174" s="7">
        <f t="shared" si="79"/>
        <v>3</v>
      </c>
      <c r="J174" s="1" t="s">
        <v>487</v>
      </c>
      <c r="K174" s="7">
        <f t="shared" si="80"/>
        <v>3</v>
      </c>
      <c r="L174" s="7">
        <f t="shared" si="81"/>
        <v>3</v>
      </c>
      <c r="M174" s="1" t="s">
        <v>426</v>
      </c>
      <c r="N174" s="7">
        <f t="shared" si="82"/>
        <v>4</v>
      </c>
      <c r="O174" s="7">
        <f t="shared" si="83"/>
        <v>4</v>
      </c>
      <c r="Q174" s="7" t="str">
        <f t="shared" si="84"/>
        <v>NA</v>
      </c>
      <c r="R174" s="7" t="e">
        <f t="shared" si="85"/>
        <v>#VALUE!</v>
      </c>
      <c r="S174" s="1" t="s">
        <v>433</v>
      </c>
      <c r="T174" s="7">
        <f t="shared" si="86"/>
        <v>1</v>
      </c>
      <c r="U174" s="1">
        <f t="shared" si="87"/>
        <v>1</v>
      </c>
      <c r="V174" s="1" t="s">
        <v>438</v>
      </c>
      <c r="W174" s="7">
        <f t="shared" si="88"/>
        <v>1</v>
      </c>
      <c r="X174" s="1">
        <f t="shared" si="89"/>
        <v>1</v>
      </c>
      <c r="Y174" s="1" t="s">
        <v>425</v>
      </c>
      <c r="Z174" s="7">
        <f t="shared" si="90"/>
        <v>2</v>
      </c>
      <c r="AA174" s="1">
        <f t="shared" si="91"/>
        <v>2</v>
      </c>
      <c r="AB174" s="1" t="s">
        <v>489</v>
      </c>
      <c r="AC174" s="7">
        <f t="shared" si="92"/>
        <v>1</v>
      </c>
      <c r="AD174" s="1">
        <f t="shared" si="93"/>
        <v>1</v>
      </c>
      <c r="AE174" s="1" t="s">
        <v>445</v>
      </c>
      <c r="AF174" s="7">
        <f t="shared" si="94"/>
        <v>1</v>
      </c>
      <c r="AG174" s="1">
        <f t="shared" si="95"/>
        <v>1</v>
      </c>
      <c r="AH174" s="1" t="s">
        <v>454</v>
      </c>
      <c r="AI174" s="7">
        <f t="shared" si="96"/>
        <v>0</v>
      </c>
      <c r="AJ174" s="1">
        <f t="shared" si="97"/>
        <v>0</v>
      </c>
      <c r="AK174" s="1" t="s">
        <v>454</v>
      </c>
      <c r="AL174" s="7">
        <f t="shared" si="98"/>
        <v>0</v>
      </c>
      <c r="AM174" s="1">
        <f t="shared" si="99"/>
        <v>0</v>
      </c>
      <c r="AN174" s="1" t="s">
        <v>458</v>
      </c>
      <c r="AO174" s="7" t="str">
        <f t="shared" si="100"/>
        <v>NA</v>
      </c>
      <c r="AP174" s="1" t="e">
        <f t="shared" si="101"/>
        <v>#VALUE!</v>
      </c>
      <c r="AQ174" s="1" t="s">
        <v>454</v>
      </c>
      <c r="AR174" s="7">
        <f t="shared" si="102"/>
        <v>0</v>
      </c>
      <c r="AS174" s="1">
        <f t="shared" si="103"/>
        <v>0</v>
      </c>
      <c r="AT174" s="1" t="s">
        <v>462</v>
      </c>
      <c r="AU174" s="7">
        <f t="shared" si="104"/>
        <v>3</v>
      </c>
      <c r="AV174" s="1">
        <f t="shared" si="105"/>
        <v>3</v>
      </c>
      <c r="AW174" s="1" t="s">
        <v>453</v>
      </c>
      <c r="AX174" s="7">
        <f t="shared" si="106"/>
        <v>1</v>
      </c>
      <c r="AY174" s="1">
        <f t="shared" si="107"/>
        <v>1</v>
      </c>
      <c r="AZ174" s="1" t="s">
        <v>473</v>
      </c>
      <c r="BA174" s="7">
        <f t="shared" si="108"/>
        <v>2</v>
      </c>
      <c r="BB174" s="1">
        <f t="shared" si="109"/>
        <v>2</v>
      </c>
      <c r="BC174" s="1" t="s">
        <v>453</v>
      </c>
      <c r="BD174" s="7">
        <f t="shared" si="110"/>
        <v>1</v>
      </c>
      <c r="BE174" s="1">
        <f t="shared" si="111"/>
        <v>1</v>
      </c>
      <c r="BF174" s="1" t="s">
        <v>455</v>
      </c>
      <c r="BG174" s="7" t="str">
        <f t="shared" si="112"/>
        <v>NA</v>
      </c>
      <c r="BH174" s="1" t="e">
        <f t="shared" si="113"/>
        <v>#VALUE!</v>
      </c>
    </row>
    <row r="175" spans="1:60" x14ac:dyDescent="0.25">
      <c r="A175" s="1" t="s">
        <v>205</v>
      </c>
      <c r="B175" s="1" t="s">
        <v>403</v>
      </c>
      <c r="C175" s="7">
        <f t="shared" si="76"/>
        <v>2</v>
      </c>
      <c r="D175" s="1" t="s">
        <v>411</v>
      </c>
      <c r="E175" s="7">
        <f t="shared" si="77"/>
        <v>4</v>
      </c>
      <c r="F175" s="1" t="s">
        <v>484</v>
      </c>
      <c r="G175" s="7">
        <f t="shared" si="78"/>
        <v>2</v>
      </c>
      <c r="H175" s="1" t="s">
        <v>418</v>
      </c>
      <c r="I175" s="7">
        <f t="shared" si="79"/>
        <v>2</v>
      </c>
      <c r="J175" s="1" t="s">
        <v>421</v>
      </c>
      <c r="K175" s="7">
        <f t="shared" si="80"/>
        <v>2</v>
      </c>
      <c r="L175" s="7">
        <f t="shared" si="81"/>
        <v>2</v>
      </c>
      <c r="M175" s="1" t="s">
        <v>425</v>
      </c>
      <c r="N175" s="7">
        <f t="shared" si="82"/>
        <v>2</v>
      </c>
      <c r="O175" s="7">
        <f t="shared" si="83"/>
        <v>2</v>
      </c>
      <c r="P175" s="1" t="s">
        <v>496</v>
      </c>
      <c r="Q175" s="7">
        <f t="shared" si="84"/>
        <v>5</v>
      </c>
      <c r="R175" s="7">
        <f t="shared" si="85"/>
        <v>5</v>
      </c>
      <c r="S175" s="1" t="s">
        <v>433</v>
      </c>
      <c r="T175" s="7">
        <f t="shared" si="86"/>
        <v>1</v>
      </c>
      <c r="U175" s="1">
        <f t="shared" si="87"/>
        <v>1</v>
      </c>
      <c r="V175" s="1" t="s">
        <v>425</v>
      </c>
      <c r="W175" s="7">
        <f t="shared" si="88"/>
        <v>2</v>
      </c>
      <c r="X175" s="1">
        <f t="shared" si="89"/>
        <v>2</v>
      </c>
      <c r="Y175" s="1" t="s">
        <v>438</v>
      </c>
      <c r="Z175" s="7">
        <f t="shared" si="90"/>
        <v>1</v>
      </c>
      <c r="AA175" s="1">
        <f t="shared" si="91"/>
        <v>1</v>
      </c>
      <c r="AB175" s="1" t="s">
        <v>425</v>
      </c>
      <c r="AC175" s="7">
        <f t="shared" si="92"/>
        <v>2</v>
      </c>
      <c r="AD175" s="1">
        <f t="shared" si="93"/>
        <v>2</v>
      </c>
      <c r="AE175" s="1" t="s">
        <v>425</v>
      </c>
      <c r="AF175" s="7">
        <f t="shared" si="94"/>
        <v>2</v>
      </c>
      <c r="AG175" s="1">
        <f t="shared" si="95"/>
        <v>2</v>
      </c>
      <c r="AH175" s="1" t="s">
        <v>453</v>
      </c>
      <c r="AI175" s="7">
        <f t="shared" si="96"/>
        <v>1</v>
      </c>
      <c r="AJ175" s="1">
        <f t="shared" si="97"/>
        <v>1</v>
      </c>
      <c r="AK175" s="1" t="s">
        <v>453</v>
      </c>
      <c r="AL175" s="7">
        <f t="shared" si="98"/>
        <v>1</v>
      </c>
      <c r="AM175" s="1">
        <f t="shared" si="99"/>
        <v>1</v>
      </c>
      <c r="AN175" s="1" t="s">
        <v>454</v>
      </c>
      <c r="AO175" s="7">
        <f t="shared" si="100"/>
        <v>0</v>
      </c>
      <c r="AP175" s="1">
        <f t="shared" si="101"/>
        <v>0</v>
      </c>
      <c r="AQ175" s="1" t="s">
        <v>454</v>
      </c>
      <c r="AR175" s="7">
        <f t="shared" si="102"/>
        <v>0</v>
      </c>
      <c r="AS175" s="1">
        <f t="shared" si="103"/>
        <v>0</v>
      </c>
      <c r="AT175" s="1" t="s">
        <v>462</v>
      </c>
      <c r="AU175" s="7">
        <f t="shared" si="104"/>
        <v>3</v>
      </c>
      <c r="AV175" s="1">
        <f t="shared" si="105"/>
        <v>3</v>
      </c>
      <c r="AW175" s="1" t="s">
        <v>453</v>
      </c>
      <c r="AX175" s="7">
        <f t="shared" si="106"/>
        <v>1</v>
      </c>
      <c r="AY175" s="1">
        <f t="shared" si="107"/>
        <v>1</v>
      </c>
      <c r="AZ175" s="1" t="s">
        <v>474</v>
      </c>
      <c r="BA175" s="7">
        <f t="shared" si="108"/>
        <v>1</v>
      </c>
      <c r="BB175" s="1">
        <f t="shared" si="109"/>
        <v>1</v>
      </c>
      <c r="BC175" s="1" t="s">
        <v>453</v>
      </c>
      <c r="BD175" s="7">
        <f t="shared" si="110"/>
        <v>1</v>
      </c>
      <c r="BE175" s="1">
        <f t="shared" si="111"/>
        <v>1</v>
      </c>
      <c r="BF175" s="1" t="s">
        <v>453</v>
      </c>
      <c r="BG175" s="7">
        <f t="shared" si="112"/>
        <v>1</v>
      </c>
      <c r="BH175" s="1">
        <f t="shared" si="113"/>
        <v>1</v>
      </c>
    </row>
    <row r="176" spans="1:60" x14ac:dyDescent="0.25">
      <c r="A176" s="1" t="s">
        <v>188</v>
      </c>
      <c r="B176" s="1" t="s">
        <v>404</v>
      </c>
      <c r="C176" s="7">
        <f t="shared" si="76"/>
        <v>1</v>
      </c>
      <c r="D176" s="1" t="s">
        <v>410</v>
      </c>
      <c r="E176" s="7">
        <f t="shared" si="77"/>
        <v>3</v>
      </c>
      <c r="F176" s="1" t="s">
        <v>484</v>
      </c>
      <c r="G176" s="7">
        <f t="shared" si="78"/>
        <v>2</v>
      </c>
      <c r="H176" s="1" t="s">
        <v>418</v>
      </c>
      <c r="I176" s="7">
        <f t="shared" si="79"/>
        <v>2</v>
      </c>
      <c r="J176" s="1" t="s">
        <v>421</v>
      </c>
      <c r="K176" s="7">
        <f t="shared" si="80"/>
        <v>2</v>
      </c>
      <c r="L176" s="7">
        <f t="shared" si="81"/>
        <v>2</v>
      </c>
      <c r="M176" s="1" t="s">
        <v>425</v>
      </c>
      <c r="N176" s="7">
        <f t="shared" si="82"/>
        <v>2</v>
      </c>
      <c r="O176" s="7">
        <f t="shared" si="83"/>
        <v>2</v>
      </c>
      <c r="P176" s="1" t="s">
        <v>496</v>
      </c>
      <c r="Q176" s="7">
        <f t="shared" si="84"/>
        <v>5</v>
      </c>
      <c r="R176" s="7">
        <f t="shared" si="85"/>
        <v>5</v>
      </c>
      <c r="S176" s="1" t="s">
        <v>433</v>
      </c>
      <c r="T176" s="7">
        <f t="shared" si="86"/>
        <v>1</v>
      </c>
      <c r="U176" s="1">
        <f t="shared" si="87"/>
        <v>1</v>
      </c>
      <c r="V176" s="1" t="s">
        <v>438</v>
      </c>
      <c r="W176" s="7">
        <f t="shared" si="88"/>
        <v>1</v>
      </c>
      <c r="X176" s="1">
        <f t="shared" si="89"/>
        <v>1</v>
      </c>
      <c r="Y176" s="1" t="s">
        <v>438</v>
      </c>
      <c r="Z176" s="7">
        <f t="shared" si="90"/>
        <v>1</v>
      </c>
      <c r="AA176" s="1">
        <f t="shared" si="91"/>
        <v>1</v>
      </c>
      <c r="AB176" s="1" t="s">
        <v>489</v>
      </c>
      <c r="AC176" s="7">
        <f t="shared" si="92"/>
        <v>1</v>
      </c>
      <c r="AD176" s="1">
        <f t="shared" si="93"/>
        <v>1</v>
      </c>
      <c r="AE176" s="1" t="s">
        <v>425</v>
      </c>
      <c r="AF176" s="7">
        <f t="shared" si="94"/>
        <v>2</v>
      </c>
      <c r="AG176" s="1">
        <f t="shared" si="95"/>
        <v>2</v>
      </c>
      <c r="AH176" s="1" t="s">
        <v>453</v>
      </c>
      <c r="AI176" s="7">
        <f t="shared" si="96"/>
        <v>1</v>
      </c>
      <c r="AJ176" s="1">
        <f t="shared" si="97"/>
        <v>1</v>
      </c>
      <c r="AK176" s="1" t="s">
        <v>453</v>
      </c>
      <c r="AL176" s="7">
        <f t="shared" si="98"/>
        <v>1</v>
      </c>
      <c r="AM176" s="1">
        <f t="shared" si="99"/>
        <v>1</v>
      </c>
      <c r="AN176" s="1" t="s">
        <v>454</v>
      </c>
      <c r="AO176" s="7">
        <f t="shared" si="100"/>
        <v>0</v>
      </c>
      <c r="AP176" s="1">
        <f t="shared" si="101"/>
        <v>0</v>
      </c>
      <c r="AQ176" s="1" t="s">
        <v>454</v>
      </c>
      <c r="AR176" s="7">
        <f t="shared" si="102"/>
        <v>0</v>
      </c>
      <c r="AS176" s="1">
        <f t="shared" si="103"/>
        <v>0</v>
      </c>
      <c r="AT176" s="1" t="s">
        <v>465</v>
      </c>
      <c r="AU176" s="7">
        <f t="shared" si="104"/>
        <v>2</v>
      </c>
      <c r="AV176" s="1">
        <f t="shared" si="105"/>
        <v>2</v>
      </c>
      <c r="AW176" s="1" t="s">
        <v>453</v>
      </c>
      <c r="AX176" s="7">
        <f t="shared" si="106"/>
        <v>1</v>
      </c>
      <c r="AY176" s="1">
        <f t="shared" si="107"/>
        <v>1</v>
      </c>
      <c r="AZ176" s="1" t="s">
        <v>472</v>
      </c>
      <c r="BA176" s="7">
        <f t="shared" si="108"/>
        <v>3</v>
      </c>
      <c r="BB176" s="1">
        <f t="shared" si="109"/>
        <v>3</v>
      </c>
      <c r="BC176" s="1" t="s">
        <v>455</v>
      </c>
      <c r="BD176" s="7" t="str">
        <f t="shared" si="110"/>
        <v>NA</v>
      </c>
      <c r="BE176" s="1" t="e">
        <f t="shared" si="111"/>
        <v>#VALUE!</v>
      </c>
      <c r="BF176" s="1" t="s">
        <v>454</v>
      </c>
      <c r="BG176" s="7">
        <f t="shared" si="112"/>
        <v>0</v>
      </c>
      <c r="BH176" s="1">
        <f t="shared" si="113"/>
        <v>0</v>
      </c>
    </row>
    <row r="177" spans="1:60" x14ac:dyDescent="0.25">
      <c r="A177" s="1" t="s">
        <v>316</v>
      </c>
      <c r="B177" s="1" t="s">
        <v>404</v>
      </c>
      <c r="C177" s="7">
        <f t="shared" si="76"/>
        <v>1</v>
      </c>
      <c r="D177" s="1" t="s">
        <v>412</v>
      </c>
      <c r="E177" s="7">
        <f t="shared" si="77"/>
        <v>5</v>
      </c>
      <c r="F177" s="1" t="s">
        <v>414</v>
      </c>
      <c r="G177" s="7">
        <f t="shared" si="78"/>
        <v>1</v>
      </c>
      <c r="H177" s="1" t="s">
        <v>417</v>
      </c>
      <c r="I177" s="7">
        <f t="shared" si="79"/>
        <v>3</v>
      </c>
      <c r="J177" s="1" t="s">
        <v>487</v>
      </c>
      <c r="K177" s="7">
        <f t="shared" si="80"/>
        <v>3</v>
      </c>
      <c r="L177" s="7">
        <f t="shared" si="81"/>
        <v>3</v>
      </c>
      <c r="M177" s="1" t="s">
        <v>425</v>
      </c>
      <c r="N177" s="7">
        <f t="shared" si="82"/>
        <v>2</v>
      </c>
      <c r="O177" s="7">
        <f t="shared" si="83"/>
        <v>2</v>
      </c>
      <c r="P177" s="1" t="s">
        <v>496</v>
      </c>
      <c r="Q177" s="7">
        <f t="shared" si="84"/>
        <v>5</v>
      </c>
      <c r="R177" s="7">
        <f t="shared" si="85"/>
        <v>5</v>
      </c>
      <c r="S177" s="1" t="s">
        <v>432</v>
      </c>
      <c r="T177" s="7">
        <f t="shared" si="86"/>
        <v>2</v>
      </c>
      <c r="U177" s="1">
        <f t="shared" si="87"/>
        <v>2</v>
      </c>
      <c r="V177" s="1" t="s">
        <v>438</v>
      </c>
      <c r="W177" s="7">
        <f t="shared" si="88"/>
        <v>1</v>
      </c>
      <c r="X177" s="1">
        <f t="shared" si="89"/>
        <v>1</v>
      </c>
      <c r="Y177" s="1" t="s">
        <v>438</v>
      </c>
      <c r="Z177" s="7">
        <f t="shared" si="90"/>
        <v>1</v>
      </c>
      <c r="AA177" s="1">
        <f t="shared" si="91"/>
        <v>1</v>
      </c>
      <c r="AB177" s="1" t="s">
        <v>440</v>
      </c>
      <c r="AC177" s="7" t="str">
        <f t="shared" si="92"/>
        <v>NA</v>
      </c>
      <c r="AD177" s="1" t="e">
        <f t="shared" si="93"/>
        <v>#VALUE!</v>
      </c>
      <c r="AE177" s="1" t="s">
        <v>446</v>
      </c>
      <c r="AF177" s="7">
        <f t="shared" si="94"/>
        <v>5</v>
      </c>
      <c r="AG177" s="1">
        <f t="shared" si="95"/>
        <v>5</v>
      </c>
      <c r="AH177" s="1" t="s">
        <v>453</v>
      </c>
      <c r="AI177" s="7">
        <f t="shared" si="96"/>
        <v>1</v>
      </c>
      <c r="AJ177" s="1">
        <f t="shared" si="97"/>
        <v>1</v>
      </c>
      <c r="AK177" s="1" t="s">
        <v>453</v>
      </c>
      <c r="AL177" s="7">
        <f t="shared" si="98"/>
        <v>1</v>
      </c>
      <c r="AM177" s="1">
        <f t="shared" si="99"/>
        <v>1</v>
      </c>
      <c r="AN177" s="1" t="s">
        <v>453</v>
      </c>
      <c r="AO177" s="7">
        <f t="shared" si="100"/>
        <v>1</v>
      </c>
      <c r="AP177" s="1">
        <f t="shared" si="101"/>
        <v>1</v>
      </c>
      <c r="AQ177" s="1" t="s">
        <v>435</v>
      </c>
      <c r="AR177" s="7" t="str">
        <f t="shared" si="102"/>
        <v>NA</v>
      </c>
      <c r="AS177" s="1" t="e">
        <f t="shared" si="103"/>
        <v>#VALUE!</v>
      </c>
      <c r="AT177" s="1" t="s">
        <v>462</v>
      </c>
      <c r="AU177" s="7">
        <f t="shared" si="104"/>
        <v>3</v>
      </c>
      <c r="AV177" s="1">
        <f t="shared" si="105"/>
        <v>3</v>
      </c>
      <c r="AW177" s="1" t="s">
        <v>453</v>
      </c>
      <c r="AX177" s="7">
        <f t="shared" si="106"/>
        <v>1</v>
      </c>
      <c r="AY177" s="1">
        <f t="shared" si="107"/>
        <v>1</v>
      </c>
      <c r="AZ177" s="1" t="s">
        <v>474</v>
      </c>
      <c r="BA177" s="7">
        <f t="shared" si="108"/>
        <v>1</v>
      </c>
      <c r="BB177" s="1">
        <f t="shared" si="109"/>
        <v>1</v>
      </c>
      <c r="BC177" s="1" t="s">
        <v>454</v>
      </c>
      <c r="BD177" s="7">
        <f t="shared" si="110"/>
        <v>0</v>
      </c>
      <c r="BE177" s="1">
        <f t="shared" si="111"/>
        <v>0</v>
      </c>
      <c r="BF177" s="1" t="s">
        <v>455</v>
      </c>
      <c r="BG177" s="7" t="str">
        <f t="shared" si="112"/>
        <v>NA</v>
      </c>
      <c r="BH177" s="1" t="e">
        <f t="shared" si="113"/>
        <v>#VALUE!</v>
      </c>
    </row>
    <row r="178" spans="1:60" x14ac:dyDescent="0.25">
      <c r="A178" s="1" t="s">
        <v>199</v>
      </c>
      <c r="B178" s="1" t="s">
        <v>403</v>
      </c>
      <c r="C178" s="7">
        <f t="shared" si="76"/>
        <v>2</v>
      </c>
      <c r="D178" s="1" t="s">
        <v>411</v>
      </c>
      <c r="E178" s="7">
        <f t="shared" si="77"/>
        <v>4</v>
      </c>
      <c r="F178" s="1" t="s">
        <v>484</v>
      </c>
      <c r="G178" s="7">
        <f t="shared" si="78"/>
        <v>2</v>
      </c>
      <c r="H178" s="1" t="s">
        <v>418</v>
      </c>
      <c r="I178" s="7">
        <f t="shared" si="79"/>
        <v>2</v>
      </c>
      <c r="J178" s="1" t="s">
        <v>421</v>
      </c>
      <c r="K178" s="7">
        <f t="shared" si="80"/>
        <v>2</v>
      </c>
      <c r="L178" s="7">
        <f t="shared" si="81"/>
        <v>2</v>
      </c>
      <c r="M178" s="1" t="s">
        <v>425</v>
      </c>
      <c r="N178" s="7">
        <f t="shared" si="82"/>
        <v>2</v>
      </c>
      <c r="O178" s="7">
        <f t="shared" si="83"/>
        <v>2</v>
      </c>
      <c r="P178" s="1" t="s">
        <v>496</v>
      </c>
      <c r="Q178" s="7">
        <f t="shared" si="84"/>
        <v>5</v>
      </c>
      <c r="R178" s="7">
        <f t="shared" si="85"/>
        <v>5</v>
      </c>
      <c r="S178" s="1" t="s">
        <v>433</v>
      </c>
      <c r="T178" s="7">
        <f t="shared" si="86"/>
        <v>1</v>
      </c>
      <c r="U178" s="1">
        <f t="shared" si="87"/>
        <v>1</v>
      </c>
      <c r="V178" s="1" t="s">
        <v>425</v>
      </c>
      <c r="W178" s="7">
        <f t="shared" si="88"/>
        <v>2</v>
      </c>
      <c r="X178" s="1">
        <f t="shared" si="89"/>
        <v>2</v>
      </c>
      <c r="Y178" s="1" t="s">
        <v>438</v>
      </c>
      <c r="Z178" s="7">
        <f t="shared" si="90"/>
        <v>1</v>
      </c>
      <c r="AA178" s="1">
        <f t="shared" si="91"/>
        <v>1</v>
      </c>
      <c r="AB178" s="1" t="s">
        <v>489</v>
      </c>
      <c r="AC178" s="7">
        <f t="shared" si="92"/>
        <v>1</v>
      </c>
      <c r="AD178" s="1">
        <f t="shared" si="93"/>
        <v>1</v>
      </c>
      <c r="AE178" s="1" t="s">
        <v>425</v>
      </c>
      <c r="AF178" s="7">
        <f t="shared" si="94"/>
        <v>2</v>
      </c>
      <c r="AG178" s="1">
        <f t="shared" si="95"/>
        <v>2</v>
      </c>
      <c r="AH178" s="1" t="s">
        <v>453</v>
      </c>
      <c r="AI178" s="7">
        <f t="shared" si="96"/>
        <v>1</v>
      </c>
      <c r="AJ178" s="1">
        <f t="shared" si="97"/>
        <v>1</v>
      </c>
      <c r="AK178" s="1" t="s">
        <v>453</v>
      </c>
      <c r="AL178" s="7">
        <f t="shared" si="98"/>
        <v>1</v>
      </c>
      <c r="AM178" s="1">
        <f t="shared" si="99"/>
        <v>1</v>
      </c>
      <c r="AN178" s="1" t="s">
        <v>454</v>
      </c>
      <c r="AO178" s="7">
        <f t="shared" si="100"/>
        <v>0</v>
      </c>
      <c r="AP178" s="1">
        <f t="shared" si="101"/>
        <v>0</v>
      </c>
      <c r="AQ178" s="1" t="s">
        <v>454</v>
      </c>
      <c r="AR178" s="7">
        <f t="shared" si="102"/>
        <v>0</v>
      </c>
      <c r="AS178" s="1">
        <f t="shared" si="103"/>
        <v>0</v>
      </c>
      <c r="AT178" s="1" t="s">
        <v>462</v>
      </c>
      <c r="AU178" s="7">
        <f t="shared" si="104"/>
        <v>3</v>
      </c>
      <c r="AV178" s="1">
        <f t="shared" si="105"/>
        <v>3</v>
      </c>
      <c r="AW178" s="1" t="s">
        <v>453</v>
      </c>
      <c r="AX178" s="7">
        <f t="shared" si="106"/>
        <v>1</v>
      </c>
      <c r="AY178" s="1">
        <f t="shared" si="107"/>
        <v>1</v>
      </c>
      <c r="AZ178" s="1" t="s">
        <v>472</v>
      </c>
      <c r="BA178" s="7">
        <f t="shared" si="108"/>
        <v>3</v>
      </c>
      <c r="BB178" s="1">
        <f t="shared" si="109"/>
        <v>3</v>
      </c>
      <c r="BC178" s="1" t="s">
        <v>455</v>
      </c>
      <c r="BD178" s="7" t="str">
        <f t="shared" si="110"/>
        <v>NA</v>
      </c>
      <c r="BE178" s="1" t="e">
        <f t="shared" si="111"/>
        <v>#VALUE!</v>
      </c>
      <c r="BF178" s="1" t="s">
        <v>453</v>
      </c>
      <c r="BG178" s="7">
        <f t="shared" si="112"/>
        <v>1</v>
      </c>
      <c r="BH178" s="1">
        <f t="shared" si="113"/>
        <v>1</v>
      </c>
    </row>
    <row r="179" spans="1:60" x14ac:dyDescent="0.25">
      <c r="A179" s="1" t="s">
        <v>215</v>
      </c>
      <c r="B179" s="1" t="s">
        <v>403</v>
      </c>
      <c r="C179" s="7">
        <f t="shared" si="76"/>
        <v>2</v>
      </c>
      <c r="D179" s="1" t="s">
        <v>411</v>
      </c>
      <c r="E179" s="7">
        <f t="shared" si="77"/>
        <v>4</v>
      </c>
      <c r="F179" s="1" t="s">
        <v>484</v>
      </c>
      <c r="G179" s="7">
        <f t="shared" si="78"/>
        <v>2</v>
      </c>
      <c r="H179" s="1" t="s">
        <v>418</v>
      </c>
      <c r="I179" s="7">
        <f t="shared" si="79"/>
        <v>2</v>
      </c>
      <c r="J179" s="1" t="s">
        <v>487</v>
      </c>
      <c r="K179" s="7">
        <f t="shared" si="80"/>
        <v>3</v>
      </c>
      <c r="L179" s="7">
        <f t="shared" si="81"/>
        <v>3</v>
      </c>
      <c r="M179" s="1" t="s">
        <v>425</v>
      </c>
      <c r="N179" s="7">
        <f t="shared" si="82"/>
        <v>2</v>
      </c>
      <c r="O179" s="7">
        <f t="shared" si="83"/>
        <v>2</v>
      </c>
      <c r="P179" s="1" t="s">
        <v>497</v>
      </c>
      <c r="Q179" s="7">
        <f t="shared" si="84"/>
        <v>2</v>
      </c>
      <c r="R179" s="7">
        <f t="shared" si="85"/>
        <v>2</v>
      </c>
      <c r="S179" s="1" t="s">
        <v>433</v>
      </c>
      <c r="T179" s="7">
        <f t="shared" si="86"/>
        <v>1</v>
      </c>
      <c r="U179" s="1">
        <f t="shared" si="87"/>
        <v>1</v>
      </c>
      <c r="V179" s="1" t="s">
        <v>425</v>
      </c>
      <c r="W179" s="7">
        <f t="shared" si="88"/>
        <v>2</v>
      </c>
      <c r="X179" s="1">
        <f t="shared" si="89"/>
        <v>2</v>
      </c>
      <c r="Y179" s="1" t="s">
        <v>425</v>
      </c>
      <c r="Z179" s="7">
        <f t="shared" si="90"/>
        <v>2</v>
      </c>
      <c r="AA179" s="1">
        <f t="shared" si="91"/>
        <v>2</v>
      </c>
      <c r="AB179" s="1" t="s">
        <v>425</v>
      </c>
      <c r="AC179" s="7">
        <f t="shared" si="92"/>
        <v>2</v>
      </c>
      <c r="AD179" s="1">
        <f t="shared" si="93"/>
        <v>2</v>
      </c>
      <c r="AE179" s="1" t="s">
        <v>445</v>
      </c>
      <c r="AF179" s="7">
        <f t="shared" si="94"/>
        <v>1</v>
      </c>
      <c r="AG179" s="1">
        <f t="shared" si="95"/>
        <v>1</v>
      </c>
      <c r="AH179" s="1" t="s">
        <v>453</v>
      </c>
      <c r="AI179" s="7">
        <f t="shared" si="96"/>
        <v>1</v>
      </c>
      <c r="AJ179" s="1">
        <f t="shared" si="97"/>
        <v>1</v>
      </c>
      <c r="AK179" s="1" t="s">
        <v>440</v>
      </c>
      <c r="AL179" s="7" t="str">
        <f t="shared" si="98"/>
        <v>NA</v>
      </c>
      <c r="AM179" s="1" t="e">
        <f t="shared" si="99"/>
        <v>#VALUE!</v>
      </c>
      <c r="AN179" s="1" t="s">
        <v>454</v>
      </c>
      <c r="AO179" s="7">
        <f t="shared" si="100"/>
        <v>0</v>
      </c>
      <c r="AP179" s="1">
        <f t="shared" si="101"/>
        <v>0</v>
      </c>
      <c r="AQ179" s="1" t="s">
        <v>454</v>
      </c>
      <c r="AR179" s="7">
        <f t="shared" si="102"/>
        <v>0</v>
      </c>
      <c r="AS179" s="1">
        <f t="shared" si="103"/>
        <v>0</v>
      </c>
      <c r="AT179" s="1" t="s">
        <v>464</v>
      </c>
      <c r="AU179" s="7">
        <f t="shared" si="104"/>
        <v>4</v>
      </c>
      <c r="AV179" s="1">
        <f t="shared" si="105"/>
        <v>4</v>
      </c>
      <c r="AW179" s="1" t="s">
        <v>453</v>
      </c>
      <c r="AX179" s="7">
        <f t="shared" si="106"/>
        <v>1</v>
      </c>
      <c r="AY179" s="1">
        <f t="shared" si="107"/>
        <v>1</v>
      </c>
      <c r="AZ179" s="1" t="s">
        <v>476</v>
      </c>
      <c r="BA179" s="7">
        <f t="shared" si="108"/>
        <v>5</v>
      </c>
      <c r="BB179" s="1">
        <f t="shared" si="109"/>
        <v>5</v>
      </c>
      <c r="BC179" s="1" t="s">
        <v>453</v>
      </c>
      <c r="BD179" s="7">
        <f t="shared" si="110"/>
        <v>1</v>
      </c>
      <c r="BE179" s="1">
        <f t="shared" si="111"/>
        <v>1</v>
      </c>
      <c r="BF179" s="1" t="s">
        <v>454</v>
      </c>
      <c r="BG179" s="7">
        <f t="shared" si="112"/>
        <v>0</v>
      </c>
      <c r="BH179" s="1">
        <f t="shared" si="113"/>
        <v>0</v>
      </c>
    </row>
    <row r="180" spans="1:60" x14ac:dyDescent="0.25">
      <c r="A180" s="1" t="s">
        <v>365</v>
      </c>
      <c r="B180" s="1" t="s">
        <v>403</v>
      </c>
      <c r="C180" s="7">
        <f t="shared" si="76"/>
        <v>2</v>
      </c>
      <c r="D180" s="1" t="s">
        <v>412</v>
      </c>
      <c r="E180" s="7">
        <f t="shared" si="77"/>
        <v>5</v>
      </c>
      <c r="F180" s="1" t="s">
        <v>484</v>
      </c>
      <c r="G180" s="7">
        <f t="shared" si="78"/>
        <v>2</v>
      </c>
      <c r="H180" s="1" t="s">
        <v>418</v>
      </c>
      <c r="I180" s="7">
        <f t="shared" si="79"/>
        <v>2</v>
      </c>
      <c r="J180" s="1" t="s">
        <v>487</v>
      </c>
      <c r="K180" s="7">
        <f t="shared" si="80"/>
        <v>3</v>
      </c>
      <c r="L180" s="7">
        <f t="shared" si="81"/>
        <v>3</v>
      </c>
      <c r="M180" s="1" t="s">
        <v>491</v>
      </c>
      <c r="N180" s="7" t="str">
        <f t="shared" si="82"/>
        <v>NA</v>
      </c>
      <c r="O180" s="7" t="e">
        <f t="shared" si="83"/>
        <v>#VALUE!</v>
      </c>
      <c r="Q180" s="7" t="str">
        <f t="shared" si="84"/>
        <v>NA</v>
      </c>
      <c r="R180" s="7" t="e">
        <f t="shared" si="85"/>
        <v>#VALUE!</v>
      </c>
      <c r="S180" s="1" t="s">
        <v>434</v>
      </c>
      <c r="T180" s="7">
        <f t="shared" si="86"/>
        <v>5</v>
      </c>
      <c r="U180" s="1">
        <f t="shared" si="87"/>
        <v>5</v>
      </c>
      <c r="V180" s="1" t="s">
        <v>425</v>
      </c>
      <c r="W180" s="7">
        <f t="shared" si="88"/>
        <v>2</v>
      </c>
      <c r="X180" s="1">
        <f t="shared" si="89"/>
        <v>2</v>
      </c>
      <c r="Y180" s="1" t="s">
        <v>490</v>
      </c>
      <c r="Z180" s="7">
        <f t="shared" si="90"/>
        <v>5</v>
      </c>
      <c r="AA180" s="1">
        <f t="shared" si="91"/>
        <v>5</v>
      </c>
      <c r="AB180" s="1" t="s">
        <v>425</v>
      </c>
      <c r="AC180" s="7">
        <f t="shared" si="92"/>
        <v>2</v>
      </c>
      <c r="AD180" s="1">
        <f t="shared" si="93"/>
        <v>2</v>
      </c>
      <c r="AE180" s="1" t="s">
        <v>425</v>
      </c>
      <c r="AF180" s="7">
        <f t="shared" si="94"/>
        <v>2</v>
      </c>
      <c r="AG180" s="1">
        <f t="shared" si="95"/>
        <v>2</v>
      </c>
      <c r="AH180" s="1" t="s">
        <v>453</v>
      </c>
      <c r="AI180" s="7">
        <f t="shared" si="96"/>
        <v>1</v>
      </c>
      <c r="AJ180" s="1">
        <f t="shared" si="97"/>
        <v>1</v>
      </c>
      <c r="AK180" s="1" t="s">
        <v>454</v>
      </c>
      <c r="AL180" s="7">
        <f t="shared" si="98"/>
        <v>0</v>
      </c>
      <c r="AM180" s="1">
        <f t="shared" si="99"/>
        <v>0</v>
      </c>
      <c r="AN180" s="1" t="s">
        <v>454</v>
      </c>
      <c r="AO180" s="7">
        <f t="shared" si="100"/>
        <v>0</v>
      </c>
      <c r="AP180" s="1">
        <f t="shared" si="101"/>
        <v>0</v>
      </c>
      <c r="AQ180" s="1" t="s">
        <v>453</v>
      </c>
      <c r="AR180" s="7">
        <f t="shared" si="102"/>
        <v>1</v>
      </c>
      <c r="AS180" s="1">
        <f t="shared" si="103"/>
        <v>1</v>
      </c>
      <c r="AT180" s="1" t="s">
        <v>463</v>
      </c>
      <c r="AU180" s="7">
        <f t="shared" si="104"/>
        <v>5</v>
      </c>
      <c r="AV180" s="1">
        <f t="shared" si="105"/>
        <v>5</v>
      </c>
      <c r="AW180" s="1" t="s">
        <v>453</v>
      </c>
      <c r="AX180" s="7">
        <f t="shared" si="106"/>
        <v>1</v>
      </c>
      <c r="AY180" s="1">
        <f t="shared" si="107"/>
        <v>1</v>
      </c>
      <c r="AZ180" s="1" t="s">
        <v>473</v>
      </c>
      <c r="BA180" s="7">
        <f t="shared" si="108"/>
        <v>2</v>
      </c>
      <c r="BB180" s="1">
        <f t="shared" si="109"/>
        <v>2</v>
      </c>
      <c r="BC180" s="1" t="s">
        <v>453</v>
      </c>
      <c r="BD180" s="7">
        <f t="shared" si="110"/>
        <v>1</v>
      </c>
      <c r="BE180" s="1">
        <f t="shared" si="111"/>
        <v>1</v>
      </c>
      <c r="BF180" s="1" t="s">
        <v>453</v>
      </c>
      <c r="BG180" s="7">
        <f t="shared" si="112"/>
        <v>1</v>
      </c>
      <c r="BH180" s="1">
        <f t="shared" si="113"/>
        <v>1</v>
      </c>
    </row>
    <row r="181" spans="1:60" x14ac:dyDescent="0.25">
      <c r="A181" s="1" t="s">
        <v>349</v>
      </c>
      <c r="B181" s="1" t="s">
        <v>403</v>
      </c>
      <c r="C181" s="7">
        <f t="shared" si="76"/>
        <v>2</v>
      </c>
      <c r="D181" s="1" t="s">
        <v>412</v>
      </c>
      <c r="E181" s="7">
        <f t="shared" si="77"/>
        <v>5</v>
      </c>
      <c r="F181" s="1" t="s">
        <v>414</v>
      </c>
      <c r="G181" s="7">
        <f t="shared" si="78"/>
        <v>1</v>
      </c>
      <c r="H181" s="1" t="s">
        <v>417</v>
      </c>
      <c r="I181" s="7">
        <f t="shared" si="79"/>
        <v>3</v>
      </c>
      <c r="J181" s="1" t="s">
        <v>487</v>
      </c>
      <c r="K181" s="7">
        <f t="shared" si="80"/>
        <v>3</v>
      </c>
      <c r="L181" s="7">
        <f t="shared" si="81"/>
        <v>3</v>
      </c>
      <c r="M181" s="1" t="s">
        <v>491</v>
      </c>
      <c r="N181" s="7" t="str">
        <f t="shared" si="82"/>
        <v>NA</v>
      </c>
      <c r="O181" s="7" t="e">
        <f t="shared" si="83"/>
        <v>#VALUE!</v>
      </c>
      <c r="Q181" s="7" t="str">
        <f t="shared" si="84"/>
        <v>NA</v>
      </c>
      <c r="R181" s="7" t="e">
        <f t="shared" si="85"/>
        <v>#VALUE!</v>
      </c>
      <c r="S181" s="1" t="s">
        <v>434</v>
      </c>
      <c r="T181" s="7">
        <f t="shared" si="86"/>
        <v>5</v>
      </c>
      <c r="U181" s="1">
        <f t="shared" si="87"/>
        <v>5</v>
      </c>
      <c r="V181" s="1" t="s">
        <v>425</v>
      </c>
      <c r="W181" s="7">
        <f t="shared" si="88"/>
        <v>2</v>
      </c>
      <c r="X181" s="1">
        <f t="shared" si="89"/>
        <v>2</v>
      </c>
      <c r="Y181" s="1" t="s">
        <v>425</v>
      </c>
      <c r="Z181" s="7">
        <f t="shared" si="90"/>
        <v>2</v>
      </c>
      <c r="AA181" s="1">
        <f t="shared" si="91"/>
        <v>2</v>
      </c>
      <c r="AB181" s="1" t="s">
        <v>489</v>
      </c>
      <c r="AC181" s="7">
        <f t="shared" si="92"/>
        <v>1</v>
      </c>
      <c r="AD181" s="1">
        <f t="shared" si="93"/>
        <v>1</v>
      </c>
      <c r="AE181" s="1" t="s">
        <v>445</v>
      </c>
      <c r="AF181" s="7">
        <f t="shared" si="94"/>
        <v>1</v>
      </c>
      <c r="AG181" s="1">
        <f t="shared" si="95"/>
        <v>1</v>
      </c>
      <c r="AH181" s="1" t="s">
        <v>453</v>
      </c>
      <c r="AI181" s="7">
        <f t="shared" si="96"/>
        <v>1</v>
      </c>
      <c r="AJ181" s="1">
        <f t="shared" si="97"/>
        <v>1</v>
      </c>
      <c r="AK181" s="1" t="s">
        <v>454</v>
      </c>
      <c r="AL181" s="7">
        <f t="shared" si="98"/>
        <v>0</v>
      </c>
      <c r="AM181" s="1">
        <f t="shared" si="99"/>
        <v>0</v>
      </c>
      <c r="AN181" s="1" t="s">
        <v>454</v>
      </c>
      <c r="AO181" s="7">
        <f t="shared" si="100"/>
        <v>0</v>
      </c>
      <c r="AP181" s="1">
        <f t="shared" si="101"/>
        <v>0</v>
      </c>
      <c r="AQ181" s="1" t="s">
        <v>453</v>
      </c>
      <c r="AR181" s="7">
        <f t="shared" si="102"/>
        <v>1</v>
      </c>
      <c r="AS181" s="1">
        <f t="shared" si="103"/>
        <v>1</v>
      </c>
      <c r="AT181" s="1" t="s">
        <v>463</v>
      </c>
      <c r="AU181" s="7">
        <f t="shared" si="104"/>
        <v>5</v>
      </c>
      <c r="AV181" s="1">
        <f t="shared" si="105"/>
        <v>5</v>
      </c>
      <c r="AW181" s="1" t="s">
        <v>454</v>
      </c>
      <c r="AX181" s="7">
        <f t="shared" si="106"/>
        <v>0</v>
      </c>
      <c r="AY181" s="1">
        <f t="shared" si="107"/>
        <v>0</v>
      </c>
      <c r="BA181" s="7" t="str">
        <f t="shared" si="108"/>
        <v>NA</v>
      </c>
      <c r="BB181" s="1" t="e">
        <f t="shared" si="109"/>
        <v>#VALUE!</v>
      </c>
      <c r="BC181" s="1" t="s">
        <v>455</v>
      </c>
      <c r="BD181" s="7" t="str">
        <f t="shared" si="110"/>
        <v>NA</v>
      </c>
      <c r="BE181" s="1" t="e">
        <f t="shared" si="111"/>
        <v>#VALUE!</v>
      </c>
      <c r="BF181" s="1" t="s">
        <v>453</v>
      </c>
      <c r="BG181" s="7">
        <f t="shared" si="112"/>
        <v>1</v>
      </c>
      <c r="BH181" s="1">
        <f t="shared" si="113"/>
        <v>1</v>
      </c>
    </row>
    <row r="182" spans="1:60" x14ac:dyDescent="0.25">
      <c r="A182" s="1" t="s">
        <v>159</v>
      </c>
      <c r="B182" s="1" t="s">
        <v>404</v>
      </c>
      <c r="C182" s="7">
        <f t="shared" si="76"/>
        <v>1</v>
      </c>
      <c r="D182" s="1" t="s">
        <v>410</v>
      </c>
      <c r="E182" s="7">
        <f t="shared" si="77"/>
        <v>3</v>
      </c>
      <c r="F182" s="1" t="s">
        <v>414</v>
      </c>
      <c r="G182" s="7">
        <f t="shared" si="78"/>
        <v>1</v>
      </c>
      <c r="H182" s="1" t="s">
        <v>418</v>
      </c>
      <c r="I182" s="7">
        <f t="shared" si="79"/>
        <v>2</v>
      </c>
      <c r="J182" s="1" t="s">
        <v>420</v>
      </c>
      <c r="K182" s="7">
        <f t="shared" si="80"/>
        <v>1</v>
      </c>
      <c r="L182" s="7">
        <f t="shared" si="81"/>
        <v>1</v>
      </c>
      <c r="M182" s="1" t="s">
        <v>489</v>
      </c>
      <c r="N182" s="7">
        <f t="shared" si="82"/>
        <v>1</v>
      </c>
      <c r="O182" s="7">
        <f t="shared" si="83"/>
        <v>1</v>
      </c>
      <c r="P182" s="1" t="s">
        <v>493</v>
      </c>
      <c r="Q182" s="7">
        <f t="shared" si="84"/>
        <v>1</v>
      </c>
      <c r="R182" s="7">
        <f t="shared" si="85"/>
        <v>1</v>
      </c>
      <c r="S182" s="1" t="s">
        <v>432</v>
      </c>
      <c r="T182" s="7">
        <f t="shared" si="86"/>
        <v>2</v>
      </c>
      <c r="U182" s="1">
        <f t="shared" si="87"/>
        <v>2</v>
      </c>
      <c r="V182" s="1" t="s">
        <v>438</v>
      </c>
      <c r="W182" s="7">
        <f t="shared" si="88"/>
        <v>1</v>
      </c>
      <c r="X182" s="1">
        <f t="shared" si="89"/>
        <v>1</v>
      </c>
      <c r="Y182" s="1" t="s">
        <v>440</v>
      </c>
      <c r="Z182" s="7" t="str">
        <f t="shared" si="90"/>
        <v>NA</v>
      </c>
      <c r="AA182" s="1" t="e">
        <f t="shared" si="91"/>
        <v>#VALUE!</v>
      </c>
      <c r="AB182" s="1" t="s">
        <v>489</v>
      </c>
      <c r="AC182" s="7">
        <f t="shared" si="92"/>
        <v>1</v>
      </c>
      <c r="AD182" s="1">
        <f t="shared" si="93"/>
        <v>1</v>
      </c>
      <c r="AE182" s="1" t="s">
        <v>438</v>
      </c>
      <c r="AF182" s="7">
        <f t="shared" si="94"/>
        <v>1</v>
      </c>
      <c r="AG182" s="1">
        <f t="shared" si="95"/>
        <v>1</v>
      </c>
      <c r="AH182" s="1" t="s">
        <v>453</v>
      </c>
      <c r="AI182" s="7">
        <f t="shared" si="96"/>
        <v>1</v>
      </c>
      <c r="AJ182" s="1">
        <f t="shared" si="97"/>
        <v>1</v>
      </c>
      <c r="AK182" s="1" t="s">
        <v>453</v>
      </c>
      <c r="AL182" s="7">
        <f t="shared" si="98"/>
        <v>1</v>
      </c>
      <c r="AM182" s="1">
        <f t="shared" si="99"/>
        <v>1</v>
      </c>
      <c r="AN182" s="1" t="s">
        <v>454</v>
      </c>
      <c r="AO182" s="7">
        <f t="shared" si="100"/>
        <v>0</v>
      </c>
      <c r="AP182" s="1">
        <f t="shared" si="101"/>
        <v>0</v>
      </c>
      <c r="AQ182" s="1" t="s">
        <v>453</v>
      </c>
      <c r="AR182" s="7">
        <f t="shared" si="102"/>
        <v>1</v>
      </c>
      <c r="AS182" s="1">
        <f t="shared" si="103"/>
        <v>1</v>
      </c>
      <c r="AT182" s="1" t="s">
        <v>465</v>
      </c>
      <c r="AU182" s="7">
        <f t="shared" si="104"/>
        <v>2</v>
      </c>
      <c r="AV182" s="1">
        <f t="shared" si="105"/>
        <v>2</v>
      </c>
      <c r="AW182" s="1" t="s">
        <v>454</v>
      </c>
      <c r="AX182" s="7">
        <f t="shared" si="106"/>
        <v>0</v>
      </c>
      <c r="AY182" s="1">
        <f t="shared" si="107"/>
        <v>0</v>
      </c>
      <c r="BA182" s="7" t="str">
        <f t="shared" si="108"/>
        <v>NA</v>
      </c>
      <c r="BB182" s="1" t="e">
        <f t="shared" si="109"/>
        <v>#VALUE!</v>
      </c>
      <c r="BC182" s="1" t="s">
        <v>453</v>
      </c>
      <c r="BD182" s="7">
        <f t="shared" si="110"/>
        <v>1</v>
      </c>
      <c r="BE182" s="1">
        <f t="shared" si="111"/>
        <v>1</v>
      </c>
      <c r="BF182" s="1" t="s">
        <v>453</v>
      </c>
      <c r="BG182" s="7">
        <f t="shared" si="112"/>
        <v>1</v>
      </c>
      <c r="BH182" s="1">
        <f t="shared" si="113"/>
        <v>1</v>
      </c>
    </row>
    <row r="183" spans="1:60" x14ac:dyDescent="0.25">
      <c r="A183" s="1" t="s">
        <v>291</v>
      </c>
      <c r="B183" s="1" t="s">
        <v>404</v>
      </c>
      <c r="C183" s="7">
        <f t="shared" si="76"/>
        <v>1</v>
      </c>
      <c r="D183" s="1" t="s">
        <v>411</v>
      </c>
      <c r="E183" s="7">
        <f t="shared" si="77"/>
        <v>4</v>
      </c>
      <c r="F183" s="1" t="s">
        <v>484</v>
      </c>
      <c r="G183" s="7">
        <f t="shared" si="78"/>
        <v>2</v>
      </c>
      <c r="H183" s="1" t="s">
        <v>416</v>
      </c>
      <c r="I183" s="7">
        <f t="shared" si="79"/>
        <v>1</v>
      </c>
      <c r="J183" s="1" t="s">
        <v>421</v>
      </c>
      <c r="K183" s="7">
        <f t="shared" si="80"/>
        <v>2</v>
      </c>
      <c r="L183" s="7">
        <f t="shared" si="81"/>
        <v>2</v>
      </c>
      <c r="M183" s="1" t="s">
        <v>489</v>
      </c>
      <c r="N183" s="7">
        <f t="shared" si="82"/>
        <v>1</v>
      </c>
      <c r="O183" s="7">
        <f t="shared" si="83"/>
        <v>1</v>
      </c>
      <c r="P183" s="1" t="s">
        <v>496</v>
      </c>
      <c r="Q183" s="7">
        <f t="shared" si="84"/>
        <v>5</v>
      </c>
      <c r="R183" s="7">
        <f t="shared" si="85"/>
        <v>5</v>
      </c>
      <c r="S183" s="1" t="s">
        <v>435</v>
      </c>
      <c r="T183" s="7" t="str">
        <f t="shared" si="86"/>
        <v>NA</v>
      </c>
      <c r="U183" s="1" t="e">
        <f t="shared" si="87"/>
        <v>#VALUE!</v>
      </c>
      <c r="V183" s="1" t="s">
        <v>438</v>
      </c>
      <c r="W183" s="7">
        <f t="shared" si="88"/>
        <v>1</v>
      </c>
      <c r="X183" s="1">
        <f t="shared" si="89"/>
        <v>1</v>
      </c>
      <c r="Y183" s="1" t="s">
        <v>491</v>
      </c>
      <c r="Z183" s="7" t="str">
        <f t="shared" si="90"/>
        <v>NA</v>
      </c>
      <c r="AA183" s="1" t="e">
        <f t="shared" si="91"/>
        <v>#VALUE!</v>
      </c>
      <c r="AB183" s="1" t="s">
        <v>439</v>
      </c>
      <c r="AC183" s="7" t="str">
        <f t="shared" si="92"/>
        <v>NA</v>
      </c>
      <c r="AD183" s="1" t="e">
        <f t="shared" si="93"/>
        <v>#VALUE!</v>
      </c>
      <c r="AE183" s="1" t="s">
        <v>445</v>
      </c>
      <c r="AF183" s="7">
        <f t="shared" si="94"/>
        <v>1</v>
      </c>
      <c r="AG183" s="1">
        <f t="shared" si="95"/>
        <v>1</v>
      </c>
      <c r="AH183" s="1" t="s">
        <v>454</v>
      </c>
      <c r="AI183" s="7">
        <f t="shared" si="96"/>
        <v>0</v>
      </c>
      <c r="AJ183" s="1">
        <f t="shared" si="97"/>
        <v>0</v>
      </c>
      <c r="AK183" s="1" t="s">
        <v>453</v>
      </c>
      <c r="AL183" s="7">
        <f t="shared" si="98"/>
        <v>1</v>
      </c>
      <c r="AM183" s="1">
        <f t="shared" si="99"/>
        <v>1</v>
      </c>
      <c r="AN183" s="1" t="s">
        <v>458</v>
      </c>
      <c r="AO183" s="7" t="str">
        <f t="shared" si="100"/>
        <v>NA</v>
      </c>
      <c r="AP183" s="1" t="e">
        <f t="shared" si="101"/>
        <v>#VALUE!</v>
      </c>
      <c r="AQ183" s="1" t="s">
        <v>454</v>
      </c>
      <c r="AR183" s="7">
        <f t="shared" si="102"/>
        <v>0</v>
      </c>
      <c r="AS183" s="1">
        <f t="shared" si="103"/>
        <v>0</v>
      </c>
      <c r="AT183" s="1" t="s">
        <v>461</v>
      </c>
      <c r="AU183" s="7">
        <f t="shared" si="104"/>
        <v>1</v>
      </c>
      <c r="AV183" s="1">
        <f t="shared" si="105"/>
        <v>1</v>
      </c>
      <c r="AW183" s="1" t="s">
        <v>454</v>
      </c>
      <c r="AX183" s="7">
        <f t="shared" si="106"/>
        <v>0</v>
      </c>
      <c r="AY183" s="1">
        <f t="shared" si="107"/>
        <v>0</v>
      </c>
      <c r="BA183" s="7" t="str">
        <f t="shared" si="108"/>
        <v>NA</v>
      </c>
      <c r="BB183" s="1" t="e">
        <f t="shared" si="109"/>
        <v>#VALUE!</v>
      </c>
      <c r="BC183" s="1" t="s">
        <v>454</v>
      </c>
      <c r="BD183" s="7">
        <f t="shared" si="110"/>
        <v>0</v>
      </c>
      <c r="BE183" s="1">
        <f t="shared" si="111"/>
        <v>0</v>
      </c>
      <c r="BF183" s="1" t="s">
        <v>454</v>
      </c>
      <c r="BG183" s="7">
        <f t="shared" si="112"/>
        <v>0</v>
      </c>
      <c r="BH183" s="1">
        <f t="shared" si="113"/>
        <v>0</v>
      </c>
    </row>
    <row r="184" spans="1:60" x14ac:dyDescent="0.25">
      <c r="A184" s="1" t="s">
        <v>12</v>
      </c>
      <c r="B184" s="1" t="s">
        <v>404</v>
      </c>
      <c r="C184" s="7">
        <f t="shared" si="76"/>
        <v>1</v>
      </c>
      <c r="D184" s="1" t="s">
        <v>408</v>
      </c>
      <c r="E184" s="7">
        <f t="shared" si="77"/>
        <v>1</v>
      </c>
      <c r="F184" s="1" t="s">
        <v>414</v>
      </c>
      <c r="G184" s="7">
        <f t="shared" si="78"/>
        <v>1</v>
      </c>
      <c r="H184" s="1" t="s">
        <v>416</v>
      </c>
      <c r="I184" s="7">
        <f t="shared" si="79"/>
        <v>1</v>
      </c>
      <c r="J184" s="1" t="s">
        <v>420</v>
      </c>
      <c r="K184" s="7">
        <f t="shared" si="80"/>
        <v>1</v>
      </c>
      <c r="L184" s="7">
        <f t="shared" si="81"/>
        <v>1</v>
      </c>
      <c r="M184" s="1" t="s">
        <v>489</v>
      </c>
      <c r="N184" s="7">
        <f t="shared" si="82"/>
        <v>1</v>
      </c>
      <c r="O184" s="7">
        <f t="shared" si="83"/>
        <v>1</v>
      </c>
      <c r="P184" s="1" t="s">
        <v>430</v>
      </c>
      <c r="Q184" s="7">
        <f t="shared" si="84"/>
        <v>2</v>
      </c>
      <c r="R184" s="7">
        <f t="shared" si="85"/>
        <v>2</v>
      </c>
      <c r="S184" s="1" t="s">
        <v>432</v>
      </c>
      <c r="T184" s="7">
        <f t="shared" si="86"/>
        <v>2</v>
      </c>
      <c r="U184" s="1">
        <f t="shared" si="87"/>
        <v>2</v>
      </c>
      <c r="V184" s="1" t="s">
        <v>438</v>
      </c>
      <c r="W184" s="7">
        <f t="shared" si="88"/>
        <v>1</v>
      </c>
      <c r="X184" s="1">
        <f t="shared" si="89"/>
        <v>1</v>
      </c>
      <c r="Y184" s="1" t="s">
        <v>438</v>
      </c>
      <c r="Z184" s="7">
        <f t="shared" si="90"/>
        <v>1</v>
      </c>
      <c r="AA184" s="1">
        <f t="shared" si="91"/>
        <v>1</v>
      </c>
      <c r="AB184" s="1" t="s">
        <v>489</v>
      </c>
      <c r="AC184" s="7">
        <f t="shared" si="92"/>
        <v>1</v>
      </c>
      <c r="AD184" s="1">
        <f t="shared" si="93"/>
        <v>1</v>
      </c>
      <c r="AE184" s="1" t="s">
        <v>445</v>
      </c>
      <c r="AF184" s="7">
        <f t="shared" si="94"/>
        <v>1</v>
      </c>
      <c r="AG184" s="1">
        <f t="shared" si="95"/>
        <v>1</v>
      </c>
      <c r="AH184" s="1" t="s">
        <v>453</v>
      </c>
      <c r="AI184" s="7">
        <f t="shared" si="96"/>
        <v>1</v>
      </c>
      <c r="AJ184" s="1">
        <f t="shared" si="97"/>
        <v>1</v>
      </c>
      <c r="AK184" s="1" t="s">
        <v>440</v>
      </c>
      <c r="AL184" s="7" t="str">
        <f t="shared" si="98"/>
        <v>NA</v>
      </c>
      <c r="AM184" s="1" t="e">
        <f t="shared" si="99"/>
        <v>#VALUE!</v>
      </c>
      <c r="AN184" s="1" t="s">
        <v>454</v>
      </c>
      <c r="AO184" s="7">
        <f t="shared" si="100"/>
        <v>0</v>
      </c>
      <c r="AP184" s="1">
        <f t="shared" si="101"/>
        <v>0</v>
      </c>
      <c r="AQ184" s="1" t="s">
        <v>453</v>
      </c>
      <c r="AR184" s="7">
        <f t="shared" si="102"/>
        <v>1</v>
      </c>
      <c r="AS184" s="1">
        <f t="shared" si="103"/>
        <v>1</v>
      </c>
      <c r="AT184" s="1" t="s">
        <v>464</v>
      </c>
      <c r="AU184" s="7">
        <f t="shared" si="104"/>
        <v>4</v>
      </c>
      <c r="AV184" s="1">
        <f t="shared" si="105"/>
        <v>4</v>
      </c>
      <c r="AW184" s="1" t="s">
        <v>467</v>
      </c>
      <c r="AX184" s="7" t="str">
        <f t="shared" si="106"/>
        <v>NA</v>
      </c>
      <c r="AY184" s="1" t="e">
        <f t="shared" si="107"/>
        <v>#VALUE!</v>
      </c>
      <c r="BA184" s="7" t="str">
        <f t="shared" si="108"/>
        <v>NA</v>
      </c>
      <c r="BB184" s="1" t="e">
        <f t="shared" si="109"/>
        <v>#VALUE!</v>
      </c>
      <c r="BC184" s="1" t="s">
        <v>453</v>
      </c>
      <c r="BD184" s="7">
        <f t="shared" si="110"/>
        <v>1</v>
      </c>
      <c r="BE184" s="1">
        <f t="shared" si="111"/>
        <v>1</v>
      </c>
      <c r="BF184" s="1" t="s">
        <v>455</v>
      </c>
      <c r="BG184" s="7" t="str">
        <f t="shared" si="112"/>
        <v>NA</v>
      </c>
      <c r="BH184" s="1" t="e">
        <f t="shared" si="113"/>
        <v>#VALUE!</v>
      </c>
    </row>
    <row r="185" spans="1:60" x14ac:dyDescent="0.25">
      <c r="A185" s="1" t="s">
        <v>245</v>
      </c>
      <c r="B185" s="1" t="s">
        <v>403</v>
      </c>
      <c r="C185" s="7">
        <f t="shared" si="76"/>
        <v>2</v>
      </c>
      <c r="D185" s="1" t="s">
        <v>411</v>
      </c>
      <c r="E185" s="7">
        <f t="shared" si="77"/>
        <v>4</v>
      </c>
      <c r="F185" s="1" t="s">
        <v>484</v>
      </c>
      <c r="G185" s="7">
        <f t="shared" si="78"/>
        <v>2</v>
      </c>
      <c r="H185" s="1" t="s">
        <v>419</v>
      </c>
      <c r="I185" s="7">
        <f t="shared" si="79"/>
        <v>4</v>
      </c>
      <c r="J185" s="1" t="s">
        <v>422</v>
      </c>
      <c r="K185" s="7">
        <f t="shared" si="80"/>
        <v>4</v>
      </c>
      <c r="L185" s="7">
        <f t="shared" si="81"/>
        <v>4</v>
      </c>
      <c r="M185" s="1" t="s">
        <v>491</v>
      </c>
      <c r="N185" s="7" t="str">
        <f t="shared" si="82"/>
        <v>NA</v>
      </c>
      <c r="O185" s="7" t="e">
        <f t="shared" si="83"/>
        <v>#VALUE!</v>
      </c>
      <c r="Q185" s="7" t="str">
        <f t="shared" si="84"/>
        <v>NA</v>
      </c>
      <c r="R185" s="7" t="e">
        <f t="shared" si="85"/>
        <v>#VALUE!</v>
      </c>
      <c r="S185" s="1" t="s">
        <v>434</v>
      </c>
      <c r="T185" s="7">
        <f t="shared" si="86"/>
        <v>5</v>
      </c>
      <c r="U185" s="1">
        <f t="shared" si="87"/>
        <v>5</v>
      </c>
      <c r="V185" s="1" t="s">
        <v>490</v>
      </c>
      <c r="W185" s="7">
        <f t="shared" si="88"/>
        <v>5</v>
      </c>
      <c r="X185" s="1">
        <f t="shared" si="89"/>
        <v>5</v>
      </c>
      <c r="Y185" s="1" t="s">
        <v>425</v>
      </c>
      <c r="Z185" s="7">
        <f t="shared" si="90"/>
        <v>2</v>
      </c>
      <c r="AA185" s="1">
        <f t="shared" si="91"/>
        <v>2</v>
      </c>
      <c r="AB185" s="1" t="s">
        <v>425</v>
      </c>
      <c r="AC185" s="7">
        <f t="shared" si="92"/>
        <v>2</v>
      </c>
      <c r="AD185" s="1">
        <f t="shared" si="93"/>
        <v>2</v>
      </c>
      <c r="AE185" s="1" t="s">
        <v>425</v>
      </c>
      <c r="AF185" s="7">
        <f t="shared" si="94"/>
        <v>2</v>
      </c>
      <c r="AG185" s="1">
        <f t="shared" si="95"/>
        <v>2</v>
      </c>
      <c r="AH185" s="1" t="s">
        <v>453</v>
      </c>
      <c r="AI185" s="7">
        <f t="shared" si="96"/>
        <v>1</v>
      </c>
      <c r="AJ185" s="1">
        <f t="shared" si="97"/>
        <v>1</v>
      </c>
      <c r="AK185" s="1" t="s">
        <v>454</v>
      </c>
      <c r="AL185" s="7">
        <f t="shared" si="98"/>
        <v>0</v>
      </c>
      <c r="AM185" s="1">
        <f t="shared" si="99"/>
        <v>0</v>
      </c>
      <c r="AN185" s="1" t="s">
        <v>454</v>
      </c>
      <c r="AO185" s="7">
        <f t="shared" si="100"/>
        <v>0</v>
      </c>
      <c r="AP185" s="1">
        <f t="shared" si="101"/>
        <v>0</v>
      </c>
      <c r="AQ185" s="1" t="s">
        <v>454</v>
      </c>
      <c r="AR185" s="7">
        <f t="shared" si="102"/>
        <v>0</v>
      </c>
      <c r="AS185" s="1">
        <f t="shared" si="103"/>
        <v>0</v>
      </c>
      <c r="AT185" s="1" t="s">
        <v>461</v>
      </c>
      <c r="AU185" s="7">
        <f t="shared" si="104"/>
        <v>1</v>
      </c>
      <c r="AV185" s="1">
        <f t="shared" si="105"/>
        <v>1</v>
      </c>
      <c r="AW185" s="1" t="s">
        <v>454</v>
      </c>
      <c r="AX185" s="7">
        <f t="shared" si="106"/>
        <v>0</v>
      </c>
      <c r="AY185" s="1">
        <f t="shared" si="107"/>
        <v>0</v>
      </c>
      <c r="BA185" s="7" t="str">
        <f t="shared" si="108"/>
        <v>NA</v>
      </c>
      <c r="BB185" s="1" t="e">
        <f t="shared" si="109"/>
        <v>#VALUE!</v>
      </c>
      <c r="BC185" s="1" t="s">
        <v>455</v>
      </c>
      <c r="BD185" s="7" t="str">
        <f t="shared" si="110"/>
        <v>NA</v>
      </c>
      <c r="BE185" s="1" t="e">
        <f t="shared" si="111"/>
        <v>#VALUE!</v>
      </c>
      <c r="BF185" s="1" t="s">
        <v>455</v>
      </c>
      <c r="BG185" s="7" t="str">
        <f t="shared" si="112"/>
        <v>NA</v>
      </c>
      <c r="BH185" s="1" t="e">
        <f t="shared" si="113"/>
        <v>#VALUE!</v>
      </c>
    </row>
    <row r="186" spans="1:60" x14ac:dyDescent="0.25">
      <c r="A186" s="1" t="s">
        <v>113</v>
      </c>
      <c r="B186" s="1" t="s">
        <v>403</v>
      </c>
      <c r="C186" s="7">
        <f t="shared" si="76"/>
        <v>2</v>
      </c>
      <c r="D186" s="1" t="s">
        <v>410</v>
      </c>
      <c r="E186" s="7">
        <f t="shared" si="77"/>
        <v>3</v>
      </c>
      <c r="F186" s="1" t="s">
        <v>484</v>
      </c>
      <c r="G186" s="7">
        <f t="shared" si="78"/>
        <v>2</v>
      </c>
      <c r="H186" s="1" t="s">
        <v>417</v>
      </c>
      <c r="I186" s="7">
        <f t="shared" si="79"/>
        <v>3</v>
      </c>
      <c r="J186" s="1" t="s">
        <v>422</v>
      </c>
      <c r="K186" s="7">
        <f t="shared" si="80"/>
        <v>4</v>
      </c>
      <c r="L186" s="7">
        <f t="shared" si="81"/>
        <v>4</v>
      </c>
      <c r="M186" s="1" t="s">
        <v>491</v>
      </c>
      <c r="N186" s="7" t="str">
        <f t="shared" si="82"/>
        <v>NA</v>
      </c>
      <c r="O186" s="7" t="e">
        <f t="shared" si="83"/>
        <v>#VALUE!</v>
      </c>
      <c r="Q186" s="7" t="str">
        <f t="shared" si="84"/>
        <v>NA</v>
      </c>
      <c r="R186" s="7" t="e">
        <f t="shared" si="85"/>
        <v>#VALUE!</v>
      </c>
      <c r="S186" s="1" t="s">
        <v>427</v>
      </c>
      <c r="T186" s="7" t="str">
        <f t="shared" si="86"/>
        <v>NA</v>
      </c>
      <c r="U186" s="1" t="e">
        <f t="shared" si="87"/>
        <v>#VALUE!</v>
      </c>
      <c r="V186" s="1" t="s">
        <v>439</v>
      </c>
      <c r="W186" s="7" t="str">
        <f t="shared" si="88"/>
        <v>NA</v>
      </c>
      <c r="X186" s="1" t="e">
        <f t="shared" si="89"/>
        <v>#VALUE!</v>
      </c>
      <c r="Y186" s="1" t="s">
        <v>490</v>
      </c>
      <c r="Z186" s="7">
        <f t="shared" si="90"/>
        <v>5</v>
      </c>
      <c r="AA186" s="1">
        <f t="shared" si="91"/>
        <v>5</v>
      </c>
      <c r="AB186" s="1" t="s">
        <v>490</v>
      </c>
      <c r="AC186" s="7">
        <f t="shared" si="92"/>
        <v>5</v>
      </c>
      <c r="AD186" s="1">
        <f t="shared" si="93"/>
        <v>5</v>
      </c>
      <c r="AE186" s="1" t="s">
        <v>425</v>
      </c>
      <c r="AF186" s="7">
        <f t="shared" si="94"/>
        <v>2</v>
      </c>
      <c r="AG186" s="1">
        <f t="shared" si="95"/>
        <v>2</v>
      </c>
      <c r="AH186" s="1" t="s">
        <v>453</v>
      </c>
      <c r="AI186" s="7">
        <f t="shared" si="96"/>
        <v>1</v>
      </c>
      <c r="AJ186" s="1">
        <f t="shared" si="97"/>
        <v>1</v>
      </c>
      <c r="AK186" s="1" t="s">
        <v>453</v>
      </c>
      <c r="AL186" s="7">
        <f t="shared" si="98"/>
        <v>1</v>
      </c>
      <c r="AM186" s="1">
        <f t="shared" si="99"/>
        <v>1</v>
      </c>
      <c r="AN186" s="1" t="s">
        <v>453</v>
      </c>
      <c r="AO186" s="7">
        <f t="shared" si="100"/>
        <v>1</v>
      </c>
      <c r="AP186" s="1">
        <f t="shared" si="101"/>
        <v>1</v>
      </c>
      <c r="AQ186" s="1" t="s">
        <v>454</v>
      </c>
      <c r="AR186" s="7">
        <f t="shared" si="102"/>
        <v>0</v>
      </c>
      <c r="AS186" s="1">
        <f t="shared" si="103"/>
        <v>0</v>
      </c>
      <c r="AT186" s="1" t="s">
        <v>462</v>
      </c>
      <c r="AU186" s="7">
        <f t="shared" si="104"/>
        <v>3</v>
      </c>
      <c r="AV186" s="1">
        <f t="shared" si="105"/>
        <v>3</v>
      </c>
      <c r="AW186" s="1" t="s">
        <v>453</v>
      </c>
      <c r="AX186" s="7">
        <f t="shared" si="106"/>
        <v>1</v>
      </c>
      <c r="AY186" s="1">
        <f t="shared" si="107"/>
        <v>1</v>
      </c>
      <c r="AZ186" s="1" t="s">
        <v>474</v>
      </c>
      <c r="BA186" s="7">
        <f t="shared" si="108"/>
        <v>1</v>
      </c>
      <c r="BB186" s="1">
        <f t="shared" si="109"/>
        <v>1</v>
      </c>
      <c r="BC186" s="1" t="s">
        <v>453</v>
      </c>
      <c r="BD186" s="7">
        <f t="shared" si="110"/>
        <v>1</v>
      </c>
      <c r="BE186" s="1">
        <f t="shared" si="111"/>
        <v>1</v>
      </c>
      <c r="BF186" s="1" t="s">
        <v>453</v>
      </c>
      <c r="BG186" s="7">
        <f t="shared" si="112"/>
        <v>1</v>
      </c>
      <c r="BH186" s="1">
        <f t="shared" si="113"/>
        <v>1</v>
      </c>
    </row>
    <row r="187" spans="1:60" x14ac:dyDescent="0.25">
      <c r="A187" s="1" t="s">
        <v>207</v>
      </c>
      <c r="B187" s="1" t="s">
        <v>403</v>
      </c>
      <c r="C187" s="7">
        <f t="shared" si="76"/>
        <v>2</v>
      </c>
      <c r="D187" s="1" t="s">
        <v>411</v>
      </c>
      <c r="E187" s="7">
        <f t="shared" si="77"/>
        <v>4</v>
      </c>
      <c r="F187" s="1" t="s">
        <v>484</v>
      </c>
      <c r="G187" s="7">
        <f t="shared" si="78"/>
        <v>2</v>
      </c>
      <c r="H187" s="1" t="s">
        <v>418</v>
      </c>
      <c r="I187" s="7">
        <f t="shared" si="79"/>
        <v>2</v>
      </c>
      <c r="J187" s="1" t="s">
        <v>421</v>
      </c>
      <c r="K187" s="7">
        <f t="shared" si="80"/>
        <v>2</v>
      </c>
      <c r="L187" s="7">
        <f t="shared" si="81"/>
        <v>2</v>
      </c>
      <c r="M187" s="1" t="s">
        <v>425</v>
      </c>
      <c r="N187" s="7">
        <f t="shared" si="82"/>
        <v>2</v>
      </c>
      <c r="O187" s="7">
        <f t="shared" si="83"/>
        <v>2</v>
      </c>
      <c r="P187" s="1" t="s">
        <v>496</v>
      </c>
      <c r="Q187" s="7">
        <f t="shared" si="84"/>
        <v>5</v>
      </c>
      <c r="R187" s="7">
        <f t="shared" si="85"/>
        <v>5</v>
      </c>
      <c r="S187" s="1" t="s">
        <v>433</v>
      </c>
      <c r="T187" s="7">
        <f t="shared" si="86"/>
        <v>1</v>
      </c>
      <c r="U187" s="1">
        <f t="shared" si="87"/>
        <v>1</v>
      </c>
      <c r="V187" s="1" t="s">
        <v>425</v>
      </c>
      <c r="W187" s="7">
        <f t="shared" si="88"/>
        <v>2</v>
      </c>
      <c r="X187" s="1">
        <f t="shared" si="89"/>
        <v>2</v>
      </c>
      <c r="Y187" s="1" t="s">
        <v>438</v>
      </c>
      <c r="Z187" s="7">
        <f t="shared" si="90"/>
        <v>1</v>
      </c>
      <c r="AA187" s="1">
        <f t="shared" si="91"/>
        <v>1</v>
      </c>
      <c r="AB187" s="1" t="s">
        <v>425</v>
      </c>
      <c r="AC187" s="7">
        <f t="shared" si="92"/>
        <v>2</v>
      </c>
      <c r="AD187" s="1">
        <f t="shared" si="93"/>
        <v>2</v>
      </c>
      <c r="AE187" s="1" t="s">
        <v>425</v>
      </c>
      <c r="AF187" s="7">
        <f t="shared" si="94"/>
        <v>2</v>
      </c>
      <c r="AG187" s="1">
        <f t="shared" si="95"/>
        <v>2</v>
      </c>
      <c r="AH187" s="1" t="s">
        <v>453</v>
      </c>
      <c r="AI187" s="7">
        <f t="shared" si="96"/>
        <v>1</v>
      </c>
      <c r="AJ187" s="1">
        <f t="shared" si="97"/>
        <v>1</v>
      </c>
      <c r="AK187" s="1" t="s">
        <v>453</v>
      </c>
      <c r="AL187" s="7">
        <f t="shared" si="98"/>
        <v>1</v>
      </c>
      <c r="AM187" s="1">
        <f t="shared" si="99"/>
        <v>1</v>
      </c>
      <c r="AN187" s="1" t="s">
        <v>454</v>
      </c>
      <c r="AO187" s="7">
        <f t="shared" si="100"/>
        <v>0</v>
      </c>
      <c r="AP187" s="1">
        <f t="shared" si="101"/>
        <v>0</v>
      </c>
      <c r="AQ187" s="1" t="s">
        <v>454</v>
      </c>
      <c r="AR187" s="7">
        <f t="shared" si="102"/>
        <v>0</v>
      </c>
      <c r="AS187" s="1">
        <f t="shared" si="103"/>
        <v>0</v>
      </c>
      <c r="AT187" s="1" t="s">
        <v>462</v>
      </c>
      <c r="AU187" s="7">
        <f t="shared" si="104"/>
        <v>3</v>
      </c>
      <c r="AV187" s="1">
        <f t="shared" si="105"/>
        <v>3</v>
      </c>
      <c r="AW187" s="1" t="s">
        <v>453</v>
      </c>
      <c r="AX187" s="7">
        <f t="shared" si="106"/>
        <v>1</v>
      </c>
      <c r="AY187" s="1">
        <f t="shared" si="107"/>
        <v>1</v>
      </c>
      <c r="AZ187" s="1" t="s">
        <v>474</v>
      </c>
      <c r="BA187" s="7">
        <f t="shared" si="108"/>
        <v>1</v>
      </c>
      <c r="BB187" s="1">
        <f t="shared" si="109"/>
        <v>1</v>
      </c>
      <c r="BC187" s="1" t="s">
        <v>453</v>
      </c>
      <c r="BD187" s="7">
        <f t="shared" si="110"/>
        <v>1</v>
      </c>
      <c r="BE187" s="1">
        <f t="shared" si="111"/>
        <v>1</v>
      </c>
      <c r="BF187" s="1" t="s">
        <v>453</v>
      </c>
      <c r="BG187" s="7">
        <f t="shared" si="112"/>
        <v>1</v>
      </c>
      <c r="BH187" s="1">
        <f t="shared" si="113"/>
        <v>1</v>
      </c>
    </row>
    <row r="188" spans="1:60" x14ac:dyDescent="0.25">
      <c r="A188" s="1" t="s">
        <v>29</v>
      </c>
      <c r="B188" s="1" t="s">
        <v>403</v>
      </c>
      <c r="C188" s="7">
        <f t="shared" si="76"/>
        <v>2</v>
      </c>
      <c r="D188" s="1" t="s">
        <v>408</v>
      </c>
      <c r="E188" s="7">
        <f t="shared" si="77"/>
        <v>1</v>
      </c>
      <c r="F188" s="1" t="s">
        <v>414</v>
      </c>
      <c r="G188" s="7">
        <f t="shared" si="78"/>
        <v>1</v>
      </c>
      <c r="H188" s="1" t="s">
        <v>416</v>
      </c>
      <c r="I188" s="7">
        <f t="shared" si="79"/>
        <v>1</v>
      </c>
      <c r="J188" s="1" t="s">
        <v>420</v>
      </c>
      <c r="K188" s="7">
        <f t="shared" si="80"/>
        <v>1</v>
      </c>
      <c r="L188" s="7">
        <f t="shared" si="81"/>
        <v>1</v>
      </c>
      <c r="M188" s="1" t="s">
        <v>489</v>
      </c>
      <c r="N188" s="7">
        <f t="shared" si="82"/>
        <v>1</v>
      </c>
      <c r="O188" s="7">
        <f t="shared" si="83"/>
        <v>1</v>
      </c>
      <c r="P188" s="1" t="s">
        <v>494</v>
      </c>
      <c r="Q188" s="7">
        <f t="shared" si="84"/>
        <v>4</v>
      </c>
      <c r="R188" s="7">
        <f t="shared" si="85"/>
        <v>4</v>
      </c>
      <c r="S188" s="1" t="s">
        <v>433</v>
      </c>
      <c r="T188" s="7">
        <f t="shared" si="86"/>
        <v>1</v>
      </c>
      <c r="U188" s="1">
        <f t="shared" si="87"/>
        <v>1</v>
      </c>
      <c r="V188" s="1" t="s">
        <v>438</v>
      </c>
      <c r="W188" s="7">
        <f t="shared" si="88"/>
        <v>1</v>
      </c>
      <c r="X188" s="1">
        <f t="shared" si="89"/>
        <v>1</v>
      </c>
      <c r="Y188" s="1" t="s">
        <v>438</v>
      </c>
      <c r="Z188" s="7">
        <f t="shared" si="90"/>
        <v>1</v>
      </c>
      <c r="AA188" s="1">
        <f t="shared" si="91"/>
        <v>1</v>
      </c>
      <c r="AB188" s="1" t="s">
        <v>489</v>
      </c>
      <c r="AC188" s="7">
        <f t="shared" si="92"/>
        <v>1</v>
      </c>
      <c r="AD188" s="1">
        <f t="shared" si="93"/>
        <v>1</v>
      </c>
      <c r="AE188" s="1" t="s">
        <v>446</v>
      </c>
      <c r="AF188" s="7">
        <f t="shared" si="94"/>
        <v>5</v>
      </c>
      <c r="AG188" s="1">
        <f t="shared" si="95"/>
        <v>5</v>
      </c>
      <c r="AH188" s="1" t="s">
        <v>455</v>
      </c>
      <c r="AI188" s="7" t="str">
        <f t="shared" si="96"/>
        <v>NA</v>
      </c>
      <c r="AJ188" s="1" t="e">
        <f t="shared" si="97"/>
        <v>#VALUE!</v>
      </c>
      <c r="AK188" s="1" t="s">
        <v>453</v>
      </c>
      <c r="AL188" s="7">
        <f t="shared" si="98"/>
        <v>1</v>
      </c>
      <c r="AM188" s="1">
        <f t="shared" si="99"/>
        <v>1</v>
      </c>
      <c r="AN188" s="1" t="s">
        <v>453</v>
      </c>
      <c r="AO188" s="7">
        <f t="shared" si="100"/>
        <v>1</v>
      </c>
      <c r="AP188" s="1">
        <f t="shared" si="101"/>
        <v>1</v>
      </c>
      <c r="AQ188" s="1" t="s">
        <v>453</v>
      </c>
      <c r="AR188" s="7">
        <f t="shared" si="102"/>
        <v>1</v>
      </c>
      <c r="AS188" s="1">
        <f t="shared" si="103"/>
        <v>1</v>
      </c>
      <c r="AT188" s="1" t="s">
        <v>462</v>
      </c>
      <c r="AU188" s="7">
        <f t="shared" si="104"/>
        <v>3</v>
      </c>
      <c r="AV188" s="1">
        <f t="shared" si="105"/>
        <v>3</v>
      </c>
      <c r="AW188" s="1" t="s">
        <v>467</v>
      </c>
      <c r="AX188" s="7" t="str">
        <f t="shared" si="106"/>
        <v>NA</v>
      </c>
      <c r="AY188" s="1" t="e">
        <f t="shared" si="107"/>
        <v>#VALUE!</v>
      </c>
      <c r="BA188" s="7" t="str">
        <f t="shared" si="108"/>
        <v>NA</v>
      </c>
      <c r="BB188" s="1" t="e">
        <f t="shared" si="109"/>
        <v>#VALUE!</v>
      </c>
      <c r="BC188" s="1" t="s">
        <v>454</v>
      </c>
      <c r="BD188" s="7">
        <f t="shared" si="110"/>
        <v>0</v>
      </c>
      <c r="BE188" s="1">
        <f t="shared" si="111"/>
        <v>0</v>
      </c>
      <c r="BF188" s="1" t="s">
        <v>455</v>
      </c>
      <c r="BG188" s="7" t="str">
        <f t="shared" si="112"/>
        <v>NA</v>
      </c>
      <c r="BH188" s="1" t="e">
        <f t="shared" si="113"/>
        <v>#VALUE!</v>
      </c>
    </row>
    <row r="189" spans="1:60" x14ac:dyDescent="0.25">
      <c r="A189" s="1" t="s">
        <v>394</v>
      </c>
      <c r="B189" s="1" t="s">
        <v>403</v>
      </c>
      <c r="C189" s="7">
        <f t="shared" si="76"/>
        <v>2</v>
      </c>
      <c r="D189" s="1" t="s">
        <v>483</v>
      </c>
      <c r="E189" s="7">
        <f t="shared" si="77"/>
        <v>6</v>
      </c>
      <c r="F189" s="1" t="s">
        <v>415</v>
      </c>
      <c r="G189" s="7">
        <f t="shared" si="78"/>
        <v>3</v>
      </c>
      <c r="H189" s="1" t="s">
        <v>419</v>
      </c>
      <c r="I189" s="7">
        <f t="shared" si="79"/>
        <v>4</v>
      </c>
      <c r="J189" s="1" t="s">
        <v>423</v>
      </c>
      <c r="K189" s="7">
        <f t="shared" si="80"/>
        <v>5</v>
      </c>
      <c r="L189" s="7">
        <f t="shared" si="81"/>
        <v>5</v>
      </c>
      <c r="M189" s="1" t="s">
        <v>427</v>
      </c>
      <c r="N189" s="7" t="str">
        <f t="shared" si="82"/>
        <v>NA</v>
      </c>
      <c r="O189" s="7" t="e">
        <f t="shared" si="83"/>
        <v>#VALUE!</v>
      </c>
      <c r="Q189" s="7" t="str">
        <f t="shared" si="84"/>
        <v>NA</v>
      </c>
      <c r="R189" s="7" t="e">
        <f t="shared" si="85"/>
        <v>#VALUE!</v>
      </c>
      <c r="S189" s="1" t="s">
        <v>436</v>
      </c>
      <c r="T189" s="7" t="str">
        <f t="shared" si="86"/>
        <v>NA</v>
      </c>
      <c r="U189" s="1" t="e">
        <f t="shared" si="87"/>
        <v>#VALUE!</v>
      </c>
      <c r="V189" s="1" t="s">
        <v>501</v>
      </c>
      <c r="W189" s="7" t="str">
        <f t="shared" si="88"/>
        <v>NA</v>
      </c>
      <c r="X189" s="1" t="e">
        <f t="shared" si="89"/>
        <v>#VALUE!</v>
      </c>
      <c r="Y189" s="1" t="s">
        <v>491</v>
      </c>
      <c r="Z189" s="7" t="str">
        <f t="shared" si="90"/>
        <v>NA</v>
      </c>
      <c r="AA189" s="1" t="e">
        <f t="shared" si="91"/>
        <v>#VALUE!</v>
      </c>
      <c r="AB189" s="1" t="s">
        <v>440</v>
      </c>
      <c r="AC189" s="7" t="str">
        <f t="shared" si="92"/>
        <v>NA</v>
      </c>
      <c r="AD189" s="1" t="e">
        <f t="shared" si="93"/>
        <v>#VALUE!</v>
      </c>
      <c r="AE189" s="1" t="s">
        <v>446</v>
      </c>
      <c r="AF189" s="7">
        <f t="shared" si="94"/>
        <v>5</v>
      </c>
      <c r="AG189" s="1">
        <f t="shared" si="95"/>
        <v>5</v>
      </c>
      <c r="AH189" s="1" t="s">
        <v>455</v>
      </c>
      <c r="AI189" s="7" t="str">
        <f t="shared" si="96"/>
        <v>NA</v>
      </c>
      <c r="AJ189" s="1" t="e">
        <f t="shared" si="97"/>
        <v>#VALUE!</v>
      </c>
      <c r="AK189" s="1" t="s">
        <v>440</v>
      </c>
      <c r="AL189" s="7" t="str">
        <f t="shared" si="98"/>
        <v>NA</v>
      </c>
      <c r="AM189" s="1" t="e">
        <f t="shared" si="99"/>
        <v>#VALUE!</v>
      </c>
      <c r="AN189" s="1" t="s">
        <v>454</v>
      </c>
      <c r="AO189" s="7">
        <f t="shared" si="100"/>
        <v>0</v>
      </c>
      <c r="AP189" s="1">
        <f t="shared" si="101"/>
        <v>0</v>
      </c>
      <c r="AQ189" s="1" t="s">
        <v>453</v>
      </c>
      <c r="AR189" s="7">
        <f t="shared" si="102"/>
        <v>1</v>
      </c>
      <c r="AS189" s="1">
        <f t="shared" si="103"/>
        <v>1</v>
      </c>
      <c r="AT189" s="1" t="s">
        <v>463</v>
      </c>
      <c r="AU189" s="7">
        <f t="shared" si="104"/>
        <v>5</v>
      </c>
      <c r="AV189" s="1">
        <f t="shared" si="105"/>
        <v>5</v>
      </c>
      <c r="AW189" s="1" t="s">
        <v>453</v>
      </c>
      <c r="AX189" s="7">
        <f t="shared" si="106"/>
        <v>1</v>
      </c>
      <c r="AY189" s="1">
        <f t="shared" si="107"/>
        <v>1</v>
      </c>
      <c r="AZ189" s="1" t="s">
        <v>473</v>
      </c>
      <c r="BA189" s="7">
        <f t="shared" si="108"/>
        <v>2</v>
      </c>
      <c r="BB189" s="1">
        <f t="shared" si="109"/>
        <v>2</v>
      </c>
      <c r="BC189" s="1" t="s">
        <v>453</v>
      </c>
      <c r="BD189" s="7">
        <f t="shared" si="110"/>
        <v>1</v>
      </c>
      <c r="BE189" s="1">
        <f t="shared" si="111"/>
        <v>1</v>
      </c>
      <c r="BF189" s="1" t="s">
        <v>453</v>
      </c>
      <c r="BG189" s="7">
        <f t="shared" si="112"/>
        <v>1</v>
      </c>
      <c r="BH189" s="1">
        <f t="shared" si="113"/>
        <v>1</v>
      </c>
    </row>
    <row r="190" spans="1:60" x14ac:dyDescent="0.25">
      <c r="A190" s="1" t="s">
        <v>22</v>
      </c>
      <c r="B190" s="1" t="s">
        <v>404</v>
      </c>
      <c r="C190" s="7">
        <f t="shared" si="76"/>
        <v>1</v>
      </c>
      <c r="D190" s="1" t="s">
        <v>408</v>
      </c>
      <c r="E190" s="7">
        <f t="shared" si="77"/>
        <v>1</v>
      </c>
      <c r="F190" s="1" t="s">
        <v>414</v>
      </c>
      <c r="G190" s="7">
        <f t="shared" si="78"/>
        <v>1</v>
      </c>
      <c r="H190" s="1" t="s">
        <v>416</v>
      </c>
      <c r="I190" s="7">
        <f t="shared" si="79"/>
        <v>1</v>
      </c>
      <c r="J190" s="1" t="s">
        <v>420</v>
      </c>
      <c r="K190" s="7">
        <f t="shared" si="80"/>
        <v>1</v>
      </c>
      <c r="L190" s="7">
        <f t="shared" si="81"/>
        <v>1</v>
      </c>
      <c r="M190" s="1" t="s">
        <v>489</v>
      </c>
      <c r="N190" s="7">
        <f t="shared" si="82"/>
        <v>1</v>
      </c>
      <c r="O190" s="7">
        <f t="shared" si="83"/>
        <v>1</v>
      </c>
      <c r="P190" s="1" t="s">
        <v>494</v>
      </c>
      <c r="Q190" s="7">
        <f t="shared" si="84"/>
        <v>4</v>
      </c>
      <c r="R190" s="7">
        <f t="shared" si="85"/>
        <v>4</v>
      </c>
      <c r="S190" s="1" t="s">
        <v>432</v>
      </c>
      <c r="T190" s="7">
        <f t="shared" si="86"/>
        <v>2</v>
      </c>
      <c r="U190" s="1">
        <f t="shared" si="87"/>
        <v>2</v>
      </c>
      <c r="V190" s="1" t="s">
        <v>438</v>
      </c>
      <c r="W190" s="7">
        <f t="shared" si="88"/>
        <v>1</v>
      </c>
      <c r="X190" s="1">
        <f t="shared" si="89"/>
        <v>1</v>
      </c>
      <c r="Y190" s="1" t="s">
        <v>438</v>
      </c>
      <c r="Z190" s="7">
        <f t="shared" si="90"/>
        <v>1</v>
      </c>
      <c r="AA190" s="1">
        <f t="shared" si="91"/>
        <v>1</v>
      </c>
      <c r="AB190" s="1" t="s">
        <v>489</v>
      </c>
      <c r="AC190" s="7">
        <f t="shared" si="92"/>
        <v>1</v>
      </c>
      <c r="AD190" s="1">
        <f t="shared" si="93"/>
        <v>1</v>
      </c>
      <c r="AE190" s="1" t="s">
        <v>439</v>
      </c>
      <c r="AF190" s="7" t="str">
        <f t="shared" si="94"/>
        <v>NA</v>
      </c>
      <c r="AG190" s="1" t="e">
        <f t="shared" si="95"/>
        <v>#VALUE!</v>
      </c>
      <c r="AH190" s="1" t="s">
        <v>454</v>
      </c>
      <c r="AI190" s="7">
        <f t="shared" si="96"/>
        <v>0</v>
      </c>
      <c r="AJ190" s="1">
        <f t="shared" si="97"/>
        <v>0</v>
      </c>
      <c r="AK190" s="1" t="s">
        <v>453</v>
      </c>
      <c r="AL190" s="7">
        <f t="shared" si="98"/>
        <v>1</v>
      </c>
      <c r="AM190" s="1">
        <f t="shared" si="99"/>
        <v>1</v>
      </c>
      <c r="AN190" s="1" t="s">
        <v>453</v>
      </c>
      <c r="AO190" s="7">
        <f t="shared" si="100"/>
        <v>1</v>
      </c>
      <c r="AP190" s="1">
        <f t="shared" si="101"/>
        <v>1</v>
      </c>
      <c r="AQ190" s="1" t="s">
        <v>453</v>
      </c>
      <c r="AR190" s="7">
        <f t="shared" si="102"/>
        <v>1</v>
      </c>
      <c r="AS190" s="1">
        <f t="shared" si="103"/>
        <v>1</v>
      </c>
      <c r="AT190" s="1" t="s">
        <v>462</v>
      </c>
      <c r="AU190" s="7">
        <f t="shared" si="104"/>
        <v>3</v>
      </c>
      <c r="AV190" s="1">
        <f t="shared" si="105"/>
        <v>3</v>
      </c>
      <c r="AW190" s="1" t="s">
        <v>467</v>
      </c>
      <c r="AX190" s="7" t="str">
        <f t="shared" si="106"/>
        <v>NA</v>
      </c>
      <c r="AY190" s="1" t="e">
        <f t="shared" si="107"/>
        <v>#VALUE!</v>
      </c>
      <c r="BA190" s="7" t="str">
        <f t="shared" si="108"/>
        <v>NA</v>
      </c>
      <c r="BB190" s="1" t="e">
        <f t="shared" si="109"/>
        <v>#VALUE!</v>
      </c>
      <c r="BC190" s="1" t="s">
        <v>453</v>
      </c>
      <c r="BD190" s="7">
        <f t="shared" si="110"/>
        <v>1</v>
      </c>
      <c r="BE190" s="1">
        <f t="shared" si="111"/>
        <v>1</v>
      </c>
      <c r="BF190" s="1" t="s">
        <v>455</v>
      </c>
      <c r="BG190" s="7" t="str">
        <f t="shared" si="112"/>
        <v>NA</v>
      </c>
      <c r="BH190" s="1" t="e">
        <f t="shared" si="113"/>
        <v>#VALUE!</v>
      </c>
    </row>
    <row r="191" spans="1:60" x14ac:dyDescent="0.25">
      <c r="A191" s="1" t="s">
        <v>146</v>
      </c>
      <c r="B191" s="1" t="s">
        <v>403</v>
      </c>
      <c r="C191" s="7">
        <f t="shared" si="76"/>
        <v>2</v>
      </c>
      <c r="D191" s="1" t="s">
        <v>410</v>
      </c>
      <c r="E191" s="7">
        <f t="shared" si="77"/>
        <v>3</v>
      </c>
      <c r="F191" s="1" t="s">
        <v>414</v>
      </c>
      <c r="G191" s="7">
        <f t="shared" si="78"/>
        <v>1</v>
      </c>
      <c r="H191" s="1" t="s">
        <v>417</v>
      </c>
      <c r="I191" s="7">
        <f t="shared" si="79"/>
        <v>3</v>
      </c>
      <c r="J191" s="1" t="s">
        <v>420</v>
      </c>
      <c r="K191" s="7">
        <f t="shared" si="80"/>
        <v>1</v>
      </c>
      <c r="L191" s="7">
        <f t="shared" si="81"/>
        <v>1</v>
      </c>
      <c r="M191" s="1" t="s">
        <v>489</v>
      </c>
      <c r="N191" s="7">
        <f t="shared" si="82"/>
        <v>1</v>
      </c>
      <c r="O191" s="7">
        <f t="shared" si="83"/>
        <v>1</v>
      </c>
      <c r="P191" s="1" t="s">
        <v>496</v>
      </c>
      <c r="Q191" s="7">
        <f t="shared" si="84"/>
        <v>5</v>
      </c>
      <c r="R191" s="7">
        <f t="shared" si="85"/>
        <v>5</v>
      </c>
      <c r="S191" s="1" t="s">
        <v>432</v>
      </c>
      <c r="T191" s="7">
        <f t="shared" si="86"/>
        <v>2</v>
      </c>
      <c r="U191" s="1">
        <f t="shared" si="87"/>
        <v>2</v>
      </c>
      <c r="V191" s="1" t="s">
        <v>438</v>
      </c>
      <c r="W191" s="7">
        <f t="shared" si="88"/>
        <v>1</v>
      </c>
      <c r="X191" s="1">
        <f t="shared" si="89"/>
        <v>1</v>
      </c>
      <c r="Y191" s="1" t="s">
        <v>491</v>
      </c>
      <c r="Z191" s="7" t="str">
        <f t="shared" si="90"/>
        <v>NA</v>
      </c>
      <c r="AA191" s="1" t="e">
        <f t="shared" si="91"/>
        <v>#VALUE!</v>
      </c>
      <c r="AB191" s="1" t="s">
        <v>489</v>
      </c>
      <c r="AC191" s="7">
        <f t="shared" si="92"/>
        <v>1</v>
      </c>
      <c r="AD191" s="1">
        <f t="shared" si="93"/>
        <v>1</v>
      </c>
      <c r="AE191" s="1" t="s">
        <v>425</v>
      </c>
      <c r="AF191" s="7">
        <f t="shared" si="94"/>
        <v>2</v>
      </c>
      <c r="AG191" s="1">
        <f t="shared" si="95"/>
        <v>2</v>
      </c>
      <c r="AH191" s="1" t="s">
        <v>455</v>
      </c>
      <c r="AI191" s="7" t="str">
        <f t="shared" si="96"/>
        <v>NA</v>
      </c>
      <c r="AJ191" s="1" t="e">
        <f t="shared" si="97"/>
        <v>#VALUE!</v>
      </c>
      <c r="AK191" s="1" t="s">
        <v>453</v>
      </c>
      <c r="AL191" s="7">
        <f t="shared" si="98"/>
        <v>1</v>
      </c>
      <c r="AM191" s="1">
        <f t="shared" si="99"/>
        <v>1</v>
      </c>
      <c r="AN191" s="1" t="s">
        <v>454</v>
      </c>
      <c r="AO191" s="7">
        <f t="shared" si="100"/>
        <v>0</v>
      </c>
      <c r="AP191" s="1">
        <f t="shared" si="101"/>
        <v>0</v>
      </c>
      <c r="AQ191" s="1" t="s">
        <v>453</v>
      </c>
      <c r="AR191" s="7">
        <f t="shared" si="102"/>
        <v>1</v>
      </c>
      <c r="AS191" s="1">
        <f t="shared" si="103"/>
        <v>1</v>
      </c>
      <c r="AT191" s="1" t="s">
        <v>464</v>
      </c>
      <c r="AU191" s="7">
        <f t="shared" si="104"/>
        <v>4</v>
      </c>
      <c r="AV191" s="1">
        <f t="shared" si="105"/>
        <v>4</v>
      </c>
      <c r="AW191" s="1" t="s">
        <v>454</v>
      </c>
      <c r="AX191" s="7">
        <f t="shared" si="106"/>
        <v>0</v>
      </c>
      <c r="AY191" s="1">
        <f t="shared" si="107"/>
        <v>0</v>
      </c>
      <c r="BA191" s="7" t="str">
        <f t="shared" si="108"/>
        <v>NA</v>
      </c>
      <c r="BB191" s="1" t="e">
        <f t="shared" si="109"/>
        <v>#VALUE!</v>
      </c>
      <c r="BC191" s="1" t="s">
        <v>453</v>
      </c>
      <c r="BD191" s="7">
        <f t="shared" si="110"/>
        <v>1</v>
      </c>
      <c r="BE191" s="1">
        <f t="shared" si="111"/>
        <v>1</v>
      </c>
      <c r="BF191" s="1" t="s">
        <v>455</v>
      </c>
      <c r="BG191" s="7" t="str">
        <f t="shared" si="112"/>
        <v>NA</v>
      </c>
      <c r="BH191" s="1" t="e">
        <f t="shared" si="113"/>
        <v>#VALUE!</v>
      </c>
    </row>
    <row r="192" spans="1:60" x14ac:dyDescent="0.25">
      <c r="A192" s="1" t="s">
        <v>331</v>
      </c>
      <c r="B192" s="1" t="s">
        <v>404</v>
      </c>
      <c r="C192" s="7">
        <f t="shared" si="76"/>
        <v>1</v>
      </c>
      <c r="D192" s="1" t="s">
        <v>412</v>
      </c>
      <c r="E192" s="7">
        <f t="shared" si="77"/>
        <v>5</v>
      </c>
      <c r="F192" s="1" t="s">
        <v>414</v>
      </c>
      <c r="G192" s="7">
        <f t="shared" si="78"/>
        <v>1</v>
      </c>
      <c r="H192" s="1" t="s">
        <v>417</v>
      </c>
      <c r="I192" s="7">
        <f t="shared" si="79"/>
        <v>3</v>
      </c>
      <c r="J192" s="1" t="s">
        <v>487</v>
      </c>
      <c r="K192" s="7">
        <f t="shared" si="80"/>
        <v>3</v>
      </c>
      <c r="L192" s="7">
        <f t="shared" si="81"/>
        <v>3</v>
      </c>
      <c r="M192" s="1" t="s">
        <v>426</v>
      </c>
      <c r="N192" s="7">
        <f t="shared" si="82"/>
        <v>4</v>
      </c>
      <c r="O192" s="7">
        <f t="shared" si="83"/>
        <v>4</v>
      </c>
      <c r="Q192" s="7" t="str">
        <f t="shared" si="84"/>
        <v>NA</v>
      </c>
      <c r="R192" s="7" t="e">
        <f t="shared" si="85"/>
        <v>#VALUE!</v>
      </c>
      <c r="S192" s="1" t="s">
        <v>433</v>
      </c>
      <c r="T192" s="7">
        <f t="shared" si="86"/>
        <v>1</v>
      </c>
      <c r="U192" s="1">
        <f t="shared" si="87"/>
        <v>1</v>
      </c>
      <c r="V192" s="1" t="s">
        <v>438</v>
      </c>
      <c r="W192" s="7">
        <f t="shared" si="88"/>
        <v>1</v>
      </c>
      <c r="X192" s="1">
        <f t="shared" si="89"/>
        <v>1</v>
      </c>
      <c r="Y192" s="1" t="s">
        <v>425</v>
      </c>
      <c r="Z192" s="7">
        <f t="shared" si="90"/>
        <v>2</v>
      </c>
      <c r="AA192" s="1">
        <f t="shared" si="91"/>
        <v>2</v>
      </c>
      <c r="AB192" s="1" t="s">
        <v>489</v>
      </c>
      <c r="AC192" s="7">
        <f t="shared" si="92"/>
        <v>1</v>
      </c>
      <c r="AD192" s="1">
        <f t="shared" si="93"/>
        <v>1</v>
      </c>
      <c r="AE192" s="1" t="s">
        <v>445</v>
      </c>
      <c r="AF192" s="7">
        <f t="shared" si="94"/>
        <v>1</v>
      </c>
      <c r="AG192" s="1">
        <f t="shared" si="95"/>
        <v>1</v>
      </c>
      <c r="AH192" s="1" t="s">
        <v>454</v>
      </c>
      <c r="AI192" s="7">
        <f t="shared" si="96"/>
        <v>0</v>
      </c>
      <c r="AJ192" s="1">
        <f t="shared" si="97"/>
        <v>0</v>
      </c>
      <c r="AK192" s="1" t="s">
        <v>454</v>
      </c>
      <c r="AL192" s="7">
        <f t="shared" si="98"/>
        <v>0</v>
      </c>
      <c r="AM192" s="1">
        <f t="shared" si="99"/>
        <v>0</v>
      </c>
      <c r="AN192" s="1" t="s">
        <v>458</v>
      </c>
      <c r="AO192" s="7" t="str">
        <f t="shared" si="100"/>
        <v>NA</v>
      </c>
      <c r="AP192" s="1" t="e">
        <f t="shared" si="101"/>
        <v>#VALUE!</v>
      </c>
      <c r="AQ192" s="1" t="s">
        <v>454</v>
      </c>
      <c r="AR192" s="7">
        <f t="shared" si="102"/>
        <v>0</v>
      </c>
      <c r="AS192" s="1">
        <f t="shared" si="103"/>
        <v>0</v>
      </c>
      <c r="AT192" s="1" t="s">
        <v>462</v>
      </c>
      <c r="AU192" s="7">
        <f t="shared" si="104"/>
        <v>3</v>
      </c>
      <c r="AV192" s="1">
        <f t="shared" si="105"/>
        <v>3</v>
      </c>
      <c r="AW192" s="1" t="s">
        <v>453</v>
      </c>
      <c r="AX192" s="7">
        <f t="shared" si="106"/>
        <v>1</v>
      </c>
      <c r="AY192" s="1">
        <f t="shared" si="107"/>
        <v>1</v>
      </c>
      <c r="AZ192" s="1" t="s">
        <v>474</v>
      </c>
      <c r="BA192" s="7">
        <f t="shared" si="108"/>
        <v>1</v>
      </c>
      <c r="BB192" s="1">
        <f t="shared" si="109"/>
        <v>1</v>
      </c>
      <c r="BC192" s="1" t="s">
        <v>453</v>
      </c>
      <c r="BD192" s="7">
        <f t="shared" si="110"/>
        <v>1</v>
      </c>
      <c r="BE192" s="1">
        <f t="shared" si="111"/>
        <v>1</v>
      </c>
      <c r="BF192" s="1" t="s">
        <v>455</v>
      </c>
      <c r="BG192" s="7" t="str">
        <f t="shared" si="112"/>
        <v>NA</v>
      </c>
      <c r="BH192" s="1" t="e">
        <f t="shared" si="113"/>
        <v>#VALUE!</v>
      </c>
    </row>
    <row r="193" spans="1:60" x14ac:dyDescent="0.25">
      <c r="A193" s="1" t="s">
        <v>89</v>
      </c>
      <c r="B193" s="1" t="s">
        <v>404</v>
      </c>
      <c r="C193" s="7">
        <f t="shared" si="76"/>
        <v>1</v>
      </c>
      <c r="D193" s="1" t="s">
        <v>409</v>
      </c>
      <c r="E193" s="7">
        <f t="shared" si="77"/>
        <v>2</v>
      </c>
      <c r="F193" s="1" t="s">
        <v>484</v>
      </c>
      <c r="G193" s="7">
        <f t="shared" si="78"/>
        <v>2</v>
      </c>
      <c r="H193" s="1" t="s">
        <v>417</v>
      </c>
      <c r="I193" s="7">
        <f t="shared" si="79"/>
        <v>3</v>
      </c>
      <c r="J193" s="1" t="s">
        <v>487</v>
      </c>
      <c r="K193" s="7">
        <f t="shared" si="80"/>
        <v>3</v>
      </c>
      <c r="L193" s="7">
        <f t="shared" si="81"/>
        <v>3</v>
      </c>
      <c r="M193" s="1" t="s">
        <v>426</v>
      </c>
      <c r="N193" s="7">
        <f t="shared" si="82"/>
        <v>4</v>
      </c>
      <c r="O193" s="7">
        <f t="shared" si="83"/>
        <v>4</v>
      </c>
      <c r="Q193" s="7" t="str">
        <f t="shared" si="84"/>
        <v>NA</v>
      </c>
      <c r="R193" s="7" t="e">
        <f t="shared" si="85"/>
        <v>#VALUE!</v>
      </c>
      <c r="S193" s="1" t="s">
        <v>434</v>
      </c>
      <c r="T193" s="7">
        <f t="shared" si="86"/>
        <v>5</v>
      </c>
      <c r="U193" s="1">
        <f t="shared" si="87"/>
        <v>5</v>
      </c>
      <c r="V193" s="1" t="s">
        <v>490</v>
      </c>
      <c r="W193" s="7">
        <f t="shared" si="88"/>
        <v>5</v>
      </c>
      <c r="X193" s="1">
        <f t="shared" si="89"/>
        <v>5</v>
      </c>
      <c r="Y193" s="1" t="s">
        <v>425</v>
      </c>
      <c r="Z193" s="7">
        <f t="shared" si="90"/>
        <v>2</v>
      </c>
      <c r="AA193" s="1">
        <f t="shared" si="91"/>
        <v>2</v>
      </c>
      <c r="AB193" s="1" t="s">
        <v>490</v>
      </c>
      <c r="AC193" s="7">
        <f t="shared" si="92"/>
        <v>5</v>
      </c>
      <c r="AD193" s="1">
        <f t="shared" si="93"/>
        <v>5</v>
      </c>
      <c r="AE193" s="1" t="s">
        <v>445</v>
      </c>
      <c r="AF193" s="7">
        <f t="shared" si="94"/>
        <v>1</v>
      </c>
      <c r="AG193" s="1">
        <f t="shared" si="95"/>
        <v>1</v>
      </c>
      <c r="AH193" s="1" t="s">
        <v>453</v>
      </c>
      <c r="AI193" s="7">
        <f t="shared" si="96"/>
        <v>1</v>
      </c>
      <c r="AJ193" s="1">
        <f t="shared" si="97"/>
        <v>1</v>
      </c>
      <c r="AK193" s="1" t="s">
        <v>453</v>
      </c>
      <c r="AL193" s="7">
        <f t="shared" si="98"/>
        <v>1</v>
      </c>
      <c r="AM193" s="1">
        <f t="shared" si="99"/>
        <v>1</v>
      </c>
      <c r="AN193" s="1" t="s">
        <v>453</v>
      </c>
      <c r="AO193" s="7">
        <f t="shared" si="100"/>
        <v>1</v>
      </c>
      <c r="AP193" s="1">
        <f t="shared" si="101"/>
        <v>1</v>
      </c>
      <c r="AQ193" s="1" t="s">
        <v>454</v>
      </c>
      <c r="AR193" s="7">
        <f t="shared" si="102"/>
        <v>0</v>
      </c>
      <c r="AS193" s="1">
        <f t="shared" si="103"/>
        <v>0</v>
      </c>
      <c r="AT193" s="1" t="s">
        <v>465</v>
      </c>
      <c r="AU193" s="7">
        <f t="shared" si="104"/>
        <v>2</v>
      </c>
      <c r="AV193" s="1">
        <f t="shared" si="105"/>
        <v>2</v>
      </c>
      <c r="AW193" s="1" t="s">
        <v>453</v>
      </c>
      <c r="AX193" s="7">
        <f t="shared" si="106"/>
        <v>1</v>
      </c>
      <c r="AY193" s="1">
        <f t="shared" si="107"/>
        <v>1</v>
      </c>
      <c r="AZ193" s="1" t="s">
        <v>475</v>
      </c>
      <c r="BA193" s="7">
        <f t="shared" si="108"/>
        <v>4</v>
      </c>
      <c r="BB193" s="1">
        <f t="shared" si="109"/>
        <v>4</v>
      </c>
      <c r="BC193" s="1" t="s">
        <v>453</v>
      </c>
      <c r="BD193" s="7">
        <f t="shared" si="110"/>
        <v>1</v>
      </c>
      <c r="BE193" s="1">
        <f t="shared" si="111"/>
        <v>1</v>
      </c>
      <c r="BF193" s="1" t="s">
        <v>454</v>
      </c>
      <c r="BG193" s="7">
        <f t="shared" si="112"/>
        <v>0</v>
      </c>
      <c r="BH193" s="1">
        <f t="shared" si="113"/>
        <v>0</v>
      </c>
    </row>
    <row r="194" spans="1:60" x14ac:dyDescent="0.25">
      <c r="A194" s="1" t="s">
        <v>318</v>
      </c>
      <c r="B194" s="1" t="s">
        <v>404</v>
      </c>
      <c r="C194" s="7">
        <f t="shared" si="76"/>
        <v>1</v>
      </c>
      <c r="D194" s="1" t="s">
        <v>412</v>
      </c>
      <c r="E194" s="7">
        <f t="shared" si="77"/>
        <v>5</v>
      </c>
      <c r="F194" s="1" t="s">
        <v>414</v>
      </c>
      <c r="G194" s="7">
        <f t="shared" si="78"/>
        <v>1</v>
      </c>
      <c r="H194" s="1" t="s">
        <v>417</v>
      </c>
      <c r="I194" s="7">
        <f t="shared" si="79"/>
        <v>3</v>
      </c>
      <c r="J194" s="1" t="s">
        <v>487</v>
      </c>
      <c r="K194" s="7">
        <f t="shared" si="80"/>
        <v>3</v>
      </c>
      <c r="L194" s="7">
        <f t="shared" si="81"/>
        <v>3</v>
      </c>
      <c r="M194" s="1" t="s">
        <v>426</v>
      </c>
      <c r="N194" s="7">
        <f t="shared" si="82"/>
        <v>4</v>
      </c>
      <c r="O194" s="7">
        <f t="shared" si="83"/>
        <v>4</v>
      </c>
      <c r="Q194" s="7" t="str">
        <f t="shared" si="84"/>
        <v>NA</v>
      </c>
      <c r="R194" s="7" t="e">
        <f t="shared" si="85"/>
        <v>#VALUE!</v>
      </c>
      <c r="S194" s="1" t="s">
        <v>432</v>
      </c>
      <c r="T194" s="7">
        <f t="shared" si="86"/>
        <v>2</v>
      </c>
      <c r="U194" s="1">
        <f t="shared" si="87"/>
        <v>2</v>
      </c>
      <c r="V194" s="1" t="s">
        <v>438</v>
      </c>
      <c r="W194" s="7">
        <f t="shared" si="88"/>
        <v>1</v>
      </c>
      <c r="X194" s="1">
        <f t="shared" si="89"/>
        <v>1</v>
      </c>
      <c r="Y194" s="1" t="s">
        <v>438</v>
      </c>
      <c r="Z194" s="7">
        <f t="shared" si="90"/>
        <v>1</v>
      </c>
      <c r="AA194" s="1">
        <f t="shared" si="91"/>
        <v>1</v>
      </c>
      <c r="AB194" s="1" t="s">
        <v>440</v>
      </c>
      <c r="AC194" s="7" t="str">
        <f t="shared" si="92"/>
        <v>NA</v>
      </c>
      <c r="AD194" s="1" t="e">
        <f t="shared" si="93"/>
        <v>#VALUE!</v>
      </c>
      <c r="AE194" s="1" t="s">
        <v>446</v>
      </c>
      <c r="AF194" s="7">
        <f t="shared" si="94"/>
        <v>5</v>
      </c>
      <c r="AG194" s="1">
        <f t="shared" si="95"/>
        <v>5</v>
      </c>
      <c r="AH194" s="1" t="s">
        <v>453</v>
      </c>
      <c r="AI194" s="7">
        <f t="shared" si="96"/>
        <v>1</v>
      </c>
      <c r="AJ194" s="1">
        <f t="shared" si="97"/>
        <v>1</v>
      </c>
      <c r="AK194" s="1" t="s">
        <v>453</v>
      </c>
      <c r="AL194" s="7">
        <f t="shared" si="98"/>
        <v>1</v>
      </c>
      <c r="AM194" s="1">
        <f t="shared" si="99"/>
        <v>1</v>
      </c>
      <c r="AN194" s="1" t="s">
        <v>453</v>
      </c>
      <c r="AO194" s="7">
        <f t="shared" si="100"/>
        <v>1</v>
      </c>
      <c r="AP194" s="1">
        <f t="shared" si="101"/>
        <v>1</v>
      </c>
      <c r="AQ194" s="1" t="s">
        <v>454</v>
      </c>
      <c r="AR194" s="7">
        <f t="shared" si="102"/>
        <v>0</v>
      </c>
      <c r="AS194" s="1">
        <f t="shared" si="103"/>
        <v>0</v>
      </c>
      <c r="AT194" s="1" t="s">
        <v>462</v>
      </c>
      <c r="AU194" s="7">
        <f t="shared" si="104"/>
        <v>3</v>
      </c>
      <c r="AV194" s="1">
        <f t="shared" si="105"/>
        <v>3</v>
      </c>
      <c r="AW194" s="1" t="s">
        <v>453</v>
      </c>
      <c r="AX194" s="7">
        <f t="shared" si="106"/>
        <v>1</v>
      </c>
      <c r="AY194" s="1">
        <f t="shared" si="107"/>
        <v>1</v>
      </c>
      <c r="AZ194" s="1" t="s">
        <v>474</v>
      </c>
      <c r="BA194" s="7">
        <f t="shared" si="108"/>
        <v>1</v>
      </c>
      <c r="BB194" s="1">
        <f t="shared" si="109"/>
        <v>1</v>
      </c>
      <c r="BC194" s="1" t="s">
        <v>453</v>
      </c>
      <c r="BD194" s="7">
        <f t="shared" si="110"/>
        <v>1</v>
      </c>
      <c r="BE194" s="1">
        <f t="shared" si="111"/>
        <v>1</v>
      </c>
      <c r="BF194" s="1" t="s">
        <v>455</v>
      </c>
      <c r="BG194" s="7" t="str">
        <f t="shared" si="112"/>
        <v>NA</v>
      </c>
      <c r="BH194" s="1" t="e">
        <f t="shared" si="113"/>
        <v>#VALUE!</v>
      </c>
    </row>
    <row r="195" spans="1:60" x14ac:dyDescent="0.25">
      <c r="A195" s="1" t="s">
        <v>305</v>
      </c>
      <c r="B195" s="1" t="s">
        <v>404</v>
      </c>
      <c r="C195" s="7">
        <f t="shared" ref="C195:C258" si="114">IF(B195="F",1,IF(B195="M",2,IF(B195="U",3,IF(B195="Political",4,IF(B195="Sports",5,"NA")))))</f>
        <v>1</v>
      </c>
      <c r="D195" s="1" t="s">
        <v>412</v>
      </c>
      <c r="E195" s="7">
        <f t="shared" ref="E195:E258" si="115">IF(D195="18-20",1,IF(D195="21-23",2,IF(D195="24-26",3,IF(D195="27-29",4,IF(D195="30-39",5,IF(D195="Above 40",6,"NA"))))))</f>
        <v>5</v>
      </c>
      <c r="F195" s="1" t="s">
        <v>415</v>
      </c>
      <c r="G195" s="7">
        <f t="shared" ref="G195:G258" si="116">IF(F195="DIPLOMA",1,IF(F195="BACHELOR",2,IF(F195="MASTERS",3,IF(F195="Political",4,IF(F195="Sports",5,"NA")))))</f>
        <v>3</v>
      </c>
      <c r="H195" s="1" t="s">
        <v>417</v>
      </c>
      <c r="I195" s="7">
        <f t="shared" ref="I195:I258" si="117">IF(H195="Facebook",1,IF(H195="Whatsapp",2,IF(H195="Twitter",3,IF(H195="Telegram",4,IF(H195="Sports",5,"NA")))))</f>
        <v>3</v>
      </c>
      <c r="J195" s="1" t="s">
        <v>421</v>
      </c>
      <c r="K195" s="7">
        <f t="shared" ref="K195:K258" si="118">IF(J195="Social",1,IF(J195="Economic",2,IF(J195="health",3,IF(J195="Political",4,IF(J195="Sports",5,"NA")))))</f>
        <v>2</v>
      </c>
      <c r="L195" s="7">
        <f t="shared" ref="L195:L258" si="119">VALUE(K195)</f>
        <v>2</v>
      </c>
      <c r="M195" s="1" t="s">
        <v>425</v>
      </c>
      <c r="N195" s="7">
        <f t="shared" ref="N195:N258" si="120">IF(M195="Strongly Agree",1,IF(M195="Agree",2,IF(M195="Disagree",5,IF(M195="Don’t Agree",4,IF(M195="Don't know",3,"NA")))))</f>
        <v>2</v>
      </c>
      <c r="O195" s="7">
        <f t="shared" ref="O195:O258" si="121">VALUE(N195)</f>
        <v>2</v>
      </c>
      <c r="P195" s="1" t="s">
        <v>496</v>
      </c>
      <c r="Q195" s="7">
        <f t="shared" ref="Q195:Q258" si="122">IF(P195="psychologically",1,IF(P195="physical",2,IF(P195="physical psyche",5,IF(P195="all",4,IF(P195="Don't know",3,"NA")))))</f>
        <v>5</v>
      </c>
      <c r="R195" s="7">
        <f t="shared" ref="R195:R258" si="123">VALUE(Q195)</f>
        <v>5</v>
      </c>
      <c r="S195" s="1" t="s">
        <v>432</v>
      </c>
      <c r="T195" s="7">
        <f t="shared" ref="T195:T258" si="124">IF(S195="Nocturnal Mammal",1,IF(S195="Scientifically Engineered",2,IF(S195="Leakage from a BSL-lab",5,IF(S195="all",4,IF(S195="Don't know",3,"NA")))))</f>
        <v>2</v>
      </c>
      <c r="U195" s="1">
        <f t="shared" ref="U195:U258" si="125">VALUE(T195)</f>
        <v>2</v>
      </c>
      <c r="V195" s="1" t="s">
        <v>438</v>
      </c>
      <c r="W195" s="7">
        <f t="shared" ref="W195:W258" si="126">IF(V195="Strongly Agree",1,IF(V195="Agree",2,IF(V195="Disagree",5,IF(V195="Don’t Agree",4,IF(V195="Don't know",3,"NA")))))</f>
        <v>1</v>
      </c>
      <c r="X195" s="1">
        <f t="shared" ref="X195:X258" si="127">VALUE(W195)</f>
        <v>1</v>
      </c>
      <c r="Y195" s="1" t="s">
        <v>438</v>
      </c>
      <c r="Z195" s="7">
        <f t="shared" ref="Z195:Z258" si="128">IF(Y195="Strongly Agree",1,IF(Y195="Agree",2,IF(Y195="Disagree",5,IF(Y195="Don’t Agree",4,IF(Y195="Don't know",3,"NA")))))</f>
        <v>1</v>
      </c>
      <c r="AA195" s="1">
        <f t="shared" ref="AA195:AA258" si="129">VALUE(Z195)</f>
        <v>1</v>
      </c>
      <c r="AB195" s="1" t="s">
        <v>440</v>
      </c>
      <c r="AC195" s="7" t="str">
        <f t="shared" ref="AC195:AC258" si="130">IF(AB195="Strongly Agree",1,IF(AB195="Agree",2,IF(AB195="Disagree",5,IF(AB195="Don’t Agree",4,IF(AB195="Don't know",3,"NA")))))</f>
        <v>NA</v>
      </c>
      <c r="AD195" s="1" t="e">
        <f t="shared" ref="AD195:AD258" si="131">VALUE(AC195)</f>
        <v>#VALUE!</v>
      </c>
      <c r="AE195" s="1" t="s">
        <v>446</v>
      </c>
      <c r="AF195" s="7">
        <f t="shared" ref="AF195:AF258" si="132">IF(AE195="Strongly Agree",1,IF(AE195="Agree",2,IF(AE195="Disagree",5,IF(AE195="Don’t Agree",4,IF(AE195="Don't know",3,"NA")))))</f>
        <v>5</v>
      </c>
      <c r="AG195" s="1">
        <f t="shared" ref="AG195:AG258" si="133">VALUE(AF195)</f>
        <v>5</v>
      </c>
      <c r="AH195" s="1" t="s">
        <v>454</v>
      </c>
      <c r="AI195" s="7">
        <f t="shared" ref="AI195:AI258" si="134">IF(AH195="Yes",1,IF(AH195="No",0,IF(AH195="Disagree",5,IF(AH195="Don’t Agree",4,IF(AH195="Don't know",3,"NA")))))</f>
        <v>0</v>
      </c>
      <c r="AJ195" s="1">
        <f t="shared" ref="AJ195:AJ258" si="135">VALUE(AI195)</f>
        <v>0</v>
      </c>
      <c r="AK195" s="1" t="s">
        <v>453</v>
      </c>
      <c r="AL195" s="7">
        <f t="shared" ref="AL195:AL258" si="136">IF(AK195="Yes",1,IF(AK195="No",0,IF(AK195="Disagree",5,IF(AK195="Don’t Agree",4,IF(AK195="Don't know",3,"NA")))))</f>
        <v>1</v>
      </c>
      <c r="AM195" s="1">
        <f t="shared" ref="AM195:AM258" si="137">VALUE(AL195)</f>
        <v>1</v>
      </c>
      <c r="AN195" s="1" t="s">
        <v>453</v>
      </c>
      <c r="AO195" s="7">
        <f t="shared" ref="AO195:AO258" si="138">IF(AN195="Yes",1,IF(AN195="No",0,IF(AN195="Disagree",5,IF(AN195="Don’t Agree",4,IF(AN195="Don't know",3,"NA")))))</f>
        <v>1</v>
      </c>
      <c r="AP195" s="1">
        <f t="shared" ref="AP195:AP258" si="139">VALUE(AO195)</f>
        <v>1</v>
      </c>
      <c r="AQ195" s="1" t="s">
        <v>453</v>
      </c>
      <c r="AR195" s="7">
        <f t="shared" ref="AR195:AR258" si="140">IF(AQ195="Yes",1,IF(AQ195="No",0,IF(AQ195="Disagree",5,IF(AQ195="Don’t Agree",4,IF(AQ195="Don't know",3,"NA")))))</f>
        <v>1</v>
      </c>
      <c r="AS195" s="1">
        <f t="shared" ref="AS195:AS258" si="141">VALUE(AR195)</f>
        <v>1</v>
      </c>
      <c r="AT195" s="1" t="s">
        <v>461</v>
      </c>
      <c r="AU195" s="7">
        <f t="shared" ref="AU195:AU258" si="142">IF(AT195="Always",1,IF(AT195="Most times",2,IF(AT195="Sometimes",3,IF(AT195="Less Often",4,IF(AT195="Never",5,"NA")))))</f>
        <v>1</v>
      </c>
      <c r="AV195" s="1">
        <f t="shared" ref="AV195:AV258" si="143">VALUE(AU195)</f>
        <v>1</v>
      </c>
      <c r="AW195" s="1" t="s">
        <v>454</v>
      </c>
      <c r="AX195" s="7">
        <f t="shared" ref="AX195:AX258" si="144">IF(AW195="Yes",1,IF(AW195="No",0,IF(AW195="Disagree",5,IF(AW195="Don’t Agree",4,IF(AW195="Don't know",3,"NA")))))</f>
        <v>0</v>
      </c>
      <c r="AY195" s="1">
        <f t="shared" ref="AY195:AY258" si="145">VALUE(AX195)</f>
        <v>0</v>
      </c>
      <c r="BA195" s="7" t="str">
        <f t="shared" ref="BA195:BA258" si="146">IF(AZ195="Newsguard",1,IF(AZ195="Media Bias",2,IF(AZ195="FactCheck",3,IF(AZ195="Snopes",4,IF(AZ195="All sites",5,"NA")))))</f>
        <v>NA</v>
      </c>
      <c r="BB195" s="1" t="e">
        <f t="shared" ref="BB195:BB258" si="147">VALUE(BA195)</f>
        <v>#VALUE!</v>
      </c>
      <c r="BC195" s="1" t="s">
        <v>454</v>
      </c>
      <c r="BD195" s="7">
        <f t="shared" ref="BD195:BD258" si="148">IF(BC195="Yes",1,IF(BC195="No",0,IF(BC195="Disagree",5,IF(BC195="Don’t Agree",4,IF(BC195="Don't know",3,"NA")))))</f>
        <v>0</v>
      </c>
      <c r="BE195" s="1">
        <f t="shared" ref="BE195:BE258" si="149">VALUE(BD195)</f>
        <v>0</v>
      </c>
      <c r="BF195" s="1" t="s">
        <v>454</v>
      </c>
      <c r="BG195" s="7">
        <f t="shared" ref="BG195:BG258" si="150">IF(BF195="Yes",1,IF(BF195="No",0,IF(BF195="Disagree",5,IF(BF195="Don’t Agree",4,IF(BF195="Don't know",3,"NA")))))</f>
        <v>0</v>
      </c>
      <c r="BH195" s="1">
        <f t="shared" ref="BH195:BH258" si="151">VALUE(BG195)</f>
        <v>0</v>
      </c>
    </row>
    <row r="196" spans="1:60" x14ac:dyDescent="0.25">
      <c r="A196" s="1" t="s">
        <v>74</v>
      </c>
      <c r="B196" s="1" t="s">
        <v>404</v>
      </c>
      <c r="C196" s="7">
        <f t="shared" si="114"/>
        <v>1</v>
      </c>
      <c r="D196" s="1" t="s">
        <v>409</v>
      </c>
      <c r="E196" s="7">
        <f t="shared" si="115"/>
        <v>2</v>
      </c>
      <c r="F196" s="1" t="s">
        <v>484</v>
      </c>
      <c r="G196" s="7">
        <f t="shared" si="116"/>
        <v>2</v>
      </c>
      <c r="H196" s="1" t="s">
        <v>417</v>
      </c>
      <c r="I196" s="7">
        <f t="shared" si="117"/>
        <v>3</v>
      </c>
      <c r="J196" s="1" t="s">
        <v>487</v>
      </c>
      <c r="K196" s="7">
        <f t="shared" si="118"/>
        <v>3</v>
      </c>
      <c r="L196" s="7">
        <f t="shared" si="119"/>
        <v>3</v>
      </c>
      <c r="M196" s="1" t="s">
        <v>425</v>
      </c>
      <c r="N196" s="7">
        <f t="shared" si="120"/>
        <v>2</v>
      </c>
      <c r="O196" s="7">
        <f t="shared" si="121"/>
        <v>2</v>
      </c>
      <c r="P196" s="1" t="s">
        <v>496</v>
      </c>
      <c r="Q196" s="7">
        <f t="shared" si="122"/>
        <v>5</v>
      </c>
      <c r="R196" s="7">
        <f t="shared" si="123"/>
        <v>5</v>
      </c>
      <c r="S196" s="1" t="s">
        <v>434</v>
      </c>
      <c r="T196" s="7">
        <f t="shared" si="124"/>
        <v>5</v>
      </c>
      <c r="U196" s="1">
        <f t="shared" si="125"/>
        <v>5</v>
      </c>
      <c r="V196" s="1" t="s">
        <v>425</v>
      </c>
      <c r="W196" s="7">
        <f t="shared" si="126"/>
        <v>2</v>
      </c>
      <c r="X196" s="1">
        <f t="shared" si="127"/>
        <v>2</v>
      </c>
      <c r="Y196" s="1" t="s">
        <v>425</v>
      </c>
      <c r="Z196" s="7">
        <f t="shared" si="128"/>
        <v>2</v>
      </c>
      <c r="AA196" s="1">
        <f t="shared" si="129"/>
        <v>2</v>
      </c>
      <c r="AB196" s="1" t="s">
        <v>425</v>
      </c>
      <c r="AC196" s="7">
        <f t="shared" si="130"/>
        <v>2</v>
      </c>
      <c r="AD196" s="1">
        <f t="shared" si="131"/>
        <v>2</v>
      </c>
      <c r="AE196" s="1" t="s">
        <v>425</v>
      </c>
      <c r="AF196" s="7">
        <f t="shared" si="132"/>
        <v>2</v>
      </c>
      <c r="AG196" s="1">
        <f t="shared" si="133"/>
        <v>2</v>
      </c>
      <c r="AH196" s="1" t="s">
        <v>453</v>
      </c>
      <c r="AI196" s="7">
        <f t="shared" si="134"/>
        <v>1</v>
      </c>
      <c r="AJ196" s="1">
        <f t="shared" si="135"/>
        <v>1</v>
      </c>
      <c r="AK196" s="1" t="s">
        <v>453</v>
      </c>
      <c r="AL196" s="7">
        <f t="shared" si="136"/>
        <v>1</v>
      </c>
      <c r="AM196" s="1">
        <f t="shared" si="137"/>
        <v>1</v>
      </c>
      <c r="AN196" s="1" t="s">
        <v>454</v>
      </c>
      <c r="AO196" s="7">
        <f t="shared" si="138"/>
        <v>0</v>
      </c>
      <c r="AP196" s="1">
        <f t="shared" si="139"/>
        <v>0</v>
      </c>
      <c r="AQ196" s="1" t="s">
        <v>453</v>
      </c>
      <c r="AR196" s="7">
        <f t="shared" si="140"/>
        <v>1</v>
      </c>
      <c r="AS196" s="1">
        <f t="shared" si="141"/>
        <v>1</v>
      </c>
      <c r="AT196" s="1" t="s">
        <v>464</v>
      </c>
      <c r="AU196" s="7">
        <f t="shared" si="142"/>
        <v>4</v>
      </c>
      <c r="AV196" s="1">
        <f t="shared" si="143"/>
        <v>4</v>
      </c>
      <c r="AW196" s="1" t="s">
        <v>453</v>
      </c>
      <c r="AX196" s="7">
        <f t="shared" si="144"/>
        <v>1</v>
      </c>
      <c r="AY196" s="1">
        <f t="shared" si="145"/>
        <v>1</v>
      </c>
      <c r="AZ196" s="1" t="s">
        <v>473</v>
      </c>
      <c r="BA196" s="7">
        <f t="shared" si="146"/>
        <v>2</v>
      </c>
      <c r="BB196" s="1">
        <f t="shared" si="147"/>
        <v>2</v>
      </c>
      <c r="BC196" s="1" t="s">
        <v>453</v>
      </c>
      <c r="BD196" s="7">
        <f t="shared" si="148"/>
        <v>1</v>
      </c>
      <c r="BE196" s="1">
        <f t="shared" si="149"/>
        <v>1</v>
      </c>
      <c r="BF196" s="1" t="s">
        <v>453</v>
      </c>
      <c r="BG196" s="7">
        <f t="shared" si="150"/>
        <v>1</v>
      </c>
      <c r="BH196" s="1">
        <f t="shared" si="151"/>
        <v>1</v>
      </c>
    </row>
    <row r="197" spans="1:60" x14ac:dyDescent="0.25">
      <c r="A197" s="1" t="s">
        <v>88</v>
      </c>
      <c r="B197" s="1" t="s">
        <v>404</v>
      </c>
      <c r="C197" s="7">
        <f t="shared" si="114"/>
        <v>1</v>
      </c>
      <c r="D197" s="1" t="s">
        <v>409</v>
      </c>
      <c r="E197" s="7">
        <f t="shared" si="115"/>
        <v>2</v>
      </c>
      <c r="F197" s="1" t="s">
        <v>484</v>
      </c>
      <c r="G197" s="7">
        <f t="shared" si="116"/>
        <v>2</v>
      </c>
      <c r="H197" s="1" t="s">
        <v>417</v>
      </c>
      <c r="I197" s="7">
        <f t="shared" si="117"/>
        <v>3</v>
      </c>
      <c r="J197" s="1" t="s">
        <v>487</v>
      </c>
      <c r="K197" s="7">
        <f t="shared" si="118"/>
        <v>3</v>
      </c>
      <c r="L197" s="7">
        <f t="shared" si="119"/>
        <v>3</v>
      </c>
      <c r="M197" s="1" t="s">
        <v>426</v>
      </c>
      <c r="N197" s="7">
        <f t="shared" si="120"/>
        <v>4</v>
      </c>
      <c r="O197" s="7">
        <f t="shared" si="121"/>
        <v>4</v>
      </c>
      <c r="Q197" s="7" t="str">
        <f t="shared" si="122"/>
        <v>NA</v>
      </c>
      <c r="R197" s="7" t="e">
        <f t="shared" si="123"/>
        <v>#VALUE!</v>
      </c>
      <c r="S197" s="1" t="s">
        <v>434</v>
      </c>
      <c r="T197" s="7">
        <f t="shared" si="124"/>
        <v>5</v>
      </c>
      <c r="U197" s="1">
        <f t="shared" si="125"/>
        <v>5</v>
      </c>
      <c r="V197" s="1" t="s">
        <v>425</v>
      </c>
      <c r="W197" s="7">
        <f t="shared" si="126"/>
        <v>2</v>
      </c>
      <c r="X197" s="1">
        <f t="shared" si="127"/>
        <v>2</v>
      </c>
      <c r="Y197" s="1" t="s">
        <v>425</v>
      </c>
      <c r="Z197" s="7">
        <f t="shared" si="128"/>
        <v>2</v>
      </c>
      <c r="AA197" s="1">
        <f t="shared" si="129"/>
        <v>2</v>
      </c>
      <c r="AB197" s="1" t="s">
        <v>490</v>
      </c>
      <c r="AC197" s="7">
        <f t="shared" si="130"/>
        <v>5</v>
      </c>
      <c r="AD197" s="1">
        <f t="shared" si="131"/>
        <v>5</v>
      </c>
      <c r="AE197" s="1" t="s">
        <v>445</v>
      </c>
      <c r="AF197" s="7">
        <f t="shared" si="132"/>
        <v>1</v>
      </c>
      <c r="AG197" s="1">
        <f t="shared" si="133"/>
        <v>1</v>
      </c>
      <c r="AH197" s="1" t="s">
        <v>453</v>
      </c>
      <c r="AI197" s="7">
        <f t="shared" si="134"/>
        <v>1</v>
      </c>
      <c r="AJ197" s="1">
        <f t="shared" si="135"/>
        <v>1</v>
      </c>
      <c r="AK197" s="1" t="s">
        <v>453</v>
      </c>
      <c r="AL197" s="7">
        <f t="shared" si="136"/>
        <v>1</v>
      </c>
      <c r="AM197" s="1">
        <f t="shared" si="137"/>
        <v>1</v>
      </c>
      <c r="AN197" s="1" t="s">
        <v>458</v>
      </c>
      <c r="AO197" s="7" t="str">
        <f t="shared" si="138"/>
        <v>NA</v>
      </c>
      <c r="AP197" s="1" t="e">
        <f t="shared" si="139"/>
        <v>#VALUE!</v>
      </c>
      <c r="AQ197" s="1" t="s">
        <v>454</v>
      </c>
      <c r="AR197" s="7">
        <f t="shared" si="140"/>
        <v>0</v>
      </c>
      <c r="AS197" s="1">
        <f t="shared" si="141"/>
        <v>0</v>
      </c>
      <c r="AT197" s="1" t="s">
        <v>465</v>
      </c>
      <c r="AU197" s="7">
        <f t="shared" si="142"/>
        <v>2</v>
      </c>
      <c r="AV197" s="1">
        <f t="shared" si="143"/>
        <v>2</v>
      </c>
      <c r="AW197" s="1" t="s">
        <v>453</v>
      </c>
      <c r="AX197" s="7">
        <f t="shared" si="144"/>
        <v>1</v>
      </c>
      <c r="AY197" s="1">
        <f t="shared" si="145"/>
        <v>1</v>
      </c>
      <c r="AZ197" s="1" t="s">
        <v>475</v>
      </c>
      <c r="BA197" s="7">
        <f t="shared" si="146"/>
        <v>4</v>
      </c>
      <c r="BB197" s="1">
        <f t="shared" si="147"/>
        <v>4</v>
      </c>
      <c r="BC197" s="1" t="s">
        <v>453</v>
      </c>
      <c r="BD197" s="7">
        <f t="shared" si="148"/>
        <v>1</v>
      </c>
      <c r="BE197" s="1">
        <f t="shared" si="149"/>
        <v>1</v>
      </c>
      <c r="BF197" s="1" t="s">
        <v>454</v>
      </c>
      <c r="BG197" s="7">
        <f t="shared" si="150"/>
        <v>0</v>
      </c>
      <c r="BH197" s="1">
        <f t="shared" si="151"/>
        <v>0</v>
      </c>
    </row>
    <row r="198" spans="1:60" x14ac:dyDescent="0.25">
      <c r="A198" s="1" t="s">
        <v>63</v>
      </c>
      <c r="B198" s="1" t="s">
        <v>404</v>
      </c>
      <c r="C198" s="7">
        <f t="shared" si="114"/>
        <v>1</v>
      </c>
      <c r="D198" s="1" t="s">
        <v>409</v>
      </c>
      <c r="E198" s="7">
        <f t="shared" si="115"/>
        <v>2</v>
      </c>
      <c r="F198" s="1" t="s">
        <v>484</v>
      </c>
      <c r="G198" s="7">
        <f t="shared" si="116"/>
        <v>2</v>
      </c>
      <c r="H198" s="1" t="s">
        <v>416</v>
      </c>
      <c r="I198" s="7">
        <f t="shared" si="117"/>
        <v>1</v>
      </c>
      <c r="J198" s="1" t="s">
        <v>487</v>
      </c>
      <c r="K198" s="7">
        <f t="shared" si="118"/>
        <v>3</v>
      </c>
      <c r="L198" s="7">
        <f t="shared" si="119"/>
        <v>3</v>
      </c>
      <c r="M198" s="1" t="s">
        <v>425</v>
      </c>
      <c r="N198" s="7">
        <f t="shared" si="120"/>
        <v>2</v>
      </c>
      <c r="O198" s="7">
        <f t="shared" si="121"/>
        <v>2</v>
      </c>
      <c r="P198" s="1" t="s">
        <v>495</v>
      </c>
      <c r="Q198" s="7">
        <f t="shared" si="122"/>
        <v>4</v>
      </c>
      <c r="R198" s="7">
        <f t="shared" si="123"/>
        <v>4</v>
      </c>
      <c r="S198" s="1" t="s">
        <v>433</v>
      </c>
      <c r="T198" s="7">
        <f t="shared" si="124"/>
        <v>1</v>
      </c>
      <c r="U198" s="1">
        <f t="shared" si="125"/>
        <v>1</v>
      </c>
      <c r="V198" s="1" t="s">
        <v>425</v>
      </c>
      <c r="W198" s="7">
        <f t="shared" si="126"/>
        <v>2</v>
      </c>
      <c r="X198" s="1">
        <f t="shared" si="127"/>
        <v>2</v>
      </c>
      <c r="Y198" s="1" t="s">
        <v>425</v>
      </c>
      <c r="Z198" s="7">
        <f t="shared" si="128"/>
        <v>2</v>
      </c>
      <c r="AA198" s="1">
        <f t="shared" si="129"/>
        <v>2</v>
      </c>
      <c r="AB198" s="1" t="s">
        <v>425</v>
      </c>
      <c r="AC198" s="7">
        <f t="shared" si="130"/>
        <v>2</v>
      </c>
      <c r="AD198" s="1">
        <f t="shared" si="131"/>
        <v>2</v>
      </c>
      <c r="AE198" s="1" t="s">
        <v>425</v>
      </c>
      <c r="AF198" s="7">
        <f t="shared" si="132"/>
        <v>2</v>
      </c>
      <c r="AG198" s="1">
        <f t="shared" si="133"/>
        <v>2</v>
      </c>
      <c r="AH198" s="1" t="s">
        <v>453</v>
      </c>
      <c r="AI198" s="7">
        <f t="shared" si="134"/>
        <v>1</v>
      </c>
      <c r="AJ198" s="1">
        <f t="shared" si="135"/>
        <v>1</v>
      </c>
      <c r="AK198" s="1" t="s">
        <v>453</v>
      </c>
      <c r="AL198" s="7">
        <f t="shared" si="136"/>
        <v>1</v>
      </c>
      <c r="AM198" s="1">
        <f t="shared" si="137"/>
        <v>1</v>
      </c>
      <c r="AN198" s="1" t="s">
        <v>454</v>
      </c>
      <c r="AO198" s="7">
        <f t="shared" si="138"/>
        <v>0</v>
      </c>
      <c r="AP198" s="1">
        <f t="shared" si="139"/>
        <v>0</v>
      </c>
      <c r="AQ198" s="1" t="s">
        <v>454</v>
      </c>
      <c r="AR198" s="7">
        <f t="shared" si="140"/>
        <v>0</v>
      </c>
      <c r="AS198" s="1">
        <f t="shared" si="141"/>
        <v>0</v>
      </c>
      <c r="AT198" s="1" t="s">
        <v>463</v>
      </c>
      <c r="AU198" s="7">
        <f t="shared" si="142"/>
        <v>5</v>
      </c>
      <c r="AV198" s="1">
        <f t="shared" si="143"/>
        <v>5</v>
      </c>
      <c r="AW198" s="1" t="s">
        <v>453</v>
      </c>
      <c r="AX198" s="7">
        <f t="shared" si="144"/>
        <v>1</v>
      </c>
      <c r="AY198" s="1">
        <f t="shared" si="145"/>
        <v>1</v>
      </c>
      <c r="AZ198" s="1" t="s">
        <v>472</v>
      </c>
      <c r="BA198" s="7">
        <f t="shared" si="146"/>
        <v>3</v>
      </c>
      <c r="BB198" s="1">
        <f t="shared" si="147"/>
        <v>3</v>
      </c>
      <c r="BC198" s="1" t="s">
        <v>453</v>
      </c>
      <c r="BD198" s="7">
        <f t="shared" si="148"/>
        <v>1</v>
      </c>
      <c r="BE198" s="1">
        <f t="shared" si="149"/>
        <v>1</v>
      </c>
      <c r="BF198" s="1" t="s">
        <v>453</v>
      </c>
      <c r="BG198" s="7">
        <f t="shared" si="150"/>
        <v>1</v>
      </c>
      <c r="BH198" s="1">
        <f t="shared" si="151"/>
        <v>1</v>
      </c>
    </row>
    <row r="199" spans="1:60" x14ac:dyDescent="0.25">
      <c r="A199" s="1" t="s">
        <v>138</v>
      </c>
      <c r="B199" s="1" t="s">
        <v>403</v>
      </c>
      <c r="C199" s="7">
        <f t="shared" si="114"/>
        <v>2</v>
      </c>
      <c r="D199" s="1" t="s">
        <v>410</v>
      </c>
      <c r="E199" s="7">
        <f t="shared" si="115"/>
        <v>3</v>
      </c>
      <c r="F199" s="1" t="s">
        <v>414</v>
      </c>
      <c r="G199" s="7">
        <f t="shared" si="116"/>
        <v>1</v>
      </c>
      <c r="H199" s="1" t="s">
        <v>417</v>
      </c>
      <c r="I199" s="7">
        <f t="shared" si="117"/>
        <v>3</v>
      </c>
      <c r="J199" s="1" t="s">
        <v>421</v>
      </c>
      <c r="K199" s="7">
        <f t="shared" si="118"/>
        <v>2</v>
      </c>
      <c r="L199" s="7">
        <f t="shared" si="119"/>
        <v>2</v>
      </c>
      <c r="M199" s="1" t="s">
        <v>427</v>
      </c>
      <c r="N199" s="7" t="str">
        <f t="shared" si="120"/>
        <v>NA</v>
      </c>
      <c r="O199" s="7" t="e">
        <f t="shared" si="121"/>
        <v>#VALUE!</v>
      </c>
      <c r="Q199" s="7" t="str">
        <f t="shared" si="122"/>
        <v>NA</v>
      </c>
      <c r="R199" s="7" t="e">
        <f t="shared" si="123"/>
        <v>#VALUE!</v>
      </c>
      <c r="S199" s="1" t="s">
        <v>432</v>
      </c>
      <c r="T199" s="7">
        <f t="shared" si="124"/>
        <v>2</v>
      </c>
      <c r="U199" s="1">
        <f t="shared" si="125"/>
        <v>2</v>
      </c>
      <c r="V199" s="1" t="s">
        <v>440</v>
      </c>
      <c r="W199" s="7" t="str">
        <f t="shared" si="126"/>
        <v>NA</v>
      </c>
      <c r="X199" s="1" t="e">
        <f t="shared" si="127"/>
        <v>#VALUE!</v>
      </c>
      <c r="Y199" s="1" t="s">
        <v>491</v>
      </c>
      <c r="Z199" s="7" t="str">
        <f t="shared" si="128"/>
        <v>NA</v>
      </c>
      <c r="AA199" s="1" t="e">
        <f t="shared" si="129"/>
        <v>#VALUE!</v>
      </c>
      <c r="AB199" s="1" t="s">
        <v>440</v>
      </c>
      <c r="AC199" s="7" t="str">
        <f t="shared" si="130"/>
        <v>NA</v>
      </c>
      <c r="AD199" s="1" t="e">
        <f t="shared" si="131"/>
        <v>#VALUE!</v>
      </c>
      <c r="AE199" s="1" t="s">
        <v>425</v>
      </c>
      <c r="AF199" s="7">
        <f t="shared" si="132"/>
        <v>2</v>
      </c>
      <c r="AG199" s="1">
        <f t="shared" si="133"/>
        <v>2</v>
      </c>
      <c r="AH199" s="1" t="s">
        <v>453</v>
      </c>
      <c r="AI199" s="7">
        <f t="shared" si="134"/>
        <v>1</v>
      </c>
      <c r="AJ199" s="1">
        <f t="shared" si="135"/>
        <v>1</v>
      </c>
      <c r="AK199" s="1" t="s">
        <v>453</v>
      </c>
      <c r="AL199" s="7">
        <f t="shared" si="136"/>
        <v>1</v>
      </c>
      <c r="AM199" s="1">
        <f t="shared" si="137"/>
        <v>1</v>
      </c>
      <c r="AN199" s="1" t="s">
        <v>454</v>
      </c>
      <c r="AO199" s="7">
        <f t="shared" si="138"/>
        <v>0</v>
      </c>
      <c r="AP199" s="1">
        <f t="shared" si="139"/>
        <v>0</v>
      </c>
      <c r="AQ199" s="1" t="s">
        <v>453</v>
      </c>
      <c r="AR199" s="7">
        <f t="shared" si="140"/>
        <v>1</v>
      </c>
      <c r="AS199" s="1">
        <f t="shared" si="141"/>
        <v>1</v>
      </c>
      <c r="AT199" s="1" t="s">
        <v>464</v>
      </c>
      <c r="AU199" s="7">
        <f t="shared" si="142"/>
        <v>4</v>
      </c>
      <c r="AV199" s="1">
        <f t="shared" si="143"/>
        <v>4</v>
      </c>
      <c r="AW199" s="1" t="s">
        <v>454</v>
      </c>
      <c r="AX199" s="7">
        <f t="shared" si="144"/>
        <v>0</v>
      </c>
      <c r="AY199" s="1">
        <f t="shared" si="145"/>
        <v>0</v>
      </c>
      <c r="BA199" s="7" t="str">
        <f t="shared" si="146"/>
        <v>NA</v>
      </c>
      <c r="BB199" s="1" t="e">
        <f t="shared" si="147"/>
        <v>#VALUE!</v>
      </c>
      <c r="BC199" s="1" t="s">
        <v>453</v>
      </c>
      <c r="BD199" s="7">
        <f t="shared" si="148"/>
        <v>1</v>
      </c>
      <c r="BE199" s="1">
        <f t="shared" si="149"/>
        <v>1</v>
      </c>
      <c r="BF199" s="1" t="s">
        <v>455</v>
      </c>
      <c r="BG199" s="7" t="str">
        <f t="shared" si="150"/>
        <v>NA</v>
      </c>
      <c r="BH199" s="1" t="e">
        <f t="shared" si="151"/>
        <v>#VALUE!</v>
      </c>
    </row>
    <row r="200" spans="1:60" x14ac:dyDescent="0.25">
      <c r="A200" s="1" t="s">
        <v>170</v>
      </c>
      <c r="B200" s="1" t="s">
        <v>404</v>
      </c>
      <c r="C200" s="7">
        <f t="shared" si="114"/>
        <v>1</v>
      </c>
      <c r="D200" s="1" t="s">
        <v>410</v>
      </c>
      <c r="E200" s="7">
        <f t="shared" si="115"/>
        <v>3</v>
      </c>
      <c r="F200" s="1" t="s">
        <v>484</v>
      </c>
      <c r="G200" s="7">
        <f t="shared" si="116"/>
        <v>2</v>
      </c>
      <c r="H200" s="1" t="s">
        <v>418</v>
      </c>
      <c r="I200" s="7">
        <f t="shared" si="117"/>
        <v>2</v>
      </c>
      <c r="J200" s="1" t="s">
        <v>420</v>
      </c>
      <c r="K200" s="7">
        <f t="shared" si="118"/>
        <v>1</v>
      </c>
      <c r="L200" s="7">
        <f t="shared" si="119"/>
        <v>1</v>
      </c>
      <c r="M200" s="1" t="s">
        <v>425</v>
      </c>
      <c r="N200" s="7">
        <f t="shared" si="120"/>
        <v>2</v>
      </c>
      <c r="O200" s="7">
        <f t="shared" si="121"/>
        <v>2</v>
      </c>
      <c r="P200" s="1" t="s">
        <v>493</v>
      </c>
      <c r="Q200" s="7">
        <f t="shared" si="122"/>
        <v>1</v>
      </c>
      <c r="R200" s="7">
        <f t="shared" si="123"/>
        <v>1</v>
      </c>
      <c r="S200" s="1" t="s">
        <v>432</v>
      </c>
      <c r="T200" s="7">
        <f t="shared" si="124"/>
        <v>2</v>
      </c>
      <c r="U200" s="1">
        <f t="shared" si="125"/>
        <v>2</v>
      </c>
      <c r="V200" s="1" t="s">
        <v>438</v>
      </c>
      <c r="W200" s="7">
        <f t="shared" si="126"/>
        <v>1</v>
      </c>
      <c r="X200" s="1">
        <f t="shared" si="127"/>
        <v>1</v>
      </c>
      <c r="Y200" s="1" t="s">
        <v>438</v>
      </c>
      <c r="Z200" s="7">
        <f t="shared" si="128"/>
        <v>1</v>
      </c>
      <c r="AA200" s="1">
        <f t="shared" si="129"/>
        <v>1</v>
      </c>
      <c r="AB200" s="1" t="s">
        <v>489</v>
      </c>
      <c r="AC200" s="7">
        <f t="shared" si="130"/>
        <v>1</v>
      </c>
      <c r="AD200" s="1">
        <f t="shared" si="131"/>
        <v>1</v>
      </c>
      <c r="AE200" s="1" t="s">
        <v>438</v>
      </c>
      <c r="AF200" s="7">
        <f t="shared" si="132"/>
        <v>1</v>
      </c>
      <c r="AG200" s="1">
        <f t="shared" si="133"/>
        <v>1</v>
      </c>
      <c r="AH200" s="1" t="s">
        <v>453</v>
      </c>
      <c r="AI200" s="7">
        <f t="shared" si="134"/>
        <v>1</v>
      </c>
      <c r="AJ200" s="1">
        <f t="shared" si="135"/>
        <v>1</v>
      </c>
      <c r="AK200" s="1" t="s">
        <v>453</v>
      </c>
      <c r="AL200" s="7">
        <f t="shared" si="136"/>
        <v>1</v>
      </c>
      <c r="AM200" s="1">
        <f t="shared" si="137"/>
        <v>1</v>
      </c>
      <c r="AN200" s="1" t="s">
        <v>454</v>
      </c>
      <c r="AO200" s="7">
        <f t="shared" si="138"/>
        <v>0</v>
      </c>
      <c r="AP200" s="1">
        <f t="shared" si="139"/>
        <v>0</v>
      </c>
      <c r="AQ200" s="1" t="s">
        <v>453</v>
      </c>
      <c r="AR200" s="7">
        <f t="shared" si="140"/>
        <v>1</v>
      </c>
      <c r="AS200" s="1">
        <f t="shared" si="141"/>
        <v>1</v>
      </c>
      <c r="AT200" s="1" t="s">
        <v>465</v>
      </c>
      <c r="AU200" s="7">
        <f t="shared" si="142"/>
        <v>2</v>
      </c>
      <c r="AV200" s="1">
        <f t="shared" si="143"/>
        <v>2</v>
      </c>
      <c r="AW200" s="1" t="s">
        <v>453</v>
      </c>
      <c r="AX200" s="7">
        <f t="shared" si="144"/>
        <v>1</v>
      </c>
      <c r="AY200" s="1">
        <f t="shared" si="145"/>
        <v>1</v>
      </c>
      <c r="AZ200" s="1" t="s">
        <v>473</v>
      </c>
      <c r="BA200" s="7">
        <f t="shared" si="146"/>
        <v>2</v>
      </c>
      <c r="BB200" s="1">
        <f t="shared" si="147"/>
        <v>2</v>
      </c>
      <c r="BC200" s="1" t="s">
        <v>453</v>
      </c>
      <c r="BD200" s="7">
        <f t="shared" si="148"/>
        <v>1</v>
      </c>
      <c r="BE200" s="1">
        <f t="shared" si="149"/>
        <v>1</v>
      </c>
      <c r="BF200" s="1" t="s">
        <v>453</v>
      </c>
      <c r="BG200" s="7">
        <f t="shared" si="150"/>
        <v>1</v>
      </c>
      <c r="BH200" s="1">
        <f t="shared" si="151"/>
        <v>1</v>
      </c>
    </row>
    <row r="201" spans="1:60" x14ac:dyDescent="0.25">
      <c r="A201" s="1" t="s">
        <v>152</v>
      </c>
      <c r="B201" s="1" t="s">
        <v>404</v>
      </c>
      <c r="C201" s="7">
        <f t="shared" si="114"/>
        <v>1</v>
      </c>
      <c r="D201" s="1" t="s">
        <v>410</v>
      </c>
      <c r="E201" s="7">
        <f t="shared" si="115"/>
        <v>3</v>
      </c>
      <c r="F201" s="1" t="s">
        <v>414</v>
      </c>
      <c r="G201" s="7">
        <f t="shared" si="116"/>
        <v>1</v>
      </c>
      <c r="H201" s="1" t="s">
        <v>418</v>
      </c>
      <c r="I201" s="7">
        <f t="shared" si="117"/>
        <v>2</v>
      </c>
      <c r="J201" s="1" t="s">
        <v>420</v>
      </c>
      <c r="K201" s="7">
        <f t="shared" si="118"/>
        <v>1</v>
      </c>
      <c r="L201" s="7">
        <f t="shared" si="119"/>
        <v>1</v>
      </c>
      <c r="M201" s="1" t="s">
        <v>489</v>
      </c>
      <c r="N201" s="7">
        <f t="shared" si="120"/>
        <v>1</v>
      </c>
      <c r="O201" s="7">
        <f t="shared" si="121"/>
        <v>1</v>
      </c>
      <c r="P201" s="1" t="s">
        <v>496</v>
      </c>
      <c r="Q201" s="7">
        <f t="shared" si="122"/>
        <v>5</v>
      </c>
      <c r="R201" s="7">
        <f t="shared" si="123"/>
        <v>5</v>
      </c>
      <c r="S201" s="1" t="s">
        <v>432</v>
      </c>
      <c r="T201" s="7">
        <f t="shared" si="124"/>
        <v>2</v>
      </c>
      <c r="U201" s="1">
        <f t="shared" si="125"/>
        <v>2</v>
      </c>
      <c r="V201" s="1" t="s">
        <v>438</v>
      </c>
      <c r="W201" s="7">
        <f t="shared" si="126"/>
        <v>1</v>
      </c>
      <c r="X201" s="1">
        <f t="shared" si="127"/>
        <v>1</v>
      </c>
      <c r="Y201" s="1" t="s">
        <v>491</v>
      </c>
      <c r="Z201" s="7" t="str">
        <f t="shared" si="128"/>
        <v>NA</v>
      </c>
      <c r="AA201" s="1" t="e">
        <f t="shared" si="129"/>
        <v>#VALUE!</v>
      </c>
      <c r="AB201" s="1" t="s">
        <v>489</v>
      </c>
      <c r="AC201" s="7">
        <f t="shared" si="130"/>
        <v>1</v>
      </c>
      <c r="AD201" s="1">
        <f t="shared" si="131"/>
        <v>1</v>
      </c>
      <c r="AE201" s="1" t="s">
        <v>438</v>
      </c>
      <c r="AF201" s="7">
        <f t="shared" si="132"/>
        <v>1</v>
      </c>
      <c r="AG201" s="1">
        <f t="shared" si="133"/>
        <v>1</v>
      </c>
      <c r="AH201" s="1" t="s">
        <v>455</v>
      </c>
      <c r="AI201" s="7" t="str">
        <f t="shared" si="134"/>
        <v>NA</v>
      </c>
      <c r="AJ201" s="1" t="e">
        <f t="shared" si="135"/>
        <v>#VALUE!</v>
      </c>
      <c r="AK201" s="1" t="s">
        <v>453</v>
      </c>
      <c r="AL201" s="7">
        <f t="shared" si="136"/>
        <v>1</v>
      </c>
      <c r="AM201" s="1">
        <f t="shared" si="137"/>
        <v>1</v>
      </c>
      <c r="AN201" s="1" t="s">
        <v>454</v>
      </c>
      <c r="AO201" s="7">
        <f t="shared" si="138"/>
        <v>0</v>
      </c>
      <c r="AP201" s="1">
        <f t="shared" si="139"/>
        <v>0</v>
      </c>
      <c r="AQ201" s="1" t="s">
        <v>453</v>
      </c>
      <c r="AR201" s="7">
        <f t="shared" si="140"/>
        <v>1</v>
      </c>
      <c r="AS201" s="1">
        <f t="shared" si="141"/>
        <v>1</v>
      </c>
      <c r="AT201" s="1" t="s">
        <v>464</v>
      </c>
      <c r="AU201" s="7">
        <f t="shared" si="142"/>
        <v>4</v>
      </c>
      <c r="AV201" s="1">
        <f t="shared" si="143"/>
        <v>4</v>
      </c>
      <c r="AW201" s="1" t="s">
        <v>454</v>
      </c>
      <c r="AX201" s="7">
        <f t="shared" si="144"/>
        <v>0</v>
      </c>
      <c r="AY201" s="1">
        <f t="shared" si="145"/>
        <v>0</v>
      </c>
      <c r="BA201" s="7" t="str">
        <f t="shared" si="146"/>
        <v>NA</v>
      </c>
      <c r="BB201" s="1" t="e">
        <f t="shared" si="147"/>
        <v>#VALUE!</v>
      </c>
      <c r="BC201" s="1" t="s">
        <v>453</v>
      </c>
      <c r="BD201" s="7">
        <f t="shared" si="148"/>
        <v>1</v>
      </c>
      <c r="BE201" s="1">
        <f t="shared" si="149"/>
        <v>1</v>
      </c>
      <c r="BF201" s="1" t="s">
        <v>453</v>
      </c>
      <c r="BG201" s="7">
        <f t="shared" si="150"/>
        <v>1</v>
      </c>
      <c r="BH201" s="1">
        <f t="shared" si="151"/>
        <v>1</v>
      </c>
    </row>
    <row r="202" spans="1:60" x14ac:dyDescent="0.25">
      <c r="A202" s="1" t="s">
        <v>281</v>
      </c>
      <c r="B202" s="1" t="s">
        <v>404</v>
      </c>
      <c r="C202" s="7">
        <f t="shared" si="114"/>
        <v>1</v>
      </c>
      <c r="D202" s="1" t="s">
        <v>411</v>
      </c>
      <c r="E202" s="7">
        <f t="shared" si="115"/>
        <v>4</v>
      </c>
      <c r="F202" s="1" t="s">
        <v>484</v>
      </c>
      <c r="G202" s="7">
        <f t="shared" si="116"/>
        <v>2</v>
      </c>
      <c r="H202" s="1" t="s">
        <v>417</v>
      </c>
      <c r="I202" s="7">
        <f t="shared" si="117"/>
        <v>3</v>
      </c>
      <c r="J202" s="1" t="s">
        <v>423</v>
      </c>
      <c r="K202" s="7">
        <f t="shared" si="118"/>
        <v>5</v>
      </c>
      <c r="L202" s="7">
        <f t="shared" si="119"/>
        <v>5</v>
      </c>
      <c r="M202" s="1" t="s">
        <v>489</v>
      </c>
      <c r="N202" s="7">
        <f t="shared" si="120"/>
        <v>1</v>
      </c>
      <c r="O202" s="7">
        <f t="shared" si="121"/>
        <v>1</v>
      </c>
      <c r="P202" s="1" t="s">
        <v>493</v>
      </c>
      <c r="Q202" s="7">
        <f t="shared" si="122"/>
        <v>1</v>
      </c>
      <c r="R202" s="7">
        <f t="shared" si="123"/>
        <v>1</v>
      </c>
      <c r="S202" s="1" t="s">
        <v>436</v>
      </c>
      <c r="T202" s="7" t="str">
        <f t="shared" si="124"/>
        <v>NA</v>
      </c>
      <c r="U202" s="1" t="e">
        <f t="shared" si="125"/>
        <v>#VALUE!</v>
      </c>
      <c r="V202" s="1" t="s">
        <v>440</v>
      </c>
      <c r="W202" s="7" t="str">
        <f t="shared" si="126"/>
        <v>NA</v>
      </c>
      <c r="X202" s="1" t="e">
        <f t="shared" si="127"/>
        <v>#VALUE!</v>
      </c>
      <c r="Y202" s="1" t="s">
        <v>490</v>
      </c>
      <c r="Z202" s="7">
        <f t="shared" si="128"/>
        <v>5</v>
      </c>
      <c r="AA202" s="1">
        <f t="shared" si="129"/>
        <v>5</v>
      </c>
      <c r="AB202" s="1" t="s">
        <v>490</v>
      </c>
      <c r="AC202" s="7">
        <f t="shared" si="130"/>
        <v>5</v>
      </c>
      <c r="AD202" s="1">
        <f t="shared" si="131"/>
        <v>5</v>
      </c>
      <c r="AE202" s="1" t="s">
        <v>425</v>
      </c>
      <c r="AF202" s="7">
        <f t="shared" si="132"/>
        <v>2</v>
      </c>
      <c r="AG202" s="1">
        <f t="shared" si="133"/>
        <v>2</v>
      </c>
      <c r="AH202" s="1" t="s">
        <v>453</v>
      </c>
      <c r="AI202" s="7">
        <f t="shared" si="134"/>
        <v>1</v>
      </c>
      <c r="AJ202" s="1">
        <f t="shared" si="135"/>
        <v>1</v>
      </c>
      <c r="AK202" s="1" t="s">
        <v>453</v>
      </c>
      <c r="AL202" s="7">
        <f t="shared" si="136"/>
        <v>1</v>
      </c>
      <c r="AM202" s="1">
        <f t="shared" si="137"/>
        <v>1</v>
      </c>
      <c r="AN202" s="1" t="s">
        <v>454</v>
      </c>
      <c r="AO202" s="7">
        <f t="shared" si="138"/>
        <v>0</v>
      </c>
      <c r="AP202" s="1">
        <f t="shared" si="139"/>
        <v>0</v>
      </c>
      <c r="AQ202" s="1" t="s">
        <v>454</v>
      </c>
      <c r="AR202" s="7">
        <f t="shared" si="140"/>
        <v>0</v>
      </c>
      <c r="AS202" s="1">
        <f t="shared" si="141"/>
        <v>0</v>
      </c>
      <c r="AT202" s="1" t="s">
        <v>464</v>
      </c>
      <c r="AU202" s="7">
        <f t="shared" si="142"/>
        <v>4</v>
      </c>
      <c r="AV202" s="1">
        <f t="shared" si="143"/>
        <v>4</v>
      </c>
      <c r="AW202" s="1" t="s">
        <v>454</v>
      </c>
      <c r="AX202" s="7">
        <f t="shared" si="144"/>
        <v>0</v>
      </c>
      <c r="AY202" s="1">
        <f t="shared" si="145"/>
        <v>0</v>
      </c>
      <c r="BA202" s="7" t="str">
        <f t="shared" si="146"/>
        <v>NA</v>
      </c>
      <c r="BB202" s="1" t="e">
        <f t="shared" si="147"/>
        <v>#VALUE!</v>
      </c>
      <c r="BC202" s="1" t="s">
        <v>453</v>
      </c>
      <c r="BD202" s="7">
        <f t="shared" si="148"/>
        <v>1</v>
      </c>
      <c r="BE202" s="1">
        <f t="shared" si="149"/>
        <v>1</v>
      </c>
      <c r="BF202" s="1" t="s">
        <v>453</v>
      </c>
      <c r="BG202" s="7">
        <f t="shared" si="150"/>
        <v>1</v>
      </c>
      <c r="BH202" s="1">
        <f t="shared" si="151"/>
        <v>1</v>
      </c>
    </row>
    <row r="203" spans="1:60" x14ac:dyDescent="0.25">
      <c r="A203" s="1" t="s">
        <v>175</v>
      </c>
      <c r="B203" s="1" t="s">
        <v>404</v>
      </c>
      <c r="C203" s="7">
        <f t="shared" si="114"/>
        <v>1</v>
      </c>
      <c r="D203" s="1" t="s">
        <v>410</v>
      </c>
      <c r="E203" s="7">
        <f t="shared" si="115"/>
        <v>3</v>
      </c>
      <c r="F203" s="1" t="s">
        <v>484</v>
      </c>
      <c r="G203" s="7">
        <f t="shared" si="116"/>
        <v>2</v>
      </c>
      <c r="H203" s="1" t="s">
        <v>417</v>
      </c>
      <c r="I203" s="7">
        <f t="shared" si="117"/>
        <v>3</v>
      </c>
      <c r="J203" s="1" t="s">
        <v>421</v>
      </c>
      <c r="K203" s="7">
        <f t="shared" si="118"/>
        <v>2</v>
      </c>
      <c r="L203" s="7">
        <f t="shared" si="119"/>
        <v>2</v>
      </c>
      <c r="M203" s="1" t="s">
        <v>425</v>
      </c>
      <c r="N203" s="7">
        <f t="shared" si="120"/>
        <v>2</v>
      </c>
      <c r="O203" s="7">
        <f t="shared" si="121"/>
        <v>2</v>
      </c>
      <c r="P203" s="1" t="s">
        <v>495</v>
      </c>
      <c r="Q203" s="7">
        <f t="shared" si="122"/>
        <v>4</v>
      </c>
      <c r="R203" s="7">
        <f t="shared" si="123"/>
        <v>4</v>
      </c>
      <c r="S203" s="1" t="s">
        <v>433</v>
      </c>
      <c r="T203" s="7">
        <f t="shared" si="124"/>
        <v>1</v>
      </c>
      <c r="U203" s="1">
        <f t="shared" si="125"/>
        <v>1</v>
      </c>
      <c r="V203" s="1" t="s">
        <v>438</v>
      </c>
      <c r="W203" s="7">
        <f t="shared" si="126"/>
        <v>1</v>
      </c>
      <c r="X203" s="1">
        <f t="shared" si="127"/>
        <v>1</v>
      </c>
      <c r="Y203" s="1" t="s">
        <v>438</v>
      </c>
      <c r="Z203" s="7">
        <f t="shared" si="128"/>
        <v>1</v>
      </c>
      <c r="AA203" s="1">
        <f t="shared" si="129"/>
        <v>1</v>
      </c>
      <c r="AB203" s="1" t="s">
        <v>489</v>
      </c>
      <c r="AC203" s="7">
        <f t="shared" si="130"/>
        <v>1</v>
      </c>
      <c r="AD203" s="1">
        <f t="shared" si="131"/>
        <v>1</v>
      </c>
      <c r="AE203" s="1" t="s">
        <v>425</v>
      </c>
      <c r="AF203" s="7">
        <f t="shared" si="132"/>
        <v>2</v>
      </c>
      <c r="AG203" s="1">
        <f t="shared" si="133"/>
        <v>2</v>
      </c>
      <c r="AH203" s="1" t="s">
        <v>453</v>
      </c>
      <c r="AI203" s="7">
        <f t="shared" si="134"/>
        <v>1</v>
      </c>
      <c r="AJ203" s="1">
        <f t="shared" si="135"/>
        <v>1</v>
      </c>
      <c r="AK203" s="1" t="s">
        <v>453</v>
      </c>
      <c r="AL203" s="7">
        <f t="shared" si="136"/>
        <v>1</v>
      </c>
      <c r="AM203" s="1">
        <f t="shared" si="137"/>
        <v>1</v>
      </c>
      <c r="AN203" s="1" t="s">
        <v>454</v>
      </c>
      <c r="AO203" s="7">
        <f t="shared" si="138"/>
        <v>0</v>
      </c>
      <c r="AP203" s="1">
        <f t="shared" si="139"/>
        <v>0</v>
      </c>
      <c r="AQ203" s="1" t="s">
        <v>453</v>
      </c>
      <c r="AR203" s="7">
        <f t="shared" si="140"/>
        <v>1</v>
      </c>
      <c r="AS203" s="1">
        <f t="shared" si="141"/>
        <v>1</v>
      </c>
      <c r="AT203" s="1" t="s">
        <v>465</v>
      </c>
      <c r="AU203" s="7">
        <f t="shared" si="142"/>
        <v>2</v>
      </c>
      <c r="AV203" s="1">
        <f t="shared" si="143"/>
        <v>2</v>
      </c>
      <c r="AW203" s="1" t="s">
        <v>453</v>
      </c>
      <c r="AX203" s="7">
        <f t="shared" si="144"/>
        <v>1</v>
      </c>
      <c r="AY203" s="1">
        <f t="shared" si="145"/>
        <v>1</v>
      </c>
      <c r="AZ203" s="1" t="s">
        <v>475</v>
      </c>
      <c r="BA203" s="7">
        <f t="shared" si="146"/>
        <v>4</v>
      </c>
      <c r="BB203" s="1">
        <f t="shared" si="147"/>
        <v>4</v>
      </c>
      <c r="BC203" s="1" t="s">
        <v>453</v>
      </c>
      <c r="BD203" s="7">
        <f t="shared" si="148"/>
        <v>1</v>
      </c>
      <c r="BE203" s="1">
        <f t="shared" si="149"/>
        <v>1</v>
      </c>
      <c r="BF203" s="1" t="s">
        <v>453</v>
      </c>
      <c r="BG203" s="7">
        <f t="shared" si="150"/>
        <v>1</v>
      </c>
      <c r="BH203" s="1">
        <f t="shared" si="151"/>
        <v>1</v>
      </c>
    </row>
    <row r="204" spans="1:60" x14ac:dyDescent="0.25">
      <c r="A204" s="1" t="s">
        <v>37</v>
      </c>
      <c r="B204" s="1" t="s">
        <v>404</v>
      </c>
      <c r="C204" s="7">
        <f t="shared" si="114"/>
        <v>1</v>
      </c>
      <c r="D204" s="1" t="s">
        <v>408</v>
      </c>
      <c r="E204" s="7">
        <f t="shared" si="115"/>
        <v>1</v>
      </c>
      <c r="F204" s="1" t="s">
        <v>414</v>
      </c>
      <c r="G204" s="7">
        <f t="shared" si="116"/>
        <v>1</v>
      </c>
      <c r="H204" s="1" t="s">
        <v>416</v>
      </c>
      <c r="I204" s="7">
        <f t="shared" si="117"/>
        <v>1</v>
      </c>
      <c r="J204" s="1" t="s">
        <v>421</v>
      </c>
      <c r="K204" s="7">
        <f t="shared" si="118"/>
        <v>2</v>
      </c>
      <c r="L204" s="7">
        <f t="shared" si="119"/>
        <v>2</v>
      </c>
      <c r="M204" s="1" t="s">
        <v>489</v>
      </c>
      <c r="N204" s="7">
        <f t="shared" si="120"/>
        <v>1</v>
      </c>
      <c r="O204" s="7">
        <f t="shared" si="121"/>
        <v>1</v>
      </c>
      <c r="P204" s="1" t="s">
        <v>494</v>
      </c>
      <c r="Q204" s="7">
        <f t="shared" si="122"/>
        <v>4</v>
      </c>
      <c r="R204" s="7">
        <f t="shared" si="123"/>
        <v>4</v>
      </c>
      <c r="S204" s="1" t="s">
        <v>433</v>
      </c>
      <c r="T204" s="7">
        <f t="shared" si="124"/>
        <v>1</v>
      </c>
      <c r="U204" s="1">
        <f t="shared" si="125"/>
        <v>1</v>
      </c>
      <c r="V204" s="1" t="s">
        <v>438</v>
      </c>
      <c r="W204" s="7">
        <f t="shared" si="126"/>
        <v>1</v>
      </c>
      <c r="X204" s="1">
        <f t="shared" si="127"/>
        <v>1</v>
      </c>
      <c r="Y204" s="1" t="s">
        <v>425</v>
      </c>
      <c r="Z204" s="7">
        <f t="shared" si="128"/>
        <v>2</v>
      </c>
      <c r="AA204" s="1">
        <f t="shared" si="129"/>
        <v>2</v>
      </c>
      <c r="AB204" s="1" t="s">
        <v>489</v>
      </c>
      <c r="AC204" s="7">
        <f t="shared" si="130"/>
        <v>1</v>
      </c>
      <c r="AD204" s="1">
        <f t="shared" si="131"/>
        <v>1</v>
      </c>
      <c r="AE204" s="1" t="s">
        <v>446</v>
      </c>
      <c r="AF204" s="7">
        <f t="shared" si="132"/>
        <v>5</v>
      </c>
      <c r="AG204" s="1">
        <f t="shared" si="133"/>
        <v>5</v>
      </c>
      <c r="AH204" s="1" t="s">
        <v>454</v>
      </c>
      <c r="AI204" s="7">
        <f t="shared" si="134"/>
        <v>0</v>
      </c>
      <c r="AJ204" s="1">
        <f t="shared" si="135"/>
        <v>0</v>
      </c>
      <c r="AK204" s="1" t="s">
        <v>453</v>
      </c>
      <c r="AL204" s="7">
        <f t="shared" si="136"/>
        <v>1</v>
      </c>
      <c r="AM204" s="1">
        <f t="shared" si="137"/>
        <v>1</v>
      </c>
      <c r="AN204" s="1" t="s">
        <v>454</v>
      </c>
      <c r="AO204" s="7">
        <f t="shared" si="138"/>
        <v>0</v>
      </c>
      <c r="AP204" s="1">
        <f t="shared" si="139"/>
        <v>0</v>
      </c>
      <c r="AQ204" s="1" t="s">
        <v>453</v>
      </c>
      <c r="AR204" s="7">
        <f t="shared" si="140"/>
        <v>1</v>
      </c>
      <c r="AS204" s="1">
        <f t="shared" si="141"/>
        <v>1</v>
      </c>
      <c r="AT204" s="1" t="s">
        <v>462</v>
      </c>
      <c r="AU204" s="7">
        <f t="shared" si="142"/>
        <v>3</v>
      </c>
      <c r="AV204" s="1">
        <f t="shared" si="143"/>
        <v>3</v>
      </c>
      <c r="AW204" s="1" t="s">
        <v>467</v>
      </c>
      <c r="AX204" s="7" t="str">
        <f t="shared" si="144"/>
        <v>NA</v>
      </c>
      <c r="AY204" s="1" t="e">
        <f t="shared" si="145"/>
        <v>#VALUE!</v>
      </c>
      <c r="BA204" s="7" t="str">
        <f t="shared" si="146"/>
        <v>NA</v>
      </c>
      <c r="BB204" s="1" t="e">
        <f t="shared" si="147"/>
        <v>#VALUE!</v>
      </c>
      <c r="BC204" s="1" t="s">
        <v>454</v>
      </c>
      <c r="BD204" s="7">
        <f t="shared" si="148"/>
        <v>0</v>
      </c>
      <c r="BE204" s="1">
        <f t="shared" si="149"/>
        <v>0</v>
      </c>
      <c r="BF204" s="1" t="s">
        <v>454</v>
      </c>
      <c r="BG204" s="7">
        <f t="shared" si="150"/>
        <v>0</v>
      </c>
      <c r="BH204" s="1">
        <f t="shared" si="151"/>
        <v>0</v>
      </c>
    </row>
    <row r="205" spans="1:60" x14ac:dyDescent="0.25">
      <c r="A205" s="1" t="s">
        <v>299</v>
      </c>
      <c r="B205" s="1" t="s">
        <v>404</v>
      </c>
      <c r="C205" s="7">
        <f t="shared" si="114"/>
        <v>1</v>
      </c>
      <c r="D205" s="1" t="s">
        <v>412</v>
      </c>
      <c r="E205" s="7">
        <f t="shared" si="115"/>
        <v>5</v>
      </c>
      <c r="F205" s="1" t="s">
        <v>484</v>
      </c>
      <c r="G205" s="7">
        <f t="shared" si="116"/>
        <v>2</v>
      </c>
      <c r="H205" s="1" t="s">
        <v>417</v>
      </c>
      <c r="I205" s="7">
        <f t="shared" si="117"/>
        <v>3</v>
      </c>
      <c r="J205" s="1" t="s">
        <v>421</v>
      </c>
      <c r="K205" s="7">
        <f t="shared" si="118"/>
        <v>2</v>
      </c>
      <c r="L205" s="7">
        <f t="shared" si="119"/>
        <v>2</v>
      </c>
      <c r="M205" s="1" t="s">
        <v>425</v>
      </c>
      <c r="N205" s="7">
        <f t="shared" si="120"/>
        <v>2</v>
      </c>
      <c r="O205" s="7">
        <f t="shared" si="121"/>
        <v>2</v>
      </c>
      <c r="P205" s="1" t="s">
        <v>496</v>
      </c>
      <c r="Q205" s="7">
        <f t="shared" si="122"/>
        <v>5</v>
      </c>
      <c r="R205" s="7">
        <f t="shared" si="123"/>
        <v>5</v>
      </c>
      <c r="S205" s="1" t="s">
        <v>435</v>
      </c>
      <c r="T205" s="7" t="str">
        <f t="shared" si="124"/>
        <v>NA</v>
      </c>
      <c r="U205" s="1" t="e">
        <f t="shared" si="125"/>
        <v>#VALUE!</v>
      </c>
      <c r="V205" s="1" t="s">
        <v>438</v>
      </c>
      <c r="W205" s="7">
        <f t="shared" si="126"/>
        <v>1</v>
      </c>
      <c r="X205" s="1">
        <f t="shared" si="127"/>
        <v>1</v>
      </c>
      <c r="Y205" s="1" t="s">
        <v>440</v>
      </c>
      <c r="Z205" s="7" t="str">
        <f t="shared" si="128"/>
        <v>NA</v>
      </c>
      <c r="AA205" s="1" t="e">
        <f t="shared" si="129"/>
        <v>#VALUE!</v>
      </c>
      <c r="AB205" s="1" t="s">
        <v>439</v>
      </c>
      <c r="AC205" s="7" t="str">
        <f t="shared" si="130"/>
        <v>NA</v>
      </c>
      <c r="AD205" s="1" t="e">
        <f t="shared" si="131"/>
        <v>#VALUE!</v>
      </c>
      <c r="AE205" s="1" t="s">
        <v>445</v>
      </c>
      <c r="AF205" s="7">
        <f t="shared" si="132"/>
        <v>1</v>
      </c>
      <c r="AG205" s="1">
        <f t="shared" si="133"/>
        <v>1</v>
      </c>
      <c r="AH205" s="1" t="s">
        <v>454</v>
      </c>
      <c r="AI205" s="7">
        <f t="shared" si="134"/>
        <v>0</v>
      </c>
      <c r="AJ205" s="1">
        <f t="shared" si="135"/>
        <v>0</v>
      </c>
      <c r="AK205" s="1" t="s">
        <v>453</v>
      </c>
      <c r="AL205" s="7">
        <f t="shared" si="136"/>
        <v>1</v>
      </c>
      <c r="AM205" s="1">
        <f t="shared" si="137"/>
        <v>1</v>
      </c>
      <c r="AN205" s="1" t="s">
        <v>453</v>
      </c>
      <c r="AO205" s="7">
        <f t="shared" si="138"/>
        <v>1</v>
      </c>
      <c r="AP205" s="1">
        <f t="shared" si="139"/>
        <v>1</v>
      </c>
      <c r="AQ205" s="1" t="s">
        <v>453</v>
      </c>
      <c r="AR205" s="7">
        <f t="shared" si="140"/>
        <v>1</v>
      </c>
      <c r="AS205" s="1">
        <f t="shared" si="141"/>
        <v>1</v>
      </c>
      <c r="AT205" s="1" t="s">
        <v>462</v>
      </c>
      <c r="AU205" s="7">
        <f t="shared" si="142"/>
        <v>3</v>
      </c>
      <c r="AV205" s="1">
        <f t="shared" si="143"/>
        <v>3</v>
      </c>
      <c r="AW205" s="1" t="s">
        <v>454</v>
      </c>
      <c r="AX205" s="7">
        <f t="shared" si="144"/>
        <v>0</v>
      </c>
      <c r="AY205" s="1">
        <f t="shared" si="145"/>
        <v>0</v>
      </c>
      <c r="BA205" s="7" t="str">
        <f t="shared" si="146"/>
        <v>NA</v>
      </c>
      <c r="BB205" s="1" t="e">
        <f t="shared" si="147"/>
        <v>#VALUE!</v>
      </c>
      <c r="BC205" s="1" t="s">
        <v>454</v>
      </c>
      <c r="BD205" s="7">
        <f t="shared" si="148"/>
        <v>0</v>
      </c>
      <c r="BE205" s="1">
        <f t="shared" si="149"/>
        <v>0</v>
      </c>
      <c r="BF205" s="1" t="s">
        <v>454</v>
      </c>
      <c r="BG205" s="7">
        <f t="shared" si="150"/>
        <v>0</v>
      </c>
      <c r="BH205" s="1">
        <f t="shared" si="151"/>
        <v>0</v>
      </c>
    </row>
    <row r="206" spans="1:60" x14ac:dyDescent="0.25">
      <c r="A206" s="1" t="s">
        <v>332</v>
      </c>
      <c r="B206" s="1" t="s">
        <v>404</v>
      </c>
      <c r="C206" s="7">
        <f t="shared" si="114"/>
        <v>1</v>
      </c>
      <c r="D206" s="1" t="s">
        <v>412</v>
      </c>
      <c r="E206" s="7">
        <f t="shared" si="115"/>
        <v>5</v>
      </c>
      <c r="F206" s="1" t="s">
        <v>414</v>
      </c>
      <c r="G206" s="7">
        <f t="shared" si="116"/>
        <v>1</v>
      </c>
      <c r="H206" s="1" t="s">
        <v>417</v>
      </c>
      <c r="I206" s="7">
        <f t="shared" si="117"/>
        <v>3</v>
      </c>
      <c r="J206" s="1" t="s">
        <v>487</v>
      </c>
      <c r="K206" s="7">
        <f t="shared" si="118"/>
        <v>3</v>
      </c>
      <c r="L206" s="7">
        <f t="shared" si="119"/>
        <v>3</v>
      </c>
      <c r="M206" s="1" t="s">
        <v>426</v>
      </c>
      <c r="N206" s="7">
        <f t="shared" si="120"/>
        <v>4</v>
      </c>
      <c r="O206" s="7">
        <f t="shared" si="121"/>
        <v>4</v>
      </c>
      <c r="Q206" s="7" t="str">
        <f t="shared" si="122"/>
        <v>NA</v>
      </c>
      <c r="R206" s="7" t="e">
        <f t="shared" si="123"/>
        <v>#VALUE!</v>
      </c>
      <c r="S206" s="1" t="s">
        <v>433</v>
      </c>
      <c r="T206" s="7">
        <f t="shared" si="124"/>
        <v>1</v>
      </c>
      <c r="U206" s="1">
        <f t="shared" si="125"/>
        <v>1</v>
      </c>
      <c r="V206" s="1" t="s">
        <v>438</v>
      </c>
      <c r="W206" s="7">
        <f t="shared" si="126"/>
        <v>1</v>
      </c>
      <c r="X206" s="1">
        <f t="shared" si="127"/>
        <v>1</v>
      </c>
      <c r="Y206" s="1" t="s">
        <v>425</v>
      </c>
      <c r="Z206" s="7">
        <f t="shared" si="128"/>
        <v>2</v>
      </c>
      <c r="AA206" s="1">
        <f t="shared" si="129"/>
        <v>2</v>
      </c>
      <c r="AB206" s="1" t="s">
        <v>489</v>
      </c>
      <c r="AC206" s="7">
        <f t="shared" si="130"/>
        <v>1</v>
      </c>
      <c r="AD206" s="1">
        <f t="shared" si="131"/>
        <v>1</v>
      </c>
      <c r="AE206" s="1" t="s">
        <v>445</v>
      </c>
      <c r="AF206" s="7">
        <f t="shared" si="132"/>
        <v>1</v>
      </c>
      <c r="AG206" s="1">
        <f t="shared" si="133"/>
        <v>1</v>
      </c>
      <c r="AH206" s="1" t="s">
        <v>454</v>
      </c>
      <c r="AI206" s="7">
        <f t="shared" si="134"/>
        <v>0</v>
      </c>
      <c r="AJ206" s="1">
        <f t="shared" si="135"/>
        <v>0</v>
      </c>
      <c r="AK206" s="1" t="s">
        <v>454</v>
      </c>
      <c r="AL206" s="7">
        <f t="shared" si="136"/>
        <v>0</v>
      </c>
      <c r="AM206" s="1">
        <f t="shared" si="137"/>
        <v>0</v>
      </c>
      <c r="AN206" s="1" t="s">
        <v>458</v>
      </c>
      <c r="AO206" s="7" t="str">
        <f t="shared" si="138"/>
        <v>NA</v>
      </c>
      <c r="AP206" s="1" t="e">
        <f t="shared" si="139"/>
        <v>#VALUE!</v>
      </c>
      <c r="AQ206" s="1" t="s">
        <v>454</v>
      </c>
      <c r="AR206" s="7">
        <f t="shared" si="140"/>
        <v>0</v>
      </c>
      <c r="AS206" s="1">
        <f t="shared" si="141"/>
        <v>0</v>
      </c>
      <c r="AT206" s="1" t="s">
        <v>462</v>
      </c>
      <c r="AU206" s="7">
        <f t="shared" si="142"/>
        <v>3</v>
      </c>
      <c r="AV206" s="1">
        <f t="shared" si="143"/>
        <v>3</v>
      </c>
      <c r="AW206" s="1" t="s">
        <v>453</v>
      </c>
      <c r="AX206" s="7">
        <f t="shared" si="144"/>
        <v>1</v>
      </c>
      <c r="AY206" s="1">
        <f t="shared" si="145"/>
        <v>1</v>
      </c>
      <c r="AZ206" s="1" t="s">
        <v>473</v>
      </c>
      <c r="BA206" s="7">
        <f t="shared" si="146"/>
        <v>2</v>
      </c>
      <c r="BB206" s="1">
        <f t="shared" si="147"/>
        <v>2</v>
      </c>
      <c r="BC206" s="1" t="s">
        <v>453</v>
      </c>
      <c r="BD206" s="7">
        <f t="shared" si="148"/>
        <v>1</v>
      </c>
      <c r="BE206" s="1">
        <f t="shared" si="149"/>
        <v>1</v>
      </c>
      <c r="BF206" s="1" t="s">
        <v>455</v>
      </c>
      <c r="BG206" s="7" t="str">
        <f t="shared" si="150"/>
        <v>NA</v>
      </c>
      <c r="BH206" s="1" t="e">
        <f t="shared" si="151"/>
        <v>#VALUE!</v>
      </c>
    </row>
    <row r="207" spans="1:60" x14ac:dyDescent="0.25">
      <c r="A207" s="1" t="s">
        <v>176</v>
      </c>
      <c r="B207" s="1" t="s">
        <v>404</v>
      </c>
      <c r="C207" s="7">
        <f t="shared" si="114"/>
        <v>1</v>
      </c>
      <c r="D207" s="1" t="s">
        <v>410</v>
      </c>
      <c r="E207" s="7">
        <f t="shared" si="115"/>
        <v>3</v>
      </c>
      <c r="F207" s="1" t="s">
        <v>484</v>
      </c>
      <c r="G207" s="7">
        <f t="shared" si="116"/>
        <v>2</v>
      </c>
      <c r="H207" s="1" t="s">
        <v>417</v>
      </c>
      <c r="I207" s="7">
        <f t="shared" si="117"/>
        <v>3</v>
      </c>
      <c r="J207" s="1" t="s">
        <v>421</v>
      </c>
      <c r="K207" s="7">
        <f t="shared" si="118"/>
        <v>2</v>
      </c>
      <c r="L207" s="7">
        <f t="shared" si="119"/>
        <v>2</v>
      </c>
      <c r="M207" s="1" t="s">
        <v>425</v>
      </c>
      <c r="N207" s="7">
        <f t="shared" si="120"/>
        <v>2</v>
      </c>
      <c r="O207" s="7">
        <f t="shared" si="121"/>
        <v>2</v>
      </c>
      <c r="P207" s="1" t="s">
        <v>495</v>
      </c>
      <c r="Q207" s="7">
        <f t="shared" si="122"/>
        <v>4</v>
      </c>
      <c r="R207" s="7">
        <f t="shared" si="123"/>
        <v>4</v>
      </c>
      <c r="S207" s="1" t="s">
        <v>433</v>
      </c>
      <c r="T207" s="7">
        <f t="shared" si="124"/>
        <v>1</v>
      </c>
      <c r="U207" s="1">
        <f t="shared" si="125"/>
        <v>1</v>
      </c>
      <c r="V207" s="1" t="s">
        <v>438</v>
      </c>
      <c r="W207" s="7">
        <f t="shared" si="126"/>
        <v>1</v>
      </c>
      <c r="X207" s="1">
        <f t="shared" si="127"/>
        <v>1</v>
      </c>
      <c r="Y207" s="1" t="s">
        <v>438</v>
      </c>
      <c r="Z207" s="7">
        <f t="shared" si="128"/>
        <v>1</v>
      </c>
      <c r="AA207" s="1">
        <f t="shared" si="129"/>
        <v>1</v>
      </c>
      <c r="AB207" s="1" t="s">
        <v>489</v>
      </c>
      <c r="AC207" s="7">
        <f t="shared" si="130"/>
        <v>1</v>
      </c>
      <c r="AD207" s="1">
        <f t="shared" si="131"/>
        <v>1</v>
      </c>
      <c r="AE207" s="1" t="s">
        <v>425</v>
      </c>
      <c r="AF207" s="7">
        <f t="shared" si="132"/>
        <v>2</v>
      </c>
      <c r="AG207" s="1">
        <f t="shared" si="133"/>
        <v>2</v>
      </c>
      <c r="AH207" s="1" t="s">
        <v>453</v>
      </c>
      <c r="AI207" s="7">
        <f t="shared" si="134"/>
        <v>1</v>
      </c>
      <c r="AJ207" s="1">
        <f t="shared" si="135"/>
        <v>1</v>
      </c>
      <c r="AK207" s="1" t="s">
        <v>453</v>
      </c>
      <c r="AL207" s="7">
        <f t="shared" si="136"/>
        <v>1</v>
      </c>
      <c r="AM207" s="1">
        <f t="shared" si="137"/>
        <v>1</v>
      </c>
      <c r="AN207" s="1" t="s">
        <v>454</v>
      </c>
      <c r="AO207" s="7">
        <f t="shared" si="138"/>
        <v>0</v>
      </c>
      <c r="AP207" s="1">
        <f t="shared" si="139"/>
        <v>0</v>
      </c>
      <c r="AQ207" s="1" t="s">
        <v>453</v>
      </c>
      <c r="AR207" s="7">
        <f t="shared" si="140"/>
        <v>1</v>
      </c>
      <c r="AS207" s="1">
        <f t="shared" si="141"/>
        <v>1</v>
      </c>
      <c r="AT207" s="1" t="s">
        <v>465</v>
      </c>
      <c r="AU207" s="7">
        <f t="shared" si="142"/>
        <v>2</v>
      </c>
      <c r="AV207" s="1">
        <f t="shared" si="143"/>
        <v>2</v>
      </c>
      <c r="AW207" s="1" t="s">
        <v>453</v>
      </c>
      <c r="AX207" s="7">
        <f t="shared" si="144"/>
        <v>1</v>
      </c>
      <c r="AY207" s="1">
        <f t="shared" si="145"/>
        <v>1</v>
      </c>
      <c r="AZ207" s="1" t="s">
        <v>475</v>
      </c>
      <c r="BA207" s="7">
        <f t="shared" si="146"/>
        <v>4</v>
      </c>
      <c r="BB207" s="1">
        <f t="shared" si="147"/>
        <v>4</v>
      </c>
      <c r="BC207" s="1" t="s">
        <v>453</v>
      </c>
      <c r="BD207" s="7">
        <f t="shared" si="148"/>
        <v>1</v>
      </c>
      <c r="BE207" s="1">
        <f t="shared" si="149"/>
        <v>1</v>
      </c>
      <c r="BF207" s="1" t="s">
        <v>453</v>
      </c>
      <c r="BG207" s="7">
        <f t="shared" si="150"/>
        <v>1</v>
      </c>
      <c r="BH207" s="1">
        <f t="shared" si="151"/>
        <v>1</v>
      </c>
    </row>
    <row r="208" spans="1:60" x14ac:dyDescent="0.25">
      <c r="A208" s="1" t="s">
        <v>42</v>
      </c>
      <c r="B208" s="1" t="s">
        <v>404</v>
      </c>
      <c r="C208" s="7">
        <f t="shared" si="114"/>
        <v>1</v>
      </c>
      <c r="D208" s="1" t="s">
        <v>408</v>
      </c>
      <c r="E208" s="7">
        <f t="shared" si="115"/>
        <v>1</v>
      </c>
      <c r="F208" s="1" t="s">
        <v>484</v>
      </c>
      <c r="G208" s="7">
        <f t="shared" si="116"/>
        <v>2</v>
      </c>
      <c r="H208" s="1" t="s">
        <v>416</v>
      </c>
      <c r="I208" s="7">
        <f t="shared" si="117"/>
        <v>1</v>
      </c>
      <c r="J208" s="1" t="s">
        <v>421</v>
      </c>
      <c r="K208" s="7">
        <f t="shared" si="118"/>
        <v>2</v>
      </c>
      <c r="L208" s="7">
        <f t="shared" si="119"/>
        <v>2</v>
      </c>
      <c r="M208" s="1" t="s">
        <v>489</v>
      </c>
      <c r="N208" s="7">
        <f t="shared" si="120"/>
        <v>1</v>
      </c>
      <c r="O208" s="7">
        <f t="shared" si="121"/>
        <v>1</v>
      </c>
      <c r="P208" s="1" t="s">
        <v>493</v>
      </c>
      <c r="Q208" s="7">
        <f t="shared" si="122"/>
        <v>1</v>
      </c>
      <c r="R208" s="7">
        <f t="shared" si="123"/>
        <v>1</v>
      </c>
      <c r="S208" s="1" t="s">
        <v>433</v>
      </c>
      <c r="T208" s="7">
        <f t="shared" si="124"/>
        <v>1</v>
      </c>
      <c r="U208" s="1">
        <f t="shared" si="125"/>
        <v>1</v>
      </c>
      <c r="V208" s="1" t="s">
        <v>438</v>
      </c>
      <c r="W208" s="7">
        <f t="shared" si="126"/>
        <v>1</v>
      </c>
      <c r="X208" s="1">
        <f t="shared" si="127"/>
        <v>1</v>
      </c>
      <c r="Y208" s="1" t="s">
        <v>425</v>
      </c>
      <c r="Z208" s="7">
        <f t="shared" si="128"/>
        <v>2</v>
      </c>
      <c r="AA208" s="1">
        <f t="shared" si="129"/>
        <v>2</v>
      </c>
      <c r="AB208" s="1" t="s">
        <v>489</v>
      </c>
      <c r="AC208" s="7">
        <f t="shared" si="130"/>
        <v>1</v>
      </c>
      <c r="AD208" s="1">
        <f t="shared" si="131"/>
        <v>1</v>
      </c>
      <c r="AE208" s="1" t="s">
        <v>440</v>
      </c>
      <c r="AF208" s="7" t="str">
        <f t="shared" si="132"/>
        <v>NA</v>
      </c>
      <c r="AG208" s="1" t="e">
        <f t="shared" si="133"/>
        <v>#VALUE!</v>
      </c>
      <c r="AH208" s="1" t="s">
        <v>454</v>
      </c>
      <c r="AI208" s="7">
        <f t="shared" si="134"/>
        <v>0</v>
      </c>
      <c r="AJ208" s="1">
        <f t="shared" si="135"/>
        <v>0</v>
      </c>
      <c r="AK208" s="1" t="s">
        <v>453</v>
      </c>
      <c r="AL208" s="7">
        <f t="shared" si="136"/>
        <v>1</v>
      </c>
      <c r="AM208" s="1">
        <f t="shared" si="137"/>
        <v>1</v>
      </c>
      <c r="AN208" s="1" t="s">
        <v>454</v>
      </c>
      <c r="AO208" s="7">
        <f t="shared" si="138"/>
        <v>0</v>
      </c>
      <c r="AP208" s="1">
        <f t="shared" si="139"/>
        <v>0</v>
      </c>
      <c r="AQ208" s="1" t="s">
        <v>454</v>
      </c>
      <c r="AR208" s="7">
        <f t="shared" si="140"/>
        <v>0</v>
      </c>
      <c r="AS208" s="1">
        <f t="shared" si="141"/>
        <v>0</v>
      </c>
      <c r="AT208" s="1" t="s">
        <v>461</v>
      </c>
      <c r="AU208" s="7">
        <f t="shared" si="142"/>
        <v>1</v>
      </c>
      <c r="AV208" s="1">
        <f t="shared" si="143"/>
        <v>1</v>
      </c>
      <c r="AW208" s="1" t="s">
        <v>467</v>
      </c>
      <c r="AX208" s="7" t="str">
        <f t="shared" si="144"/>
        <v>NA</v>
      </c>
      <c r="AY208" s="1" t="e">
        <f t="shared" si="145"/>
        <v>#VALUE!</v>
      </c>
      <c r="BA208" s="7" t="str">
        <f t="shared" si="146"/>
        <v>NA</v>
      </c>
      <c r="BB208" s="1" t="e">
        <f t="shared" si="147"/>
        <v>#VALUE!</v>
      </c>
      <c r="BC208" s="1" t="s">
        <v>454</v>
      </c>
      <c r="BD208" s="7">
        <f t="shared" si="148"/>
        <v>0</v>
      </c>
      <c r="BE208" s="1">
        <f t="shared" si="149"/>
        <v>0</v>
      </c>
      <c r="BF208" s="1" t="s">
        <v>454</v>
      </c>
      <c r="BG208" s="7">
        <f t="shared" si="150"/>
        <v>0</v>
      </c>
      <c r="BH208" s="1">
        <f t="shared" si="151"/>
        <v>0</v>
      </c>
    </row>
    <row r="209" spans="1:60" x14ac:dyDescent="0.25">
      <c r="A209" s="1" t="s">
        <v>18</v>
      </c>
      <c r="B209" s="1" t="s">
        <v>404</v>
      </c>
      <c r="C209" s="7">
        <f t="shared" si="114"/>
        <v>1</v>
      </c>
      <c r="D209" s="1" t="s">
        <v>408</v>
      </c>
      <c r="E209" s="7">
        <f t="shared" si="115"/>
        <v>1</v>
      </c>
      <c r="F209" s="1" t="s">
        <v>414</v>
      </c>
      <c r="G209" s="7">
        <f t="shared" si="116"/>
        <v>1</v>
      </c>
      <c r="H209" s="1" t="s">
        <v>416</v>
      </c>
      <c r="I209" s="7">
        <f t="shared" si="117"/>
        <v>1</v>
      </c>
      <c r="J209" s="1" t="s">
        <v>420</v>
      </c>
      <c r="K209" s="7">
        <f t="shared" si="118"/>
        <v>1</v>
      </c>
      <c r="L209" s="7">
        <f t="shared" si="119"/>
        <v>1</v>
      </c>
      <c r="M209" s="1" t="s">
        <v>489</v>
      </c>
      <c r="N209" s="7">
        <f t="shared" si="120"/>
        <v>1</v>
      </c>
      <c r="O209" s="7">
        <f t="shared" si="121"/>
        <v>1</v>
      </c>
      <c r="P209" s="1" t="s">
        <v>494</v>
      </c>
      <c r="Q209" s="7">
        <f t="shared" si="122"/>
        <v>4</v>
      </c>
      <c r="R209" s="7">
        <f t="shared" si="123"/>
        <v>4</v>
      </c>
      <c r="S209" s="1" t="s">
        <v>432</v>
      </c>
      <c r="T209" s="7">
        <f t="shared" si="124"/>
        <v>2</v>
      </c>
      <c r="U209" s="1">
        <f t="shared" si="125"/>
        <v>2</v>
      </c>
      <c r="V209" s="1" t="s">
        <v>438</v>
      </c>
      <c r="W209" s="7">
        <f t="shared" si="126"/>
        <v>1</v>
      </c>
      <c r="X209" s="1">
        <f t="shared" si="127"/>
        <v>1</v>
      </c>
      <c r="Y209" s="1" t="s">
        <v>438</v>
      </c>
      <c r="Z209" s="7">
        <f t="shared" si="128"/>
        <v>1</v>
      </c>
      <c r="AA209" s="1">
        <f t="shared" si="129"/>
        <v>1</v>
      </c>
      <c r="AB209" s="1" t="s">
        <v>489</v>
      </c>
      <c r="AC209" s="7">
        <f t="shared" si="130"/>
        <v>1</v>
      </c>
      <c r="AD209" s="1">
        <f t="shared" si="131"/>
        <v>1</v>
      </c>
      <c r="AE209" s="1" t="s">
        <v>445</v>
      </c>
      <c r="AF209" s="7">
        <f t="shared" si="132"/>
        <v>1</v>
      </c>
      <c r="AG209" s="1">
        <f t="shared" si="133"/>
        <v>1</v>
      </c>
      <c r="AH209" s="1" t="s">
        <v>454</v>
      </c>
      <c r="AI209" s="7">
        <f t="shared" si="134"/>
        <v>0</v>
      </c>
      <c r="AJ209" s="1">
        <f t="shared" si="135"/>
        <v>0</v>
      </c>
      <c r="AK209" s="1" t="s">
        <v>440</v>
      </c>
      <c r="AL209" s="7" t="str">
        <f t="shared" si="136"/>
        <v>NA</v>
      </c>
      <c r="AM209" s="1" t="e">
        <f t="shared" si="137"/>
        <v>#VALUE!</v>
      </c>
      <c r="AN209" s="1" t="s">
        <v>454</v>
      </c>
      <c r="AO209" s="7">
        <f t="shared" si="138"/>
        <v>0</v>
      </c>
      <c r="AP209" s="1">
        <f t="shared" si="139"/>
        <v>0</v>
      </c>
      <c r="AQ209" s="1" t="s">
        <v>458</v>
      </c>
      <c r="AR209" s="7" t="str">
        <f t="shared" si="140"/>
        <v>NA</v>
      </c>
      <c r="AS209" s="1" t="e">
        <f t="shared" si="141"/>
        <v>#VALUE!</v>
      </c>
      <c r="AT209" s="1" t="s">
        <v>461</v>
      </c>
      <c r="AU209" s="7">
        <f t="shared" si="142"/>
        <v>1</v>
      </c>
      <c r="AV209" s="1">
        <f t="shared" si="143"/>
        <v>1</v>
      </c>
      <c r="AW209" s="1" t="s">
        <v>467</v>
      </c>
      <c r="AX209" s="7" t="str">
        <f t="shared" si="144"/>
        <v>NA</v>
      </c>
      <c r="AY209" s="1" t="e">
        <f t="shared" si="145"/>
        <v>#VALUE!</v>
      </c>
      <c r="BA209" s="7" t="str">
        <f t="shared" si="146"/>
        <v>NA</v>
      </c>
      <c r="BB209" s="1" t="e">
        <f t="shared" si="147"/>
        <v>#VALUE!</v>
      </c>
      <c r="BC209" s="1" t="s">
        <v>453</v>
      </c>
      <c r="BD209" s="7">
        <f t="shared" si="148"/>
        <v>1</v>
      </c>
      <c r="BE209" s="1">
        <f t="shared" si="149"/>
        <v>1</v>
      </c>
      <c r="BF209" s="1" t="s">
        <v>454</v>
      </c>
      <c r="BG209" s="7">
        <f t="shared" si="150"/>
        <v>0</v>
      </c>
      <c r="BH209" s="1">
        <f t="shared" si="151"/>
        <v>0</v>
      </c>
    </row>
    <row r="210" spans="1:60" x14ac:dyDescent="0.25">
      <c r="A210" s="1" t="s">
        <v>49</v>
      </c>
      <c r="B210" s="1" t="s">
        <v>404</v>
      </c>
      <c r="C210" s="7">
        <f t="shared" si="114"/>
        <v>1</v>
      </c>
      <c r="D210" s="1" t="s">
        <v>409</v>
      </c>
      <c r="E210" s="7">
        <f t="shared" si="115"/>
        <v>2</v>
      </c>
      <c r="F210" s="1" t="s">
        <v>484</v>
      </c>
      <c r="G210" s="7">
        <f t="shared" si="116"/>
        <v>2</v>
      </c>
      <c r="H210" s="1" t="s">
        <v>416</v>
      </c>
      <c r="I210" s="7">
        <f t="shared" si="117"/>
        <v>1</v>
      </c>
      <c r="J210" s="1" t="s">
        <v>421</v>
      </c>
      <c r="K210" s="7">
        <f t="shared" si="118"/>
        <v>2</v>
      </c>
      <c r="L210" s="7">
        <f t="shared" si="119"/>
        <v>2</v>
      </c>
      <c r="M210" s="1" t="s">
        <v>425</v>
      </c>
      <c r="N210" s="7">
        <f t="shared" si="120"/>
        <v>2</v>
      </c>
      <c r="O210" s="7">
        <f t="shared" si="121"/>
        <v>2</v>
      </c>
      <c r="P210" s="1" t="s">
        <v>493</v>
      </c>
      <c r="Q210" s="7">
        <f t="shared" si="122"/>
        <v>1</v>
      </c>
      <c r="R210" s="7">
        <f t="shared" si="123"/>
        <v>1</v>
      </c>
      <c r="S210" s="1" t="s">
        <v>433</v>
      </c>
      <c r="T210" s="7">
        <f t="shared" si="124"/>
        <v>1</v>
      </c>
      <c r="U210" s="1">
        <f t="shared" si="125"/>
        <v>1</v>
      </c>
      <c r="V210" s="1" t="s">
        <v>425</v>
      </c>
      <c r="W210" s="7">
        <f t="shared" si="126"/>
        <v>2</v>
      </c>
      <c r="X210" s="1">
        <f t="shared" si="127"/>
        <v>2</v>
      </c>
      <c r="Y210" s="1" t="s">
        <v>425</v>
      </c>
      <c r="Z210" s="7">
        <f t="shared" si="128"/>
        <v>2</v>
      </c>
      <c r="AA210" s="1">
        <f t="shared" si="129"/>
        <v>2</v>
      </c>
      <c r="AB210" s="1" t="s">
        <v>489</v>
      </c>
      <c r="AC210" s="7">
        <f t="shared" si="130"/>
        <v>1</v>
      </c>
      <c r="AD210" s="1">
        <f t="shared" si="131"/>
        <v>1</v>
      </c>
      <c r="AE210" s="1" t="s">
        <v>445</v>
      </c>
      <c r="AF210" s="7">
        <f t="shared" si="132"/>
        <v>1</v>
      </c>
      <c r="AG210" s="1">
        <f t="shared" si="133"/>
        <v>1</v>
      </c>
      <c r="AH210" s="1" t="s">
        <v>454</v>
      </c>
      <c r="AI210" s="7">
        <f t="shared" si="134"/>
        <v>0</v>
      </c>
      <c r="AJ210" s="1">
        <f t="shared" si="135"/>
        <v>0</v>
      </c>
      <c r="AK210" s="1" t="s">
        <v>440</v>
      </c>
      <c r="AL210" s="7" t="str">
        <f t="shared" si="136"/>
        <v>NA</v>
      </c>
      <c r="AM210" s="1" t="e">
        <f t="shared" si="137"/>
        <v>#VALUE!</v>
      </c>
      <c r="AN210" s="1" t="s">
        <v>454</v>
      </c>
      <c r="AO210" s="7">
        <f t="shared" si="138"/>
        <v>0</v>
      </c>
      <c r="AP210" s="1">
        <f t="shared" si="139"/>
        <v>0</v>
      </c>
      <c r="AQ210" s="1" t="s">
        <v>454</v>
      </c>
      <c r="AR210" s="7">
        <f t="shared" si="140"/>
        <v>0</v>
      </c>
      <c r="AS210" s="1">
        <f t="shared" si="141"/>
        <v>0</v>
      </c>
      <c r="AT210" s="1" t="s">
        <v>463</v>
      </c>
      <c r="AU210" s="7">
        <f t="shared" si="142"/>
        <v>5</v>
      </c>
      <c r="AV210" s="1">
        <f t="shared" si="143"/>
        <v>5</v>
      </c>
      <c r="AW210" s="1" t="s">
        <v>453</v>
      </c>
      <c r="AX210" s="7">
        <f t="shared" si="144"/>
        <v>1</v>
      </c>
      <c r="AY210" s="1">
        <f t="shared" si="145"/>
        <v>1</v>
      </c>
      <c r="AZ210" s="1" t="s">
        <v>473</v>
      </c>
      <c r="BA210" s="7">
        <f t="shared" si="146"/>
        <v>2</v>
      </c>
      <c r="BB210" s="1">
        <f t="shared" si="147"/>
        <v>2</v>
      </c>
      <c r="BC210" s="1" t="s">
        <v>453</v>
      </c>
      <c r="BD210" s="7">
        <f t="shared" si="148"/>
        <v>1</v>
      </c>
      <c r="BE210" s="1">
        <f t="shared" si="149"/>
        <v>1</v>
      </c>
      <c r="BF210" s="1" t="s">
        <v>454</v>
      </c>
      <c r="BG210" s="7">
        <f t="shared" si="150"/>
        <v>0</v>
      </c>
      <c r="BH210" s="1">
        <f t="shared" si="151"/>
        <v>0</v>
      </c>
    </row>
    <row r="211" spans="1:60" x14ac:dyDescent="0.25">
      <c r="A211" s="1" t="s">
        <v>167</v>
      </c>
      <c r="B211" s="1" t="s">
        <v>404</v>
      </c>
      <c r="C211" s="7">
        <f t="shared" si="114"/>
        <v>1</v>
      </c>
      <c r="D211" s="1" t="s">
        <v>410</v>
      </c>
      <c r="E211" s="7">
        <f t="shared" si="115"/>
        <v>3</v>
      </c>
      <c r="F211" s="1" t="s">
        <v>414</v>
      </c>
      <c r="G211" s="7">
        <f t="shared" si="116"/>
        <v>1</v>
      </c>
      <c r="H211" s="1" t="s">
        <v>418</v>
      </c>
      <c r="I211" s="7">
        <f t="shared" si="117"/>
        <v>2</v>
      </c>
      <c r="J211" s="1" t="s">
        <v>420</v>
      </c>
      <c r="K211" s="7">
        <f t="shared" si="118"/>
        <v>1</v>
      </c>
      <c r="L211" s="7">
        <f t="shared" si="119"/>
        <v>1</v>
      </c>
      <c r="M211" s="1" t="s">
        <v>489</v>
      </c>
      <c r="N211" s="7">
        <f t="shared" si="120"/>
        <v>1</v>
      </c>
      <c r="O211" s="7">
        <f t="shared" si="121"/>
        <v>1</v>
      </c>
      <c r="P211" s="1" t="s">
        <v>493</v>
      </c>
      <c r="Q211" s="7">
        <f t="shared" si="122"/>
        <v>1</v>
      </c>
      <c r="R211" s="7">
        <f t="shared" si="123"/>
        <v>1</v>
      </c>
      <c r="S211" s="1" t="s">
        <v>432</v>
      </c>
      <c r="T211" s="7">
        <f t="shared" si="124"/>
        <v>2</v>
      </c>
      <c r="U211" s="1">
        <f t="shared" si="125"/>
        <v>2</v>
      </c>
      <c r="V211" s="1" t="s">
        <v>438</v>
      </c>
      <c r="W211" s="7">
        <f t="shared" si="126"/>
        <v>1</v>
      </c>
      <c r="X211" s="1">
        <f t="shared" si="127"/>
        <v>1</v>
      </c>
      <c r="Y211" s="1" t="s">
        <v>440</v>
      </c>
      <c r="Z211" s="7" t="str">
        <f t="shared" si="128"/>
        <v>NA</v>
      </c>
      <c r="AA211" s="1" t="e">
        <f t="shared" si="129"/>
        <v>#VALUE!</v>
      </c>
      <c r="AB211" s="1" t="s">
        <v>489</v>
      </c>
      <c r="AC211" s="7">
        <f t="shared" si="130"/>
        <v>1</v>
      </c>
      <c r="AD211" s="1">
        <f t="shared" si="131"/>
        <v>1</v>
      </c>
      <c r="AE211" s="1" t="s">
        <v>438</v>
      </c>
      <c r="AF211" s="7">
        <f t="shared" si="132"/>
        <v>1</v>
      </c>
      <c r="AG211" s="1">
        <f t="shared" si="133"/>
        <v>1</v>
      </c>
      <c r="AH211" s="1" t="s">
        <v>453</v>
      </c>
      <c r="AI211" s="7">
        <f t="shared" si="134"/>
        <v>1</v>
      </c>
      <c r="AJ211" s="1">
        <f t="shared" si="135"/>
        <v>1</v>
      </c>
      <c r="AK211" s="1" t="s">
        <v>453</v>
      </c>
      <c r="AL211" s="7">
        <f t="shared" si="136"/>
        <v>1</v>
      </c>
      <c r="AM211" s="1">
        <f t="shared" si="137"/>
        <v>1</v>
      </c>
      <c r="AN211" s="1" t="s">
        <v>454</v>
      </c>
      <c r="AO211" s="7">
        <f t="shared" si="138"/>
        <v>0</v>
      </c>
      <c r="AP211" s="1">
        <f t="shared" si="139"/>
        <v>0</v>
      </c>
      <c r="AQ211" s="1" t="s">
        <v>453</v>
      </c>
      <c r="AR211" s="7">
        <f t="shared" si="140"/>
        <v>1</v>
      </c>
      <c r="AS211" s="1">
        <f t="shared" si="141"/>
        <v>1</v>
      </c>
      <c r="AT211" s="1" t="s">
        <v>465</v>
      </c>
      <c r="AU211" s="7">
        <f t="shared" si="142"/>
        <v>2</v>
      </c>
      <c r="AV211" s="1">
        <f t="shared" si="143"/>
        <v>2</v>
      </c>
      <c r="AW211" s="1" t="s">
        <v>453</v>
      </c>
      <c r="AX211" s="7">
        <f t="shared" si="144"/>
        <v>1</v>
      </c>
      <c r="AY211" s="1">
        <f t="shared" si="145"/>
        <v>1</v>
      </c>
      <c r="AZ211" s="1" t="s">
        <v>473</v>
      </c>
      <c r="BA211" s="7">
        <f t="shared" si="146"/>
        <v>2</v>
      </c>
      <c r="BB211" s="1">
        <f t="shared" si="147"/>
        <v>2</v>
      </c>
      <c r="BC211" s="1" t="s">
        <v>453</v>
      </c>
      <c r="BD211" s="7">
        <f t="shared" si="148"/>
        <v>1</v>
      </c>
      <c r="BE211" s="1">
        <f t="shared" si="149"/>
        <v>1</v>
      </c>
      <c r="BF211" s="1" t="s">
        <v>453</v>
      </c>
      <c r="BG211" s="7">
        <f t="shared" si="150"/>
        <v>1</v>
      </c>
      <c r="BH211" s="1">
        <f t="shared" si="151"/>
        <v>1</v>
      </c>
    </row>
    <row r="212" spans="1:60" x14ac:dyDescent="0.25">
      <c r="A212" s="1" t="s">
        <v>290</v>
      </c>
      <c r="B212" s="1" t="s">
        <v>404</v>
      </c>
      <c r="C212" s="7">
        <f t="shared" si="114"/>
        <v>1</v>
      </c>
      <c r="D212" s="1" t="s">
        <v>411</v>
      </c>
      <c r="E212" s="7">
        <f t="shared" si="115"/>
        <v>4</v>
      </c>
      <c r="F212" s="1" t="s">
        <v>484</v>
      </c>
      <c r="G212" s="7">
        <f t="shared" si="116"/>
        <v>2</v>
      </c>
      <c r="H212" s="1" t="s">
        <v>416</v>
      </c>
      <c r="I212" s="7">
        <f t="shared" si="117"/>
        <v>1</v>
      </c>
      <c r="J212" s="1" t="s">
        <v>420</v>
      </c>
      <c r="K212" s="7">
        <f t="shared" si="118"/>
        <v>1</v>
      </c>
      <c r="L212" s="7">
        <f t="shared" si="119"/>
        <v>1</v>
      </c>
      <c r="M212" s="1" t="s">
        <v>489</v>
      </c>
      <c r="N212" s="7">
        <f t="shared" si="120"/>
        <v>1</v>
      </c>
      <c r="O212" s="7">
        <f t="shared" si="121"/>
        <v>1</v>
      </c>
      <c r="P212" s="1" t="s">
        <v>496</v>
      </c>
      <c r="Q212" s="7">
        <f t="shared" si="122"/>
        <v>5</v>
      </c>
      <c r="R212" s="7">
        <f t="shared" si="123"/>
        <v>5</v>
      </c>
      <c r="S212" s="1" t="s">
        <v>436</v>
      </c>
      <c r="T212" s="7" t="str">
        <f t="shared" si="124"/>
        <v>NA</v>
      </c>
      <c r="U212" s="1" t="e">
        <f t="shared" si="125"/>
        <v>#VALUE!</v>
      </c>
      <c r="V212" s="1" t="s">
        <v>438</v>
      </c>
      <c r="W212" s="7">
        <f t="shared" si="126"/>
        <v>1</v>
      </c>
      <c r="X212" s="1">
        <f t="shared" si="127"/>
        <v>1</v>
      </c>
      <c r="Y212" s="1" t="s">
        <v>491</v>
      </c>
      <c r="Z212" s="7" t="str">
        <f t="shared" si="128"/>
        <v>NA</v>
      </c>
      <c r="AA212" s="1" t="e">
        <f t="shared" si="129"/>
        <v>#VALUE!</v>
      </c>
      <c r="AB212" s="1" t="s">
        <v>490</v>
      </c>
      <c r="AC212" s="7">
        <f t="shared" si="130"/>
        <v>5</v>
      </c>
      <c r="AD212" s="1">
        <f t="shared" si="131"/>
        <v>5</v>
      </c>
      <c r="AE212" s="1" t="s">
        <v>445</v>
      </c>
      <c r="AF212" s="7">
        <f t="shared" si="132"/>
        <v>1</v>
      </c>
      <c r="AG212" s="1">
        <f t="shared" si="133"/>
        <v>1</v>
      </c>
      <c r="AH212" s="1" t="s">
        <v>454</v>
      </c>
      <c r="AI212" s="7">
        <f t="shared" si="134"/>
        <v>0</v>
      </c>
      <c r="AJ212" s="1">
        <f t="shared" si="135"/>
        <v>0</v>
      </c>
      <c r="AK212" s="1" t="s">
        <v>453</v>
      </c>
      <c r="AL212" s="7">
        <f t="shared" si="136"/>
        <v>1</v>
      </c>
      <c r="AM212" s="1">
        <f t="shared" si="137"/>
        <v>1</v>
      </c>
      <c r="AN212" s="1" t="s">
        <v>454</v>
      </c>
      <c r="AO212" s="7">
        <f t="shared" si="138"/>
        <v>0</v>
      </c>
      <c r="AP212" s="1">
        <f t="shared" si="139"/>
        <v>0</v>
      </c>
      <c r="AQ212" s="1" t="s">
        <v>454</v>
      </c>
      <c r="AR212" s="7">
        <f t="shared" si="140"/>
        <v>0</v>
      </c>
      <c r="AS212" s="1">
        <f t="shared" si="141"/>
        <v>0</v>
      </c>
      <c r="AT212" s="1" t="s">
        <v>461</v>
      </c>
      <c r="AU212" s="7">
        <f t="shared" si="142"/>
        <v>1</v>
      </c>
      <c r="AV212" s="1">
        <f t="shared" si="143"/>
        <v>1</v>
      </c>
      <c r="AW212" s="1" t="s">
        <v>454</v>
      </c>
      <c r="AX212" s="7">
        <f t="shared" si="144"/>
        <v>0</v>
      </c>
      <c r="AY212" s="1">
        <f t="shared" si="145"/>
        <v>0</v>
      </c>
      <c r="BA212" s="7" t="str">
        <f t="shared" si="146"/>
        <v>NA</v>
      </c>
      <c r="BB212" s="1" t="e">
        <f t="shared" si="147"/>
        <v>#VALUE!</v>
      </c>
      <c r="BC212" s="1" t="s">
        <v>454</v>
      </c>
      <c r="BD212" s="7">
        <f t="shared" si="148"/>
        <v>0</v>
      </c>
      <c r="BE212" s="1">
        <f t="shared" si="149"/>
        <v>0</v>
      </c>
      <c r="BF212" s="1" t="s">
        <v>454</v>
      </c>
      <c r="BG212" s="7">
        <f t="shared" si="150"/>
        <v>0</v>
      </c>
      <c r="BH212" s="1">
        <f t="shared" si="151"/>
        <v>0</v>
      </c>
    </row>
    <row r="213" spans="1:60" x14ac:dyDescent="0.25">
      <c r="A213" s="1" t="s">
        <v>268</v>
      </c>
      <c r="B213" s="1" t="s">
        <v>404</v>
      </c>
      <c r="C213" s="7">
        <f t="shared" si="114"/>
        <v>1</v>
      </c>
      <c r="D213" s="1" t="s">
        <v>411</v>
      </c>
      <c r="E213" s="7">
        <f t="shared" si="115"/>
        <v>4</v>
      </c>
      <c r="F213" s="1" t="s">
        <v>414</v>
      </c>
      <c r="G213" s="7">
        <f t="shared" si="116"/>
        <v>1</v>
      </c>
      <c r="H213" s="1" t="s">
        <v>416</v>
      </c>
      <c r="I213" s="7">
        <f t="shared" si="117"/>
        <v>1</v>
      </c>
      <c r="J213" s="1" t="s">
        <v>423</v>
      </c>
      <c r="K213" s="7">
        <f t="shared" si="118"/>
        <v>5</v>
      </c>
      <c r="L213" s="7">
        <f t="shared" si="119"/>
        <v>5</v>
      </c>
      <c r="M213" s="1" t="s">
        <v>489</v>
      </c>
      <c r="N213" s="7">
        <f t="shared" si="120"/>
        <v>1</v>
      </c>
      <c r="O213" s="7">
        <f t="shared" si="121"/>
        <v>1</v>
      </c>
      <c r="P213" s="1" t="s">
        <v>493</v>
      </c>
      <c r="Q213" s="7">
        <f t="shared" si="122"/>
        <v>1</v>
      </c>
      <c r="R213" s="7">
        <f t="shared" si="123"/>
        <v>1</v>
      </c>
      <c r="S213" s="1" t="s">
        <v>436</v>
      </c>
      <c r="T213" s="7" t="str">
        <f t="shared" si="124"/>
        <v>NA</v>
      </c>
      <c r="U213" s="1" t="e">
        <f t="shared" si="125"/>
        <v>#VALUE!</v>
      </c>
      <c r="V213" s="1" t="s">
        <v>440</v>
      </c>
      <c r="W213" s="7" t="str">
        <f t="shared" si="126"/>
        <v>NA</v>
      </c>
      <c r="X213" s="1" t="e">
        <f t="shared" si="127"/>
        <v>#VALUE!</v>
      </c>
      <c r="Y213" s="1" t="s">
        <v>490</v>
      </c>
      <c r="Z213" s="7">
        <f t="shared" si="128"/>
        <v>5</v>
      </c>
      <c r="AA213" s="1">
        <f t="shared" si="129"/>
        <v>5</v>
      </c>
      <c r="AB213" s="1" t="s">
        <v>425</v>
      </c>
      <c r="AC213" s="7">
        <f t="shared" si="130"/>
        <v>2</v>
      </c>
      <c r="AD213" s="1">
        <f t="shared" si="131"/>
        <v>2</v>
      </c>
      <c r="AE213" s="1" t="s">
        <v>425</v>
      </c>
      <c r="AF213" s="7">
        <f t="shared" si="132"/>
        <v>2</v>
      </c>
      <c r="AG213" s="1">
        <f t="shared" si="133"/>
        <v>2</v>
      </c>
      <c r="AH213" s="1" t="s">
        <v>455</v>
      </c>
      <c r="AI213" s="7" t="str">
        <f t="shared" si="134"/>
        <v>NA</v>
      </c>
      <c r="AJ213" s="1" t="e">
        <f t="shared" si="135"/>
        <v>#VALUE!</v>
      </c>
      <c r="AK213" s="1" t="s">
        <v>453</v>
      </c>
      <c r="AL213" s="7">
        <f t="shared" si="136"/>
        <v>1</v>
      </c>
      <c r="AM213" s="1">
        <f t="shared" si="137"/>
        <v>1</v>
      </c>
      <c r="AN213" s="1" t="s">
        <v>454</v>
      </c>
      <c r="AO213" s="7">
        <f t="shared" si="138"/>
        <v>0</v>
      </c>
      <c r="AP213" s="1">
        <f t="shared" si="139"/>
        <v>0</v>
      </c>
      <c r="AQ213" s="1" t="s">
        <v>454</v>
      </c>
      <c r="AR213" s="7">
        <f t="shared" si="140"/>
        <v>0</v>
      </c>
      <c r="AS213" s="1">
        <f t="shared" si="141"/>
        <v>0</v>
      </c>
      <c r="AT213" s="1" t="s">
        <v>464</v>
      </c>
      <c r="AU213" s="7">
        <f t="shared" si="142"/>
        <v>4</v>
      </c>
      <c r="AV213" s="1">
        <f t="shared" si="143"/>
        <v>4</v>
      </c>
      <c r="AW213" s="1" t="s">
        <v>454</v>
      </c>
      <c r="AX213" s="7">
        <f t="shared" si="144"/>
        <v>0</v>
      </c>
      <c r="AY213" s="1">
        <f t="shared" si="145"/>
        <v>0</v>
      </c>
      <c r="BA213" s="7" t="str">
        <f t="shared" si="146"/>
        <v>NA</v>
      </c>
      <c r="BB213" s="1" t="e">
        <f t="shared" si="147"/>
        <v>#VALUE!</v>
      </c>
      <c r="BC213" s="1" t="s">
        <v>453</v>
      </c>
      <c r="BD213" s="7">
        <f t="shared" si="148"/>
        <v>1</v>
      </c>
      <c r="BE213" s="1">
        <f t="shared" si="149"/>
        <v>1</v>
      </c>
      <c r="BF213" s="1" t="s">
        <v>453</v>
      </c>
      <c r="BG213" s="7">
        <f t="shared" si="150"/>
        <v>1</v>
      </c>
      <c r="BH213" s="1">
        <f t="shared" si="151"/>
        <v>1</v>
      </c>
    </row>
    <row r="214" spans="1:60" x14ac:dyDescent="0.25">
      <c r="A214" s="1" t="s">
        <v>73</v>
      </c>
      <c r="B214" s="1" t="s">
        <v>404</v>
      </c>
      <c r="C214" s="7">
        <f t="shared" si="114"/>
        <v>1</v>
      </c>
      <c r="D214" s="1" t="s">
        <v>409</v>
      </c>
      <c r="E214" s="7">
        <f t="shared" si="115"/>
        <v>2</v>
      </c>
      <c r="F214" s="1" t="s">
        <v>484</v>
      </c>
      <c r="G214" s="7">
        <f t="shared" si="116"/>
        <v>2</v>
      </c>
      <c r="H214" s="1" t="s">
        <v>417</v>
      </c>
      <c r="I214" s="7">
        <f t="shared" si="117"/>
        <v>3</v>
      </c>
      <c r="J214" s="1" t="s">
        <v>487</v>
      </c>
      <c r="K214" s="7">
        <f t="shared" si="118"/>
        <v>3</v>
      </c>
      <c r="L214" s="7">
        <f t="shared" si="119"/>
        <v>3</v>
      </c>
      <c r="M214" s="1" t="s">
        <v>425</v>
      </c>
      <c r="N214" s="7">
        <f t="shared" si="120"/>
        <v>2</v>
      </c>
      <c r="O214" s="7">
        <f t="shared" si="121"/>
        <v>2</v>
      </c>
      <c r="P214" s="1" t="s">
        <v>496</v>
      </c>
      <c r="Q214" s="7">
        <f t="shared" si="122"/>
        <v>5</v>
      </c>
      <c r="R214" s="7">
        <f t="shared" si="123"/>
        <v>5</v>
      </c>
      <c r="S214" s="1" t="s">
        <v>434</v>
      </c>
      <c r="T214" s="7">
        <f t="shared" si="124"/>
        <v>5</v>
      </c>
      <c r="U214" s="1">
        <f t="shared" si="125"/>
        <v>5</v>
      </c>
      <c r="V214" s="1" t="s">
        <v>425</v>
      </c>
      <c r="W214" s="7">
        <f t="shared" si="126"/>
        <v>2</v>
      </c>
      <c r="X214" s="1">
        <f t="shared" si="127"/>
        <v>2</v>
      </c>
      <c r="Y214" s="1" t="s">
        <v>425</v>
      </c>
      <c r="Z214" s="7">
        <f t="shared" si="128"/>
        <v>2</v>
      </c>
      <c r="AA214" s="1">
        <f t="shared" si="129"/>
        <v>2</v>
      </c>
      <c r="AB214" s="1" t="s">
        <v>425</v>
      </c>
      <c r="AC214" s="7">
        <f t="shared" si="130"/>
        <v>2</v>
      </c>
      <c r="AD214" s="1">
        <f t="shared" si="131"/>
        <v>2</v>
      </c>
      <c r="AE214" s="1" t="s">
        <v>425</v>
      </c>
      <c r="AF214" s="7">
        <f t="shared" si="132"/>
        <v>2</v>
      </c>
      <c r="AG214" s="1">
        <f t="shared" si="133"/>
        <v>2</v>
      </c>
      <c r="AH214" s="1" t="s">
        <v>453</v>
      </c>
      <c r="AI214" s="7">
        <f t="shared" si="134"/>
        <v>1</v>
      </c>
      <c r="AJ214" s="1">
        <f t="shared" si="135"/>
        <v>1</v>
      </c>
      <c r="AK214" s="1" t="s">
        <v>453</v>
      </c>
      <c r="AL214" s="7">
        <f t="shared" si="136"/>
        <v>1</v>
      </c>
      <c r="AM214" s="1">
        <f t="shared" si="137"/>
        <v>1</v>
      </c>
      <c r="AN214" s="1" t="s">
        <v>454</v>
      </c>
      <c r="AO214" s="7">
        <f t="shared" si="138"/>
        <v>0</v>
      </c>
      <c r="AP214" s="1">
        <f t="shared" si="139"/>
        <v>0</v>
      </c>
      <c r="AQ214" s="1" t="s">
        <v>453</v>
      </c>
      <c r="AR214" s="7">
        <f t="shared" si="140"/>
        <v>1</v>
      </c>
      <c r="AS214" s="1">
        <f t="shared" si="141"/>
        <v>1</v>
      </c>
      <c r="AT214" s="1" t="s">
        <v>464</v>
      </c>
      <c r="AU214" s="7">
        <f t="shared" si="142"/>
        <v>4</v>
      </c>
      <c r="AV214" s="1">
        <f t="shared" si="143"/>
        <v>4</v>
      </c>
      <c r="AW214" s="1" t="s">
        <v>453</v>
      </c>
      <c r="AX214" s="7">
        <f t="shared" si="144"/>
        <v>1</v>
      </c>
      <c r="AY214" s="1">
        <f t="shared" si="145"/>
        <v>1</v>
      </c>
      <c r="AZ214" s="1" t="s">
        <v>473</v>
      </c>
      <c r="BA214" s="7">
        <f t="shared" si="146"/>
        <v>2</v>
      </c>
      <c r="BB214" s="1">
        <f t="shared" si="147"/>
        <v>2</v>
      </c>
      <c r="BC214" s="1" t="s">
        <v>453</v>
      </c>
      <c r="BD214" s="7">
        <f t="shared" si="148"/>
        <v>1</v>
      </c>
      <c r="BE214" s="1">
        <f t="shared" si="149"/>
        <v>1</v>
      </c>
      <c r="BF214" s="1" t="s">
        <v>453</v>
      </c>
      <c r="BG214" s="7">
        <f t="shared" si="150"/>
        <v>1</v>
      </c>
      <c r="BH214" s="1">
        <f t="shared" si="151"/>
        <v>1</v>
      </c>
    </row>
    <row r="215" spans="1:60" x14ac:dyDescent="0.25">
      <c r="A215" s="1" t="s">
        <v>48</v>
      </c>
      <c r="B215" s="1" t="s">
        <v>404</v>
      </c>
      <c r="C215" s="7">
        <f t="shared" si="114"/>
        <v>1</v>
      </c>
      <c r="D215" s="1" t="s">
        <v>409</v>
      </c>
      <c r="E215" s="7">
        <f t="shared" si="115"/>
        <v>2</v>
      </c>
      <c r="F215" s="1" t="s">
        <v>484</v>
      </c>
      <c r="G215" s="7">
        <f t="shared" si="116"/>
        <v>2</v>
      </c>
      <c r="H215" s="1" t="s">
        <v>416</v>
      </c>
      <c r="I215" s="7">
        <f t="shared" si="117"/>
        <v>1</v>
      </c>
      <c r="J215" s="1" t="s">
        <v>421</v>
      </c>
      <c r="K215" s="7">
        <f t="shared" si="118"/>
        <v>2</v>
      </c>
      <c r="L215" s="7">
        <f t="shared" si="119"/>
        <v>2</v>
      </c>
      <c r="M215" s="1" t="s">
        <v>489</v>
      </c>
      <c r="N215" s="7">
        <f t="shared" si="120"/>
        <v>1</v>
      </c>
      <c r="O215" s="7">
        <f t="shared" si="121"/>
        <v>1</v>
      </c>
      <c r="P215" s="1" t="s">
        <v>493</v>
      </c>
      <c r="Q215" s="7">
        <f t="shared" si="122"/>
        <v>1</v>
      </c>
      <c r="R215" s="7">
        <f t="shared" si="123"/>
        <v>1</v>
      </c>
      <c r="S215" s="1" t="s">
        <v>433</v>
      </c>
      <c r="T215" s="7">
        <f t="shared" si="124"/>
        <v>1</v>
      </c>
      <c r="U215" s="1">
        <f t="shared" si="125"/>
        <v>1</v>
      </c>
      <c r="V215" s="1" t="s">
        <v>438</v>
      </c>
      <c r="W215" s="7">
        <f t="shared" si="126"/>
        <v>1</v>
      </c>
      <c r="X215" s="1">
        <f t="shared" si="127"/>
        <v>1</v>
      </c>
      <c r="Y215" s="1" t="s">
        <v>425</v>
      </c>
      <c r="Z215" s="7">
        <f t="shared" si="128"/>
        <v>2</v>
      </c>
      <c r="AA215" s="1">
        <f t="shared" si="129"/>
        <v>2</v>
      </c>
      <c r="AB215" s="1" t="s">
        <v>489</v>
      </c>
      <c r="AC215" s="7">
        <f t="shared" si="130"/>
        <v>1</v>
      </c>
      <c r="AD215" s="1">
        <f t="shared" si="131"/>
        <v>1</v>
      </c>
      <c r="AE215" s="1" t="s">
        <v>445</v>
      </c>
      <c r="AF215" s="7">
        <f t="shared" si="132"/>
        <v>1</v>
      </c>
      <c r="AG215" s="1">
        <f t="shared" si="133"/>
        <v>1</v>
      </c>
      <c r="AH215" s="1" t="s">
        <v>454</v>
      </c>
      <c r="AI215" s="7">
        <f t="shared" si="134"/>
        <v>0</v>
      </c>
      <c r="AJ215" s="1">
        <f t="shared" si="135"/>
        <v>0</v>
      </c>
      <c r="AK215" s="1" t="s">
        <v>440</v>
      </c>
      <c r="AL215" s="7" t="str">
        <f t="shared" si="136"/>
        <v>NA</v>
      </c>
      <c r="AM215" s="1" t="e">
        <f t="shared" si="137"/>
        <v>#VALUE!</v>
      </c>
      <c r="AN215" s="1" t="s">
        <v>458</v>
      </c>
      <c r="AO215" s="7" t="str">
        <f t="shared" si="138"/>
        <v>NA</v>
      </c>
      <c r="AP215" s="1" t="e">
        <f t="shared" si="139"/>
        <v>#VALUE!</v>
      </c>
      <c r="AQ215" s="1" t="s">
        <v>454</v>
      </c>
      <c r="AR215" s="7">
        <f t="shared" si="140"/>
        <v>0</v>
      </c>
      <c r="AS215" s="1">
        <f t="shared" si="141"/>
        <v>0</v>
      </c>
      <c r="AT215" s="1" t="s">
        <v>463</v>
      </c>
      <c r="AU215" s="7">
        <f t="shared" si="142"/>
        <v>5</v>
      </c>
      <c r="AV215" s="1">
        <f t="shared" si="143"/>
        <v>5</v>
      </c>
      <c r="AW215" s="1" t="s">
        <v>453</v>
      </c>
      <c r="AX215" s="7">
        <f t="shared" si="144"/>
        <v>1</v>
      </c>
      <c r="AY215" s="1">
        <f t="shared" si="145"/>
        <v>1</v>
      </c>
      <c r="AZ215" s="1" t="s">
        <v>473</v>
      </c>
      <c r="BA215" s="7">
        <f t="shared" si="146"/>
        <v>2</v>
      </c>
      <c r="BB215" s="1">
        <f t="shared" si="147"/>
        <v>2</v>
      </c>
      <c r="BC215" s="1" t="s">
        <v>453</v>
      </c>
      <c r="BD215" s="7">
        <f t="shared" si="148"/>
        <v>1</v>
      </c>
      <c r="BE215" s="1">
        <f t="shared" si="149"/>
        <v>1</v>
      </c>
      <c r="BF215" s="1" t="s">
        <v>454</v>
      </c>
      <c r="BG215" s="7">
        <f t="shared" si="150"/>
        <v>0</v>
      </c>
      <c r="BH215" s="1">
        <f t="shared" si="151"/>
        <v>0</v>
      </c>
    </row>
    <row r="216" spans="1:60" x14ac:dyDescent="0.25">
      <c r="A216" s="1" t="s">
        <v>391</v>
      </c>
      <c r="B216" s="1" t="s">
        <v>403</v>
      </c>
      <c r="C216" s="7">
        <f t="shared" si="114"/>
        <v>2</v>
      </c>
      <c r="D216" s="1" t="s">
        <v>483</v>
      </c>
      <c r="E216" s="7">
        <f t="shared" si="115"/>
        <v>6</v>
      </c>
      <c r="F216" s="1" t="s">
        <v>415</v>
      </c>
      <c r="G216" s="7">
        <f t="shared" si="116"/>
        <v>3</v>
      </c>
      <c r="H216" s="1" t="s">
        <v>418</v>
      </c>
      <c r="I216" s="7">
        <f t="shared" si="117"/>
        <v>2</v>
      </c>
      <c r="J216" s="1" t="s">
        <v>422</v>
      </c>
      <c r="K216" s="7">
        <f t="shared" si="118"/>
        <v>4</v>
      </c>
      <c r="L216" s="7">
        <f t="shared" si="119"/>
        <v>4</v>
      </c>
      <c r="M216" s="1" t="s">
        <v>427</v>
      </c>
      <c r="N216" s="7" t="str">
        <f t="shared" si="120"/>
        <v>NA</v>
      </c>
      <c r="O216" s="7" t="e">
        <f t="shared" si="121"/>
        <v>#VALUE!</v>
      </c>
      <c r="Q216" s="7" t="str">
        <f t="shared" si="122"/>
        <v>NA</v>
      </c>
      <c r="R216" s="7" t="e">
        <f t="shared" si="123"/>
        <v>#VALUE!</v>
      </c>
      <c r="S216" s="1" t="s">
        <v>436</v>
      </c>
      <c r="T216" s="7" t="str">
        <f t="shared" si="124"/>
        <v>NA</v>
      </c>
      <c r="U216" s="1" t="e">
        <f t="shared" si="125"/>
        <v>#VALUE!</v>
      </c>
      <c r="V216" s="1" t="s">
        <v>501</v>
      </c>
      <c r="W216" s="7" t="str">
        <f t="shared" si="126"/>
        <v>NA</v>
      </c>
      <c r="X216" s="1" t="e">
        <f t="shared" si="127"/>
        <v>#VALUE!</v>
      </c>
      <c r="Y216" s="1" t="s">
        <v>491</v>
      </c>
      <c r="Z216" s="7" t="str">
        <f t="shared" si="128"/>
        <v>NA</v>
      </c>
      <c r="AA216" s="1" t="e">
        <f t="shared" si="129"/>
        <v>#VALUE!</v>
      </c>
      <c r="AB216" s="1" t="s">
        <v>439</v>
      </c>
      <c r="AC216" s="7" t="str">
        <f t="shared" si="130"/>
        <v>NA</v>
      </c>
      <c r="AD216" s="1" t="e">
        <f t="shared" si="131"/>
        <v>#VALUE!</v>
      </c>
      <c r="AE216" s="1" t="s">
        <v>446</v>
      </c>
      <c r="AF216" s="7">
        <f t="shared" si="132"/>
        <v>5</v>
      </c>
      <c r="AG216" s="1">
        <f t="shared" si="133"/>
        <v>5</v>
      </c>
      <c r="AH216" s="1" t="s">
        <v>455</v>
      </c>
      <c r="AI216" s="7" t="str">
        <f t="shared" si="134"/>
        <v>NA</v>
      </c>
      <c r="AJ216" s="1" t="e">
        <f t="shared" si="135"/>
        <v>#VALUE!</v>
      </c>
      <c r="AK216" s="1" t="s">
        <v>440</v>
      </c>
      <c r="AL216" s="7" t="str">
        <f t="shared" si="136"/>
        <v>NA</v>
      </c>
      <c r="AM216" s="1" t="e">
        <f t="shared" si="137"/>
        <v>#VALUE!</v>
      </c>
      <c r="AN216" s="1" t="s">
        <v>454</v>
      </c>
      <c r="AO216" s="7">
        <f t="shared" si="138"/>
        <v>0</v>
      </c>
      <c r="AP216" s="1">
        <f t="shared" si="139"/>
        <v>0</v>
      </c>
      <c r="AQ216" s="1" t="s">
        <v>454</v>
      </c>
      <c r="AR216" s="7">
        <f t="shared" si="140"/>
        <v>0</v>
      </c>
      <c r="AS216" s="1">
        <f t="shared" si="141"/>
        <v>0</v>
      </c>
      <c r="AT216" s="1" t="s">
        <v>463</v>
      </c>
      <c r="AU216" s="7">
        <f t="shared" si="142"/>
        <v>5</v>
      </c>
      <c r="AV216" s="1">
        <f t="shared" si="143"/>
        <v>5</v>
      </c>
      <c r="AW216" s="1" t="s">
        <v>453</v>
      </c>
      <c r="AX216" s="7">
        <f t="shared" si="144"/>
        <v>1</v>
      </c>
      <c r="AY216" s="1">
        <f t="shared" si="145"/>
        <v>1</v>
      </c>
      <c r="AZ216" s="1" t="s">
        <v>473</v>
      </c>
      <c r="BA216" s="7">
        <f t="shared" si="146"/>
        <v>2</v>
      </c>
      <c r="BB216" s="1">
        <f t="shared" si="147"/>
        <v>2</v>
      </c>
      <c r="BC216" s="1" t="s">
        <v>453</v>
      </c>
      <c r="BD216" s="7">
        <f t="shared" si="148"/>
        <v>1</v>
      </c>
      <c r="BE216" s="1">
        <f t="shared" si="149"/>
        <v>1</v>
      </c>
      <c r="BF216" s="1" t="s">
        <v>454</v>
      </c>
      <c r="BG216" s="7">
        <f t="shared" si="150"/>
        <v>0</v>
      </c>
      <c r="BH216" s="1">
        <f t="shared" si="151"/>
        <v>0</v>
      </c>
    </row>
    <row r="217" spans="1:60" x14ac:dyDescent="0.25">
      <c r="A217" s="1" t="s">
        <v>223</v>
      </c>
      <c r="B217" s="1" t="s">
        <v>404</v>
      </c>
      <c r="C217" s="7">
        <f t="shared" si="114"/>
        <v>1</v>
      </c>
      <c r="D217" s="1" t="s">
        <v>411</v>
      </c>
      <c r="E217" s="7">
        <f t="shared" si="115"/>
        <v>4</v>
      </c>
      <c r="F217" s="1" t="s">
        <v>484</v>
      </c>
      <c r="G217" s="7">
        <f t="shared" si="116"/>
        <v>2</v>
      </c>
      <c r="H217" s="1" t="s">
        <v>418</v>
      </c>
      <c r="I217" s="7">
        <f t="shared" si="117"/>
        <v>2</v>
      </c>
      <c r="J217" s="1" t="s">
        <v>487</v>
      </c>
      <c r="K217" s="7">
        <f t="shared" si="118"/>
        <v>3</v>
      </c>
      <c r="L217" s="7">
        <f t="shared" si="119"/>
        <v>3</v>
      </c>
      <c r="M217" s="1" t="s">
        <v>426</v>
      </c>
      <c r="N217" s="7">
        <f t="shared" si="120"/>
        <v>4</v>
      </c>
      <c r="O217" s="7">
        <f t="shared" si="121"/>
        <v>4</v>
      </c>
      <c r="Q217" s="7" t="str">
        <f t="shared" si="122"/>
        <v>NA</v>
      </c>
      <c r="R217" s="7" t="e">
        <f t="shared" si="123"/>
        <v>#VALUE!</v>
      </c>
      <c r="S217" s="1" t="s">
        <v>433</v>
      </c>
      <c r="T217" s="7">
        <f t="shared" si="124"/>
        <v>1</v>
      </c>
      <c r="U217" s="1">
        <f t="shared" si="125"/>
        <v>1</v>
      </c>
      <c r="V217" s="1" t="s">
        <v>425</v>
      </c>
      <c r="W217" s="7">
        <f t="shared" si="126"/>
        <v>2</v>
      </c>
      <c r="X217" s="1">
        <f t="shared" si="127"/>
        <v>2</v>
      </c>
      <c r="Y217" s="1" t="s">
        <v>425</v>
      </c>
      <c r="Z217" s="7">
        <f t="shared" si="128"/>
        <v>2</v>
      </c>
      <c r="AA217" s="1">
        <f t="shared" si="129"/>
        <v>2</v>
      </c>
      <c r="AB217" s="1" t="s">
        <v>425</v>
      </c>
      <c r="AC217" s="7">
        <f t="shared" si="130"/>
        <v>2</v>
      </c>
      <c r="AD217" s="1">
        <f t="shared" si="131"/>
        <v>2</v>
      </c>
      <c r="AE217" s="1" t="s">
        <v>445</v>
      </c>
      <c r="AF217" s="7">
        <f t="shared" si="132"/>
        <v>1</v>
      </c>
      <c r="AG217" s="1">
        <f t="shared" si="133"/>
        <v>1</v>
      </c>
      <c r="AH217" s="1" t="s">
        <v>453</v>
      </c>
      <c r="AI217" s="7">
        <f t="shared" si="134"/>
        <v>1</v>
      </c>
      <c r="AJ217" s="1">
        <f t="shared" si="135"/>
        <v>1</v>
      </c>
      <c r="AK217" s="1" t="s">
        <v>440</v>
      </c>
      <c r="AL217" s="7" t="str">
        <f t="shared" si="136"/>
        <v>NA</v>
      </c>
      <c r="AM217" s="1" t="e">
        <f t="shared" si="137"/>
        <v>#VALUE!</v>
      </c>
      <c r="AN217" s="1" t="s">
        <v>454</v>
      </c>
      <c r="AO217" s="7">
        <f t="shared" si="138"/>
        <v>0</v>
      </c>
      <c r="AP217" s="1">
        <f t="shared" si="139"/>
        <v>0</v>
      </c>
      <c r="AQ217" s="1" t="s">
        <v>453</v>
      </c>
      <c r="AR217" s="7">
        <f t="shared" si="140"/>
        <v>1</v>
      </c>
      <c r="AS217" s="1">
        <f t="shared" si="141"/>
        <v>1</v>
      </c>
      <c r="AT217" s="1" t="s">
        <v>464</v>
      </c>
      <c r="AU217" s="7">
        <f t="shared" si="142"/>
        <v>4</v>
      </c>
      <c r="AV217" s="1">
        <f t="shared" si="143"/>
        <v>4</v>
      </c>
      <c r="AW217" s="1" t="s">
        <v>453</v>
      </c>
      <c r="AX217" s="7">
        <f t="shared" si="144"/>
        <v>1</v>
      </c>
      <c r="AY217" s="1">
        <f t="shared" si="145"/>
        <v>1</v>
      </c>
      <c r="AZ217" s="1" t="s">
        <v>475</v>
      </c>
      <c r="BA217" s="7">
        <f t="shared" si="146"/>
        <v>4</v>
      </c>
      <c r="BB217" s="1">
        <f t="shared" si="147"/>
        <v>4</v>
      </c>
      <c r="BC217" s="1" t="s">
        <v>454</v>
      </c>
      <c r="BD217" s="7">
        <f t="shared" si="148"/>
        <v>0</v>
      </c>
      <c r="BE217" s="1">
        <f t="shared" si="149"/>
        <v>0</v>
      </c>
      <c r="BF217" s="1" t="s">
        <v>454</v>
      </c>
      <c r="BG217" s="7">
        <f t="shared" si="150"/>
        <v>0</v>
      </c>
      <c r="BH217" s="1">
        <f t="shared" si="151"/>
        <v>0</v>
      </c>
    </row>
    <row r="218" spans="1:60" x14ac:dyDescent="0.25">
      <c r="A218" s="1" t="s">
        <v>19</v>
      </c>
      <c r="B218" s="1" t="s">
        <v>404</v>
      </c>
      <c r="C218" s="7">
        <f t="shared" si="114"/>
        <v>1</v>
      </c>
      <c r="D218" s="1" t="s">
        <v>408</v>
      </c>
      <c r="E218" s="7">
        <f t="shared" si="115"/>
        <v>1</v>
      </c>
      <c r="F218" s="1" t="s">
        <v>414</v>
      </c>
      <c r="G218" s="7">
        <f t="shared" si="116"/>
        <v>1</v>
      </c>
      <c r="H218" s="1" t="s">
        <v>416</v>
      </c>
      <c r="I218" s="7">
        <f t="shared" si="117"/>
        <v>1</v>
      </c>
      <c r="J218" s="1" t="s">
        <v>420</v>
      </c>
      <c r="K218" s="7">
        <f t="shared" si="118"/>
        <v>1</v>
      </c>
      <c r="L218" s="7">
        <f t="shared" si="119"/>
        <v>1</v>
      </c>
      <c r="M218" s="1" t="s">
        <v>489</v>
      </c>
      <c r="N218" s="7">
        <f t="shared" si="120"/>
        <v>1</v>
      </c>
      <c r="O218" s="7">
        <f t="shared" si="121"/>
        <v>1</v>
      </c>
      <c r="P218" s="1" t="s">
        <v>494</v>
      </c>
      <c r="Q218" s="7">
        <f t="shared" si="122"/>
        <v>4</v>
      </c>
      <c r="R218" s="7">
        <f t="shared" si="123"/>
        <v>4</v>
      </c>
      <c r="S218" s="1" t="s">
        <v>432</v>
      </c>
      <c r="T218" s="7">
        <f t="shared" si="124"/>
        <v>2</v>
      </c>
      <c r="U218" s="1">
        <f t="shared" si="125"/>
        <v>2</v>
      </c>
      <c r="V218" s="1" t="s">
        <v>438</v>
      </c>
      <c r="W218" s="7">
        <f t="shared" si="126"/>
        <v>1</v>
      </c>
      <c r="X218" s="1">
        <f t="shared" si="127"/>
        <v>1</v>
      </c>
      <c r="Y218" s="1" t="s">
        <v>438</v>
      </c>
      <c r="Z218" s="7">
        <f t="shared" si="128"/>
        <v>1</v>
      </c>
      <c r="AA218" s="1">
        <f t="shared" si="129"/>
        <v>1</v>
      </c>
      <c r="AB218" s="1" t="s">
        <v>489</v>
      </c>
      <c r="AC218" s="7">
        <f t="shared" si="130"/>
        <v>1</v>
      </c>
      <c r="AD218" s="1">
        <f t="shared" si="131"/>
        <v>1</v>
      </c>
      <c r="AE218" s="1" t="s">
        <v>439</v>
      </c>
      <c r="AF218" s="7" t="str">
        <f t="shared" si="132"/>
        <v>NA</v>
      </c>
      <c r="AG218" s="1" t="e">
        <f t="shared" si="133"/>
        <v>#VALUE!</v>
      </c>
      <c r="AH218" s="1" t="s">
        <v>454</v>
      </c>
      <c r="AI218" s="7">
        <f t="shared" si="134"/>
        <v>0</v>
      </c>
      <c r="AJ218" s="1">
        <f t="shared" si="135"/>
        <v>0</v>
      </c>
      <c r="AK218" s="1" t="s">
        <v>453</v>
      </c>
      <c r="AL218" s="7">
        <f t="shared" si="136"/>
        <v>1</v>
      </c>
      <c r="AM218" s="1">
        <f t="shared" si="137"/>
        <v>1</v>
      </c>
      <c r="AN218" s="1" t="s">
        <v>453</v>
      </c>
      <c r="AO218" s="7">
        <f t="shared" si="138"/>
        <v>1</v>
      </c>
      <c r="AP218" s="1">
        <f t="shared" si="139"/>
        <v>1</v>
      </c>
      <c r="AQ218" s="1" t="s">
        <v>458</v>
      </c>
      <c r="AR218" s="7" t="str">
        <f t="shared" si="140"/>
        <v>NA</v>
      </c>
      <c r="AS218" s="1" t="e">
        <f t="shared" si="141"/>
        <v>#VALUE!</v>
      </c>
      <c r="AT218" s="1" t="s">
        <v>461</v>
      </c>
      <c r="AU218" s="7">
        <f t="shared" si="142"/>
        <v>1</v>
      </c>
      <c r="AV218" s="1">
        <f t="shared" si="143"/>
        <v>1</v>
      </c>
      <c r="AW218" s="1" t="s">
        <v>467</v>
      </c>
      <c r="AX218" s="7" t="str">
        <f t="shared" si="144"/>
        <v>NA</v>
      </c>
      <c r="AY218" s="1" t="e">
        <f t="shared" si="145"/>
        <v>#VALUE!</v>
      </c>
      <c r="BA218" s="7" t="str">
        <f t="shared" si="146"/>
        <v>NA</v>
      </c>
      <c r="BB218" s="1" t="e">
        <f t="shared" si="147"/>
        <v>#VALUE!</v>
      </c>
      <c r="BC218" s="1" t="s">
        <v>453</v>
      </c>
      <c r="BD218" s="7">
        <f t="shared" si="148"/>
        <v>1</v>
      </c>
      <c r="BE218" s="1">
        <f t="shared" si="149"/>
        <v>1</v>
      </c>
      <c r="BF218" s="1" t="s">
        <v>455</v>
      </c>
      <c r="BG218" s="7" t="str">
        <f t="shared" si="150"/>
        <v>NA</v>
      </c>
      <c r="BH218" s="1" t="e">
        <f t="shared" si="151"/>
        <v>#VALUE!</v>
      </c>
    </row>
    <row r="219" spans="1:60" x14ac:dyDescent="0.25">
      <c r="A219" s="1" t="s">
        <v>198</v>
      </c>
      <c r="B219" s="1" t="s">
        <v>403</v>
      </c>
      <c r="C219" s="7">
        <f t="shared" si="114"/>
        <v>2</v>
      </c>
      <c r="D219" s="1" t="s">
        <v>410</v>
      </c>
      <c r="E219" s="7">
        <f t="shared" si="115"/>
        <v>3</v>
      </c>
      <c r="F219" s="1" t="s">
        <v>484</v>
      </c>
      <c r="G219" s="7">
        <f t="shared" si="116"/>
        <v>2</v>
      </c>
      <c r="H219" s="1" t="s">
        <v>418</v>
      </c>
      <c r="I219" s="7">
        <f t="shared" si="117"/>
        <v>2</v>
      </c>
      <c r="J219" s="1" t="s">
        <v>421</v>
      </c>
      <c r="K219" s="7">
        <f t="shared" si="118"/>
        <v>2</v>
      </c>
      <c r="L219" s="7">
        <f t="shared" si="119"/>
        <v>2</v>
      </c>
      <c r="M219" s="1" t="s">
        <v>425</v>
      </c>
      <c r="N219" s="7">
        <f t="shared" si="120"/>
        <v>2</v>
      </c>
      <c r="O219" s="7">
        <f t="shared" si="121"/>
        <v>2</v>
      </c>
      <c r="P219" s="1" t="s">
        <v>496</v>
      </c>
      <c r="Q219" s="7">
        <f t="shared" si="122"/>
        <v>5</v>
      </c>
      <c r="R219" s="7">
        <f t="shared" si="123"/>
        <v>5</v>
      </c>
      <c r="S219" s="1" t="s">
        <v>433</v>
      </c>
      <c r="T219" s="7">
        <f t="shared" si="124"/>
        <v>1</v>
      </c>
      <c r="U219" s="1">
        <f t="shared" si="125"/>
        <v>1</v>
      </c>
      <c r="V219" s="1" t="s">
        <v>425</v>
      </c>
      <c r="W219" s="7">
        <f t="shared" si="126"/>
        <v>2</v>
      </c>
      <c r="X219" s="1">
        <f t="shared" si="127"/>
        <v>2</v>
      </c>
      <c r="Y219" s="1" t="s">
        <v>438</v>
      </c>
      <c r="Z219" s="7">
        <f t="shared" si="128"/>
        <v>1</v>
      </c>
      <c r="AA219" s="1">
        <f t="shared" si="129"/>
        <v>1</v>
      </c>
      <c r="AB219" s="1" t="s">
        <v>489</v>
      </c>
      <c r="AC219" s="7">
        <f t="shared" si="130"/>
        <v>1</v>
      </c>
      <c r="AD219" s="1">
        <f t="shared" si="131"/>
        <v>1</v>
      </c>
      <c r="AE219" s="1" t="s">
        <v>425</v>
      </c>
      <c r="AF219" s="7">
        <f t="shared" si="132"/>
        <v>2</v>
      </c>
      <c r="AG219" s="1">
        <f t="shared" si="133"/>
        <v>2</v>
      </c>
      <c r="AH219" s="1" t="s">
        <v>453</v>
      </c>
      <c r="AI219" s="7">
        <f t="shared" si="134"/>
        <v>1</v>
      </c>
      <c r="AJ219" s="1">
        <f t="shared" si="135"/>
        <v>1</v>
      </c>
      <c r="AK219" s="1" t="s">
        <v>453</v>
      </c>
      <c r="AL219" s="7">
        <f t="shared" si="136"/>
        <v>1</v>
      </c>
      <c r="AM219" s="1">
        <f t="shared" si="137"/>
        <v>1</v>
      </c>
      <c r="AN219" s="1" t="s">
        <v>454</v>
      </c>
      <c r="AO219" s="7">
        <f t="shared" si="138"/>
        <v>0</v>
      </c>
      <c r="AP219" s="1">
        <f t="shared" si="139"/>
        <v>0</v>
      </c>
      <c r="AQ219" s="1" t="s">
        <v>454</v>
      </c>
      <c r="AR219" s="7">
        <f t="shared" si="140"/>
        <v>0</v>
      </c>
      <c r="AS219" s="1">
        <f t="shared" si="141"/>
        <v>0</v>
      </c>
      <c r="AT219" s="1" t="s">
        <v>465</v>
      </c>
      <c r="AU219" s="7">
        <f t="shared" si="142"/>
        <v>2</v>
      </c>
      <c r="AV219" s="1">
        <f t="shared" si="143"/>
        <v>2</v>
      </c>
      <c r="AW219" s="1" t="s">
        <v>453</v>
      </c>
      <c r="AX219" s="7">
        <f t="shared" si="144"/>
        <v>1</v>
      </c>
      <c r="AY219" s="1">
        <f t="shared" si="145"/>
        <v>1</v>
      </c>
      <c r="AZ219" s="1" t="s">
        <v>472</v>
      </c>
      <c r="BA219" s="7">
        <f t="shared" si="146"/>
        <v>3</v>
      </c>
      <c r="BB219" s="1">
        <f t="shared" si="147"/>
        <v>3</v>
      </c>
      <c r="BC219" s="1" t="s">
        <v>455</v>
      </c>
      <c r="BD219" s="7" t="str">
        <f t="shared" si="148"/>
        <v>NA</v>
      </c>
      <c r="BE219" s="1" t="e">
        <f t="shared" si="149"/>
        <v>#VALUE!</v>
      </c>
      <c r="BF219" s="1" t="s">
        <v>453</v>
      </c>
      <c r="BG219" s="7">
        <f t="shared" si="150"/>
        <v>1</v>
      </c>
      <c r="BH219" s="1">
        <f t="shared" si="151"/>
        <v>1</v>
      </c>
    </row>
    <row r="220" spans="1:60" x14ac:dyDescent="0.25">
      <c r="A220" s="1" t="s">
        <v>55</v>
      </c>
      <c r="B220" s="1" t="s">
        <v>404</v>
      </c>
      <c r="C220" s="7">
        <f t="shared" si="114"/>
        <v>1</v>
      </c>
      <c r="D220" s="1" t="s">
        <v>409</v>
      </c>
      <c r="E220" s="7">
        <f t="shared" si="115"/>
        <v>2</v>
      </c>
      <c r="F220" s="1" t="s">
        <v>484</v>
      </c>
      <c r="G220" s="7">
        <f t="shared" si="116"/>
        <v>2</v>
      </c>
      <c r="H220" s="1" t="s">
        <v>417</v>
      </c>
      <c r="I220" s="7">
        <f t="shared" si="117"/>
        <v>3</v>
      </c>
      <c r="J220" s="1" t="s">
        <v>487</v>
      </c>
      <c r="K220" s="7">
        <f t="shared" si="118"/>
        <v>3</v>
      </c>
      <c r="L220" s="7">
        <f t="shared" si="119"/>
        <v>3</v>
      </c>
      <c r="M220" s="1" t="s">
        <v>425</v>
      </c>
      <c r="N220" s="7">
        <f t="shared" si="120"/>
        <v>2</v>
      </c>
      <c r="O220" s="7">
        <f t="shared" si="121"/>
        <v>2</v>
      </c>
      <c r="P220" s="1" t="s">
        <v>493</v>
      </c>
      <c r="Q220" s="7">
        <f t="shared" si="122"/>
        <v>1</v>
      </c>
      <c r="R220" s="7">
        <f t="shared" si="123"/>
        <v>1</v>
      </c>
      <c r="S220" s="1" t="s">
        <v>433</v>
      </c>
      <c r="T220" s="7">
        <f t="shared" si="124"/>
        <v>1</v>
      </c>
      <c r="U220" s="1">
        <f t="shared" si="125"/>
        <v>1</v>
      </c>
      <c r="V220" s="1" t="s">
        <v>425</v>
      </c>
      <c r="W220" s="7">
        <f t="shared" si="126"/>
        <v>2</v>
      </c>
      <c r="X220" s="1">
        <f t="shared" si="127"/>
        <v>2</v>
      </c>
      <c r="Y220" s="1" t="s">
        <v>425</v>
      </c>
      <c r="Z220" s="7">
        <f t="shared" si="128"/>
        <v>2</v>
      </c>
      <c r="AA220" s="1">
        <f t="shared" si="129"/>
        <v>2</v>
      </c>
      <c r="AB220" s="1" t="s">
        <v>425</v>
      </c>
      <c r="AC220" s="7">
        <f t="shared" si="130"/>
        <v>2</v>
      </c>
      <c r="AD220" s="1">
        <f t="shared" si="131"/>
        <v>2</v>
      </c>
      <c r="AE220" s="1" t="s">
        <v>445</v>
      </c>
      <c r="AF220" s="7">
        <f t="shared" si="132"/>
        <v>1</v>
      </c>
      <c r="AG220" s="1">
        <f t="shared" si="133"/>
        <v>1</v>
      </c>
      <c r="AH220" s="1" t="s">
        <v>454</v>
      </c>
      <c r="AI220" s="7">
        <f t="shared" si="134"/>
        <v>0</v>
      </c>
      <c r="AJ220" s="1">
        <f t="shared" si="135"/>
        <v>0</v>
      </c>
      <c r="AK220" s="1" t="s">
        <v>440</v>
      </c>
      <c r="AL220" s="7" t="str">
        <f t="shared" si="136"/>
        <v>NA</v>
      </c>
      <c r="AM220" s="1" t="e">
        <f t="shared" si="137"/>
        <v>#VALUE!</v>
      </c>
      <c r="AN220" s="1" t="s">
        <v>454</v>
      </c>
      <c r="AO220" s="7">
        <f t="shared" si="138"/>
        <v>0</v>
      </c>
      <c r="AP220" s="1">
        <f t="shared" si="139"/>
        <v>0</v>
      </c>
      <c r="AQ220" s="1" t="s">
        <v>454</v>
      </c>
      <c r="AR220" s="7">
        <f t="shared" si="140"/>
        <v>0</v>
      </c>
      <c r="AS220" s="1">
        <f t="shared" si="141"/>
        <v>0</v>
      </c>
      <c r="AT220" s="1" t="s">
        <v>463</v>
      </c>
      <c r="AU220" s="7">
        <f t="shared" si="142"/>
        <v>5</v>
      </c>
      <c r="AV220" s="1">
        <f t="shared" si="143"/>
        <v>5</v>
      </c>
      <c r="AW220" s="1" t="s">
        <v>453</v>
      </c>
      <c r="AX220" s="7">
        <f t="shared" si="144"/>
        <v>1</v>
      </c>
      <c r="AY220" s="1">
        <f t="shared" si="145"/>
        <v>1</v>
      </c>
      <c r="AZ220" s="1" t="s">
        <v>472</v>
      </c>
      <c r="BA220" s="7">
        <f t="shared" si="146"/>
        <v>3</v>
      </c>
      <c r="BB220" s="1">
        <f t="shared" si="147"/>
        <v>3</v>
      </c>
      <c r="BC220" s="1" t="s">
        <v>455</v>
      </c>
      <c r="BD220" s="7" t="str">
        <f t="shared" si="148"/>
        <v>NA</v>
      </c>
      <c r="BE220" s="1" t="e">
        <f t="shared" si="149"/>
        <v>#VALUE!</v>
      </c>
      <c r="BF220" s="1" t="s">
        <v>454</v>
      </c>
      <c r="BG220" s="7">
        <f t="shared" si="150"/>
        <v>0</v>
      </c>
      <c r="BH220" s="1">
        <f t="shared" si="151"/>
        <v>0</v>
      </c>
    </row>
    <row r="221" spans="1:60" x14ac:dyDescent="0.25">
      <c r="A221" s="1" t="s">
        <v>166</v>
      </c>
      <c r="B221" s="1" t="s">
        <v>404</v>
      </c>
      <c r="C221" s="7">
        <f t="shared" si="114"/>
        <v>1</v>
      </c>
      <c r="D221" s="1" t="s">
        <v>410</v>
      </c>
      <c r="E221" s="7">
        <f t="shared" si="115"/>
        <v>3</v>
      </c>
      <c r="F221" s="1" t="s">
        <v>414</v>
      </c>
      <c r="G221" s="7">
        <f t="shared" si="116"/>
        <v>1</v>
      </c>
      <c r="H221" s="1" t="s">
        <v>418</v>
      </c>
      <c r="I221" s="7">
        <f t="shared" si="117"/>
        <v>2</v>
      </c>
      <c r="J221" s="1" t="s">
        <v>420</v>
      </c>
      <c r="K221" s="7">
        <f t="shared" si="118"/>
        <v>1</v>
      </c>
      <c r="L221" s="7">
        <f t="shared" si="119"/>
        <v>1</v>
      </c>
      <c r="M221" s="1" t="s">
        <v>489</v>
      </c>
      <c r="N221" s="7">
        <f t="shared" si="120"/>
        <v>1</v>
      </c>
      <c r="O221" s="7">
        <f t="shared" si="121"/>
        <v>1</v>
      </c>
      <c r="P221" s="1" t="s">
        <v>493</v>
      </c>
      <c r="Q221" s="7">
        <f t="shared" si="122"/>
        <v>1</v>
      </c>
      <c r="R221" s="7">
        <f t="shared" si="123"/>
        <v>1</v>
      </c>
      <c r="S221" s="1" t="s">
        <v>432</v>
      </c>
      <c r="T221" s="7">
        <f t="shared" si="124"/>
        <v>2</v>
      </c>
      <c r="U221" s="1">
        <f t="shared" si="125"/>
        <v>2</v>
      </c>
      <c r="V221" s="1" t="s">
        <v>438</v>
      </c>
      <c r="W221" s="7">
        <f t="shared" si="126"/>
        <v>1</v>
      </c>
      <c r="X221" s="1">
        <f t="shared" si="127"/>
        <v>1</v>
      </c>
      <c r="Y221" s="1" t="s">
        <v>440</v>
      </c>
      <c r="Z221" s="7" t="str">
        <f t="shared" si="128"/>
        <v>NA</v>
      </c>
      <c r="AA221" s="1" t="e">
        <f t="shared" si="129"/>
        <v>#VALUE!</v>
      </c>
      <c r="AB221" s="1" t="s">
        <v>489</v>
      </c>
      <c r="AC221" s="7">
        <f t="shared" si="130"/>
        <v>1</v>
      </c>
      <c r="AD221" s="1">
        <f t="shared" si="131"/>
        <v>1</v>
      </c>
      <c r="AE221" s="1" t="s">
        <v>438</v>
      </c>
      <c r="AF221" s="7">
        <f t="shared" si="132"/>
        <v>1</v>
      </c>
      <c r="AG221" s="1">
        <f t="shared" si="133"/>
        <v>1</v>
      </c>
      <c r="AH221" s="1" t="s">
        <v>453</v>
      </c>
      <c r="AI221" s="7">
        <f t="shared" si="134"/>
        <v>1</v>
      </c>
      <c r="AJ221" s="1">
        <f t="shared" si="135"/>
        <v>1</v>
      </c>
      <c r="AK221" s="1" t="s">
        <v>453</v>
      </c>
      <c r="AL221" s="7">
        <f t="shared" si="136"/>
        <v>1</v>
      </c>
      <c r="AM221" s="1">
        <f t="shared" si="137"/>
        <v>1</v>
      </c>
      <c r="AN221" s="1" t="s">
        <v>454</v>
      </c>
      <c r="AO221" s="7">
        <f t="shared" si="138"/>
        <v>0</v>
      </c>
      <c r="AP221" s="1">
        <f t="shared" si="139"/>
        <v>0</v>
      </c>
      <c r="AQ221" s="1" t="s">
        <v>453</v>
      </c>
      <c r="AR221" s="7">
        <f t="shared" si="140"/>
        <v>1</v>
      </c>
      <c r="AS221" s="1">
        <f t="shared" si="141"/>
        <v>1</v>
      </c>
      <c r="AT221" s="1" t="s">
        <v>465</v>
      </c>
      <c r="AU221" s="7">
        <f t="shared" si="142"/>
        <v>2</v>
      </c>
      <c r="AV221" s="1">
        <f t="shared" si="143"/>
        <v>2</v>
      </c>
      <c r="AW221" s="1" t="s">
        <v>453</v>
      </c>
      <c r="AX221" s="7">
        <f t="shared" si="144"/>
        <v>1</v>
      </c>
      <c r="AY221" s="1">
        <f t="shared" si="145"/>
        <v>1</v>
      </c>
      <c r="AZ221" s="1" t="s">
        <v>472</v>
      </c>
      <c r="BA221" s="7">
        <f t="shared" si="146"/>
        <v>3</v>
      </c>
      <c r="BB221" s="1">
        <f t="shared" si="147"/>
        <v>3</v>
      </c>
      <c r="BC221" s="1" t="s">
        <v>453</v>
      </c>
      <c r="BD221" s="7">
        <f t="shared" si="148"/>
        <v>1</v>
      </c>
      <c r="BE221" s="1">
        <f t="shared" si="149"/>
        <v>1</v>
      </c>
      <c r="BF221" s="1" t="s">
        <v>453</v>
      </c>
      <c r="BG221" s="7">
        <f t="shared" si="150"/>
        <v>1</v>
      </c>
      <c r="BH221" s="1">
        <f t="shared" si="151"/>
        <v>1</v>
      </c>
    </row>
    <row r="222" spans="1:60" x14ac:dyDescent="0.25">
      <c r="A222" s="1" t="s">
        <v>46</v>
      </c>
      <c r="B222" s="1" t="s">
        <v>404</v>
      </c>
      <c r="C222" s="7">
        <f t="shared" si="114"/>
        <v>1</v>
      </c>
      <c r="D222" s="1" t="s">
        <v>409</v>
      </c>
      <c r="E222" s="7">
        <f t="shared" si="115"/>
        <v>2</v>
      </c>
      <c r="F222" s="1" t="s">
        <v>484</v>
      </c>
      <c r="G222" s="7">
        <f t="shared" si="116"/>
        <v>2</v>
      </c>
      <c r="H222" s="1" t="s">
        <v>416</v>
      </c>
      <c r="I222" s="7">
        <f t="shared" si="117"/>
        <v>1</v>
      </c>
      <c r="J222" s="1" t="s">
        <v>421</v>
      </c>
      <c r="K222" s="7">
        <f t="shared" si="118"/>
        <v>2</v>
      </c>
      <c r="L222" s="7">
        <f t="shared" si="119"/>
        <v>2</v>
      </c>
      <c r="M222" s="1" t="s">
        <v>489</v>
      </c>
      <c r="N222" s="7">
        <f t="shared" si="120"/>
        <v>1</v>
      </c>
      <c r="O222" s="7">
        <f t="shared" si="121"/>
        <v>1</v>
      </c>
      <c r="P222" s="1" t="s">
        <v>493</v>
      </c>
      <c r="Q222" s="7">
        <f t="shared" si="122"/>
        <v>1</v>
      </c>
      <c r="R222" s="7">
        <f t="shared" si="123"/>
        <v>1</v>
      </c>
      <c r="S222" s="1" t="s">
        <v>433</v>
      </c>
      <c r="T222" s="7">
        <f t="shared" si="124"/>
        <v>1</v>
      </c>
      <c r="U222" s="1">
        <f t="shared" si="125"/>
        <v>1</v>
      </c>
      <c r="V222" s="1" t="s">
        <v>438</v>
      </c>
      <c r="W222" s="7">
        <f t="shared" si="126"/>
        <v>1</v>
      </c>
      <c r="X222" s="1">
        <f t="shared" si="127"/>
        <v>1</v>
      </c>
      <c r="Y222" s="1" t="s">
        <v>425</v>
      </c>
      <c r="Z222" s="7">
        <f t="shared" si="128"/>
        <v>2</v>
      </c>
      <c r="AA222" s="1">
        <f t="shared" si="129"/>
        <v>2</v>
      </c>
      <c r="AB222" s="1" t="s">
        <v>489</v>
      </c>
      <c r="AC222" s="7">
        <f t="shared" si="130"/>
        <v>1</v>
      </c>
      <c r="AD222" s="1">
        <f t="shared" si="131"/>
        <v>1</v>
      </c>
      <c r="AE222" s="1" t="s">
        <v>445</v>
      </c>
      <c r="AF222" s="7">
        <f t="shared" si="132"/>
        <v>1</v>
      </c>
      <c r="AG222" s="1">
        <f t="shared" si="133"/>
        <v>1</v>
      </c>
      <c r="AH222" s="1" t="s">
        <v>454</v>
      </c>
      <c r="AI222" s="7">
        <f t="shared" si="134"/>
        <v>0</v>
      </c>
      <c r="AJ222" s="1">
        <f t="shared" si="135"/>
        <v>0</v>
      </c>
      <c r="AK222" s="1" t="s">
        <v>453</v>
      </c>
      <c r="AL222" s="7">
        <f t="shared" si="136"/>
        <v>1</v>
      </c>
      <c r="AM222" s="1">
        <f t="shared" si="137"/>
        <v>1</v>
      </c>
      <c r="AN222" s="1" t="s">
        <v>454</v>
      </c>
      <c r="AO222" s="7">
        <f t="shared" si="138"/>
        <v>0</v>
      </c>
      <c r="AP222" s="1">
        <f t="shared" si="139"/>
        <v>0</v>
      </c>
      <c r="AQ222" s="1" t="s">
        <v>454</v>
      </c>
      <c r="AR222" s="7">
        <f t="shared" si="140"/>
        <v>0</v>
      </c>
      <c r="AS222" s="1">
        <f t="shared" si="141"/>
        <v>0</v>
      </c>
      <c r="AT222" s="1" t="s">
        <v>463</v>
      </c>
      <c r="AU222" s="7">
        <f t="shared" si="142"/>
        <v>5</v>
      </c>
      <c r="AV222" s="1">
        <f t="shared" si="143"/>
        <v>5</v>
      </c>
      <c r="AW222" s="1" t="s">
        <v>453</v>
      </c>
      <c r="AX222" s="7">
        <f t="shared" si="144"/>
        <v>1</v>
      </c>
      <c r="AY222" s="1">
        <f t="shared" si="145"/>
        <v>1</v>
      </c>
      <c r="AZ222" s="1" t="s">
        <v>473</v>
      </c>
      <c r="BA222" s="7">
        <f t="shared" si="146"/>
        <v>2</v>
      </c>
      <c r="BB222" s="1">
        <f t="shared" si="147"/>
        <v>2</v>
      </c>
      <c r="BC222" s="1" t="s">
        <v>455</v>
      </c>
      <c r="BD222" s="7" t="str">
        <f t="shared" si="148"/>
        <v>NA</v>
      </c>
      <c r="BE222" s="1" t="e">
        <f t="shared" si="149"/>
        <v>#VALUE!</v>
      </c>
      <c r="BF222" s="1" t="s">
        <v>454</v>
      </c>
      <c r="BG222" s="7">
        <f t="shared" si="150"/>
        <v>0</v>
      </c>
      <c r="BH222" s="1">
        <f t="shared" si="151"/>
        <v>0</v>
      </c>
    </row>
    <row r="223" spans="1:60" x14ac:dyDescent="0.25">
      <c r="A223" s="1" t="s">
        <v>249</v>
      </c>
      <c r="B223" s="1" t="s">
        <v>404</v>
      </c>
      <c r="C223" s="7">
        <f t="shared" si="114"/>
        <v>1</v>
      </c>
      <c r="D223" s="1" t="s">
        <v>411</v>
      </c>
      <c r="E223" s="7">
        <f t="shared" si="115"/>
        <v>4</v>
      </c>
      <c r="F223" s="1" t="s">
        <v>415</v>
      </c>
      <c r="G223" s="7">
        <f t="shared" si="116"/>
        <v>3</v>
      </c>
      <c r="H223" s="1" t="s">
        <v>416</v>
      </c>
      <c r="I223" s="7">
        <f t="shared" si="117"/>
        <v>1</v>
      </c>
      <c r="J223" s="1" t="s">
        <v>422</v>
      </c>
      <c r="K223" s="7">
        <f t="shared" si="118"/>
        <v>4</v>
      </c>
      <c r="L223" s="7">
        <f t="shared" si="119"/>
        <v>4</v>
      </c>
      <c r="M223" s="1" t="s">
        <v>427</v>
      </c>
      <c r="N223" s="7" t="str">
        <f t="shared" si="120"/>
        <v>NA</v>
      </c>
      <c r="O223" s="7" t="e">
        <f t="shared" si="121"/>
        <v>#VALUE!</v>
      </c>
      <c r="Q223" s="7" t="str">
        <f t="shared" si="122"/>
        <v>NA</v>
      </c>
      <c r="R223" s="7" t="e">
        <f t="shared" si="123"/>
        <v>#VALUE!</v>
      </c>
      <c r="S223" s="1" t="s">
        <v>434</v>
      </c>
      <c r="T223" s="7">
        <f t="shared" si="124"/>
        <v>5</v>
      </c>
      <c r="U223" s="1">
        <f t="shared" si="125"/>
        <v>5</v>
      </c>
      <c r="V223" s="1" t="s">
        <v>490</v>
      </c>
      <c r="W223" s="7">
        <f t="shared" si="126"/>
        <v>5</v>
      </c>
      <c r="X223" s="1">
        <f t="shared" si="127"/>
        <v>5</v>
      </c>
      <c r="Y223" s="1" t="s">
        <v>425</v>
      </c>
      <c r="Z223" s="7">
        <f t="shared" si="128"/>
        <v>2</v>
      </c>
      <c r="AA223" s="1">
        <f t="shared" si="129"/>
        <v>2</v>
      </c>
      <c r="AB223" s="1" t="s">
        <v>425</v>
      </c>
      <c r="AC223" s="7">
        <f t="shared" si="130"/>
        <v>2</v>
      </c>
      <c r="AD223" s="1">
        <f t="shared" si="131"/>
        <v>2</v>
      </c>
      <c r="AE223" s="1" t="s">
        <v>425</v>
      </c>
      <c r="AF223" s="7">
        <f t="shared" si="132"/>
        <v>2</v>
      </c>
      <c r="AG223" s="1">
        <f t="shared" si="133"/>
        <v>2</v>
      </c>
      <c r="AH223" s="1" t="s">
        <v>453</v>
      </c>
      <c r="AI223" s="7">
        <f t="shared" si="134"/>
        <v>1</v>
      </c>
      <c r="AJ223" s="1">
        <f t="shared" si="135"/>
        <v>1</v>
      </c>
      <c r="AK223" s="1" t="s">
        <v>454</v>
      </c>
      <c r="AL223" s="7">
        <f t="shared" si="136"/>
        <v>0</v>
      </c>
      <c r="AM223" s="1">
        <f t="shared" si="137"/>
        <v>0</v>
      </c>
      <c r="AN223" s="1" t="s">
        <v>454</v>
      </c>
      <c r="AO223" s="7">
        <f t="shared" si="138"/>
        <v>0</v>
      </c>
      <c r="AP223" s="1">
        <f t="shared" si="139"/>
        <v>0</v>
      </c>
      <c r="AQ223" s="1" t="s">
        <v>454</v>
      </c>
      <c r="AR223" s="7">
        <f t="shared" si="140"/>
        <v>0</v>
      </c>
      <c r="AS223" s="1">
        <f t="shared" si="141"/>
        <v>0</v>
      </c>
      <c r="AT223" s="1" t="s">
        <v>461</v>
      </c>
      <c r="AU223" s="7">
        <f t="shared" si="142"/>
        <v>1</v>
      </c>
      <c r="AV223" s="1">
        <f t="shared" si="143"/>
        <v>1</v>
      </c>
      <c r="AW223" s="1" t="s">
        <v>454</v>
      </c>
      <c r="AX223" s="7">
        <f t="shared" si="144"/>
        <v>0</v>
      </c>
      <c r="AY223" s="1">
        <f t="shared" si="145"/>
        <v>0</v>
      </c>
      <c r="BA223" s="7" t="str">
        <f t="shared" si="146"/>
        <v>NA</v>
      </c>
      <c r="BB223" s="1" t="e">
        <f t="shared" si="147"/>
        <v>#VALUE!</v>
      </c>
      <c r="BC223" s="1" t="s">
        <v>455</v>
      </c>
      <c r="BD223" s="7" t="str">
        <f t="shared" si="148"/>
        <v>NA</v>
      </c>
      <c r="BE223" s="1" t="e">
        <f t="shared" si="149"/>
        <v>#VALUE!</v>
      </c>
      <c r="BF223" s="1" t="s">
        <v>455</v>
      </c>
      <c r="BG223" s="7" t="str">
        <f t="shared" si="150"/>
        <v>NA</v>
      </c>
      <c r="BH223" s="1" t="e">
        <f t="shared" si="151"/>
        <v>#VALUE!</v>
      </c>
    </row>
    <row r="224" spans="1:60" x14ac:dyDescent="0.25">
      <c r="A224" s="1" t="s">
        <v>191</v>
      </c>
      <c r="B224" s="1" t="s">
        <v>404</v>
      </c>
      <c r="C224" s="7">
        <f t="shared" si="114"/>
        <v>1</v>
      </c>
      <c r="D224" s="1" t="s">
        <v>410</v>
      </c>
      <c r="E224" s="7">
        <f t="shared" si="115"/>
        <v>3</v>
      </c>
      <c r="F224" s="1" t="s">
        <v>484</v>
      </c>
      <c r="G224" s="7">
        <f t="shared" si="116"/>
        <v>2</v>
      </c>
      <c r="H224" s="1" t="s">
        <v>418</v>
      </c>
      <c r="I224" s="7">
        <f t="shared" si="117"/>
        <v>2</v>
      </c>
      <c r="J224" s="1" t="s">
        <v>421</v>
      </c>
      <c r="K224" s="7">
        <f t="shared" si="118"/>
        <v>2</v>
      </c>
      <c r="L224" s="7">
        <f t="shared" si="119"/>
        <v>2</v>
      </c>
      <c r="M224" s="1" t="s">
        <v>425</v>
      </c>
      <c r="N224" s="7">
        <f t="shared" si="120"/>
        <v>2</v>
      </c>
      <c r="O224" s="7">
        <f t="shared" si="121"/>
        <v>2</v>
      </c>
      <c r="P224" s="1" t="s">
        <v>496</v>
      </c>
      <c r="Q224" s="7">
        <f t="shared" si="122"/>
        <v>5</v>
      </c>
      <c r="R224" s="7">
        <f t="shared" si="123"/>
        <v>5</v>
      </c>
      <c r="S224" s="1" t="s">
        <v>433</v>
      </c>
      <c r="T224" s="7">
        <f t="shared" si="124"/>
        <v>1</v>
      </c>
      <c r="U224" s="1">
        <f t="shared" si="125"/>
        <v>1</v>
      </c>
      <c r="V224" s="1" t="s">
        <v>425</v>
      </c>
      <c r="W224" s="7">
        <f t="shared" si="126"/>
        <v>2</v>
      </c>
      <c r="X224" s="1">
        <f t="shared" si="127"/>
        <v>2</v>
      </c>
      <c r="Y224" s="1" t="s">
        <v>438</v>
      </c>
      <c r="Z224" s="7">
        <f t="shared" si="128"/>
        <v>1</v>
      </c>
      <c r="AA224" s="1">
        <f t="shared" si="129"/>
        <v>1</v>
      </c>
      <c r="AB224" s="1" t="s">
        <v>489</v>
      </c>
      <c r="AC224" s="7">
        <f t="shared" si="130"/>
        <v>1</v>
      </c>
      <c r="AD224" s="1">
        <f t="shared" si="131"/>
        <v>1</v>
      </c>
      <c r="AE224" s="1" t="s">
        <v>425</v>
      </c>
      <c r="AF224" s="7">
        <f t="shared" si="132"/>
        <v>2</v>
      </c>
      <c r="AG224" s="1">
        <f t="shared" si="133"/>
        <v>2</v>
      </c>
      <c r="AH224" s="1" t="s">
        <v>453</v>
      </c>
      <c r="AI224" s="7">
        <f t="shared" si="134"/>
        <v>1</v>
      </c>
      <c r="AJ224" s="1">
        <f t="shared" si="135"/>
        <v>1</v>
      </c>
      <c r="AK224" s="1" t="s">
        <v>453</v>
      </c>
      <c r="AL224" s="7">
        <f t="shared" si="136"/>
        <v>1</v>
      </c>
      <c r="AM224" s="1">
        <f t="shared" si="137"/>
        <v>1</v>
      </c>
      <c r="AN224" s="1" t="s">
        <v>453</v>
      </c>
      <c r="AO224" s="7">
        <f t="shared" si="138"/>
        <v>1</v>
      </c>
      <c r="AP224" s="1">
        <f t="shared" si="139"/>
        <v>1</v>
      </c>
      <c r="AQ224" s="1" t="s">
        <v>454</v>
      </c>
      <c r="AR224" s="7">
        <f t="shared" si="140"/>
        <v>0</v>
      </c>
      <c r="AS224" s="1">
        <f t="shared" si="141"/>
        <v>0</v>
      </c>
      <c r="AT224" s="1" t="s">
        <v>465</v>
      </c>
      <c r="AU224" s="7">
        <f t="shared" si="142"/>
        <v>2</v>
      </c>
      <c r="AV224" s="1">
        <f t="shared" si="143"/>
        <v>2</v>
      </c>
      <c r="AW224" s="1" t="s">
        <v>453</v>
      </c>
      <c r="AX224" s="7">
        <f t="shared" si="144"/>
        <v>1</v>
      </c>
      <c r="AY224" s="1">
        <f t="shared" si="145"/>
        <v>1</v>
      </c>
      <c r="AZ224" s="1" t="s">
        <v>475</v>
      </c>
      <c r="BA224" s="7">
        <f t="shared" si="146"/>
        <v>4</v>
      </c>
      <c r="BB224" s="1">
        <f t="shared" si="147"/>
        <v>4</v>
      </c>
      <c r="BC224" s="1" t="s">
        <v>455</v>
      </c>
      <c r="BD224" s="7" t="str">
        <f t="shared" si="148"/>
        <v>NA</v>
      </c>
      <c r="BE224" s="1" t="e">
        <f t="shared" si="149"/>
        <v>#VALUE!</v>
      </c>
      <c r="BF224" s="1" t="s">
        <v>453</v>
      </c>
      <c r="BG224" s="7">
        <f t="shared" si="150"/>
        <v>1</v>
      </c>
      <c r="BH224" s="1">
        <f t="shared" si="151"/>
        <v>1</v>
      </c>
    </row>
    <row r="225" spans="1:60" x14ac:dyDescent="0.25">
      <c r="A225" s="1" t="s">
        <v>313</v>
      </c>
      <c r="B225" s="1" t="s">
        <v>404</v>
      </c>
      <c r="C225" s="7">
        <f t="shared" si="114"/>
        <v>1</v>
      </c>
      <c r="D225" s="1" t="s">
        <v>412</v>
      </c>
      <c r="E225" s="7">
        <f t="shared" si="115"/>
        <v>5</v>
      </c>
      <c r="F225" s="1" t="s">
        <v>414</v>
      </c>
      <c r="G225" s="7">
        <f t="shared" si="116"/>
        <v>1</v>
      </c>
      <c r="H225" s="1" t="s">
        <v>417</v>
      </c>
      <c r="I225" s="7">
        <f t="shared" si="117"/>
        <v>3</v>
      </c>
      <c r="J225" s="1" t="s">
        <v>487</v>
      </c>
      <c r="K225" s="7">
        <f t="shared" si="118"/>
        <v>3</v>
      </c>
      <c r="L225" s="7">
        <f t="shared" si="119"/>
        <v>3</v>
      </c>
      <c r="M225" s="1" t="s">
        <v>425</v>
      </c>
      <c r="N225" s="7">
        <f t="shared" si="120"/>
        <v>2</v>
      </c>
      <c r="O225" s="7">
        <f t="shared" si="121"/>
        <v>2</v>
      </c>
      <c r="P225" s="1" t="s">
        <v>496</v>
      </c>
      <c r="Q225" s="7">
        <f t="shared" si="122"/>
        <v>5</v>
      </c>
      <c r="R225" s="7">
        <f t="shared" si="123"/>
        <v>5</v>
      </c>
      <c r="S225" s="1" t="s">
        <v>432</v>
      </c>
      <c r="T225" s="7">
        <f t="shared" si="124"/>
        <v>2</v>
      </c>
      <c r="U225" s="1">
        <f t="shared" si="125"/>
        <v>2</v>
      </c>
      <c r="V225" s="1" t="s">
        <v>438</v>
      </c>
      <c r="W225" s="7">
        <f t="shared" si="126"/>
        <v>1</v>
      </c>
      <c r="X225" s="1">
        <f t="shared" si="127"/>
        <v>1</v>
      </c>
      <c r="Y225" s="1" t="s">
        <v>438</v>
      </c>
      <c r="Z225" s="7">
        <f t="shared" si="128"/>
        <v>1</v>
      </c>
      <c r="AA225" s="1">
        <f t="shared" si="129"/>
        <v>1</v>
      </c>
      <c r="AB225" s="1" t="s">
        <v>440</v>
      </c>
      <c r="AC225" s="7" t="str">
        <f t="shared" si="130"/>
        <v>NA</v>
      </c>
      <c r="AD225" s="1" t="e">
        <f t="shared" si="131"/>
        <v>#VALUE!</v>
      </c>
      <c r="AE225" s="1" t="s">
        <v>446</v>
      </c>
      <c r="AF225" s="7">
        <f t="shared" si="132"/>
        <v>5</v>
      </c>
      <c r="AG225" s="1">
        <f t="shared" si="133"/>
        <v>5</v>
      </c>
      <c r="AH225" s="1" t="s">
        <v>453</v>
      </c>
      <c r="AI225" s="7">
        <f t="shared" si="134"/>
        <v>1</v>
      </c>
      <c r="AJ225" s="1">
        <f t="shared" si="135"/>
        <v>1</v>
      </c>
      <c r="AK225" s="1" t="s">
        <v>453</v>
      </c>
      <c r="AL225" s="7">
        <f t="shared" si="136"/>
        <v>1</v>
      </c>
      <c r="AM225" s="1">
        <f t="shared" si="137"/>
        <v>1</v>
      </c>
      <c r="AN225" s="1" t="s">
        <v>453</v>
      </c>
      <c r="AO225" s="7">
        <f t="shared" si="138"/>
        <v>1</v>
      </c>
      <c r="AP225" s="1">
        <f t="shared" si="139"/>
        <v>1</v>
      </c>
      <c r="AQ225" s="1" t="s">
        <v>458</v>
      </c>
      <c r="AR225" s="7" t="str">
        <f t="shared" si="140"/>
        <v>NA</v>
      </c>
      <c r="AS225" s="1" t="e">
        <f t="shared" si="141"/>
        <v>#VALUE!</v>
      </c>
      <c r="AT225" s="1" t="s">
        <v>462</v>
      </c>
      <c r="AU225" s="7">
        <f t="shared" si="142"/>
        <v>3</v>
      </c>
      <c r="AV225" s="1">
        <f t="shared" si="143"/>
        <v>3</v>
      </c>
      <c r="AW225" s="1" t="s">
        <v>453</v>
      </c>
      <c r="AX225" s="7">
        <f t="shared" si="144"/>
        <v>1</v>
      </c>
      <c r="AY225" s="1">
        <f t="shared" si="145"/>
        <v>1</v>
      </c>
      <c r="AZ225" s="1" t="s">
        <v>474</v>
      </c>
      <c r="BA225" s="7">
        <f t="shared" si="146"/>
        <v>1</v>
      </c>
      <c r="BB225" s="1">
        <f t="shared" si="147"/>
        <v>1</v>
      </c>
      <c r="BC225" s="1" t="s">
        <v>454</v>
      </c>
      <c r="BD225" s="7">
        <f t="shared" si="148"/>
        <v>0</v>
      </c>
      <c r="BE225" s="1">
        <f t="shared" si="149"/>
        <v>0</v>
      </c>
      <c r="BF225" s="1" t="s">
        <v>455</v>
      </c>
      <c r="BG225" s="7" t="str">
        <f t="shared" si="150"/>
        <v>NA</v>
      </c>
      <c r="BH225" s="1" t="e">
        <f t="shared" si="151"/>
        <v>#VALUE!</v>
      </c>
    </row>
    <row r="226" spans="1:60" x14ac:dyDescent="0.25">
      <c r="A226" s="1" t="s">
        <v>397</v>
      </c>
      <c r="B226" s="1" t="s">
        <v>403</v>
      </c>
      <c r="C226" s="7">
        <f t="shared" si="114"/>
        <v>2</v>
      </c>
      <c r="D226" s="1" t="s">
        <v>483</v>
      </c>
      <c r="E226" s="7">
        <f t="shared" si="115"/>
        <v>6</v>
      </c>
      <c r="F226" s="1" t="s">
        <v>415</v>
      </c>
      <c r="G226" s="7">
        <f t="shared" si="116"/>
        <v>3</v>
      </c>
      <c r="H226" s="1" t="s">
        <v>419</v>
      </c>
      <c r="I226" s="7">
        <f t="shared" si="117"/>
        <v>4</v>
      </c>
      <c r="J226" s="1" t="s">
        <v>423</v>
      </c>
      <c r="K226" s="7">
        <f t="shared" si="118"/>
        <v>5</v>
      </c>
      <c r="L226" s="7">
        <f t="shared" si="119"/>
        <v>5</v>
      </c>
      <c r="M226" s="1" t="s">
        <v>427</v>
      </c>
      <c r="N226" s="7" t="str">
        <f t="shared" si="120"/>
        <v>NA</v>
      </c>
      <c r="O226" s="7" t="e">
        <f t="shared" si="121"/>
        <v>#VALUE!</v>
      </c>
      <c r="Q226" s="7" t="str">
        <f t="shared" si="122"/>
        <v>NA</v>
      </c>
      <c r="R226" s="7" t="e">
        <f t="shared" si="123"/>
        <v>#VALUE!</v>
      </c>
      <c r="S226" s="1" t="s">
        <v>436</v>
      </c>
      <c r="T226" s="7" t="str">
        <f t="shared" si="124"/>
        <v>NA</v>
      </c>
      <c r="U226" s="1" t="e">
        <f t="shared" si="125"/>
        <v>#VALUE!</v>
      </c>
      <c r="V226" s="1" t="s">
        <v>440</v>
      </c>
      <c r="W226" s="7" t="str">
        <f t="shared" si="126"/>
        <v>NA</v>
      </c>
      <c r="X226" s="1" t="e">
        <f t="shared" si="127"/>
        <v>#VALUE!</v>
      </c>
      <c r="Y226" s="1" t="s">
        <v>491</v>
      </c>
      <c r="Z226" s="7" t="str">
        <f t="shared" si="128"/>
        <v>NA</v>
      </c>
      <c r="AA226" s="1" t="e">
        <f t="shared" si="129"/>
        <v>#VALUE!</v>
      </c>
      <c r="AB226" s="1" t="s">
        <v>440</v>
      </c>
      <c r="AC226" s="7" t="str">
        <f t="shared" si="130"/>
        <v>NA</v>
      </c>
      <c r="AD226" s="1" t="e">
        <f t="shared" si="131"/>
        <v>#VALUE!</v>
      </c>
      <c r="AE226" s="1" t="s">
        <v>425</v>
      </c>
      <c r="AF226" s="7">
        <f t="shared" si="132"/>
        <v>2</v>
      </c>
      <c r="AG226" s="1">
        <f t="shared" si="133"/>
        <v>2</v>
      </c>
      <c r="AH226" s="1" t="s">
        <v>453</v>
      </c>
      <c r="AI226" s="7">
        <f t="shared" si="134"/>
        <v>1</v>
      </c>
      <c r="AJ226" s="1">
        <f t="shared" si="135"/>
        <v>1</v>
      </c>
      <c r="AK226" s="1" t="s">
        <v>440</v>
      </c>
      <c r="AL226" s="7" t="str">
        <f t="shared" si="136"/>
        <v>NA</v>
      </c>
      <c r="AM226" s="1" t="e">
        <f t="shared" si="137"/>
        <v>#VALUE!</v>
      </c>
      <c r="AN226" s="1" t="s">
        <v>454</v>
      </c>
      <c r="AO226" s="7">
        <f t="shared" si="138"/>
        <v>0</v>
      </c>
      <c r="AP226" s="1">
        <f t="shared" si="139"/>
        <v>0</v>
      </c>
      <c r="AQ226" s="1" t="s">
        <v>458</v>
      </c>
      <c r="AR226" s="7" t="str">
        <f t="shared" si="140"/>
        <v>NA</v>
      </c>
      <c r="AS226" s="1" t="e">
        <f t="shared" si="141"/>
        <v>#VALUE!</v>
      </c>
      <c r="AT226" s="1" t="s">
        <v>464</v>
      </c>
      <c r="AU226" s="7">
        <f t="shared" si="142"/>
        <v>4</v>
      </c>
      <c r="AV226" s="1">
        <f t="shared" si="143"/>
        <v>4</v>
      </c>
      <c r="AW226" s="1" t="s">
        <v>467</v>
      </c>
      <c r="AX226" s="7" t="str">
        <f t="shared" si="144"/>
        <v>NA</v>
      </c>
      <c r="AY226" s="1" t="e">
        <f t="shared" si="145"/>
        <v>#VALUE!</v>
      </c>
      <c r="BA226" s="7" t="str">
        <f t="shared" si="146"/>
        <v>NA</v>
      </c>
      <c r="BB226" s="1" t="e">
        <f t="shared" si="147"/>
        <v>#VALUE!</v>
      </c>
      <c r="BC226" s="1" t="s">
        <v>453</v>
      </c>
      <c r="BD226" s="7">
        <f t="shared" si="148"/>
        <v>1</v>
      </c>
      <c r="BE226" s="1">
        <f t="shared" si="149"/>
        <v>1</v>
      </c>
      <c r="BF226" s="1" t="s">
        <v>453</v>
      </c>
      <c r="BG226" s="7">
        <f t="shared" si="150"/>
        <v>1</v>
      </c>
      <c r="BH226" s="1">
        <f t="shared" si="151"/>
        <v>1</v>
      </c>
    </row>
    <row r="227" spans="1:60" x14ac:dyDescent="0.25">
      <c r="A227" s="1" t="s">
        <v>163</v>
      </c>
      <c r="B227" s="1" t="s">
        <v>404</v>
      </c>
      <c r="C227" s="7">
        <f t="shared" si="114"/>
        <v>1</v>
      </c>
      <c r="D227" s="1" t="s">
        <v>410</v>
      </c>
      <c r="E227" s="7">
        <f t="shared" si="115"/>
        <v>3</v>
      </c>
      <c r="F227" s="1" t="s">
        <v>414</v>
      </c>
      <c r="G227" s="7">
        <f t="shared" si="116"/>
        <v>1</v>
      </c>
      <c r="H227" s="1" t="s">
        <v>418</v>
      </c>
      <c r="I227" s="7">
        <f t="shared" si="117"/>
        <v>2</v>
      </c>
      <c r="J227" s="1" t="s">
        <v>420</v>
      </c>
      <c r="K227" s="7">
        <f t="shared" si="118"/>
        <v>1</v>
      </c>
      <c r="L227" s="7">
        <f t="shared" si="119"/>
        <v>1</v>
      </c>
      <c r="M227" s="1" t="s">
        <v>489</v>
      </c>
      <c r="N227" s="7">
        <f t="shared" si="120"/>
        <v>1</v>
      </c>
      <c r="O227" s="7">
        <f t="shared" si="121"/>
        <v>1</v>
      </c>
      <c r="P227" s="1" t="s">
        <v>493</v>
      </c>
      <c r="Q227" s="7">
        <f t="shared" si="122"/>
        <v>1</v>
      </c>
      <c r="R227" s="7">
        <f t="shared" si="123"/>
        <v>1</v>
      </c>
      <c r="S227" s="1" t="s">
        <v>432</v>
      </c>
      <c r="T227" s="7">
        <f t="shared" si="124"/>
        <v>2</v>
      </c>
      <c r="U227" s="1">
        <f t="shared" si="125"/>
        <v>2</v>
      </c>
      <c r="V227" s="1" t="s">
        <v>438</v>
      </c>
      <c r="W227" s="7">
        <f t="shared" si="126"/>
        <v>1</v>
      </c>
      <c r="X227" s="1">
        <f t="shared" si="127"/>
        <v>1</v>
      </c>
      <c r="Y227" s="1" t="s">
        <v>440</v>
      </c>
      <c r="Z227" s="7" t="str">
        <f t="shared" si="128"/>
        <v>NA</v>
      </c>
      <c r="AA227" s="1" t="e">
        <f t="shared" si="129"/>
        <v>#VALUE!</v>
      </c>
      <c r="AB227" s="1" t="s">
        <v>489</v>
      </c>
      <c r="AC227" s="7">
        <f t="shared" si="130"/>
        <v>1</v>
      </c>
      <c r="AD227" s="1">
        <f t="shared" si="131"/>
        <v>1</v>
      </c>
      <c r="AE227" s="1" t="s">
        <v>438</v>
      </c>
      <c r="AF227" s="7">
        <f t="shared" si="132"/>
        <v>1</v>
      </c>
      <c r="AG227" s="1">
        <f t="shared" si="133"/>
        <v>1</v>
      </c>
      <c r="AH227" s="1" t="s">
        <v>453</v>
      </c>
      <c r="AI227" s="7">
        <f t="shared" si="134"/>
        <v>1</v>
      </c>
      <c r="AJ227" s="1">
        <f t="shared" si="135"/>
        <v>1</v>
      </c>
      <c r="AK227" s="1" t="s">
        <v>453</v>
      </c>
      <c r="AL227" s="7">
        <f t="shared" si="136"/>
        <v>1</v>
      </c>
      <c r="AM227" s="1">
        <f t="shared" si="137"/>
        <v>1</v>
      </c>
      <c r="AN227" s="1" t="s">
        <v>454</v>
      </c>
      <c r="AO227" s="7">
        <f t="shared" si="138"/>
        <v>0</v>
      </c>
      <c r="AP227" s="1">
        <f t="shared" si="139"/>
        <v>0</v>
      </c>
      <c r="AQ227" s="1" t="s">
        <v>453</v>
      </c>
      <c r="AR227" s="7">
        <f t="shared" si="140"/>
        <v>1</v>
      </c>
      <c r="AS227" s="1">
        <f t="shared" si="141"/>
        <v>1</v>
      </c>
      <c r="AT227" s="1" t="s">
        <v>465</v>
      </c>
      <c r="AU227" s="7">
        <f t="shared" si="142"/>
        <v>2</v>
      </c>
      <c r="AV227" s="1">
        <f t="shared" si="143"/>
        <v>2</v>
      </c>
      <c r="AW227" s="1" t="s">
        <v>453</v>
      </c>
      <c r="AX227" s="7">
        <f t="shared" si="144"/>
        <v>1</v>
      </c>
      <c r="AY227" s="1">
        <f t="shared" si="145"/>
        <v>1</v>
      </c>
      <c r="AZ227" s="1" t="s">
        <v>472</v>
      </c>
      <c r="BA227" s="7">
        <f t="shared" si="146"/>
        <v>3</v>
      </c>
      <c r="BB227" s="1">
        <f t="shared" si="147"/>
        <v>3</v>
      </c>
      <c r="BC227" s="1" t="s">
        <v>453</v>
      </c>
      <c r="BD227" s="7">
        <f t="shared" si="148"/>
        <v>1</v>
      </c>
      <c r="BE227" s="1">
        <f t="shared" si="149"/>
        <v>1</v>
      </c>
      <c r="BF227" s="1" t="s">
        <v>453</v>
      </c>
      <c r="BG227" s="7">
        <f t="shared" si="150"/>
        <v>1</v>
      </c>
      <c r="BH227" s="1">
        <f t="shared" si="151"/>
        <v>1</v>
      </c>
    </row>
    <row r="228" spans="1:60" x14ac:dyDescent="0.25">
      <c r="A228" s="1" t="s">
        <v>287</v>
      </c>
      <c r="B228" s="1" t="s">
        <v>404</v>
      </c>
      <c r="C228" s="7">
        <f t="shared" si="114"/>
        <v>1</v>
      </c>
      <c r="D228" s="1" t="s">
        <v>411</v>
      </c>
      <c r="E228" s="7">
        <f t="shared" si="115"/>
        <v>4</v>
      </c>
      <c r="F228" s="1" t="s">
        <v>484</v>
      </c>
      <c r="G228" s="7">
        <f t="shared" si="116"/>
        <v>2</v>
      </c>
      <c r="H228" s="1" t="s">
        <v>417</v>
      </c>
      <c r="I228" s="7">
        <f t="shared" si="117"/>
        <v>3</v>
      </c>
      <c r="J228" s="1" t="s">
        <v>420</v>
      </c>
      <c r="K228" s="7">
        <f t="shared" si="118"/>
        <v>1</v>
      </c>
      <c r="L228" s="7">
        <f t="shared" si="119"/>
        <v>1</v>
      </c>
      <c r="M228" s="1" t="s">
        <v>489</v>
      </c>
      <c r="N228" s="7">
        <f t="shared" si="120"/>
        <v>1</v>
      </c>
      <c r="O228" s="7">
        <f t="shared" si="121"/>
        <v>1</v>
      </c>
      <c r="P228" s="1" t="s">
        <v>493</v>
      </c>
      <c r="Q228" s="7">
        <f t="shared" si="122"/>
        <v>1</v>
      </c>
      <c r="R228" s="7">
        <f t="shared" si="123"/>
        <v>1</v>
      </c>
      <c r="S228" s="1" t="s">
        <v>436</v>
      </c>
      <c r="T228" s="7" t="str">
        <f t="shared" si="124"/>
        <v>NA</v>
      </c>
      <c r="U228" s="1" t="e">
        <f t="shared" si="125"/>
        <v>#VALUE!</v>
      </c>
      <c r="V228" s="1" t="s">
        <v>438</v>
      </c>
      <c r="W228" s="7">
        <f t="shared" si="126"/>
        <v>1</v>
      </c>
      <c r="X228" s="1">
        <f t="shared" si="127"/>
        <v>1</v>
      </c>
      <c r="Y228" s="1" t="s">
        <v>491</v>
      </c>
      <c r="Z228" s="7" t="str">
        <f t="shared" si="128"/>
        <v>NA</v>
      </c>
      <c r="AA228" s="1" t="e">
        <f t="shared" si="129"/>
        <v>#VALUE!</v>
      </c>
      <c r="AB228" s="1" t="s">
        <v>490</v>
      </c>
      <c r="AC228" s="7">
        <f t="shared" si="130"/>
        <v>5</v>
      </c>
      <c r="AD228" s="1">
        <f t="shared" si="131"/>
        <v>5</v>
      </c>
      <c r="AE228" s="1" t="s">
        <v>425</v>
      </c>
      <c r="AF228" s="7">
        <f t="shared" si="132"/>
        <v>2</v>
      </c>
      <c r="AG228" s="1">
        <f t="shared" si="133"/>
        <v>2</v>
      </c>
      <c r="AH228" s="1" t="s">
        <v>453</v>
      </c>
      <c r="AI228" s="7">
        <f t="shared" si="134"/>
        <v>1</v>
      </c>
      <c r="AJ228" s="1">
        <f t="shared" si="135"/>
        <v>1</v>
      </c>
      <c r="AK228" s="1" t="s">
        <v>453</v>
      </c>
      <c r="AL228" s="7">
        <f t="shared" si="136"/>
        <v>1</v>
      </c>
      <c r="AM228" s="1">
        <f t="shared" si="137"/>
        <v>1</v>
      </c>
      <c r="AN228" s="1" t="s">
        <v>454</v>
      </c>
      <c r="AO228" s="7">
        <f t="shared" si="138"/>
        <v>0</v>
      </c>
      <c r="AP228" s="1">
        <f t="shared" si="139"/>
        <v>0</v>
      </c>
      <c r="AQ228" s="1" t="s">
        <v>454</v>
      </c>
      <c r="AR228" s="7">
        <f t="shared" si="140"/>
        <v>0</v>
      </c>
      <c r="AS228" s="1">
        <f t="shared" si="141"/>
        <v>0</v>
      </c>
      <c r="AT228" s="1" t="s">
        <v>461</v>
      </c>
      <c r="AU228" s="7">
        <f t="shared" si="142"/>
        <v>1</v>
      </c>
      <c r="AV228" s="1">
        <f t="shared" si="143"/>
        <v>1</v>
      </c>
      <c r="AW228" s="1" t="s">
        <v>454</v>
      </c>
      <c r="AX228" s="7">
        <f t="shared" si="144"/>
        <v>0</v>
      </c>
      <c r="AY228" s="1">
        <f t="shared" si="145"/>
        <v>0</v>
      </c>
      <c r="BA228" s="7" t="str">
        <f t="shared" si="146"/>
        <v>NA</v>
      </c>
      <c r="BB228" s="1" t="e">
        <f t="shared" si="147"/>
        <v>#VALUE!</v>
      </c>
      <c r="BC228" s="1" t="s">
        <v>453</v>
      </c>
      <c r="BD228" s="7">
        <f t="shared" si="148"/>
        <v>1</v>
      </c>
      <c r="BE228" s="1">
        <f t="shared" si="149"/>
        <v>1</v>
      </c>
      <c r="BF228" s="1" t="s">
        <v>453</v>
      </c>
      <c r="BG228" s="7">
        <f t="shared" si="150"/>
        <v>1</v>
      </c>
      <c r="BH228" s="1">
        <f t="shared" si="151"/>
        <v>1</v>
      </c>
    </row>
    <row r="229" spans="1:60" x14ac:dyDescent="0.25">
      <c r="A229" s="1" t="s">
        <v>156</v>
      </c>
      <c r="B229" s="1" t="s">
        <v>404</v>
      </c>
      <c r="C229" s="7">
        <f t="shared" si="114"/>
        <v>1</v>
      </c>
      <c r="D229" s="1" t="s">
        <v>410</v>
      </c>
      <c r="E229" s="7">
        <f t="shared" si="115"/>
        <v>3</v>
      </c>
      <c r="F229" s="1" t="s">
        <v>414</v>
      </c>
      <c r="G229" s="7">
        <f t="shared" si="116"/>
        <v>1</v>
      </c>
      <c r="H229" s="1" t="s">
        <v>418</v>
      </c>
      <c r="I229" s="7">
        <f t="shared" si="117"/>
        <v>2</v>
      </c>
      <c r="J229" s="1" t="s">
        <v>420</v>
      </c>
      <c r="K229" s="7">
        <f t="shared" si="118"/>
        <v>1</v>
      </c>
      <c r="L229" s="7">
        <f t="shared" si="119"/>
        <v>1</v>
      </c>
      <c r="M229" s="1" t="s">
        <v>489</v>
      </c>
      <c r="N229" s="7">
        <f t="shared" si="120"/>
        <v>1</v>
      </c>
      <c r="O229" s="7">
        <f t="shared" si="121"/>
        <v>1</v>
      </c>
      <c r="P229" s="1" t="s">
        <v>493</v>
      </c>
      <c r="Q229" s="7">
        <f t="shared" si="122"/>
        <v>1</v>
      </c>
      <c r="R229" s="7">
        <f t="shared" si="123"/>
        <v>1</v>
      </c>
      <c r="S229" s="1" t="s">
        <v>432</v>
      </c>
      <c r="T229" s="7">
        <f t="shared" si="124"/>
        <v>2</v>
      </c>
      <c r="U229" s="1">
        <f t="shared" si="125"/>
        <v>2</v>
      </c>
      <c r="V229" s="1" t="s">
        <v>438</v>
      </c>
      <c r="W229" s="7">
        <f t="shared" si="126"/>
        <v>1</v>
      </c>
      <c r="X229" s="1">
        <f t="shared" si="127"/>
        <v>1</v>
      </c>
      <c r="Y229" s="1" t="s">
        <v>440</v>
      </c>
      <c r="Z229" s="7" t="str">
        <f t="shared" si="128"/>
        <v>NA</v>
      </c>
      <c r="AA229" s="1" t="e">
        <f t="shared" si="129"/>
        <v>#VALUE!</v>
      </c>
      <c r="AB229" s="1" t="s">
        <v>489</v>
      </c>
      <c r="AC229" s="7">
        <f t="shared" si="130"/>
        <v>1</v>
      </c>
      <c r="AD229" s="1">
        <f t="shared" si="131"/>
        <v>1</v>
      </c>
      <c r="AE229" s="1" t="s">
        <v>438</v>
      </c>
      <c r="AF229" s="7">
        <f t="shared" si="132"/>
        <v>1</v>
      </c>
      <c r="AG229" s="1">
        <f t="shared" si="133"/>
        <v>1</v>
      </c>
      <c r="AH229" s="1" t="s">
        <v>455</v>
      </c>
      <c r="AI229" s="7" t="str">
        <f t="shared" si="134"/>
        <v>NA</v>
      </c>
      <c r="AJ229" s="1" t="e">
        <f t="shared" si="135"/>
        <v>#VALUE!</v>
      </c>
      <c r="AK229" s="1" t="s">
        <v>453</v>
      </c>
      <c r="AL229" s="7">
        <f t="shared" si="136"/>
        <v>1</v>
      </c>
      <c r="AM229" s="1">
        <f t="shared" si="137"/>
        <v>1</v>
      </c>
      <c r="AN229" s="1" t="s">
        <v>454</v>
      </c>
      <c r="AO229" s="7">
        <f t="shared" si="138"/>
        <v>0</v>
      </c>
      <c r="AP229" s="1">
        <f t="shared" si="139"/>
        <v>0</v>
      </c>
      <c r="AQ229" s="1" t="s">
        <v>453</v>
      </c>
      <c r="AR229" s="7">
        <f t="shared" si="140"/>
        <v>1</v>
      </c>
      <c r="AS229" s="1">
        <f t="shared" si="141"/>
        <v>1</v>
      </c>
      <c r="AT229" s="1" t="s">
        <v>464</v>
      </c>
      <c r="AU229" s="7">
        <f t="shared" si="142"/>
        <v>4</v>
      </c>
      <c r="AV229" s="1">
        <f t="shared" si="143"/>
        <v>4</v>
      </c>
      <c r="AW229" s="1" t="s">
        <v>454</v>
      </c>
      <c r="AX229" s="7">
        <f t="shared" si="144"/>
        <v>0</v>
      </c>
      <c r="AY229" s="1">
        <f t="shared" si="145"/>
        <v>0</v>
      </c>
      <c r="BA229" s="7" t="str">
        <f t="shared" si="146"/>
        <v>NA</v>
      </c>
      <c r="BB229" s="1" t="e">
        <f t="shared" si="147"/>
        <v>#VALUE!</v>
      </c>
      <c r="BC229" s="1" t="s">
        <v>453</v>
      </c>
      <c r="BD229" s="7">
        <f t="shared" si="148"/>
        <v>1</v>
      </c>
      <c r="BE229" s="1">
        <f t="shared" si="149"/>
        <v>1</v>
      </c>
      <c r="BF229" s="1" t="s">
        <v>453</v>
      </c>
      <c r="BG229" s="7">
        <f t="shared" si="150"/>
        <v>1</v>
      </c>
      <c r="BH229" s="1">
        <f t="shared" si="151"/>
        <v>1</v>
      </c>
    </row>
    <row r="230" spans="1:60" x14ac:dyDescent="0.25">
      <c r="A230" s="1" t="s">
        <v>6</v>
      </c>
      <c r="B230" s="1" t="s">
        <v>404</v>
      </c>
      <c r="C230" s="7">
        <f t="shared" si="114"/>
        <v>1</v>
      </c>
      <c r="D230" s="1" t="s">
        <v>408</v>
      </c>
      <c r="E230" s="7">
        <f t="shared" si="115"/>
        <v>1</v>
      </c>
      <c r="F230" s="1" t="s">
        <v>414</v>
      </c>
      <c r="G230" s="7">
        <f t="shared" si="116"/>
        <v>1</v>
      </c>
      <c r="H230" s="1" t="s">
        <v>416</v>
      </c>
      <c r="I230" s="7">
        <f t="shared" si="117"/>
        <v>1</v>
      </c>
      <c r="J230" s="1" t="s">
        <v>420</v>
      </c>
      <c r="K230" s="7">
        <f t="shared" si="118"/>
        <v>1</v>
      </c>
      <c r="L230" s="7">
        <f t="shared" si="119"/>
        <v>1</v>
      </c>
      <c r="M230" s="1" t="s">
        <v>489</v>
      </c>
      <c r="N230" s="7">
        <f t="shared" si="120"/>
        <v>1</v>
      </c>
      <c r="O230" s="7">
        <f t="shared" si="121"/>
        <v>1</v>
      </c>
      <c r="P230" s="1" t="s">
        <v>493</v>
      </c>
      <c r="Q230" s="7">
        <f t="shared" si="122"/>
        <v>1</v>
      </c>
      <c r="R230" s="7">
        <f t="shared" si="123"/>
        <v>1</v>
      </c>
      <c r="S230" s="1" t="s">
        <v>432</v>
      </c>
      <c r="T230" s="7">
        <f t="shared" si="124"/>
        <v>2</v>
      </c>
      <c r="U230" s="1">
        <f t="shared" si="125"/>
        <v>2</v>
      </c>
      <c r="V230" s="1" t="s">
        <v>438</v>
      </c>
      <c r="W230" s="7">
        <f t="shared" si="126"/>
        <v>1</v>
      </c>
      <c r="X230" s="1">
        <f t="shared" si="127"/>
        <v>1</v>
      </c>
      <c r="Y230" s="1" t="s">
        <v>438</v>
      </c>
      <c r="Z230" s="7">
        <f t="shared" si="128"/>
        <v>1</v>
      </c>
      <c r="AA230" s="1">
        <f t="shared" si="129"/>
        <v>1</v>
      </c>
      <c r="AB230" s="1" t="s">
        <v>489</v>
      </c>
      <c r="AC230" s="7">
        <f t="shared" si="130"/>
        <v>1</v>
      </c>
      <c r="AD230" s="1">
        <f t="shared" si="131"/>
        <v>1</v>
      </c>
      <c r="AE230" s="1" t="s">
        <v>445</v>
      </c>
      <c r="AF230" s="7">
        <f t="shared" si="132"/>
        <v>1</v>
      </c>
      <c r="AG230" s="1">
        <f t="shared" si="133"/>
        <v>1</v>
      </c>
      <c r="AH230" s="1" t="s">
        <v>453</v>
      </c>
      <c r="AI230" s="7">
        <f t="shared" si="134"/>
        <v>1</v>
      </c>
      <c r="AJ230" s="1">
        <f t="shared" si="135"/>
        <v>1</v>
      </c>
      <c r="AK230" s="1" t="s">
        <v>440</v>
      </c>
      <c r="AL230" s="7" t="str">
        <f t="shared" si="136"/>
        <v>NA</v>
      </c>
      <c r="AM230" s="1" t="e">
        <f t="shared" si="137"/>
        <v>#VALUE!</v>
      </c>
      <c r="AN230" s="1" t="s">
        <v>454</v>
      </c>
      <c r="AO230" s="7">
        <f t="shared" si="138"/>
        <v>0</v>
      </c>
      <c r="AP230" s="1">
        <f t="shared" si="139"/>
        <v>0</v>
      </c>
      <c r="AQ230" s="1" t="s">
        <v>453</v>
      </c>
      <c r="AR230" s="7">
        <f t="shared" si="140"/>
        <v>1</v>
      </c>
      <c r="AS230" s="1">
        <f t="shared" si="141"/>
        <v>1</v>
      </c>
      <c r="AT230" s="1" t="s">
        <v>464</v>
      </c>
      <c r="AU230" s="7">
        <f t="shared" si="142"/>
        <v>4</v>
      </c>
      <c r="AV230" s="1">
        <f t="shared" si="143"/>
        <v>4</v>
      </c>
      <c r="AW230" s="1" t="s">
        <v>453</v>
      </c>
      <c r="AX230" s="7">
        <f t="shared" si="144"/>
        <v>1</v>
      </c>
      <c r="AY230" s="1">
        <f t="shared" si="145"/>
        <v>1</v>
      </c>
      <c r="AZ230" s="1" t="s">
        <v>473</v>
      </c>
      <c r="BA230" s="7">
        <f t="shared" si="146"/>
        <v>2</v>
      </c>
      <c r="BB230" s="1">
        <f t="shared" si="147"/>
        <v>2</v>
      </c>
      <c r="BC230" s="1" t="s">
        <v>453</v>
      </c>
      <c r="BD230" s="7">
        <f t="shared" si="148"/>
        <v>1</v>
      </c>
      <c r="BE230" s="1">
        <f t="shared" si="149"/>
        <v>1</v>
      </c>
      <c r="BF230" s="1" t="s">
        <v>455</v>
      </c>
      <c r="BG230" s="7" t="str">
        <f t="shared" si="150"/>
        <v>NA</v>
      </c>
      <c r="BH230" s="1" t="e">
        <f t="shared" si="151"/>
        <v>#VALUE!</v>
      </c>
    </row>
    <row r="231" spans="1:60" x14ac:dyDescent="0.25">
      <c r="A231" s="1" t="s">
        <v>62</v>
      </c>
      <c r="B231" s="1" t="s">
        <v>404</v>
      </c>
      <c r="C231" s="7">
        <f t="shared" si="114"/>
        <v>1</v>
      </c>
      <c r="D231" s="1" t="s">
        <v>409</v>
      </c>
      <c r="E231" s="7">
        <f t="shared" si="115"/>
        <v>2</v>
      </c>
      <c r="F231" s="1" t="s">
        <v>484</v>
      </c>
      <c r="G231" s="7">
        <f t="shared" si="116"/>
        <v>2</v>
      </c>
      <c r="H231" s="1" t="s">
        <v>416</v>
      </c>
      <c r="I231" s="7">
        <f t="shared" si="117"/>
        <v>1</v>
      </c>
      <c r="J231" s="1" t="s">
        <v>487</v>
      </c>
      <c r="K231" s="7">
        <f t="shared" si="118"/>
        <v>3</v>
      </c>
      <c r="L231" s="7">
        <f t="shared" si="119"/>
        <v>3</v>
      </c>
      <c r="M231" s="1" t="s">
        <v>425</v>
      </c>
      <c r="N231" s="7">
        <f t="shared" si="120"/>
        <v>2</v>
      </c>
      <c r="O231" s="7">
        <f t="shared" si="121"/>
        <v>2</v>
      </c>
      <c r="P231" s="1" t="s">
        <v>495</v>
      </c>
      <c r="Q231" s="7">
        <f t="shared" si="122"/>
        <v>4</v>
      </c>
      <c r="R231" s="7">
        <f t="shared" si="123"/>
        <v>4</v>
      </c>
      <c r="S231" s="1" t="s">
        <v>433</v>
      </c>
      <c r="T231" s="7">
        <f t="shared" si="124"/>
        <v>1</v>
      </c>
      <c r="U231" s="1">
        <f t="shared" si="125"/>
        <v>1</v>
      </c>
      <c r="V231" s="1" t="s">
        <v>425</v>
      </c>
      <c r="W231" s="7">
        <f t="shared" si="126"/>
        <v>2</v>
      </c>
      <c r="X231" s="1">
        <f t="shared" si="127"/>
        <v>2</v>
      </c>
      <c r="Y231" s="1" t="s">
        <v>425</v>
      </c>
      <c r="Z231" s="7">
        <f t="shared" si="128"/>
        <v>2</v>
      </c>
      <c r="AA231" s="1">
        <f t="shared" si="129"/>
        <v>2</v>
      </c>
      <c r="AB231" s="1" t="s">
        <v>425</v>
      </c>
      <c r="AC231" s="7">
        <f t="shared" si="130"/>
        <v>2</v>
      </c>
      <c r="AD231" s="1">
        <f t="shared" si="131"/>
        <v>2</v>
      </c>
      <c r="AE231" s="1" t="s">
        <v>425</v>
      </c>
      <c r="AF231" s="7">
        <f t="shared" si="132"/>
        <v>2</v>
      </c>
      <c r="AG231" s="1">
        <f t="shared" si="133"/>
        <v>2</v>
      </c>
      <c r="AH231" s="1" t="s">
        <v>453</v>
      </c>
      <c r="AI231" s="7">
        <f t="shared" si="134"/>
        <v>1</v>
      </c>
      <c r="AJ231" s="1">
        <f t="shared" si="135"/>
        <v>1</v>
      </c>
      <c r="AK231" s="1" t="s">
        <v>453</v>
      </c>
      <c r="AL231" s="7">
        <f t="shared" si="136"/>
        <v>1</v>
      </c>
      <c r="AM231" s="1">
        <f t="shared" si="137"/>
        <v>1</v>
      </c>
      <c r="AN231" s="1" t="s">
        <v>454</v>
      </c>
      <c r="AO231" s="7">
        <f t="shared" si="138"/>
        <v>0</v>
      </c>
      <c r="AP231" s="1">
        <f t="shared" si="139"/>
        <v>0</v>
      </c>
      <c r="AQ231" s="1" t="s">
        <v>454</v>
      </c>
      <c r="AR231" s="7">
        <f t="shared" si="140"/>
        <v>0</v>
      </c>
      <c r="AS231" s="1">
        <f t="shared" si="141"/>
        <v>0</v>
      </c>
      <c r="AT231" s="1" t="s">
        <v>463</v>
      </c>
      <c r="AU231" s="7">
        <f t="shared" si="142"/>
        <v>5</v>
      </c>
      <c r="AV231" s="1">
        <f t="shared" si="143"/>
        <v>5</v>
      </c>
      <c r="AW231" s="1" t="s">
        <v>453</v>
      </c>
      <c r="AX231" s="7">
        <f t="shared" si="144"/>
        <v>1</v>
      </c>
      <c r="AY231" s="1">
        <f t="shared" si="145"/>
        <v>1</v>
      </c>
      <c r="AZ231" s="1" t="s">
        <v>472</v>
      </c>
      <c r="BA231" s="7">
        <f t="shared" si="146"/>
        <v>3</v>
      </c>
      <c r="BB231" s="1">
        <f t="shared" si="147"/>
        <v>3</v>
      </c>
      <c r="BC231" s="1" t="s">
        <v>453</v>
      </c>
      <c r="BD231" s="7">
        <f t="shared" si="148"/>
        <v>1</v>
      </c>
      <c r="BE231" s="1">
        <f t="shared" si="149"/>
        <v>1</v>
      </c>
      <c r="BF231" s="1" t="s">
        <v>453</v>
      </c>
      <c r="BG231" s="7">
        <f t="shared" si="150"/>
        <v>1</v>
      </c>
      <c r="BH231" s="1">
        <f t="shared" si="151"/>
        <v>1</v>
      </c>
    </row>
    <row r="232" spans="1:60" x14ac:dyDescent="0.25">
      <c r="A232" s="1" t="s">
        <v>367</v>
      </c>
      <c r="B232" s="1" t="s">
        <v>403</v>
      </c>
      <c r="C232" s="7">
        <f t="shared" si="114"/>
        <v>2</v>
      </c>
      <c r="D232" s="1" t="s">
        <v>412</v>
      </c>
      <c r="E232" s="7">
        <f t="shared" si="115"/>
        <v>5</v>
      </c>
      <c r="F232" s="1" t="s">
        <v>484</v>
      </c>
      <c r="G232" s="7">
        <f t="shared" si="116"/>
        <v>2</v>
      </c>
      <c r="H232" s="1" t="s">
        <v>418</v>
      </c>
      <c r="I232" s="7">
        <f t="shared" si="117"/>
        <v>2</v>
      </c>
      <c r="J232" s="1" t="s">
        <v>487</v>
      </c>
      <c r="K232" s="7">
        <f t="shared" si="118"/>
        <v>3</v>
      </c>
      <c r="L232" s="7">
        <f t="shared" si="119"/>
        <v>3</v>
      </c>
      <c r="M232" s="1" t="s">
        <v>491</v>
      </c>
      <c r="N232" s="7" t="str">
        <f t="shared" si="120"/>
        <v>NA</v>
      </c>
      <c r="O232" s="7" t="e">
        <f t="shared" si="121"/>
        <v>#VALUE!</v>
      </c>
      <c r="Q232" s="7" t="str">
        <f t="shared" si="122"/>
        <v>NA</v>
      </c>
      <c r="R232" s="7" t="e">
        <f t="shared" si="123"/>
        <v>#VALUE!</v>
      </c>
      <c r="S232" s="1" t="s">
        <v>434</v>
      </c>
      <c r="T232" s="7">
        <f t="shared" si="124"/>
        <v>5</v>
      </c>
      <c r="U232" s="1">
        <f t="shared" si="125"/>
        <v>5</v>
      </c>
      <c r="V232" s="1" t="s">
        <v>490</v>
      </c>
      <c r="W232" s="7">
        <f t="shared" si="126"/>
        <v>5</v>
      </c>
      <c r="X232" s="1">
        <f t="shared" si="127"/>
        <v>5</v>
      </c>
      <c r="Y232" s="1" t="s">
        <v>490</v>
      </c>
      <c r="Z232" s="7">
        <f t="shared" si="128"/>
        <v>5</v>
      </c>
      <c r="AA232" s="1">
        <f t="shared" si="129"/>
        <v>5</v>
      </c>
      <c r="AB232" s="1" t="s">
        <v>425</v>
      </c>
      <c r="AC232" s="7">
        <f t="shared" si="130"/>
        <v>2</v>
      </c>
      <c r="AD232" s="1">
        <f t="shared" si="131"/>
        <v>2</v>
      </c>
      <c r="AE232" s="1" t="s">
        <v>425</v>
      </c>
      <c r="AF232" s="7">
        <f t="shared" si="132"/>
        <v>2</v>
      </c>
      <c r="AG232" s="1">
        <f t="shared" si="133"/>
        <v>2</v>
      </c>
      <c r="AH232" s="1" t="s">
        <v>453</v>
      </c>
      <c r="AI232" s="7">
        <f t="shared" si="134"/>
        <v>1</v>
      </c>
      <c r="AJ232" s="1">
        <f t="shared" si="135"/>
        <v>1</v>
      </c>
      <c r="AK232" s="1" t="s">
        <v>454</v>
      </c>
      <c r="AL232" s="7">
        <f t="shared" si="136"/>
        <v>0</v>
      </c>
      <c r="AM232" s="1">
        <f t="shared" si="137"/>
        <v>0</v>
      </c>
      <c r="AN232" s="1" t="s">
        <v>454</v>
      </c>
      <c r="AO232" s="7">
        <f t="shared" si="138"/>
        <v>0</v>
      </c>
      <c r="AP232" s="1">
        <f t="shared" si="139"/>
        <v>0</v>
      </c>
      <c r="AQ232" s="1" t="s">
        <v>453</v>
      </c>
      <c r="AR232" s="7">
        <f t="shared" si="140"/>
        <v>1</v>
      </c>
      <c r="AS232" s="1">
        <f t="shared" si="141"/>
        <v>1</v>
      </c>
      <c r="AT232" s="1" t="s">
        <v>463</v>
      </c>
      <c r="AU232" s="7">
        <f t="shared" si="142"/>
        <v>5</v>
      </c>
      <c r="AV232" s="1">
        <f t="shared" si="143"/>
        <v>5</v>
      </c>
      <c r="AW232" s="1" t="s">
        <v>453</v>
      </c>
      <c r="AX232" s="7">
        <f t="shared" si="144"/>
        <v>1</v>
      </c>
      <c r="AY232" s="1">
        <f t="shared" si="145"/>
        <v>1</v>
      </c>
      <c r="AZ232" s="1" t="s">
        <v>473</v>
      </c>
      <c r="BA232" s="7">
        <f t="shared" si="146"/>
        <v>2</v>
      </c>
      <c r="BB232" s="1">
        <f t="shared" si="147"/>
        <v>2</v>
      </c>
      <c r="BC232" s="1" t="s">
        <v>453</v>
      </c>
      <c r="BD232" s="7">
        <f t="shared" si="148"/>
        <v>1</v>
      </c>
      <c r="BE232" s="1">
        <f t="shared" si="149"/>
        <v>1</v>
      </c>
      <c r="BF232" s="1" t="s">
        <v>453</v>
      </c>
      <c r="BG232" s="7">
        <f t="shared" si="150"/>
        <v>1</v>
      </c>
      <c r="BH232" s="1">
        <f t="shared" si="151"/>
        <v>1</v>
      </c>
    </row>
    <row r="233" spans="1:60" x14ac:dyDescent="0.25">
      <c r="A233" s="1" t="s">
        <v>273</v>
      </c>
      <c r="B233" s="1" t="s">
        <v>404</v>
      </c>
      <c r="C233" s="7">
        <f t="shared" si="114"/>
        <v>1</v>
      </c>
      <c r="D233" s="1" t="s">
        <v>411</v>
      </c>
      <c r="E233" s="7">
        <f t="shared" si="115"/>
        <v>4</v>
      </c>
      <c r="F233" s="1" t="s">
        <v>414</v>
      </c>
      <c r="G233" s="7">
        <f t="shared" si="116"/>
        <v>1</v>
      </c>
      <c r="H233" s="1" t="s">
        <v>417</v>
      </c>
      <c r="I233" s="7">
        <f t="shared" si="117"/>
        <v>3</v>
      </c>
      <c r="J233" s="1" t="s">
        <v>423</v>
      </c>
      <c r="K233" s="7">
        <f t="shared" si="118"/>
        <v>5</v>
      </c>
      <c r="L233" s="7">
        <f t="shared" si="119"/>
        <v>5</v>
      </c>
      <c r="M233" s="1" t="s">
        <v>489</v>
      </c>
      <c r="N233" s="7">
        <f t="shared" si="120"/>
        <v>1</v>
      </c>
      <c r="O233" s="7">
        <f t="shared" si="121"/>
        <v>1</v>
      </c>
      <c r="P233" s="1" t="s">
        <v>493</v>
      </c>
      <c r="Q233" s="7">
        <f t="shared" si="122"/>
        <v>1</v>
      </c>
      <c r="R233" s="7">
        <f t="shared" si="123"/>
        <v>1</v>
      </c>
      <c r="S233" s="1" t="s">
        <v>436</v>
      </c>
      <c r="T233" s="7" t="str">
        <f t="shared" si="124"/>
        <v>NA</v>
      </c>
      <c r="U233" s="1" t="e">
        <f t="shared" si="125"/>
        <v>#VALUE!</v>
      </c>
      <c r="V233" s="1" t="s">
        <v>440</v>
      </c>
      <c r="W233" s="7" t="str">
        <f t="shared" si="126"/>
        <v>NA</v>
      </c>
      <c r="X233" s="1" t="e">
        <f t="shared" si="127"/>
        <v>#VALUE!</v>
      </c>
      <c r="Y233" s="1" t="s">
        <v>490</v>
      </c>
      <c r="Z233" s="7">
        <f t="shared" si="128"/>
        <v>5</v>
      </c>
      <c r="AA233" s="1">
        <f t="shared" si="129"/>
        <v>5</v>
      </c>
      <c r="AB233" s="1" t="s">
        <v>490</v>
      </c>
      <c r="AC233" s="7">
        <f t="shared" si="130"/>
        <v>5</v>
      </c>
      <c r="AD233" s="1">
        <f t="shared" si="131"/>
        <v>5</v>
      </c>
      <c r="AE233" s="1" t="s">
        <v>425</v>
      </c>
      <c r="AF233" s="7">
        <f t="shared" si="132"/>
        <v>2</v>
      </c>
      <c r="AG233" s="1">
        <f t="shared" si="133"/>
        <v>2</v>
      </c>
      <c r="AH233" s="1" t="s">
        <v>453</v>
      </c>
      <c r="AI233" s="7">
        <f t="shared" si="134"/>
        <v>1</v>
      </c>
      <c r="AJ233" s="1">
        <f t="shared" si="135"/>
        <v>1</v>
      </c>
      <c r="AK233" s="1" t="s">
        <v>453</v>
      </c>
      <c r="AL233" s="7">
        <f t="shared" si="136"/>
        <v>1</v>
      </c>
      <c r="AM233" s="1">
        <f t="shared" si="137"/>
        <v>1</v>
      </c>
      <c r="AN233" s="1" t="s">
        <v>454</v>
      </c>
      <c r="AO233" s="7">
        <f t="shared" si="138"/>
        <v>0</v>
      </c>
      <c r="AP233" s="1">
        <f t="shared" si="139"/>
        <v>0</v>
      </c>
      <c r="AQ233" s="1" t="s">
        <v>454</v>
      </c>
      <c r="AR233" s="7">
        <f t="shared" si="140"/>
        <v>0</v>
      </c>
      <c r="AS233" s="1">
        <f t="shared" si="141"/>
        <v>0</v>
      </c>
      <c r="AT233" s="1" t="s">
        <v>464</v>
      </c>
      <c r="AU233" s="7">
        <f t="shared" si="142"/>
        <v>4</v>
      </c>
      <c r="AV233" s="1">
        <f t="shared" si="143"/>
        <v>4</v>
      </c>
      <c r="AW233" s="1" t="s">
        <v>454</v>
      </c>
      <c r="AX233" s="7">
        <f t="shared" si="144"/>
        <v>0</v>
      </c>
      <c r="AY233" s="1">
        <f t="shared" si="145"/>
        <v>0</v>
      </c>
      <c r="BA233" s="7" t="str">
        <f t="shared" si="146"/>
        <v>NA</v>
      </c>
      <c r="BB233" s="1" t="e">
        <f t="shared" si="147"/>
        <v>#VALUE!</v>
      </c>
      <c r="BC233" s="1" t="s">
        <v>453</v>
      </c>
      <c r="BD233" s="7">
        <f t="shared" si="148"/>
        <v>1</v>
      </c>
      <c r="BE233" s="1">
        <f t="shared" si="149"/>
        <v>1</v>
      </c>
      <c r="BF233" s="1" t="s">
        <v>453</v>
      </c>
      <c r="BG233" s="7">
        <f t="shared" si="150"/>
        <v>1</v>
      </c>
      <c r="BH233" s="1">
        <f t="shared" si="151"/>
        <v>1</v>
      </c>
    </row>
    <row r="234" spans="1:60" x14ac:dyDescent="0.25">
      <c r="A234" s="1" t="s">
        <v>319</v>
      </c>
      <c r="B234" s="1" t="s">
        <v>404</v>
      </c>
      <c r="C234" s="7">
        <f t="shared" si="114"/>
        <v>1</v>
      </c>
      <c r="D234" s="1" t="s">
        <v>412</v>
      </c>
      <c r="E234" s="7">
        <f t="shared" si="115"/>
        <v>5</v>
      </c>
      <c r="F234" s="1" t="s">
        <v>414</v>
      </c>
      <c r="G234" s="7">
        <f t="shared" si="116"/>
        <v>1</v>
      </c>
      <c r="H234" s="1" t="s">
        <v>417</v>
      </c>
      <c r="I234" s="7">
        <f t="shared" si="117"/>
        <v>3</v>
      </c>
      <c r="J234" s="1" t="s">
        <v>487</v>
      </c>
      <c r="K234" s="7">
        <f t="shared" si="118"/>
        <v>3</v>
      </c>
      <c r="L234" s="7">
        <f t="shared" si="119"/>
        <v>3</v>
      </c>
      <c r="M234" s="1" t="s">
        <v>426</v>
      </c>
      <c r="N234" s="7">
        <f t="shared" si="120"/>
        <v>4</v>
      </c>
      <c r="O234" s="7">
        <f t="shared" si="121"/>
        <v>4</v>
      </c>
      <c r="Q234" s="7" t="str">
        <f t="shared" si="122"/>
        <v>NA</v>
      </c>
      <c r="R234" s="7" t="e">
        <f t="shared" si="123"/>
        <v>#VALUE!</v>
      </c>
      <c r="S234" s="1" t="s">
        <v>432</v>
      </c>
      <c r="T234" s="7">
        <f t="shared" si="124"/>
        <v>2</v>
      </c>
      <c r="U234" s="1">
        <f t="shared" si="125"/>
        <v>2</v>
      </c>
      <c r="V234" s="1" t="s">
        <v>438</v>
      </c>
      <c r="W234" s="7">
        <f t="shared" si="126"/>
        <v>1</v>
      </c>
      <c r="X234" s="1">
        <f t="shared" si="127"/>
        <v>1</v>
      </c>
      <c r="Y234" s="1" t="s">
        <v>438</v>
      </c>
      <c r="Z234" s="7">
        <f t="shared" si="128"/>
        <v>1</v>
      </c>
      <c r="AA234" s="1">
        <f t="shared" si="129"/>
        <v>1</v>
      </c>
      <c r="AB234" s="1" t="s">
        <v>440</v>
      </c>
      <c r="AC234" s="7" t="str">
        <f t="shared" si="130"/>
        <v>NA</v>
      </c>
      <c r="AD234" s="1" t="e">
        <f t="shared" si="131"/>
        <v>#VALUE!</v>
      </c>
      <c r="AE234" s="1" t="s">
        <v>446</v>
      </c>
      <c r="AF234" s="7">
        <f t="shared" si="132"/>
        <v>5</v>
      </c>
      <c r="AG234" s="1">
        <f t="shared" si="133"/>
        <v>5</v>
      </c>
      <c r="AH234" s="1" t="s">
        <v>453</v>
      </c>
      <c r="AI234" s="7">
        <f t="shared" si="134"/>
        <v>1</v>
      </c>
      <c r="AJ234" s="1">
        <f t="shared" si="135"/>
        <v>1</v>
      </c>
      <c r="AK234" s="1" t="s">
        <v>453</v>
      </c>
      <c r="AL234" s="7">
        <f t="shared" si="136"/>
        <v>1</v>
      </c>
      <c r="AM234" s="1">
        <f t="shared" si="137"/>
        <v>1</v>
      </c>
      <c r="AN234" s="1" t="s">
        <v>453</v>
      </c>
      <c r="AO234" s="7">
        <f t="shared" si="138"/>
        <v>1</v>
      </c>
      <c r="AP234" s="1">
        <f t="shared" si="139"/>
        <v>1</v>
      </c>
      <c r="AQ234" s="1" t="s">
        <v>454</v>
      </c>
      <c r="AR234" s="7">
        <f t="shared" si="140"/>
        <v>0</v>
      </c>
      <c r="AS234" s="1">
        <f t="shared" si="141"/>
        <v>0</v>
      </c>
      <c r="AT234" s="1" t="s">
        <v>462</v>
      </c>
      <c r="AU234" s="7">
        <f t="shared" si="142"/>
        <v>3</v>
      </c>
      <c r="AV234" s="1">
        <f t="shared" si="143"/>
        <v>3</v>
      </c>
      <c r="AW234" s="1" t="s">
        <v>453</v>
      </c>
      <c r="AX234" s="7">
        <f t="shared" si="144"/>
        <v>1</v>
      </c>
      <c r="AY234" s="1">
        <f t="shared" si="145"/>
        <v>1</v>
      </c>
      <c r="AZ234" s="1" t="s">
        <v>474</v>
      </c>
      <c r="BA234" s="7">
        <f t="shared" si="146"/>
        <v>1</v>
      </c>
      <c r="BB234" s="1">
        <f t="shared" si="147"/>
        <v>1</v>
      </c>
      <c r="BC234" s="1" t="s">
        <v>453</v>
      </c>
      <c r="BD234" s="7">
        <f t="shared" si="148"/>
        <v>1</v>
      </c>
      <c r="BE234" s="1">
        <f t="shared" si="149"/>
        <v>1</v>
      </c>
      <c r="BF234" s="1" t="s">
        <v>455</v>
      </c>
      <c r="BG234" s="7" t="str">
        <f t="shared" si="150"/>
        <v>NA</v>
      </c>
      <c r="BH234" s="1" t="e">
        <f t="shared" si="151"/>
        <v>#VALUE!</v>
      </c>
    </row>
    <row r="235" spans="1:60" x14ac:dyDescent="0.25">
      <c r="A235" s="1" t="s">
        <v>24</v>
      </c>
      <c r="B235" s="1" t="s">
        <v>404</v>
      </c>
      <c r="C235" s="7">
        <f t="shared" si="114"/>
        <v>1</v>
      </c>
      <c r="D235" s="1" t="s">
        <v>483</v>
      </c>
      <c r="E235" s="7">
        <f t="shared" si="115"/>
        <v>6</v>
      </c>
      <c r="F235" s="1" t="s">
        <v>414</v>
      </c>
      <c r="G235" s="7">
        <f t="shared" si="116"/>
        <v>1</v>
      </c>
      <c r="H235" s="1" t="s">
        <v>416</v>
      </c>
      <c r="I235" s="7">
        <f t="shared" si="117"/>
        <v>1</v>
      </c>
      <c r="J235" s="1" t="s">
        <v>420</v>
      </c>
      <c r="K235" s="7">
        <f t="shared" si="118"/>
        <v>1</v>
      </c>
      <c r="L235" s="7">
        <f t="shared" si="119"/>
        <v>1</v>
      </c>
      <c r="M235" s="1" t="s">
        <v>489</v>
      </c>
      <c r="N235" s="7">
        <f t="shared" si="120"/>
        <v>1</v>
      </c>
      <c r="O235" s="7">
        <f t="shared" si="121"/>
        <v>1</v>
      </c>
      <c r="P235" s="1" t="s">
        <v>494</v>
      </c>
      <c r="Q235" s="7">
        <f t="shared" si="122"/>
        <v>4</v>
      </c>
      <c r="R235" s="7">
        <f t="shared" si="123"/>
        <v>4</v>
      </c>
      <c r="S235" s="1" t="s">
        <v>432</v>
      </c>
      <c r="T235" s="7">
        <f t="shared" si="124"/>
        <v>2</v>
      </c>
      <c r="U235" s="1">
        <f t="shared" si="125"/>
        <v>2</v>
      </c>
      <c r="V235" s="1" t="s">
        <v>438</v>
      </c>
      <c r="W235" s="7">
        <f t="shared" si="126"/>
        <v>1</v>
      </c>
      <c r="X235" s="1">
        <f t="shared" si="127"/>
        <v>1</v>
      </c>
      <c r="Y235" s="1" t="s">
        <v>438</v>
      </c>
      <c r="Z235" s="7">
        <f t="shared" si="128"/>
        <v>1</v>
      </c>
      <c r="AA235" s="1">
        <f t="shared" si="129"/>
        <v>1</v>
      </c>
      <c r="AB235" s="1" t="s">
        <v>489</v>
      </c>
      <c r="AC235" s="7">
        <f t="shared" si="130"/>
        <v>1</v>
      </c>
      <c r="AD235" s="1">
        <f t="shared" si="131"/>
        <v>1</v>
      </c>
      <c r="AE235" s="1" t="s">
        <v>446</v>
      </c>
      <c r="AF235" s="7">
        <f t="shared" si="132"/>
        <v>5</v>
      </c>
      <c r="AG235" s="1">
        <f t="shared" si="133"/>
        <v>5</v>
      </c>
      <c r="AH235" s="1" t="s">
        <v>455</v>
      </c>
      <c r="AI235" s="7" t="str">
        <f t="shared" si="134"/>
        <v>NA</v>
      </c>
      <c r="AJ235" s="1" t="e">
        <f t="shared" si="135"/>
        <v>#VALUE!</v>
      </c>
      <c r="AK235" s="1" t="s">
        <v>453</v>
      </c>
      <c r="AL235" s="7">
        <f t="shared" si="136"/>
        <v>1</v>
      </c>
      <c r="AM235" s="1">
        <f t="shared" si="137"/>
        <v>1</v>
      </c>
      <c r="AN235" s="1" t="s">
        <v>453</v>
      </c>
      <c r="AO235" s="7">
        <f t="shared" si="138"/>
        <v>1</v>
      </c>
      <c r="AP235" s="1">
        <f t="shared" si="139"/>
        <v>1</v>
      </c>
      <c r="AQ235" s="1" t="s">
        <v>453</v>
      </c>
      <c r="AR235" s="7">
        <f t="shared" si="140"/>
        <v>1</v>
      </c>
      <c r="AS235" s="1">
        <f t="shared" si="141"/>
        <v>1</v>
      </c>
      <c r="AT235" s="1" t="s">
        <v>462</v>
      </c>
      <c r="AU235" s="7">
        <f t="shared" si="142"/>
        <v>3</v>
      </c>
      <c r="AV235" s="1">
        <f t="shared" si="143"/>
        <v>3</v>
      </c>
      <c r="AW235" s="1" t="s">
        <v>467</v>
      </c>
      <c r="AX235" s="7" t="str">
        <f t="shared" si="144"/>
        <v>NA</v>
      </c>
      <c r="AY235" s="1" t="e">
        <f t="shared" si="145"/>
        <v>#VALUE!</v>
      </c>
      <c r="BA235" s="7" t="str">
        <f t="shared" si="146"/>
        <v>NA</v>
      </c>
      <c r="BB235" s="1" t="e">
        <f t="shared" si="147"/>
        <v>#VALUE!</v>
      </c>
      <c r="BC235" s="1" t="s">
        <v>453</v>
      </c>
      <c r="BD235" s="7">
        <f t="shared" si="148"/>
        <v>1</v>
      </c>
      <c r="BE235" s="1">
        <f t="shared" si="149"/>
        <v>1</v>
      </c>
      <c r="BF235" s="1" t="s">
        <v>455</v>
      </c>
      <c r="BG235" s="7" t="str">
        <f t="shared" si="150"/>
        <v>NA</v>
      </c>
      <c r="BH235" s="1" t="e">
        <f t="shared" si="151"/>
        <v>#VALUE!</v>
      </c>
    </row>
    <row r="236" spans="1:60" x14ac:dyDescent="0.25">
      <c r="A236" s="1" t="s">
        <v>171</v>
      </c>
      <c r="B236" s="1" t="s">
        <v>404</v>
      </c>
      <c r="C236" s="7">
        <f t="shared" si="114"/>
        <v>1</v>
      </c>
      <c r="D236" s="1" t="s">
        <v>410</v>
      </c>
      <c r="E236" s="7">
        <f t="shared" si="115"/>
        <v>3</v>
      </c>
      <c r="F236" s="1" t="s">
        <v>484</v>
      </c>
      <c r="G236" s="7">
        <f t="shared" si="116"/>
        <v>2</v>
      </c>
      <c r="H236" s="1" t="s">
        <v>417</v>
      </c>
      <c r="I236" s="7">
        <f t="shared" si="117"/>
        <v>3</v>
      </c>
      <c r="J236" s="1" t="s">
        <v>420</v>
      </c>
      <c r="K236" s="7">
        <f t="shared" si="118"/>
        <v>1</v>
      </c>
      <c r="L236" s="7">
        <f t="shared" si="119"/>
        <v>1</v>
      </c>
      <c r="M236" s="1" t="s">
        <v>425</v>
      </c>
      <c r="N236" s="7">
        <f t="shared" si="120"/>
        <v>2</v>
      </c>
      <c r="O236" s="7">
        <f t="shared" si="121"/>
        <v>2</v>
      </c>
      <c r="P236" s="1" t="s">
        <v>493</v>
      </c>
      <c r="Q236" s="7">
        <f t="shared" si="122"/>
        <v>1</v>
      </c>
      <c r="R236" s="7">
        <f t="shared" si="123"/>
        <v>1</v>
      </c>
      <c r="S236" s="1" t="s">
        <v>432</v>
      </c>
      <c r="T236" s="7">
        <f t="shared" si="124"/>
        <v>2</v>
      </c>
      <c r="U236" s="1">
        <f t="shared" si="125"/>
        <v>2</v>
      </c>
      <c r="V236" s="1" t="s">
        <v>438</v>
      </c>
      <c r="W236" s="7">
        <f t="shared" si="126"/>
        <v>1</v>
      </c>
      <c r="X236" s="1">
        <f t="shared" si="127"/>
        <v>1</v>
      </c>
      <c r="Y236" s="1" t="s">
        <v>438</v>
      </c>
      <c r="Z236" s="7">
        <f t="shared" si="128"/>
        <v>1</v>
      </c>
      <c r="AA236" s="1">
        <f t="shared" si="129"/>
        <v>1</v>
      </c>
      <c r="AB236" s="1" t="s">
        <v>489</v>
      </c>
      <c r="AC236" s="7">
        <f t="shared" si="130"/>
        <v>1</v>
      </c>
      <c r="AD236" s="1">
        <f t="shared" si="131"/>
        <v>1</v>
      </c>
      <c r="AE236" s="1" t="s">
        <v>438</v>
      </c>
      <c r="AF236" s="7">
        <f t="shared" si="132"/>
        <v>1</v>
      </c>
      <c r="AG236" s="1">
        <f t="shared" si="133"/>
        <v>1</v>
      </c>
      <c r="AH236" s="1" t="s">
        <v>453</v>
      </c>
      <c r="AI236" s="7">
        <f t="shared" si="134"/>
        <v>1</v>
      </c>
      <c r="AJ236" s="1">
        <f t="shared" si="135"/>
        <v>1</v>
      </c>
      <c r="AK236" s="1" t="s">
        <v>453</v>
      </c>
      <c r="AL236" s="7">
        <f t="shared" si="136"/>
        <v>1</v>
      </c>
      <c r="AM236" s="1">
        <f t="shared" si="137"/>
        <v>1</v>
      </c>
      <c r="AN236" s="1" t="s">
        <v>454</v>
      </c>
      <c r="AO236" s="7">
        <f t="shared" si="138"/>
        <v>0</v>
      </c>
      <c r="AP236" s="1">
        <f t="shared" si="139"/>
        <v>0</v>
      </c>
      <c r="AQ236" s="1" t="s">
        <v>453</v>
      </c>
      <c r="AR236" s="7">
        <f t="shared" si="140"/>
        <v>1</v>
      </c>
      <c r="AS236" s="1">
        <f t="shared" si="141"/>
        <v>1</v>
      </c>
      <c r="AT236" s="1" t="s">
        <v>465</v>
      </c>
      <c r="AU236" s="7">
        <f t="shared" si="142"/>
        <v>2</v>
      </c>
      <c r="AV236" s="1">
        <f t="shared" si="143"/>
        <v>2</v>
      </c>
      <c r="AW236" s="1" t="s">
        <v>453</v>
      </c>
      <c r="AX236" s="7">
        <f t="shared" si="144"/>
        <v>1</v>
      </c>
      <c r="AY236" s="1">
        <f t="shared" si="145"/>
        <v>1</v>
      </c>
      <c r="AZ236" s="1" t="s">
        <v>473</v>
      </c>
      <c r="BA236" s="7">
        <f t="shared" si="146"/>
        <v>2</v>
      </c>
      <c r="BB236" s="1">
        <f t="shared" si="147"/>
        <v>2</v>
      </c>
      <c r="BC236" s="1" t="s">
        <v>453</v>
      </c>
      <c r="BD236" s="7">
        <f t="shared" si="148"/>
        <v>1</v>
      </c>
      <c r="BE236" s="1">
        <f t="shared" si="149"/>
        <v>1</v>
      </c>
      <c r="BF236" s="1" t="s">
        <v>453</v>
      </c>
      <c r="BG236" s="7">
        <f t="shared" si="150"/>
        <v>1</v>
      </c>
      <c r="BH236" s="1">
        <f t="shared" si="151"/>
        <v>1</v>
      </c>
    </row>
    <row r="237" spans="1:60" x14ac:dyDescent="0.25">
      <c r="A237" s="1" t="s">
        <v>278</v>
      </c>
      <c r="B237" s="1" t="s">
        <v>404</v>
      </c>
      <c r="C237" s="7">
        <f t="shared" si="114"/>
        <v>1</v>
      </c>
      <c r="D237" s="1" t="s">
        <v>411</v>
      </c>
      <c r="E237" s="7">
        <f t="shared" si="115"/>
        <v>4</v>
      </c>
      <c r="F237" s="1" t="s">
        <v>414</v>
      </c>
      <c r="G237" s="7">
        <f t="shared" si="116"/>
        <v>1</v>
      </c>
      <c r="H237" s="1" t="s">
        <v>417</v>
      </c>
      <c r="I237" s="7">
        <f t="shared" si="117"/>
        <v>3</v>
      </c>
      <c r="J237" s="1" t="s">
        <v>423</v>
      </c>
      <c r="K237" s="7">
        <f t="shared" si="118"/>
        <v>5</v>
      </c>
      <c r="L237" s="7">
        <f t="shared" si="119"/>
        <v>5</v>
      </c>
      <c r="M237" s="1" t="s">
        <v>489</v>
      </c>
      <c r="N237" s="7">
        <f t="shared" si="120"/>
        <v>1</v>
      </c>
      <c r="O237" s="7">
        <f t="shared" si="121"/>
        <v>1</v>
      </c>
      <c r="P237" s="1" t="s">
        <v>493</v>
      </c>
      <c r="Q237" s="7">
        <f t="shared" si="122"/>
        <v>1</v>
      </c>
      <c r="R237" s="7">
        <f t="shared" si="123"/>
        <v>1</v>
      </c>
      <c r="S237" s="1" t="s">
        <v>436</v>
      </c>
      <c r="T237" s="7" t="str">
        <f t="shared" si="124"/>
        <v>NA</v>
      </c>
      <c r="U237" s="1" t="e">
        <f t="shared" si="125"/>
        <v>#VALUE!</v>
      </c>
      <c r="V237" s="1" t="s">
        <v>440</v>
      </c>
      <c r="W237" s="7" t="str">
        <f t="shared" si="126"/>
        <v>NA</v>
      </c>
      <c r="X237" s="1" t="e">
        <f t="shared" si="127"/>
        <v>#VALUE!</v>
      </c>
      <c r="Y237" s="1" t="s">
        <v>490</v>
      </c>
      <c r="Z237" s="7">
        <f t="shared" si="128"/>
        <v>5</v>
      </c>
      <c r="AA237" s="1">
        <f t="shared" si="129"/>
        <v>5</v>
      </c>
      <c r="AB237" s="1" t="s">
        <v>490</v>
      </c>
      <c r="AC237" s="7">
        <f t="shared" si="130"/>
        <v>5</v>
      </c>
      <c r="AD237" s="1">
        <f t="shared" si="131"/>
        <v>5</v>
      </c>
      <c r="AE237" s="1" t="s">
        <v>425</v>
      </c>
      <c r="AF237" s="7">
        <f t="shared" si="132"/>
        <v>2</v>
      </c>
      <c r="AG237" s="1">
        <f t="shared" si="133"/>
        <v>2</v>
      </c>
      <c r="AH237" s="1" t="s">
        <v>453</v>
      </c>
      <c r="AI237" s="7">
        <f t="shared" si="134"/>
        <v>1</v>
      </c>
      <c r="AJ237" s="1">
        <f t="shared" si="135"/>
        <v>1</v>
      </c>
      <c r="AK237" s="1" t="s">
        <v>453</v>
      </c>
      <c r="AL237" s="7">
        <f t="shared" si="136"/>
        <v>1</v>
      </c>
      <c r="AM237" s="1">
        <f t="shared" si="137"/>
        <v>1</v>
      </c>
      <c r="AN237" s="1" t="s">
        <v>458</v>
      </c>
      <c r="AO237" s="7" t="str">
        <f t="shared" si="138"/>
        <v>NA</v>
      </c>
      <c r="AP237" s="1" t="e">
        <f t="shared" si="139"/>
        <v>#VALUE!</v>
      </c>
      <c r="AQ237" s="1" t="s">
        <v>454</v>
      </c>
      <c r="AR237" s="7">
        <f t="shared" si="140"/>
        <v>0</v>
      </c>
      <c r="AS237" s="1">
        <f t="shared" si="141"/>
        <v>0</v>
      </c>
      <c r="AT237" s="1" t="s">
        <v>464</v>
      </c>
      <c r="AU237" s="7">
        <f t="shared" si="142"/>
        <v>4</v>
      </c>
      <c r="AV237" s="1">
        <f t="shared" si="143"/>
        <v>4</v>
      </c>
      <c r="AW237" s="1" t="s">
        <v>454</v>
      </c>
      <c r="AX237" s="7">
        <f t="shared" si="144"/>
        <v>0</v>
      </c>
      <c r="AY237" s="1">
        <f t="shared" si="145"/>
        <v>0</v>
      </c>
      <c r="BA237" s="7" t="str">
        <f t="shared" si="146"/>
        <v>NA</v>
      </c>
      <c r="BB237" s="1" t="e">
        <f t="shared" si="147"/>
        <v>#VALUE!</v>
      </c>
      <c r="BC237" s="1" t="s">
        <v>453</v>
      </c>
      <c r="BD237" s="7">
        <f t="shared" si="148"/>
        <v>1</v>
      </c>
      <c r="BE237" s="1">
        <f t="shared" si="149"/>
        <v>1</v>
      </c>
      <c r="BF237" s="1" t="s">
        <v>453</v>
      </c>
      <c r="BG237" s="7">
        <f t="shared" si="150"/>
        <v>1</v>
      </c>
      <c r="BH237" s="1">
        <f t="shared" si="151"/>
        <v>1</v>
      </c>
    </row>
    <row r="238" spans="1:60" x14ac:dyDescent="0.25">
      <c r="A238" s="1" t="s">
        <v>227</v>
      </c>
      <c r="B238" s="1" t="s">
        <v>403</v>
      </c>
      <c r="C238" s="7">
        <f t="shared" si="114"/>
        <v>2</v>
      </c>
      <c r="D238" s="1" t="s">
        <v>411</v>
      </c>
      <c r="E238" s="7">
        <f t="shared" si="115"/>
        <v>4</v>
      </c>
      <c r="F238" s="1" t="s">
        <v>484</v>
      </c>
      <c r="G238" s="7">
        <f t="shared" si="116"/>
        <v>2</v>
      </c>
      <c r="H238" s="1" t="s">
        <v>418</v>
      </c>
      <c r="I238" s="7">
        <f t="shared" si="117"/>
        <v>2</v>
      </c>
      <c r="J238" s="1" t="s">
        <v>487</v>
      </c>
      <c r="K238" s="7">
        <f t="shared" si="118"/>
        <v>3</v>
      </c>
      <c r="L238" s="7">
        <f t="shared" si="119"/>
        <v>3</v>
      </c>
      <c r="M238" s="1" t="s">
        <v>426</v>
      </c>
      <c r="N238" s="7">
        <f t="shared" si="120"/>
        <v>4</v>
      </c>
      <c r="O238" s="7">
        <f t="shared" si="121"/>
        <v>4</v>
      </c>
      <c r="Q238" s="7" t="str">
        <f t="shared" si="122"/>
        <v>NA</v>
      </c>
      <c r="R238" s="7" t="e">
        <f t="shared" si="123"/>
        <v>#VALUE!</v>
      </c>
      <c r="S238" s="1" t="s">
        <v>433</v>
      </c>
      <c r="T238" s="7">
        <f t="shared" si="124"/>
        <v>1</v>
      </c>
      <c r="U238" s="1">
        <f t="shared" si="125"/>
        <v>1</v>
      </c>
      <c r="V238" s="1" t="s">
        <v>425</v>
      </c>
      <c r="W238" s="7">
        <f t="shared" si="126"/>
        <v>2</v>
      </c>
      <c r="X238" s="1">
        <f t="shared" si="127"/>
        <v>2</v>
      </c>
      <c r="Y238" s="1" t="s">
        <v>425</v>
      </c>
      <c r="Z238" s="7">
        <f t="shared" si="128"/>
        <v>2</v>
      </c>
      <c r="AA238" s="1">
        <f t="shared" si="129"/>
        <v>2</v>
      </c>
      <c r="AB238" s="1" t="s">
        <v>425</v>
      </c>
      <c r="AC238" s="7">
        <f t="shared" si="130"/>
        <v>2</v>
      </c>
      <c r="AD238" s="1">
        <f t="shared" si="131"/>
        <v>2</v>
      </c>
      <c r="AE238" s="1" t="s">
        <v>446</v>
      </c>
      <c r="AF238" s="7">
        <f t="shared" si="132"/>
        <v>5</v>
      </c>
      <c r="AG238" s="1">
        <f t="shared" si="133"/>
        <v>5</v>
      </c>
      <c r="AH238" s="1" t="s">
        <v>453</v>
      </c>
      <c r="AI238" s="7">
        <f t="shared" si="134"/>
        <v>1</v>
      </c>
      <c r="AJ238" s="1">
        <f t="shared" si="135"/>
        <v>1</v>
      </c>
      <c r="AK238" s="1" t="s">
        <v>440</v>
      </c>
      <c r="AL238" s="7" t="str">
        <f t="shared" si="136"/>
        <v>NA</v>
      </c>
      <c r="AM238" s="1" t="e">
        <f t="shared" si="137"/>
        <v>#VALUE!</v>
      </c>
      <c r="AN238" s="1" t="s">
        <v>454</v>
      </c>
      <c r="AO238" s="7">
        <f t="shared" si="138"/>
        <v>0</v>
      </c>
      <c r="AP238" s="1">
        <f t="shared" si="139"/>
        <v>0</v>
      </c>
      <c r="AQ238" s="1" t="s">
        <v>453</v>
      </c>
      <c r="AR238" s="7">
        <f t="shared" si="140"/>
        <v>1</v>
      </c>
      <c r="AS238" s="1">
        <f t="shared" si="141"/>
        <v>1</v>
      </c>
      <c r="AT238" s="1" t="s">
        <v>464</v>
      </c>
      <c r="AU238" s="7">
        <f t="shared" si="142"/>
        <v>4</v>
      </c>
      <c r="AV238" s="1">
        <f t="shared" si="143"/>
        <v>4</v>
      </c>
      <c r="AW238" s="1" t="s">
        <v>453</v>
      </c>
      <c r="AX238" s="7">
        <f t="shared" si="144"/>
        <v>1</v>
      </c>
      <c r="AY238" s="1">
        <f t="shared" si="145"/>
        <v>1</v>
      </c>
      <c r="AZ238" s="1" t="s">
        <v>472</v>
      </c>
      <c r="BA238" s="7">
        <f t="shared" si="146"/>
        <v>3</v>
      </c>
      <c r="BB238" s="1">
        <f t="shared" si="147"/>
        <v>3</v>
      </c>
      <c r="BC238" s="1" t="s">
        <v>454</v>
      </c>
      <c r="BD238" s="7">
        <f t="shared" si="148"/>
        <v>0</v>
      </c>
      <c r="BE238" s="1">
        <f t="shared" si="149"/>
        <v>0</v>
      </c>
      <c r="BF238" s="1" t="s">
        <v>454</v>
      </c>
      <c r="BG238" s="7">
        <f t="shared" si="150"/>
        <v>0</v>
      </c>
      <c r="BH238" s="1">
        <f t="shared" si="151"/>
        <v>0</v>
      </c>
    </row>
    <row r="239" spans="1:60" x14ac:dyDescent="0.25">
      <c r="A239" s="1" t="s">
        <v>142</v>
      </c>
      <c r="B239" s="1" t="s">
        <v>403</v>
      </c>
      <c r="C239" s="7">
        <f t="shared" si="114"/>
        <v>2</v>
      </c>
      <c r="D239" s="1" t="s">
        <v>410</v>
      </c>
      <c r="E239" s="7">
        <f t="shared" si="115"/>
        <v>3</v>
      </c>
      <c r="F239" s="1" t="s">
        <v>414</v>
      </c>
      <c r="G239" s="7">
        <f t="shared" si="116"/>
        <v>1</v>
      </c>
      <c r="H239" s="1" t="s">
        <v>417</v>
      </c>
      <c r="I239" s="7">
        <f t="shared" si="117"/>
        <v>3</v>
      </c>
      <c r="J239" s="1" t="s">
        <v>423</v>
      </c>
      <c r="K239" s="7">
        <f t="shared" si="118"/>
        <v>5</v>
      </c>
      <c r="L239" s="7">
        <f t="shared" si="119"/>
        <v>5</v>
      </c>
      <c r="M239" s="1" t="s">
        <v>489</v>
      </c>
      <c r="N239" s="7">
        <f t="shared" si="120"/>
        <v>1</v>
      </c>
      <c r="O239" s="7">
        <f t="shared" si="121"/>
        <v>1</v>
      </c>
      <c r="P239" s="1" t="s">
        <v>496</v>
      </c>
      <c r="Q239" s="7">
        <f t="shared" si="122"/>
        <v>5</v>
      </c>
      <c r="R239" s="7">
        <f t="shared" si="123"/>
        <v>5</v>
      </c>
      <c r="S239" s="1" t="s">
        <v>432</v>
      </c>
      <c r="T239" s="7">
        <f t="shared" si="124"/>
        <v>2</v>
      </c>
      <c r="U239" s="1">
        <f t="shared" si="125"/>
        <v>2</v>
      </c>
      <c r="V239" s="1" t="s">
        <v>438</v>
      </c>
      <c r="W239" s="7">
        <f t="shared" si="126"/>
        <v>1</v>
      </c>
      <c r="X239" s="1">
        <f t="shared" si="127"/>
        <v>1</v>
      </c>
      <c r="Y239" s="1" t="s">
        <v>491</v>
      </c>
      <c r="Z239" s="7" t="str">
        <f t="shared" si="128"/>
        <v>NA</v>
      </c>
      <c r="AA239" s="1" t="e">
        <f t="shared" si="129"/>
        <v>#VALUE!</v>
      </c>
      <c r="AB239" s="1" t="s">
        <v>440</v>
      </c>
      <c r="AC239" s="7" t="str">
        <f t="shared" si="130"/>
        <v>NA</v>
      </c>
      <c r="AD239" s="1" t="e">
        <f t="shared" si="131"/>
        <v>#VALUE!</v>
      </c>
      <c r="AE239" s="1" t="s">
        <v>425</v>
      </c>
      <c r="AF239" s="7">
        <f t="shared" si="132"/>
        <v>2</v>
      </c>
      <c r="AG239" s="1">
        <f t="shared" si="133"/>
        <v>2</v>
      </c>
      <c r="AH239" s="1" t="s">
        <v>455</v>
      </c>
      <c r="AI239" s="7" t="str">
        <f t="shared" si="134"/>
        <v>NA</v>
      </c>
      <c r="AJ239" s="1" t="e">
        <f t="shared" si="135"/>
        <v>#VALUE!</v>
      </c>
      <c r="AK239" s="1" t="s">
        <v>453</v>
      </c>
      <c r="AL239" s="7">
        <f t="shared" si="136"/>
        <v>1</v>
      </c>
      <c r="AM239" s="1">
        <f t="shared" si="137"/>
        <v>1</v>
      </c>
      <c r="AN239" s="1" t="s">
        <v>454</v>
      </c>
      <c r="AO239" s="7">
        <f t="shared" si="138"/>
        <v>0</v>
      </c>
      <c r="AP239" s="1">
        <f t="shared" si="139"/>
        <v>0</v>
      </c>
      <c r="AQ239" s="1" t="s">
        <v>453</v>
      </c>
      <c r="AR239" s="7">
        <f t="shared" si="140"/>
        <v>1</v>
      </c>
      <c r="AS239" s="1">
        <f t="shared" si="141"/>
        <v>1</v>
      </c>
      <c r="AT239" s="1" t="s">
        <v>464</v>
      </c>
      <c r="AU239" s="7">
        <f t="shared" si="142"/>
        <v>4</v>
      </c>
      <c r="AV239" s="1">
        <f t="shared" si="143"/>
        <v>4</v>
      </c>
      <c r="AW239" s="1" t="s">
        <v>454</v>
      </c>
      <c r="AX239" s="7">
        <f t="shared" si="144"/>
        <v>0</v>
      </c>
      <c r="AY239" s="1">
        <f t="shared" si="145"/>
        <v>0</v>
      </c>
      <c r="BA239" s="7" t="str">
        <f t="shared" si="146"/>
        <v>NA</v>
      </c>
      <c r="BB239" s="1" t="e">
        <f t="shared" si="147"/>
        <v>#VALUE!</v>
      </c>
      <c r="BC239" s="1" t="s">
        <v>453</v>
      </c>
      <c r="BD239" s="7">
        <f t="shared" si="148"/>
        <v>1</v>
      </c>
      <c r="BE239" s="1">
        <f t="shared" si="149"/>
        <v>1</v>
      </c>
      <c r="BF239" s="1" t="s">
        <v>455</v>
      </c>
      <c r="BG239" s="7" t="str">
        <f t="shared" si="150"/>
        <v>NA</v>
      </c>
      <c r="BH239" s="1" t="e">
        <f t="shared" si="151"/>
        <v>#VALUE!</v>
      </c>
    </row>
    <row r="240" spans="1:60" x14ac:dyDescent="0.25">
      <c r="A240" s="1" t="s">
        <v>262</v>
      </c>
      <c r="B240" s="1" t="s">
        <v>404</v>
      </c>
      <c r="C240" s="7">
        <f t="shared" si="114"/>
        <v>1</v>
      </c>
      <c r="D240" s="1" t="s">
        <v>411</v>
      </c>
      <c r="E240" s="7">
        <f t="shared" si="115"/>
        <v>4</v>
      </c>
      <c r="F240" s="1" t="s">
        <v>414</v>
      </c>
      <c r="G240" s="7">
        <f t="shared" si="116"/>
        <v>1</v>
      </c>
      <c r="H240" s="1" t="s">
        <v>417</v>
      </c>
      <c r="I240" s="7">
        <f t="shared" si="117"/>
        <v>3</v>
      </c>
      <c r="J240" s="1" t="s">
        <v>422</v>
      </c>
      <c r="K240" s="7">
        <f t="shared" si="118"/>
        <v>4</v>
      </c>
      <c r="L240" s="7">
        <f t="shared" si="119"/>
        <v>4</v>
      </c>
      <c r="M240" s="1" t="s">
        <v>489</v>
      </c>
      <c r="N240" s="7">
        <f t="shared" si="120"/>
        <v>1</v>
      </c>
      <c r="O240" s="7">
        <f t="shared" si="121"/>
        <v>1</v>
      </c>
      <c r="P240" s="1" t="s">
        <v>493</v>
      </c>
      <c r="Q240" s="7">
        <f t="shared" si="122"/>
        <v>1</v>
      </c>
      <c r="R240" s="7">
        <f t="shared" si="123"/>
        <v>1</v>
      </c>
      <c r="S240" s="1" t="s">
        <v>436</v>
      </c>
      <c r="T240" s="7" t="str">
        <f t="shared" si="124"/>
        <v>NA</v>
      </c>
      <c r="U240" s="1" t="e">
        <f t="shared" si="125"/>
        <v>#VALUE!</v>
      </c>
      <c r="V240" s="1" t="s">
        <v>439</v>
      </c>
      <c r="W240" s="7" t="str">
        <f t="shared" si="126"/>
        <v>NA</v>
      </c>
      <c r="X240" s="1" t="e">
        <f t="shared" si="127"/>
        <v>#VALUE!</v>
      </c>
      <c r="Y240" s="1" t="s">
        <v>490</v>
      </c>
      <c r="Z240" s="7">
        <f t="shared" si="128"/>
        <v>5</v>
      </c>
      <c r="AA240" s="1">
        <f t="shared" si="129"/>
        <v>5</v>
      </c>
      <c r="AB240" s="1" t="s">
        <v>425</v>
      </c>
      <c r="AC240" s="7">
        <f t="shared" si="130"/>
        <v>2</v>
      </c>
      <c r="AD240" s="1">
        <f t="shared" si="131"/>
        <v>2</v>
      </c>
      <c r="AE240" s="1" t="s">
        <v>425</v>
      </c>
      <c r="AF240" s="7">
        <f t="shared" si="132"/>
        <v>2</v>
      </c>
      <c r="AG240" s="1">
        <f t="shared" si="133"/>
        <v>2</v>
      </c>
      <c r="AH240" s="1" t="s">
        <v>455</v>
      </c>
      <c r="AI240" s="7" t="str">
        <f t="shared" si="134"/>
        <v>NA</v>
      </c>
      <c r="AJ240" s="1" t="e">
        <f t="shared" si="135"/>
        <v>#VALUE!</v>
      </c>
      <c r="AK240" s="1" t="s">
        <v>454</v>
      </c>
      <c r="AL240" s="7">
        <f t="shared" si="136"/>
        <v>0</v>
      </c>
      <c r="AM240" s="1">
        <f t="shared" si="137"/>
        <v>0</v>
      </c>
      <c r="AN240" s="1" t="s">
        <v>454</v>
      </c>
      <c r="AO240" s="7">
        <f t="shared" si="138"/>
        <v>0</v>
      </c>
      <c r="AP240" s="1">
        <f t="shared" si="139"/>
        <v>0</v>
      </c>
      <c r="AQ240" s="1" t="s">
        <v>453</v>
      </c>
      <c r="AR240" s="7">
        <f t="shared" si="140"/>
        <v>1</v>
      </c>
      <c r="AS240" s="1">
        <f t="shared" si="141"/>
        <v>1</v>
      </c>
      <c r="AT240" s="1" t="s">
        <v>464</v>
      </c>
      <c r="AU240" s="7">
        <f t="shared" si="142"/>
        <v>4</v>
      </c>
      <c r="AV240" s="1">
        <f t="shared" si="143"/>
        <v>4</v>
      </c>
      <c r="AW240" s="1" t="s">
        <v>454</v>
      </c>
      <c r="AX240" s="7">
        <f t="shared" si="144"/>
        <v>0</v>
      </c>
      <c r="AY240" s="1">
        <f t="shared" si="145"/>
        <v>0</v>
      </c>
      <c r="BA240" s="7" t="str">
        <f t="shared" si="146"/>
        <v>NA</v>
      </c>
      <c r="BB240" s="1" t="e">
        <f t="shared" si="147"/>
        <v>#VALUE!</v>
      </c>
      <c r="BC240" s="1" t="s">
        <v>453</v>
      </c>
      <c r="BD240" s="7">
        <f t="shared" si="148"/>
        <v>1</v>
      </c>
      <c r="BE240" s="1">
        <f t="shared" si="149"/>
        <v>1</v>
      </c>
      <c r="BF240" s="1" t="s">
        <v>454</v>
      </c>
      <c r="BG240" s="7">
        <f t="shared" si="150"/>
        <v>0</v>
      </c>
      <c r="BH240" s="1">
        <f t="shared" si="151"/>
        <v>0</v>
      </c>
    </row>
    <row r="241" spans="1:60" x14ac:dyDescent="0.25">
      <c r="A241" s="1" t="s">
        <v>254</v>
      </c>
      <c r="B241" s="1" t="s">
        <v>404</v>
      </c>
      <c r="C241" s="7">
        <f t="shared" si="114"/>
        <v>1</v>
      </c>
      <c r="D241" s="1" t="s">
        <v>411</v>
      </c>
      <c r="E241" s="7">
        <f t="shared" si="115"/>
        <v>4</v>
      </c>
      <c r="F241" s="1" t="s">
        <v>414</v>
      </c>
      <c r="G241" s="7">
        <f t="shared" si="116"/>
        <v>1</v>
      </c>
      <c r="H241" s="1" t="s">
        <v>417</v>
      </c>
      <c r="I241" s="7">
        <f t="shared" si="117"/>
        <v>3</v>
      </c>
      <c r="J241" s="1" t="s">
        <v>422</v>
      </c>
      <c r="K241" s="7">
        <f t="shared" si="118"/>
        <v>4</v>
      </c>
      <c r="L241" s="7">
        <f t="shared" si="119"/>
        <v>4</v>
      </c>
      <c r="M241" s="1" t="s">
        <v>427</v>
      </c>
      <c r="N241" s="7" t="str">
        <f t="shared" si="120"/>
        <v>NA</v>
      </c>
      <c r="O241" s="7" t="e">
        <f t="shared" si="121"/>
        <v>#VALUE!</v>
      </c>
      <c r="Q241" s="7" t="str">
        <f t="shared" si="122"/>
        <v>NA</v>
      </c>
      <c r="R241" s="7" t="e">
        <f t="shared" si="123"/>
        <v>#VALUE!</v>
      </c>
      <c r="S241" s="1" t="s">
        <v>436</v>
      </c>
      <c r="T241" s="7" t="str">
        <f t="shared" si="124"/>
        <v>NA</v>
      </c>
      <c r="U241" s="1" t="e">
        <f t="shared" si="125"/>
        <v>#VALUE!</v>
      </c>
      <c r="V241" s="1" t="s">
        <v>490</v>
      </c>
      <c r="W241" s="7">
        <f t="shared" si="126"/>
        <v>5</v>
      </c>
      <c r="X241" s="1">
        <f t="shared" si="127"/>
        <v>5</v>
      </c>
      <c r="Y241" s="1" t="s">
        <v>425</v>
      </c>
      <c r="Z241" s="7">
        <f t="shared" si="128"/>
        <v>2</v>
      </c>
      <c r="AA241" s="1">
        <f t="shared" si="129"/>
        <v>2</v>
      </c>
      <c r="AB241" s="1" t="s">
        <v>425</v>
      </c>
      <c r="AC241" s="7">
        <f t="shared" si="130"/>
        <v>2</v>
      </c>
      <c r="AD241" s="1">
        <f t="shared" si="131"/>
        <v>2</v>
      </c>
      <c r="AE241" s="1" t="s">
        <v>425</v>
      </c>
      <c r="AF241" s="7">
        <f t="shared" si="132"/>
        <v>2</v>
      </c>
      <c r="AG241" s="1">
        <f t="shared" si="133"/>
        <v>2</v>
      </c>
      <c r="AH241" s="1" t="s">
        <v>453</v>
      </c>
      <c r="AI241" s="7">
        <f t="shared" si="134"/>
        <v>1</v>
      </c>
      <c r="AJ241" s="1">
        <f t="shared" si="135"/>
        <v>1</v>
      </c>
      <c r="AK241" s="1" t="s">
        <v>454</v>
      </c>
      <c r="AL241" s="7">
        <f t="shared" si="136"/>
        <v>0</v>
      </c>
      <c r="AM241" s="1">
        <f t="shared" si="137"/>
        <v>0</v>
      </c>
      <c r="AN241" s="1" t="s">
        <v>454</v>
      </c>
      <c r="AO241" s="7">
        <f t="shared" si="138"/>
        <v>0</v>
      </c>
      <c r="AP241" s="1">
        <f t="shared" si="139"/>
        <v>0</v>
      </c>
      <c r="AQ241" s="1" t="s">
        <v>454</v>
      </c>
      <c r="AR241" s="7">
        <f t="shared" si="140"/>
        <v>0</v>
      </c>
      <c r="AS241" s="1">
        <f t="shared" si="141"/>
        <v>0</v>
      </c>
      <c r="AT241" s="1" t="s">
        <v>461</v>
      </c>
      <c r="AU241" s="7">
        <f t="shared" si="142"/>
        <v>1</v>
      </c>
      <c r="AV241" s="1">
        <f t="shared" si="143"/>
        <v>1</v>
      </c>
      <c r="AW241" s="1" t="s">
        <v>454</v>
      </c>
      <c r="AX241" s="7">
        <f t="shared" si="144"/>
        <v>0</v>
      </c>
      <c r="AY241" s="1">
        <f t="shared" si="145"/>
        <v>0</v>
      </c>
      <c r="BA241" s="7" t="str">
        <f t="shared" si="146"/>
        <v>NA</v>
      </c>
      <c r="BB241" s="1" t="e">
        <f t="shared" si="147"/>
        <v>#VALUE!</v>
      </c>
      <c r="BC241" s="1" t="s">
        <v>453</v>
      </c>
      <c r="BD241" s="7">
        <f t="shared" si="148"/>
        <v>1</v>
      </c>
      <c r="BE241" s="1">
        <f t="shared" si="149"/>
        <v>1</v>
      </c>
      <c r="BF241" s="1" t="s">
        <v>455</v>
      </c>
      <c r="BG241" s="7" t="str">
        <f t="shared" si="150"/>
        <v>NA</v>
      </c>
      <c r="BH241" s="1" t="e">
        <f t="shared" si="151"/>
        <v>#VALUE!</v>
      </c>
    </row>
    <row r="242" spans="1:60" x14ac:dyDescent="0.25">
      <c r="A242" s="1" t="s">
        <v>210</v>
      </c>
      <c r="B242" s="1" t="s">
        <v>403</v>
      </c>
      <c r="C242" s="7">
        <f t="shared" si="114"/>
        <v>2</v>
      </c>
      <c r="D242" s="1" t="s">
        <v>411</v>
      </c>
      <c r="E242" s="7">
        <f t="shared" si="115"/>
        <v>4</v>
      </c>
      <c r="F242" s="1" t="s">
        <v>484</v>
      </c>
      <c r="G242" s="7">
        <f t="shared" si="116"/>
        <v>2</v>
      </c>
      <c r="H242" s="1" t="s">
        <v>418</v>
      </c>
      <c r="I242" s="7">
        <f t="shared" si="117"/>
        <v>2</v>
      </c>
      <c r="J242" s="1" t="s">
        <v>421</v>
      </c>
      <c r="K242" s="7">
        <f t="shared" si="118"/>
        <v>2</v>
      </c>
      <c r="L242" s="7">
        <f t="shared" si="119"/>
        <v>2</v>
      </c>
      <c r="M242" s="1" t="s">
        <v>425</v>
      </c>
      <c r="N242" s="7">
        <f t="shared" si="120"/>
        <v>2</v>
      </c>
      <c r="O242" s="7">
        <f t="shared" si="121"/>
        <v>2</v>
      </c>
      <c r="P242" s="1" t="s">
        <v>497</v>
      </c>
      <c r="Q242" s="7">
        <f t="shared" si="122"/>
        <v>2</v>
      </c>
      <c r="R242" s="7">
        <f t="shared" si="123"/>
        <v>2</v>
      </c>
      <c r="S242" s="1" t="s">
        <v>433</v>
      </c>
      <c r="T242" s="7">
        <f t="shared" si="124"/>
        <v>1</v>
      </c>
      <c r="U242" s="1">
        <f t="shared" si="125"/>
        <v>1</v>
      </c>
      <c r="V242" s="1" t="s">
        <v>425</v>
      </c>
      <c r="W242" s="7">
        <f t="shared" si="126"/>
        <v>2</v>
      </c>
      <c r="X242" s="1">
        <f t="shared" si="127"/>
        <v>2</v>
      </c>
      <c r="Y242" s="1" t="s">
        <v>425</v>
      </c>
      <c r="Z242" s="7">
        <f t="shared" si="128"/>
        <v>2</v>
      </c>
      <c r="AA242" s="1">
        <f t="shared" si="129"/>
        <v>2</v>
      </c>
      <c r="AB242" s="1" t="s">
        <v>425</v>
      </c>
      <c r="AC242" s="7">
        <f t="shared" si="130"/>
        <v>2</v>
      </c>
      <c r="AD242" s="1">
        <f t="shared" si="131"/>
        <v>2</v>
      </c>
      <c r="AE242" s="1" t="s">
        <v>445</v>
      </c>
      <c r="AF242" s="7">
        <f t="shared" si="132"/>
        <v>1</v>
      </c>
      <c r="AG242" s="1">
        <f t="shared" si="133"/>
        <v>1</v>
      </c>
      <c r="AH242" s="1" t="s">
        <v>453</v>
      </c>
      <c r="AI242" s="7">
        <f t="shared" si="134"/>
        <v>1</v>
      </c>
      <c r="AJ242" s="1">
        <f t="shared" si="135"/>
        <v>1</v>
      </c>
      <c r="AK242" s="1" t="s">
        <v>440</v>
      </c>
      <c r="AL242" s="7" t="str">
        <f t="shared" si="136"/>
        <v>NA</v>
      </c>
      <c r="AM242" s="1" t="e">
        <f t="shared" si="137"/>
        <v>#VALUE!</v>
      </c>
      <c r="AN242" s="1" t="s">
        <v>454</v>
      </c>
      <c r="AO242" s="7">
        <f t="shared" si="138"/>
        <v>0</v>
      </c>
      <c r="AP242" s="1">
        <f t="shared" si="139"/>
        <v>0</v>
      </c>
      <c r="AQ242" s="1" t="s">
        <v>454</v>
      </c>
      <c r="AR242" s="7">
        <f t="shared" si="140"/>
        <v>0</v>
      </c>
      <c r="AS242" s="1">
        <f t="shared" si="141"/>
        <v>0</v>
      </c>
      <c r="AT242" s="1" t="s">
        <v>462</v>
      </c>
      <c r="AU242" s="7">
        <f t="shared" si="142"/>
        <v>3</v>
      </c>
      <c r="AV242" s="1">
        <f t="shared" si="143"/>
        <v>3</v>
      </c>
      <c r="AW242" s="1" t="s">
        <v>453</v>
      </c>
      <c r="AX242" s="7">
        <f t="shared" si="144"/>
        <v>1</v>
      </c>
      <c r="AY242" s="1">
        <f t="shared" si="145"/>
        <v>1</v>
      </c>
      <c r="AZ242" s="1" t="s">
        <v>474</v>
      </c>
      <c r="BA242" s="7">
        <f t="shared" si="146"/>
        <v>1</v>
      </c>
      <c r="BB242" s="1">
        <f t="shared" si="147"/>
        <v>1</v>
      </c>
      <c r="BC242" s="1" t="s">
        <v>453</v>
      </c>
      <c r="BD242" s="7">
        <f t="shared" si="148"/>
        <v>1</v>
      </c>
      <c r="BE242" s="1">
        <f t="shared" si="149"/>
        <v>1</v>
      </c>
      <c r="BF242" s="1" t="s">
        <v>453</v>
      </c>
      <c r="BG242" s="7">
        <f t="shared" si="150"/>
        <v>1</v>
      </c>
      <c r="BH242" s="1">
        <f t="shared" si="151"/>
        <v>1</v>
      </c>
    </row>
    <row r="243" spans="1:60" x14ac:dyDescent="0.25">
      <c r="A243" s="1" t="s">
        <v>90</v>
      </c>
      <c r="B243" s="1" t="s">
        <v>404</v>
      </c>
      <c r="C243" s="7">
        <f t="shared" si="114"/>
        <v>1</v>
      </c>
      <c r="D243" s="1" t="s">
        <v>409</v>
      </c>
      <c r="E243" s="7">
        <f t="shared" si="115"/>
        <v>2</v>
      </c>
      <c r="F243" s="1" t="s">
        <v>484</v>
      </c>
      <c r="G243" s="7">
        <f t="shared" si="116"/>
        <v>2</v>
      </c>
      <c r="H243" s="1" t="s">
        <v>417</v>
      </c>
      <c r="I243" s="7">
        <f t="shared" si="117"/>
        <v>3</v>
      </c>
      <c r="J243" s="1" t="s">
        <v>487</v>
      </c>
      <c r="K243" s="7">
        <f t="shared" si="118"/>
        <v>3</v>
      </c>
      <c r="L243" s="7">
        <f t="shared" si="119"/>
        <v>3</v>
      </c>
      <c r="M243" s="1" t="s">
        <v>426</v>
      </c>
      <c r="N243" s="7">
        <f t="shared" si="120"/>
        <v>4</v>
      </c>
      <c r="O243" s="7">
        <f t="shared" si="121"/>
        <v>4</v>
      </c>
      <c r="Q243" s="7" t="str">
        <f t="shared" si="122"/>
        <v>NA</v>
      </c>
      <c r="R243" s="7" t="e">
        <f t="shared" si="123"/>
        <v>#VALUE!</v>
      </c>
      <c r="S243" s="1" t="s">
        <v>434</v>
      </c>
      <c r="T243" s="7">
        <f t="shared" si="124"/>
        <v>5</v>
      </c>
      <c r="U243" s="1">
        <f t="shared" si="125"/>
        <v>5</v>
      </c>
      <c r="V243" s="1" t="s">
        <v>490</v>
      </c>
      <c r="W243" s="7">
        <f t="shared" si="126"/>
        <v>5</v>
      </c>
      <c r="X243" s="1">
        <f t="shared" si="127"/>
        <v>5</v>
      </c>
      <c r="Y243" s="1" t="s">
        <v>425</v>
      </c>
      <c r="Z243" s="7">
        <f t="shared" si="128"/>
        <v>2</v>
      </c>
      <c r="AA243" s="1">
        <f t="shared" si="129"/>
        <v>2</v>
      </c>
      <c r="AB243" s="1" t="s">
        <v>490</v>
      </c>
      <c r="AC243" s="7">
        <f t="shared" si="130"/>
        <v>5</v>
      </c>
      <c r="AD243" s="1">
        <f t="shared" si="131"/>
        <v>5</v>
      </c>
      <c r="AE243" s="1" t="s">
        <v>445</v>
      </c>
      <c r="AF243" s="7">
        <f t="shared" si="132"/>
        <v>1</v>
      </c>
      <c r="AG243" s="1">
        <f t="shared" si="133"/>
        <v>1</v>
      </c>
      <c r="AH243" s="1" t="s">
        <v>453</v>
      </c>
      <c r="AI243" s="7">
        <f t="shared" si="134"/>
        <v>1</v>
      </c>
      <c r="AJ243" s="1">
        <f t="shared" si="135"/>
        <v>1</v>
      </c>
      <c r="AK243" s="1" t="s">
        <v>453</v>
      </c>
      <c r="AL243" s="7">
        <f t="shared" si="136"/>
        <v>1</v>
      </c>
      <c r="AM243" s="1">
        <f t="shared" si="137"/>
        <v>1</v>
      </c>
      <c r="AN243" s="1" t="s">
        <v>454</v>
      </c>
      <c r="AO243" s="7">
        <f t="shared" si="138"/>
        <v>0</v>
      </c>
      <c r="AP243" s="1">
        <f t="shared" si="139"/>
        <v>0</v>
      </c>
      <c r="AQ243" s="1" t="s">
        <v>454</v>
      </c>
      <c r="AR243" s="7">
        <f t="shared" si="140"/>
        <v>0</v>
      </c>
      <c r="AS243" s="1">
        <f t="shared" si="141"/>
        <v>0</v>
      </c>
      <c r="AT243" s="1" t="s">
        <v>465</v>
      </c>
      <c r="AU243" s="7">
        <f t="shared" si="142"/>
        <v>2</v>
      </c>
      <c r="AV243" s="1">
        <f t="shared" si="143"/>
        <v>2</v>
      </c>
      <c r="AW243" s="1" t="s">
        <v>453</v>
      </c>
      <c r="AX243" s="7">
        <f t="shared" si="144"/>
        <v>1</v>
      </c>
      <c r="AY243" s="1">
        <f t="shared" si="145"/>
        <v>1</v>
      </c>
      <c r="AZ243" s="1" t="s">
        <v>475</v>
      </c>
      <c r="BA243" s="7">
        <f t="shared" si="146"/>
        <v>4</v>
      </c>
      <c r="BB243" s="1">
        <f t="shared" si="147"/>
        <v>4</v>
      </c>
      <c r="BC243" s="1" t="s">
        <v>453</v>
      </c>
      <c r="BD243" s="7">
        <f t="shared" si="148"/>
        <v>1</v>
      </c>
      <c r="BE243" s="1">
        <f t="shared" si="149"/>
        <v>1</v>
      </c>
      <c r="BF243" s="1" t="s">
        <v>454</v>
      </c>
      <c r="BG243" s="7">
        <f t="shared" si="150"/>
        <v>0</v>
      </c>
      <c r="BH243" s="1">
        <f t="shared" si="151"/>
        <v>0</v>
      </c>
    </row>
    <row r="244" spans="1:60" x14ac:dyDescent="0.25">
      <c r="A244" s="1" t="s">
        <v>338</v>
      </c>
      <c r="B244" s="1" t="s">
        <v>403</v>
      </c>
      <c r="C244" s="7">
        <f t="shared" si="114"/>
        <v>2</v>
      </c>
      <c r="D244" s="1" t="s">
        <v>412</v>
      </c>
      <c r="E244" s="7">
        <f t="shared" si="115"/>
        <v>5</v>
      </c>
      <c r="F244" s="1" t="s">
        <v>414</v>
      </c>
      <c r="G244" s="7">
        <f t="shared" si="116"/>
        <v>1</v>
      </c>
      <c r="H244" s="1" t="s">
        <v>417</v>
      </c>
      <c r="I244" s="7">
        <f t="shared" si="117"/>
        <v>3</v>
      </c>
      <c r="J244" s="1" t="s">
        <v>487</v>
      </c>
      <c r="K244" s="7">
        <f t="shared" si="118"/>
        <v>3</v>
      </c>
      <c r="L244" s="7">
        <f t="shared" si="119"/>
        <v>3</v>
      </c>
      <c r="M244" s="1" t="s">
        <v>426</v>
      </c>
      <c r="N244" s="7">
        <f t="shared" si="120"/>
        <v>4</v>
      </c>
      <c r="O244" s="7">
        <f t="shared" si="121"/>
        <v>4</v>
      </c>
      <c r="Q244" s="7" t="str">
        <f t="shared" si="122"/>
        <v>NA</v>
      </c>
      <c r="R244" s="7" t="e">
        <f t="shared" si="123"/>
        <v>#VALUE!</v>
      </c>
      <c r="S244" s="1" t="s">
        <v>434</v>
      </c>
      <c r="T244" s="7">
        <f t="shared" si="124"/>
        <v>5</v>
      </c>
      <c r="U244" s="1">
        <f t="shared" si="125"/>
        <v>5</v>
      </c>
      <c r="V244" s="1" t="s">
        <v>438</v>
      </c>
      <c r="W244" s="7">
        <f t="shared" si="126"/>
        <v>1</v>
      </c>
      <c r="X244" s="1">
        <f t="shared" si="127"/>
        <v>1</v>
      </c>
      <c r="Y244" s="1" t="s">
        <v>425</v>
      </c>
      <c r="Z244" s="7">
        <f t="shared" si="128"/>
        <v>2</v>
      </c>
      <c r="AA244" s="1">
        <f t="shared" si="129"/>
        <v>2</v>
      </c>
      <c r="AB244" s="1" t="s">
        <v>489</v>
      </c>
      <c r="AC244" s="7">
        <f t="shared" si="130"/>
        <v>1</v>
      </c>
      <c r="AD244" s="1">
        <f t="shared" si="131"/>
        <v>1</v>
      </c>
      <c r="AE244" s="1" t="s">
        <v>425</v>
      </c>
      <c r="AF244" s="7">
        <f t="shared" si="132"/>
        <v>2</v>
      </c>
      <c r="AG244" s="1">
        <f t="shared" si="133"/>
        <v>2</v>
      </c>
      <c r="AH244" s="1" t="s">
        <v>454</v>
      </c>
      <c r="AI244" s="7">
        <f t="shared" si="134"/>
        <v>0</v>
      </c>
      <c r="AJ244" s="1">
        <f t="shared" si="135"/>
        <v>0</v>
      </c>
      <c r="AK244" s="1" t="s">
        <v>454</v>
      </c>
      <c r="AL244" s="7">
        <f t="shared" si="136"/>
        <v>0</v>
      </c>
      <c r="AM244" s="1">
        <f t="shared" si="137"/>
        <v>0</v>
      </c>
      <c r="AN244" s="1" t="s">
        <v>454</v>
      </c>
      <c r="AO244" s="7">
        <f t="shared" si="138"/>
        <v>0</v>
      </c>
      <c r="AP244" s="1">
        <f t="shared" si="139"/>
        <v>0</v>
      </c>
      <c r="AQ244" s="1" t="s">
        <v>453</v>
      </c>
      <c r="AR244" s="7">
        <f t="shared" si="140"/>
        <v>1</v>
      </c>
      <c r="AS244" s="1">
        <f t="shared" si="141"/>
        <v>1</v>
      </c>
      <c r="AT244" s="1" t="s">
        <v>462</v>
      </c>
      <c r="AU244" s="7">
        <f t="shared" si="142"/>
        <v>3</v>
      </c>
      <c r="AV244" s="1">
        <f t="shared" si="143"/>
        <v>3</v>
      </c>
      <c r="AW244" s="1" t="s">
        <v>453</v>
      </c>
      <c r="AX244" s="7">
        <f t="shared" si="144"/>
        <v>1</v>
      </c>
      <c r="AY244" s="1">
        <f t="shared" si="145"/>
        <v>1</v>
      </c>
      <c r="AZ244" s="1" t="s">
        <v>473</v>
      </c>
      <c r="BA244" s="7">
        <f t="shared" si="146"/>
        <v>2</v>
      </c>
      <c r="BB244" s="1">
        <f t="shared" si="147"/>
        <v>2</v>
      </c>
      <c r="BC244" s="1" t="s">
        <v>455</v>
      </c>
      <c r="BD244" s="7" t="str">
        <f t="shared" si="148"/>
        <v>NA</v>
      </c>
      <c r="BE244" s="1" t="e">
        <f t="shared" si="149"/>
        <v>#VALUE!</v>
      </c>
      <c r="BF244" s="1" t="s">
        <v>453</v>
      </c>
      <c r="BG244" s="7">
        <f t="shared" si="150"/>
        <v>1</v>
      </c>
      <c r="BH244" s="1">
        <f t="shared" si="151"/>
        <v>1</v>
      </c>
    </row>
    <row r="245" spans="1:60" x14ac:dyDescent="0.25">
      <c r="A245" s="1" t="s">
        <v>366</v>
      </c>
      <c r="B245" s="1" t="s">
        <v>403</v>
      </c>
      <c r="C245" s="7">
        <f t="shared" si="114"/>
        <v>2</v>
      </c>
      <c r="D245" s="1" t="s">
        <v>412</v>
      </c>
      <c r="E245" s="7">
        <f t="shared" si="115"/>
        <v>5</v>
      </c>
      <c r="F245" s="1" t="s">
        <v>484</v>
      </c>
      <c r="G245" s="7">
        <f t="shared" si="116"/>
        <v>2</v>
      </c>
      <c r="H245" s="1" t="s">
        <v>418</v>
      </c>
      <c r="I245" s="7">
        <f t="shared" si="117"/>
        <v>2</v>
      </c>
      <c r="J245" s="1" t="s">
        <v>487</v>
      </c>
      <c r="K245" s="7">
        <f t="shared" si="118"/>
        <v>3</v>
      </c>
      <c r="L245" s="7">
        <f t="shared" si="119"/>
        <v>3</v>
      </c>
      <c r="M245" s="1" t="s">
        <v>491</v>
      </c>
      <c r="N245" s="7" t="str">
        <f t="shared" si="120"/>
        <v>NA</v>
      </c>
      <c r="O245" s="7" t="e">
        <f t="shared" si="121"/>
        <v>#VALUE!</v>
      </c>
      <c r="Q245" s="7" t="str">
        <f t="shared" si="122"/>
        <v>NA</v>
      </c>
      <c r="R245" s="7" t="e">
        <f t="shared" si="123"/>
        <v>#VALUE!</v>
      </c>
      <c r="S245" s="1" t="s">
        <v>500</v>
      </c>
      <c r="T245" s="7">
        <f t="shared" si="124"/>
        <v>1</v>
      </c>
      <c r="U245" s="1">
        <f t="shared" si="125"/>
        <v>1</v>
      </c>
      <c r="V245" s="1" t="s">
        <v>490</v>
      </c>
      <c r="W245" s="7">
        <f t="shared" si="126"/>
        <v>5</v>
      </c>
      <c r="X245" s="1">
        <f t="shared" si="127"/>
        <v>5</v>
      </c>
      <c r="Y245" s="1" t="s">
        <v>490</v>
      </c>
      <c r="Z245" s="7">
        <f t="shared" si="128"/>
        <v>5</v>
      </c>
      <c r="AA245" s="1">
        <f t="shared" si="129"/>
        <v>5</v>
      </c>
      <c r="AB245" s="1" t="s">
        <v>425</v>
      </c>
      <c r="AC245" s="7">
        <f t="shared" si="130"/>
        <v>2</v>
      </c>
      <c r="AD245" s="1">
        <f t="shared" si="131"/>
        <v>2</v>
      </c>
      <c r="AE245" s="1" t="s">
        <v>425</v>
      </c>
      <c r="AF245" s="7">
        <f t="shared" si="132"/>
        <v>2</v>
      </c>
      <c r="AG245" s="1">
        <f t="shared" si="133"/>
        <v>2</v>
      </c>
      <c r="AH245" s="1" t="s">
        <v>453</v>
      </c>
      <c r="AI245" s="7">
        <f t="shared" si="134"/>
        <v>1</v>
      </c>
      <c r="AJ245" s="1">
        <f t="shared" si="135"/>
        <v>1</v>
      </c>
      <c r="AK245" s="1" t="s">
        <v>454</v>
      </c>
      <c r="AL245" s="7">
        <f t="shared" si="136"/>
        <v>0</v>
      </c>
      <c r="AM245" s="1">
        <f t="shared" si="137"/>
        <v>0</v>
      </c>
      <c r="AN245" s="1" t="s">
        <v>454</v>
      </c>
      <c r="AO245" s="7">
        <f t="shared" si="138"/>
        <v>0</v>
      </c>
      <c r="AP245" s="1">
        <f t="shared" si="139"/>
        <v>0</v>
      </c>
      <c r="AQ245" s="1" t="s">
        <v>453</v>
      </c>
      <c r="AR245" s="7">
        <f t="shared" si="140"/>
        <v>1</v>
      </c>
      <c r="AS245" s="1">
        <f t="shared" si="141"/>
        <v>1</v>
      </c>
      <c r="AT245" s="1" t="s">
        <v>463</v>
      </c>
      <c r="AU245" s="7">
        <f t="shared" si="142"/>
        <v>5</v>
      </c>
      <c r="AV245" s="1">
        <f t="shared" si="143"/>
        <v>5</v>
      </c>
      <c r="AW245" s="1" t="s">
        <v>453</v>
      </c>
      <c r="AX245" s="7">
        <f t="shared" si="144"/>
        <v>1</v>
      </c>
      <c r="AY245" s="1">
        <f t="shared" si="145"/>
        <v>1</v>
      </c>
      <c r="AZ245" s="1" t="s">
        <v>473</v>
      </c>
      <c r="BA245" s="7">
        <f t="shared" si="146"/>
        <v>2</v>
      </c>
      <c r="BB245" s="1">
        <f t="shared" si="147"/>
        <v>2</v>
      </c>
      <c r="BC245" s="1" t="s">
        <v>453</v>
      </c>
      <c r="BD245" s="7">
        <f t="shared" si="148"/>
        <v>1</v>
      </c>
      <c r="BE245" s="1">
        <f t="shared" si="149"/>
        <v>1</v>
      </c>
      <c r="BF245" s="1" t="s">
        <v>453</v>
      </c>
      <c r="BG245" s="7">
        <f t="shared" si="150"/>
        <v>1</v>
      </c>
      <c r="BH245" s="1">
        <f t="shared" si="151"/>
        <v>1</v>
      </c>
    </row>
    <row r="246" spans="1:60" x14ac:dyDescent="0.25">
      <c r="A246" s="1" t="s">
        <v>21</v>
      </c>
      <c r="B246" s="1" t="s">
        <v>404</v>
      </c>
      <c r="C246" s="7">
        <f t="shared" si="114"/>
        <v>1</v>
      </c>
      <c r="D246" s="1" t="s">
        <v>408</v>
      </c>
      <c r="E246" s="7">
        <f t="shared" si="115"/>
        <v>1</v>
      </c>
      <c r="F246" s="1" t="s">
        <v>414</v>
      </c>
      <c r="G246" s="7">
        <f t="shared" si="116"/>
        <v>1</v>
      </c>
      <c r="H246" s="1" t="s">
        <v>416</v>
      </c>
      <c r="I246" s="7">
        <f t="shared" si="117"/>
        <v>1</v>
      </c>
      <c r="J246" s="1" t="s">
        <v>420</v>
      </c>
      <c r="K246" s="7">
        <f t="shared" si="118"/>
        <v>1</v>
      </c>
      <c r="L246" s="7">
        <f t="shared" si="119"/>
        <v>1</v>
      </c>
      <c r="M246" s="1" t="s">
        <v>489</v>
      </c>
      <c r="N246" s="7">
        <f t="shared" si="120"/>
        <v>1</v>
      </c>
      <c r="O246" s="7">
        <f t="shared" si="121"/>
        <v>1</v>
      </c>
      <c r="P246" s="1" t="s">
        <v>494</v>
      </c>
      <c r="Q246" s="7">
        <f t="shared" si="122"/>
        <v>4</v>
      </c>
      <c r="R246" s="7">
        <f t="shared" si="123"/>
        <v>4</v>
      </c>
      <c r="S246" s="1" t="s">
        <v>432</v>
      </c>
      <c r="T246" s="7">
        <f t="shared" si="124"/>
        <v>2</v>
      </c>
      <c r="U246" s="1">
        <f t="shared" si="125"/>
        <v>2</v>
      </c>
      <c r="V246" s="1" t="s">
        <v>438</v>
      </c>
      <c r="W246" s="7">
        <f t="shared" si="126"/>
        <v>1</v>
      </c>
      <c r="X246" s="1">
        <f t="shared" si="127"/>
        <v>1</v>
      </c>
      <c r="Y246" s="1" t="s">
        <v>438</v>
      </c>
      <c r="Z246" s="7">
        <f t="shared" si="128"/>
        <v>1</v>
      </c>
      <c r="AA246" s="1">
        <f t="shared" si="129"/>
        <v>1</v>
      </c>
      <c r="AB246" s="1" t="s">
        <v>489</v>
      </c>
      <c r="AC246" s="7">
        <f t="shared" si="130"/>
        <v>1</v>
      </c>
      <c r="AD246" s="1">
        <f t="shared" si="131"/>
        <v>1</v>
      </c>
      <c r="AE246" s="1" t="s">
        <v>439</v>
      </c>
      <c r="AF246" s="7" t="str">
        <f t="shared" si="132"/>
        <v>NA</v>
      </c>
      <c r="AG246" s="1" t="e">
        <f t="shared" si="133"/>
        <v>#VALUE!</v>
      </c>
      <c r="AH246" s="1" t="s">
        <v>454</v>
      </c>
      <c r="AI246" s="7">
        <f t="shared" si="134"/>
        <v>0</v>
      </c>
      <c r="AJ246" s="1">
        <f t="shared" si="135"/>
        <v>0</v>
      </c>
      <c r="AK246" s="1" t="s">
        <v>453</v>
      </c>
      <c r="AL246" s="7">
        <f t="shared" si="136"/>
        <v>1</v>
      </c>
      <c r="AM246" s="1">
        <f t="shared" si="137"/>
        <v>1</v>
      </c>
      <c r="AN246" s="1" t="s">
        <v>453</v>
      </c>
      <c r="AO246" s="7">
        <f t="shared" si="138"/>
        <v>1</v>
      </c>
      <c r="AP246" s="1">
        <f t="shared" si="139"/>
        <v>1</v>
      </c>
      <c r="AQ246" s="1" t="s">
        <v>453</v>
      </c>
      <c r="AR246" s="7">
        <f t="shared" si="140"/>
        <v>1</v>
      </c>
      <c r="AS246" s="1">
        <f t="shared" si="141"/>
        <v>1</v>
      </c>
      <c r="AT246" s="1" t="s">
        <v>461</v>
      </c>
      <c r="AU246" s="7">
        <f t="shared" si="142"/>
        <v>1</v>
      </c>
      <c r="AV246" s="1">
        <f t="shared" si="143"/>
        <v>1</v>
      </c>
      <c r="AW246" s="1" t="s">
        <v>467</v>
      </c>
      <c r="AX246" s="7" t="str">
        <f t="shared" si="144"/>
        <v>NA</v>
      </c>
      <c r="AY246" s="1" t="e">
        <f t="shared" si="145"/>
        <v>#VALUE!</v>
      </c>
      <c r="BA246" s="7" t="str">
        <f t="shared" si="146"/>
        <v>NA</v>
      </c>
      <c r="BB246" s="1" t="e">
        <f t="shared" si="147"/>
        <v>#VALUE!</v>
      </c>
      <c r="BC246" s="1" t="s">
        <v>453</v>
      </c>
      <c r="BD246" s="7">
        <f t="shared" si="148"/>
        <v>1</v>
      </c>
      <c r="BE246" s="1">
        <f t="shared" si="149"/>
        <v>1</v>
      </c>
      <c r="BF246" s="1" t="s">
        <v>455</v>
      </c>
      <c r="BG246" s="7" t="str">
        <f t="shared" si="150"/>
        <v>NA</v>
      </c>
      <c r="BH246" s="1" t="e">
        <f t="shared" si="151"/>
        <v>#VALUE!</v>
      </c>
    </row>
    <row r="247" spans="1:60" x14ac:dyDescent="0.25">
      <c r="A247" s="1" t="s">
        <v>26</v>
      </c>
      <c r="B247" s="1" t="s">
        <v>404</v>
      </c>
      <c r="C247" s="7">
        <f t="shared" si="114"/>
        <v>1</v>
      </c>
      <c r="D247" s="1" t="s">
        <v>408</v>
      </c>
      <c r="E247" s="7">
        <f t="shared" si="115"/>
        <v>1</v>
      </c>
      <c r="F247" s="1" t="s">
        <v>414</v>
      </c>
      <c r="G247" s="7">
        <f t="shared" si="116"/>
        <v>1</v>
      </c>
      <c r="H247" s="1" t="s">
        <v>416</v>
      </c>
      <c r="I247" s="7">
        <f t="shared" si="117"/>
        <v>1</v>
      </c>
      <c r="J247" s="1" t="s">
        <v>420</v>
      </c>
      <c r="K247" s="7">
        <f t="shared" si="118"/>
        <v>1</v>
      </c>
      <c r="L247" s="7">
        <f t="shared" si="119"/>
        <v>1</v>
      </c>
      <c r="M247" s="1" t="s">
        <v>489</v>
      </c>
      <c r="N247" s="7">
        <f t="shared" si="120"/>
        <v>1</v>
      </c>
      <c r="O247" s="7">
        <f t="shared" si="121"/>
        <v>1</v>
      </c>
      <c r="P247" s="1" t="s">
        <v>494</v>
      </c>
      <c r="Q247" s="7">
        <f t="shared" si="122"/>
        <v>4</v>
      </c>
      <c r="R247" s="7">
        <f t="shared" si="123"/>
        <v>4</v>
      </c>
      <c r="S247" s="1" t="s">
        <v>432</v>
      </c>
      <c r="T247" s="7">
        <f t="shared" si="124"/>
        <v>2</v>
      </c>
      <c r="U247" s="1">
        <f t="shared" si="125"/>
        <v>2</v>
      </c>
      <c r="V247" s="1" t="s">
        <v>438</v>
      </c>
      <c r="W247" s="7">
        <f t="shared" si="126"/>
        <v>1</v>
      </c>
      <c r="X247" s="1">
        <f t="shared" si="127"/>
        <v>1</v>
      </c>
      <c r="Y247" s="1" t="s">
        <v>438</v>
      </c>
      <c r="Z247" s="7">
        <f t="shared" si="128"/>
        <v>1</v>
      </c>
      <c r="AA247" s="1">
        <f t="shared" si="129"/>
        <v>1</v>
      </c>
      <c r="AB247" s="1" t="s">
        <v>489</v>
      </c>
      <c r="AC247" s="7">
        <f t="shared" si="130"/>
        <v>1</v>
      </c>
      <c r="AD247" s="1">
        <f t="shared" si="131"/>
        <v>1</v>
      </c>
      <c r="AE247" s="1" t="s">
        <v>446</v>
      </c>
      <c r="AF247" s="7">
        <f t="shared" si="132"/>
        <v>5</v>
      </c>
      <c r="AG247" s="1">
        <f t="shared" si="133"/>
        <v>5</v>
      </c>
      <c r="AH247" s="1" t="s">
        <v>455</v>
      </c>
      <c r="AI247" s="7" t="str">
        <f t="shared" si="134"/>
        <v>NA</v>
      </c>
      <c r="AJ247" s="1" t="e">
        <f t="shared" si="135"/>
        <v>#VALUE!</v>
      </c>
      <c r="AK247" s="1" t="s">
        <v>453</v>
      </c>
      <c r="AL247" s="7">
        <f t="shared" si="136"/>
        <v>1</v>
      </c>
      <c r="AM247" s="1">
        <f t="shared" si="137"/>
        <v>1</v>
      </c>
      <c r="AN247" s="1" t="s">
        <v>454</v>
      </c>
      <c r="AO247" s="7">
        <f t="shared" si="138"/>
        <v>0</v>
      </c>
      <c r="AP247" s="1">
        <f t="shared" si="139"/>
        <v>0</v>
      </c>
      <c r="AQ247" s="1" t="s">
        <v>453</v>
      </c>
      <c r="AR247" s="7">
        <f t="shared" si="140"/>
        <v>1</v>
      </c>
      <c r="AS247" s="1">
        <f t="shared" si="141"/>
        <v>1</v>
      </c>
      <c r="AT247" s="1" t="s">
        <v>462</v>
      </c>
      <c r="AU247" s="7">
        <f t="shared" si="142"/>
        <v>3</v>
      </c>
      <c r="AV247" s="1">
        <f t="shared" si="143"/>
        <v>3</v>
      </c>
      <c r="AW247" s="1" t="s">
        <v>467</v>
      </c>
      <c r="AX247" s="7" t="str">
        <f t="shared" si="144"/>
        <v>NA</v>
      </c>
      <c r="AY247" s="1" t="e">
        <f t="shared" si="145"/>
        <v>#VALUE!</v>
      </c>
      <c r="BA247" s="7" t="str">
        <f t="shared" si="146"/>
        <v>NA</v>
      </c>
      <c r="BB247" s="1" t="e">
        <f t="shared" si="147"/>
        <v>#VALUE!</v>
      </c>
      <c r="BC247" s="1" t="s">
        <v>453</v>
      </c>
      <c r="BD247" s="7">
        <f t="shared" si="148"/>
        <v>1</v>
      </c>
      <c r="BE247" s="1">
        <f t="shared" si="149"/>
        <v>1</v>
      </c>
      <c r="BF247" s="1" t="s">
        <v>455</v>
      </c>
      <c r="BG247" s="7" t="str">
        <f t="shared" si="150"/>
        <v>NA</v>
      </c>
      <c r="BH247" s="1" t="e">
        <f t="shared" si="151"/>
        <v>#VALUE!</v>
      </c>
    </row>
    <row r="248" spans="1:60" x14ac:dyDescent="0.25">
      <c r="A248" s="1" t="s">
        <v>252</v>
      </c>
      <c r="B248" s="1" t="s">
        <v>404</v>
      </c>
      <c r="C248" s="7">
        <f t="shared" si="114"/>
        <v>1</v>
      </c>
      <c r="D248" s="1" t="s">
        <v>411</v>
      </c>
      <c r="E248" s="7">
        <f t="shared" si="115"/>
        <v>4</v>
      </c>
      <c r="F248" s="1" t="s">
        <v>415</v>
      </c>
      <c r="G248" s="7">
        <f t="shared" si="116"/>
        <v>3</v>
      </c>
      <c r="H248" s="1" t="s">
        <v>416</v>
      </c>
      <c r="I248" s="7">
        <f t="shared" si="117"/>
        <v>1</v>
      </c>
      <c r="J248" s="1" t="s">
        <v>422</v>
      </c>
      <c r="K248" s="7">
        <f t="shared" si="118"/>
        <v>4</v>
      </c>
      <c r="L248" s="7">
        <f t="shared" si="119"/>
        <v>4</v>
      </c>
      <c r="M248" s="1" t="s">
        <v>427</v>
      </c>
      <c r="N248" s="7" t="str">
        <f t="shared" si="120"/>
        <v>NA</v>
      </c>
      <c r="O248" s="7" t="e">
        <f t="shared" si="121"/>
        <v>#VALUE!</v>
      </c>
      <c r="Q248" s="7" t="str">
        <f t="shared" si="122"/>
        <v>NA</v>
      </c>
      <c r="R248" s="7" t="e">
        <f t="shared" si="123"/>
        <v>#VALUE!</v>
      </c>
      <c r="S248" s="1" t="s">
        <v>434</v>
      </c>
      <c r="T248" s="7">
        <f t="shared" si="124"/>
        <v>5</v>
      </c>
      <c r="U248" s="1">
        <f t="shared" si="125"/>
        <v>5</v>
      </c>
      <c r="V248" s="1" t="s">
        <v>490</v>
      </c>
      <c r="W248" s="7">
        <f t="shared" si="126"/>
        <v>5</v>
      </c>
      <c r="X248" s="1">
        <f t="shared" si="127"/>
        <v>5</v>
      </c>
      <c r="Y248" s="1" t="s">
        <v>425</v>
      </c>
      <c r="Z248" s="7">
        <f t="shared" si="128"/>
        <v>2</v>
      </c>
      <c r="AA248" s="1">
        <f t="shared" si="129"/>
        <v>2</v>
      </c>
      <c r="AB248" s="1" t="s">
        <v>425</v>
      </c>
      <c r="AC248" s="7">
        <f t="shared" si="130"/>
        <v>2</v>
      </c>
      <c r="AD248" s="1">
        <f t="shared" si="131"/>
        <v>2</v>
      </c>
      <c r="AE248" s="1" t="s">
        <v>425</v>
      </c>
      <c r="AF248" s="7">
        <f t="shared" si="132"/>
        <v>2</v>
      </c>
      <c r="AG248" s="1">
        <f t="shared" si="133"/>
        <v>2</v>
      </c>
      <c r="AH248" s="1" t="s">
        <v>453</v>
      </c>
      <c r="AI248" s="7">
        <f t="shared" si="134"/>
        <v>1</v>
      </c>
      <c r="AJ248" s="1">
        <f t="shared" si="135"/>
        <v>1</v>
      </c>
      <c r="AK248" s="1" t="s">
        <v>454</v>
      </c>
      <c r="AL248" s="7">
        <f t="shared" si="136"/>
        <v>0</v>
      </c>
      <c r="AM248" s="1">
        <f t="shared" si="137"/>
        <v>0</v>
      </c>
      <c r="AN248" s="1" t="s">
        <v>454</v>
      </c>
      <c r="AO248" s="7">
        <f t="shared" si="138"/>
        <v>0</v>
      </c>
      <c r="AP248" s="1">
        <f t="shared" si="139"/>
        <v>0</v>
      </c>
      <c r="AQ248" s="1" t="s">
        <v>454</v>
      </c>
      <c r="AR248" s="7">
        <f t="shared" si="140"/>
        <v>0</v>
      </c>
      <c r="AS248" s="1">
        <f t="shared" si="141"/>
        <v>0</v>
      </c>
      <c r="AT248" s="1" t="s">
        <v>461</v>
      </c>
      <c r="AU248" s="7">
        <f t="shared" si="142"/>
        <v>1</v>
      </c>
      <c r="AV248" s="1">
        <f t="shared" si="143"/>
        <v>1</v>
      </c>
      <c r="AW248" s="1" t="s">
        <v>454</v>
      </c>
      <c r="AX248" s="7">
        <f t="shared" si="144"/>
        <v>0</v>
      </c>
      <c r="AY248" s="1">
        <f t="shared" si="145"/>
        <v>0</v>
      </c>
      <c r="BA248" s="7" t="str">
        <f t="shared" si="146"/>
        <v>NA</v>
      </c>
      <c r="BB248" s="1" t="e">
        <f t="shared" si="147"/>
        <v>#VALUE!</v>
      </c>
      <c r="BC248" s="1" t="s">
        <v>455</v>
      </c>
      <c r="BD248" s="7" t="str">
        <f t="shared" si="148"/>
        <v>NA</v>
      </c>
      <c r="BE248" s="1" t="e">
        <f t="shared" si="149"/>
        <v>#VALUE!</v>
      </c>
      <c r="BF248" s="1" t="s">
        <v>455</v>
      </c>
      <c r="BG248" s="7" t="str">
        <f t="shared" si="150"/>
        <v>NA</v>
      </c>
      <c r="BH248" s="1" t="e">
        <f t="shared" si="151"/>
        <v>#VALUE!</v>
      </c>
    </row>
    <row r="249" spans="1:60" x14ac:dyDescent="0.25">
      <c r="A249" s="1" t="s">
        <v>64</v>
      </c>
      <c r="B249" s="1" t="s">
        <v>404</v>
      </c>
      <c r="C249" s="7">
        <f t="shared" si="114"/>
        <v>1</v>
      </c>
      <c r="D249" s="1" t="s">
        <v>409</v>
      </c>
      <c r="E249" s="7">
        <f t="shared" si="115"/>
        <v>2</v>
      </c>
      <c r="F249" s="1" t="s">
        <v>484</v>
      </c>
      <c r="G249" s="7">
        <f t="shared" si="116"/>
        <v>2</v>
      </c>
      <c r="H249" s="1" t="s">
        <v>416</v>
      </c>
      <c r="I249" s="7">
        <f t="shared" si="117"/>
        <v>1</v>
      </c>
      <c r="J249" s="1" t="s">
        <v>487</v>
      </c>
      <c r="K249" s="7">
        <f t="shared" si="118"/>
        <v>3</v>
      </c>
      <c r="L249" s="7">
        <f t="shared" si="119"/>
        <v>3</v>
      </c>
      <c r="M249" s="1" t="s">
        <v>425</v>
      </c>
      <c r="N249" s="7">
        <f t="shared" si="120"/>
        <v>2</v>
      </c>
      <c r="O249" s="7">
        <f t="shared" si="121"/>
        <v>2</v>
      </c>
      <c r="P249" s="1" t="s">
        <v>495</v>
      </c>
      <c r="Q249" s="7">
        <f t="shared" si="122"/>
        <v>4</v>
      </c>
      <c r="R249" s="7">
        <f t="shared" si="123"/>
        <v>4</v>
      </c>
      <c r="S249" s="1" t="s">
        <v>433</v>
      </c>
      <c r="T249" s="7">
        <f t="shared" si="124"/>
        <v>1</v>
      </c>
      <c r="U249" s="1">
        <f t="shared" si="125"/>
        <v>1</v>
      </c>
      <c r="V249" s="1" t="s">
        <v>425</v>
      </c>
      <c r="W249" s="7">
        <f t="shared" si="126"/>
        <v>2</v>
      </c>
      <c r="X249" s="1">
        <f t="shared" si="127"/>
        <v>2</v>
      </c>
      <c r="Y249" s="1" t="s">
        <v>425</v>
      </c>
      <c r="Z249" s="7">
        <f t="shared" si="128"/>
        <v>2</v>
      </c>
      <c r="AA249" s="1">
        <f t="shared" si="129"/>
        <v>2</v>
      </c>
      <c r="AB249" s="1" t="s">
        <v>425</v>
      </c>
      <c r="AC249" s="7">
        <f t="shared" si="130"/>
        <v>2</v>
      </c>
      <c r="AD249" s="1">
        <f t="shared" si="131"/>
        <v>2</v>
      </c>
      <c r="AE249" s="1" t="s">
        <v>425</v>
      </c>
      <c r="AF249" s="7">
        <f t="shared" si="132"/>
        <v>2</v>
      </c>
      <c r="AG249" s="1">
        <f t="shared" si="133"/>
        <v>2</v>
      </c>
      <c r="AH249" s="1" t="s">
        <v>453</v>
      </c>
      <c r="AI249" s="7">
        <f t="shared" si="134"/>
        <v>1</v>
      </c>
      <c r="AJ249" s="1">
        <f t="shared" si="135"/>
        <v>1</v>
      </c>
      <c r="AK249" s="1" t="s">
        <v>453</v>
      </c>
      <c r="AL249" s="7">
        <f t="shared" si="136"/>
        <v>1</v>
      </c>
      <c r="AM249" s="1">
        <f t="shared" si="137"/>
        <v>1</v>
      </c>
      <c r="AN249" s="1" t="s">
        <v>454</v>
      </c>
      <c r="AO249" s="7">
        <f t="shared" si="138"/>
        <v>0</v>
      </c>
      <c r="AP249" s="1">
        <f t="shared" si="139"/>
        <v>0</v>
      </c>
      <c r="AQ249" s="1" t="s">
        <v>454</v>
      </c>
      <c r="AR249" s="7">
        <f t="shared" si="140"/>
        <v>0</v>
      </c>
      <c r="AS249" s="1">
        <f t="shared" si="141"/>
        <v>0</v>
      </c>
      <c r="AT249" s="1" t="s">
        <v>463</v>
      </c>
      <c r="AU249" s="7">
        <f t="shared" si="142"/>
        <v>5</v>
      </c>
      <c r="AV249" s="1">
        <f t="shared" si="143"/>
        <v>5</v>
      </c>
      <c r="AW249" s="1" t="s">
        <v>453</v>
      </c>
      <c r="AX249" s="7">
        <f t="shared" si="144"/>
        <v>1</v>
      </c>
      <c r="AY249" s="1">
        <f t="shared" si="145"/>
        <v>1</v>
      </c>
      <c r="AZ249" s="1" t="s">
        <v>472</v>
      </c>
      <c r="BA249" s="7">
        <f t="shared" si="146"/>
        <v>3</v>
      </c>
      <c r="BB249" s="1">
        <f t="shared" si="147"/>
        <v>3</v>
      </c>
      <c r="BC249" s="1" t="s">
        <v>453</v>
      </c>
      <c r="BD249" s="7">
        <f t="shared" si="148"/>
        <v>1</v>
      </c>
      <c r="BE249" s="1">
        <f t="shared" si="149"/>
        <v>1</v>
      </c>
      <c r="BF249" s="1" t="s">
        <v>453</v>
      </c>
      <c r="BG249" s="7">
        <f t="shared" si="150"/>
        <v>1</v>
      </c>
      <c r="BH249" s="1">
        <f t="shared" si="151"/>
        <v>1</v>
      </c>
    </row>
    <row r="250" spans="1:60" x14ac:dyDescent="0.25">
      <c r="A250" s="1" t="s">
        <v>76</v>
      </c>
      <c r="B250" s="1" t="s">
        <v>404</v>
      </c>
      <c r="C250" s="7">
        <f t="shared" si="114"/>
        <v>1</v>
      </c>
      <c r="D250" s="1" t="s">
        <v>409</v>
      </c>
      <c r="E250" s="7">
        <f t="shared" si="115"/>
        <v>2</v>
      </c>
      <c r="F250" s="1" t="s">
        <v>484</v>
      </c>
      <c r="G250" s="7">
        <f t="shared" si="116"/>
        <v>2</v>
      </c>
      <c r="H250" s="1" t="s">
        <v>417</v>
      </c>
      <c r="I250" s="7">
        <f t="shared" si="117"/>
        <v>3</v>
      </c>
      <c r="J250" s="1" t="s">
        <v>487</v>
      </c>
      <c r="K250" s="7">
        <f t="shared" si="118"/>
        <v>3</v>
      </c>
      <c r="L250" s="7">
        <f t="shared" si="119"/>
        <v>3</v>
      </c>
      <c r="M250" s="1" t="s">
        <v>425</v>
      </c>
      <c r="N250" s="7">
        <f t="shared" si="120"/>
        <v>2</v>
      </c>
      <c r="O250" s="7">
        <f t="shared" si="121"/>
        <v>2</v>
      </c>
      <c r="P250" s="1" t="s">
        <v>496</v>
      </c>
      <c r="Q250" s="7">
        <f t="shared" si="122"/>
        <v>5</v>
      </c>
      <c r="R250" s="7">
        <f t="shared" si="123"/>
        <v>5</v>
      </c>
      <c r="S250" s="1" t="s">
        <v>434</v>
      </c>
      <c r="T250" s="7">
        <f t="shared" si="124"/>
        <v>5</v>
      </c>
      <c r="U250" s="1">
        <f t="shared" si="125"/>
        <v>5</v>
      </c>
      <c r="V250" s="1" t="s">
        <v>425</v>
      </c>
      <c r="W250" s="7">
        <f t="shared" si="126"/>
        <v>2</v>
      </c>
      <c r="X250" s="1">
        <f t="shared" si="127"/>
        <v>2</v>
      </c>
      <c r="Y250" s="1" t="s">
        <v>425</v>
      </c>
      <c r="Z250" s="7">
        <f t="shared" si="128"/>
        <v>2</v>
      </c>
      <c r="AA250" s="1">
        <f t="shared" si="129"/>
        <v>2</v>
      </c>
      <c r="AB250" s="1" t="s">
        <v>425</v>
      </c>
      <c r="AC250" s="7">
        <f t="shared" si="130"/>
        <v>2</v>
      </c>
      <c r="AD250" s="1">
        <f t="shared" si="131"/>
        <v>2</v>
      </c>
      <c r="AE250" s="1" t="s">
        <v>445</v>
      </c>
      <c r="AF250" s="7">
        <f t="shared" si="132"/>
        <v>1</v>
      </c>
      <c r="AG250" s="1">
        <f t="shared" si="133"/>
        <v>1</v>
      </c>
      <c r="AH250" s="1" t="s">
        <v>453</v>
      </c>
      <c r="AI250" s="7">
        <f t="shared" si="134"/>
        <v>1</v>
      </c>
      <c r="AJ250" s="1">
        <f t="shared" si="135"/>
        <v>1</v>
      </c>
      <c r="AK250" s="1" t="s">
        <v>453</v>
      </c>
      <c r="AL250" s="7">
        <f t="shared" si="136"/>
        <v>1</v>
      </c>
      <c r="AM250" s="1">
        <f t="shared" si="137"/>
        <v>1</v>
      </c>
      <c r="AN250" s="1" t="s">
        <v>453</v>
      </c>
      <c r="AO250" s="7">
        <f t="shared" si="138"/>
        <v>1</v>
      </c>
      <c r="AP250" s="1">
        <f t="shared" si="139"/>
        <v>1</v>
      </c>
      <c r="AQ250" s="1" t="s">
        <v>453</v>
      </c>
      <c r="AR250" s="7">
        <f t="shared" si="140"/>
        <v>1</v>
      </c>
      <c r="AS250" s="1">
        <f t="shared" si="141"/>
        <v>1</v>
      </c>
      <c r="AT250" s="1" t="s">
        <v>464</v>
      </c>
      <c r="AU250" s="7">
        <f t="shared" si="142"/>
        <v>4</v>
      </c>
      <c r="AV250" s="1">
        <f t="shared" si="143"/>
        <v>4</v>
      </c>
      <c r="AW250" s="1" t="s">
        <v>453</v>
      </c>
      <c r="AX250" s="7">
        <f t="shared" si="144"/>
        <v>1</v>
      </c>
      <c r="AY250" s="1">
        <f t="shared" si="145"/>
        <v>1</v>
      </c>
      <c r="AZ250" s="1" t="s">
        <v>473</v>
      </c>
      <c r="BA250" s="7">
        <f t="shared" si="146"/>
        <v>2</v>
      </c>
      <c r="BB250" s="1">
        <f t="shared" si="147"/>
        <v>2</v>
      </c>
      <c r="BC250" s="1" t="s">
        <v>453</v>
      </c>
      <c r="BD250" s="7">
        <f t="shared" si="148"/>
        <v>1</v>
      </c>
      <c r="BE250" s="1">
        <f t="shared" si="149"/>
        <v>1</v>
      </c>
      <c r="BF250" s="1" t="s">
        <v>453</v>
      </c>
      <c r="BG250" s="7">
        <f t="shared" si="150"/>
        <v>1</v>
      </c>
      <c r="BH250" s="1">
        <f t="shared" si="151"/>
        <v>1</v>
      </c>
    </row>
    <row r="251" spans="1:60" x14ac:dyDescent="0.25">
      <c r="A251" s="1" t="s">
        <v>306</v>
      </c>
      <c r="B251" s="1" t="s">
        <v>404</v>
      </c>
      <c r="C251" s="7">
        <f t="shared" si="114"/>
        <v>1</v>
      </c>
      <c r="D251" s="1" t="s">
        <v>412</v>
      </c>
      <c r="E251" s="7">
        <f t="shared" si="115"/>
        <v>5</v>
      </c>
      <c r="F251" s="1" t="s">
        <v>415</v>
      </c>
      <c r="G251" s="7">
        <f t="shared" si="116"/>
        <v>3</v>
      </c>
      <c r="H251" s="1" t="s">
        <v>416</v>
      </c>
      <c r="I251" s="7">
        <f t="shared" si="117"/>
        <v>1</v>
      </c>
      <c r="J251" s="1" t="s">
        <v>421</v>
      </c>
      <c r="K251" s="7">
        <f t="shared" si="118"/>
        <v>2</v>
      </c>
      <c r="L251" s="7">
        <f t="shared" si="119"/>
        <v>2</v>
      </c>
      <c r="M251" s="1" t="s">
        <v>425</v>
      </c>
      <c r="N251" s="7">
        <f t="shared" si="120"/>
        <v>2</v>
      </c>
      <c r="O251" s="7">
        <f t="shared" si="121"/>
        <v>2</v>
      </c>
      <c r="P251" s="1" t="s">
        <v>496</v>
      </c>
      <c r="Q251" s="7">
        <f t="shared" si="122"/>
        <v>5</v>
      </c>
      <c r="R251" s="7">
        <f t="shared" si="123"/>
        <v>5</v>
      </c>
      <c r="S251" s="1" t="s">
        <v>432</v>
      </c>
      <c r="T251" s="7">
        <f t="shared" si="124"/>
        <v>2</v>
      </c>
      <c r="U251" s="1">
        <f t="shared" si="125"/>
        <v>2</v>
      </c>
      <c r="V251" s="1" t="s">
        <v>438</v>
      </c>
      <c r="W251" s="7">
        <f t="shared" si="126"/>
        <v>1</v>
      </c>
      <c r="X251" s="1">
        <f t="shared" si="127"/>
        <v>1</v>
      </c>
      <c r="Y251" s="1" t="s">
        <v>438</v>
      </c>
      <c r="Z251" s="7">
        <f t="shared" si="128"/>
        <v>1</v>
      </c>
      <c r="AA251" s="1">
        <f t="shared" si="129"/>
        <v>1</v>
      </c>
      <c r="AB251" s="1" t="s">
        <v>440</v>
      </c>
      <c r="AC251" s="7" t="str">
        <f t="shared" si="130"/>
        <v>NA</v>
      </c>
      <c r="AD251" s="1" t="e">
        <f t="shared" si="131"/>
        <v>#VALUE!</v>
      </c>
      <c r="AE251" s="1" t="s">
        <v>446</v>
      </c>
      <c r="AF251" s="7">
        <f t="shared" si="132"/>
        <v>5</v>
      </c>
      <c r="AG251" s="1">
        <f t="shared" si="133"/>
        <v>5</v>
      </c>
      <c r="AH251" s="1" t="s">
        <v>453</v>
      </c>
      <c r="AI251" s="7">
        <f t="shared" si="134"/>
        <v>1</v>
      </c>
      <c r="AJ251" s="1">
        <f t="shared" si="135"/>
        <v>1</v>
      </c>
      <c r="AK251" s="1" t="s">
        <v>453</v>
      </c>
      <c r="AL251" s="7">
        <f t="shared" si="136"/>
        <v>1</v>
      </c>
      <c r="AM251" s="1">
        <f t="shared" si="137"/>
        <v>1</v>
      </c>
      <c r="AN251" s="1" t="s">
        <v>453</v>
      </c>
      <c r="AO251" s="7">
        <f t="shared" si="138"/>
        <v>1</v>
      </c>
      <c r="AP251" s="1">
        <f t="shared" si="139"/>
        <v>1</v>
      </c>
      <c r="AQ251" s="1" t="s">
        <v>453</v>
      </c>
      <c r="AR251" s="7">
        <f t="shared" si="140"/>
        <v>1</v>
      </c>
      <c r="AS251" s="1">
        <f t="shared" si="141"/>
        <v>1</v>
      </c>
      <c r="AT251" s="1" t="s">
        <v>461</v>
      </c>
      <c r="AU251" s="7">
        <f t="shared" si="142"/>
        <v>1</v>
      </c>
      <c r="AV251" s="1">
        <f t="shared" si="143"/>
        <v>1</v>
      </c>
      <c r="AW251" s="1" t="s">
        <v>454</v>
      </c>
      <c r="AX251" s="7">
        <f t="shared" si="144"/>
        <v>0</v>
      </c>
      <c r="AY251" s="1">
        <f t="shared" si="145"/>
        <v>0</v>
      </c>
      <c r="BA251" s="7" t="str">
        <f t="shared" si="146"/>
        <v>NA</v>
      </c>
      <c r="BB251" s="1" t="e">
        <f t="shared" si="147"/>
        <v>#VALUE!</v>
      </c>
      <c r="BC251" s="1" t="s">
        <v>454</v>
      </c>
      <c r="BD251" s="7">
        <f t="shared" si="148"/>
        <v>0</v>
      </c>
      <c r="BE251" s="1">
        <f t="shared" si="149"/>
        <v>0</v>
      </c>
      <c r="BF251" s="1" t="s">
        <v>455</v>
      </c>
      <c r="BG251" s="7" t="str">
        <f t="shared" si="150"/>
        <v>NA</v>
      </c>
      <c r="BH251" s="1" t="e">
        <f t="shared" si="151"/>
        <v>#VALUE!</v>
      </c>
    </row>
    <row r="252" spans="1:60" x14ac:dyDescent="0.25">
      <c r="A252" s="1" t="s">
        <v>39</v>
      </c>
      <c r="B252" s="1" t="s">
        <v>404</v>
      </c>
      <c r="C252" s="7">
        <f t="shared" si="114"/>
        <v>1</v>
      </c>
      <c r="D252" s="1" t="s">
        <v>408</v>
      </c>
      <c r="E252" s="7">
        <f t="shared" si="115"/>
        <v>1</v>
      </c>
      <c r="F252" s="1" t="s">
        <v>414</v>
      </c>
      <c r="G252" s="7">
        <f t="shared" si="116"/>
        <v>1</v>
      </c>
      <c r="H252" s="1" t="s">
        <v>416</v>
      </c>
      <c r="I252" s="7">
        <f t="shared" si="117"/>
        <v>1</v>
      </c>
      <c r="J252" s="1" t="s">
        <v>421</v>
      </c>
      <c r="K252" s="7">
        <f t="shared" si="118"/>
        <v>2</v>
      </c>
      <c r="L252" s="7">
        <f t="shared" si="119"/>
        <v>2</v>
      </c>
      <c r="M252" s="1" t="s">
        <v>489</v>
      </c>
      <c r="N252" s="7">
        <f t="shared" si="120"/>
        <v>1</v>
      </c>
      <c r="O252" s="7">
        <f t="shared" si="121"/>
        <v>1</v>
      </c>
      <c r="P252" s="1" t="s">
        <v>494</v>
      </c>
      <c r="Q252" s="7">
        <f t="shared" si="122"/>
        <v>4</v>
      </c>
      <c r="R252" s="7">
        <f t="shared" si="123"/>
        <v>4</v>
      </c>
      <c r="S252" s="1" t="s">
        <v>433</v>
      </c>
      <c r="T252" s="7">
        <f t="shared" si="124"/>
        <v>1</v>
      </c>
      <c r="U252" s="1">
        <f t="shared" si="125"/>
        <v>1</v>
      </c>
      <c r="V252" s="1" t="s">
        <v>438</v>
      </c>
      <c r="W252" s="7">
        <f t="shared" si="126"/>
        <v>1</v>
      </c>
      <c r="X252" s="1">
        <f t="shared" si="127"/>
        <v>1</v>
      </c>
      <c r="Y252" s="1" t="s">
        <v>425</v>
      </c>
      <c r="Z252" s="7">
        <f t="shared" si="128"/>
        <v>2</v>
      </c>
      <c r="AA252" s="1">
        <f t="shared" si="129"/>
        <v>2</v>
      </c>
      <c r="AB252" s="1" t="s">
        <v>489</v>
      </c>
      <c r="AC252" s="7">
        <f t="shared" si="130"/>
        <v>1</v>
      </c>
      <c r="AD252" s="1">
        <f t="shared" si="131"/>
        <v>1</v>
      </c>
      <c r="AE252" s="1" t="s">
        <v>446</v>
      </c>
      <c r="AF252" s="7">
        <f t="shared" si="132"/>
        <v>5</v>
      </c>
      <c r="AG252" s="1">
        <f t="shared" si="133"/>
        <v>5</v>
      </c>
      <c r="AH252" s="1" t="s">
        <v>454</v>
      </c>
      <c r="AI252" s="7">
        <f t="shared" si="134"/>
        <v>0</v>
      </c>
      <c r="AJ252" s="1">
        <f t="shared" si="135"/>
        <v>0</v>
      </c>
      <c r="AK252" s="1" t="s">
        <v>453</v>
      </c>
      <c r="AL252" s="7">
        <f t="shared" si="136"/>
        <v>1</v>
      </c>
      <c r="AM252" s="1">
        <f t="shared" si="137"/>
        <v>1</v>
      </c>
      <c r="AN252" s="1" t="s">
        <v>454</v>
      </c>
      <c r="AO252" s="7">
        <f t="shared" si="138"/>
        <v>0</v>
      </c>
      <c r="AP252" s="1">
        <f t="shared" si="139"/>
        <v>0</v>
      </c>
      <c r="AQ252" s="1" t="s">
        <v>454</v>
      </c>
      <c r="AR252" s="7">
        <f t="shared" si="140"/>
        <v>0</v>
      </c>
      <c r="AS252" s="1">
        <f t="shared" si="141"/>
        <v>0</v>
      </c>
      <c r="AT252" s="1" t="s">
        <v>461</v>
      </c>
      <c r="AU252" s="7">
        <f t="shared" si="142"/>
        <v>1</v>
      </c>
      <c r="AV252" s="1">
        <f t="shared" si="143"/>
        <v>1</v>
      </c>
      <c r="AW252" s="1" t="s">
        <v>467</v>
      </c>
      <c r="AX252" s="7" t="str">
        <f t="shared" si="144"/>
        <v>NA</v>
      </c>
      <c r="AY252" s="1" t="e">
        <f t="shared" si="145"/>
        <v>#VALUE!</v>
      </c>
      <c r="BA252" s="7" t="str">
        <f t="shared" si="146"/>
        <v>NA</v>
      </c>
      <c r="BB252" s="1" t="e">
        <f t="shared" si="147"/>
        <v>#VALUE!</v>
      </c>
      <c r="BC252" s="1" t="s">
        <v>454</v>
      </c>
      <c r="BD252" s="7">
        <f t="shared" si="148"/>
        <v>0</v>
      </c>
      <c r="BE252" s="1">
        <f t="shared" si="149"/>
        <v>0</v>
      </c>
      <c r="BF252" s="1" t="s">
        <v>454</v>
      </c>
      <c r="BG252" s="7">
        <f t="shared" si="150"/>
        <v>0</v>
      </c>
      <c r="BH252" s="1">
        <f t="shared" si="151"/>
        <v>0</v>
      </c>
    </row>
    <row r="253" spans="1:60" x14ac:dyDescent="0.25">
      <c r="A253" s="1" t="s">
        <v>68</v>
      </c>
      <c r="B253" s="1" t="s">
        <v>404</v>
      </c>
      <c r="C253" s="7">
        <f t="shared" si="114"/>
        <v>1</v>
      </c>
      <c r="D253" s="1" t="s">
        <v>409</v>
      </c>
      <c r="E253" s="7">
        <f t="shared" si="115"/>
        <v>2</v>
      </c>
      <c r="F253" s="1" t="s">
        <v>484</v>
      </c>
      <c r="G253" s="7">
        <f t="shared" si="116"/>
        <v>2</v>
      </c>
      <c r="H253" s="1" t="s">
        <v>417</v>
      </c>
      <c r="I253" s="7">
        <f t="shared" si="117"/>
        <v>3</v>
      </c>
      <c r="J253" s="1" t="s">
        <v>487</v>
      </c>
      <c r="K253" s="7">
        <f t="shared" si="118"/>
        <v>3</v>
      </c>
      <c r="L253" s="7">
        <f t="shared" si="119"/>
        <v>3</v>
      </c>
      <c r="M253" s="1" t="s">
        <v>425</v>
      </c>
      <c r="N253" s="7">
        <f t="shared" si="120"/>
        <v>2</v>
      </c>
      <c r="O253" s="7">
        <f t="shared" si="121"/>
        <v>2</v>
      </c>
      <c r="P253" s="1" t="s">
        <v>495</v>
      </c>
      <c r="Q253" s="7">
        <f t="shared" si="122"/>
        <v>4</v>
      </c>
      <c r="R253" s="7">
        <f t="shared" si="123"/>
        <v>4</v>
      </c>
      <c r="S253" s="1" t="s">
        <v>433</v>
      </c>
      <c r="T253" s="7">
        <f t="shared" si="124"/>
        <v>1</v>
      </c>
      <c r="U253" s="1">
        <f t="shared" si="125"/>
        <v>1</v>
      </c>
      <c r="V253" s="1" t="s">
        <v>425</v>
      </c>
      <c r="W253" s="7">
        <f t="shared" si="126"/>
        <v>2</v>
      </c>
      <c r="X253" s="1">
        <f t="shared" si="127"/>
        <v>2</v>
      </c>
      <c r="Y253" s="1" t="s">
        <v>425</v>
      </c>
      <c r="Z253" s="7">
        <f t="shared" si="128"/>
        <v>2</v>
      </c>
      <c r="AA253" s="1">
        <f t="shared" si="129"/>
        <v>2</v>
      </c>
      <c r="AB253" s="1" t="s">
        <v>425</v>
      </c>
      <c r="AC253" s="7">
        <f t="shared" si="130"/>
        <v>2</v>
      </c>
      <c r="AD253" s="1">
        <f t="shared" si="131"/>
        <v>2</v>
      </c>
      <c r="AE253" s="1" t="s">
        <v>425</v>
      </c>
      <c r="AF253" s="7">
        <f t="shared" si="132"/>
        <v>2</v>
      </c>
      <c r="AG253" s="1">
        <f t="shared" si="133"/>
        <v>2</v>
      </c>
      <c r="AH253" s="1" t="s">
        <v>453</v>
      </c>
      <c r="AI253" s="7">
        <f t="shared" si="134"/>
        <v>1</v>
      </c>
      <c r="AJ253" s="1">
        <f t="shared" si="135"/>
        <v>1</v>
      </c>
      <c r="AK253" s="1" t="s">
        <v>453</v>
      </c>
      <c r="AL253" s="7">
        <f t="shared" si="136"/>
        <v>1</v>
      </c>
      <c r="AM253" s="1">
        <f t="shared" si="137"/>
        <v>1</v>
      </c>
      <c r="AN253" s="1" t="s">
        <v>458</v>
      </c>
      <c r="AO253" s="7" t="str">
        <f t="shared" si="138"/>
        <v>NA</v>
      </c>
      <c r="AP253" s="1" t="e">
        <f t="shared" si="139"/>
        <v>#VALUE!</v>
      </c>
      <c r="AQ253" s="1" t="s">
        <v>453</v>
      </c>
      <c r="AR253" s="7">
        <f t="shared" si="140"/>
        <v>1</v>
      </c>
      <c r="AS253" s="1">
        <f t="shared" si="141"/>
        <v>1</v>
      </c>
      <c r="AT253" s="1" t="s">
        <v>464</v>
      </c>
      <c r="AU253" s="7">
        <f t="shared" si="142"/>
        <v>4</v>
      </c>
      <c r="AV253" s="1">
        <f t="shared" si="143"/>
        <v>4</v>
      </c>
      <c r="AW253" s="1" t="s">
        <v>453</v>
      </c>
      <c r="AX253" s="7">
        <f t="shared" si="144"/>
        <v>1</v>
      </c>
      <c r="AY253" s="1">
        <f t="shared" si="145"/>
        <v>1</v>
      </c>
      <c r="AZ253" s="1" t="s">
        <v>473</v>
      </c>
      <c r="BA253" s="7">
        <f t="shared" si="146"/>
        <v>2</v>
      </c>
      <c r="BB253" s="1">
        <f t="shared" si="147"/>
        <v>2</v>
      </c>
      <c r="BC253" s="1" t="s">
        <v>453</v>
      </c>
      <c r="BD253" s="7">
        <f t="shared" si="148"/>
        <v>1</v>
      </c>
      <c r="BE253" s="1">
        <f t="shared" si="149"/>
        <v>1</v>
      </c>
      <c r="BF253" s="1" t="s">
        <v>453</v>
      </c>
      <c r="BG253" s="7">
        <f t="shared" si="150"/>
        <v>1</v>
      </c>
      <c r="BH253" s="1">
        <f t="shared" si="151"/>
        <v>1</v>
      </c>
    </row>
    <row r="254" spans="1:60" x14ac:dyDescent="0.25">
      <c r="A254" s="1" t="s">
        <v>0</v>
      </c>
      <c r="B254" s="1" t="s">
        <v>404</v>
      </c>
      <c r="C254" s="7">
        <f t="shared" si="114"/>
        <v>1</v>
      </c>
      <c r="D254" s="1" t="s">
        <v>408</v>
      </c>
      <c r="E254" s="7">
        <f t="shared" si="115"/>
        <v>1</v>
      </c>
      <c r="F254" s="1" t="s">
        <v>414</v>
      </c>
      <c r="G254" s="7">
        <f t="shared" si="116"/>
        <v>1</v>
      </c>
      <c r="H254" s="1" t="s">
        <v>416</v>
      </c>
      <c r="I254" s="7">
        <f t="shared" si="117"/>
        <v>1</v>
      </c>
      <c r="J254" s="1" t="s">
        <v>420</v>
      </c>
      <c r="K254" s="7">
        <f t="shared" si="118"/>
        <v>1</v>
      </c>
      <c r="L254" s="7">
        <f t="shared" si="119"/>
        <v>1</v>
      </c>
      <c r="M254" s="1" t="s">
        <v>489</v>
      </c>
      <c r="N254" s="7">
        <f t="shared" si="120"/>
        <v>1</v>
      </c>
      <c r="O254" s="7">
        <f t="shared" si="121"/>
        <v>1</v>
      </c>
      <c r="P254" s="1" t="s">
        <v>493</v>
      </c>
      <c r="Q254" s="7">
        <f t="shared" si="122"/>
        <v>1</v>
      </c>
      <c r="R254" s="7">
        <f t="shared" si="123"/>
        <v>1</v>
      </c>
      <c r="S254" s="1" t="s">
        <v>432</v>
      </c>
      <c r="T254" s="7">
        <f t="shared" si="124"/>
        <v>2</v>
      </c>
      <c r="U254" s="1">
        <f t="shared" si="125"/>
        <v>2</v>
      </c>
      <c r="V254" s="1" t="s">
        <v>438</v>
      </c>
      <c r="W254" s="7">
        <f t="shared" si="126"/>
        <v>1</v>
      </c>
      <c r="X254" s="1">
        <f t="shared" si="127"/>
        <v>1</v>
      </c>
      <c r="Y254" s="1" t="s">
        <v>438</v>
      </c>
      <c r="Z254" s="7">
        <f t="shared" si="128"/>
        <v>1</v>
      </c>
      <c r="AA254" s="1">
        <f t="shared" si="129"/>
        <v>1</v>
      </c>
      <c r="AB254" s="1" t="s">
        <v>489</v>
      </c>
      <c r="AC254" s="7">
        <f t="shared" si="130"/>
        <v>1</v>
      </c>
      <c r="AD254" s="1">
        <f t="shared" si="131"/>
        <v>1</v>
      </c>
      <c r="AE254" s="1" t="s">
        <v>445</v>
      </c>
      <c r="AF254" s="7">
        <f t="shared" si="132"/>
        <v>1</v>
      </c>
      <c r="AG254" s="1">
        <f t="shared" si="133"/>
        <v>1</v>
      </c>
      <c r="AH254" s="1" t="s">
        <v>453</v>
      </c>
      <c r="AI254" s="7">
        <f t="shared" si="134"/>
        <v>1</v>
      </c>
      <c r="AJ254" s="1">
        <f t="shared" si="135"/>
        <v>1</v>
      </c>
      <c r="AK254" s="1" t="s">
        <v>440</v>
      </c>
      <c r="AL254" s="7" t="str">
        <f t="shared" si="136"/>
        <v>NA</v>
      </c>
      <c r="AM254" s="1" t="e">
        <f t="shared" si="137"/>
        <v>#VALUE!</v>
      </c>
      <c r="AN254" s="1" t="s">
        <v>454</v>
      </c>
      <c r="AO254" s="7">
        <f t="shared" si="138"/>
        <v>0</v>
      </c>
      <c r="AP254" s="1">
        <f t="shared" si="139"/>
        <v>0</v>
      </c>
      <c r="AQ254" s="1" t="s">
        <v>458</v>
      </c>
      <c r="AR254" s="7" t="str">
        <f t="shared" si="140"/>
        <v>NA</v>
      </c>
      <c r="AS254" s="1" t="e">
        <f t="shared" si="141"/>
        <v>#VALUE!</v>
      </c>
      <c r="AT254" s="1" t="s">
        <v>461</v>
      </c>
      <c r="AU254" s="7">
        <f t="shared" si="142"/>
        <v>1</v>
      </c>
      <c r="AV254" s="1">
        <f t="shared" si="143"/>
        <v>1</v>
      </c>
      <c r="AW254" s="1" t="s">
        <v>467</v>
      </c>
      <c r="AX254" s="7" t="str">
        <f t="shared" si="144"/>
        <v>NA</v>
      </c>
      <c r="AY254" s="1" t="e">
        <f t="shared" si="145"/>
        <v>#VALUE!</v>
      </c>
      <c r="BA254" s="7" t="str">
        <f t="shared" si="146"/>
        <v>NA</v>
      </c>
      <c r="BB254" s="1" t="e">
        <f t="shared" si="147"/>
        <v>#VALUE!</v>
      </c>
      <c r="BC254" s="1" t="s">
        <v>455</v>
      </c>
      <c r="BD254" s="7" t="str">
        <f t="shared" si="148"/>
        <v>NA</v>
      </c>
      <c r="BE254" s="1" t="e">
        <f t="shared" si="149"/>
        <v>#VALUE!</v>
      </c>
      <c r="BF254" s="1" t="s">
        <v>455</v>
      </c>
      <c r="BG254" s="7" t="str">
        <f t="shared" si="150"/>
        <v>NA</v>
      </c>
      <c r="BH254" s="1" t="e">
        <f t="shared" si="151"/>
        <v>#VALUE!</v>
      </c>
    </row>
    <row r="255" spans="1:60" x14ac:dyDescent="0.25">
      <c r="A255" s="1" t="s">
        <v>237</v>
      </c>
      <c r="B255" s="1" t="s">
        <v>403</v>
      </c>
      <c r="C255" s="7">
        <f t="shared" si="114"/>
        <v>2</v>
      </c>
      <c r="D255" s="1" t="s">
        <v>411</v>
      </c>
      <c r="E255" s="7">
        <f t="shared" si="115"/>
        <v>4</v>
      </c>
      <c r="F255" s="1" t="s">
        <v>484</v>
      </c>
      <c r="G255" s="7">
        <f t="shared" si="116"/>
        <v>2</v>
      </c>
      <c r="H255" s="1" t="s">
        <v>419</v>
      </c>
      <c r="I255" s="7">
        <f t="shared" si="117"/>
        <v>4</v>
      </c>
      <c r="J255" s="1" t="s">
        <v>487</v>
      </c>
      <c r="K255" s="7">
        <f t="shared" si="118"/>
        <v>3</v>
      </c>
      <c r="L255" s="7">
        <f t="shared" si="119"/>
        <v>3</v>
      </c>
      <c r="M255" s="1" t="s">
        <v>491</v>
      </c>
      <c r="N255" s="7" t="str">
        <f t="shared" si="120"/>
        <v>NA</v>
      </c>
      <c r="O255" s="7" t="e">
        <f t="shared" si="121"/>
        <v>#VALUE!</v>
      </c>
      <c r="Q255" s="7" t="str">
        <f t="shared" si="122"/>
        <v>NA</v>
      </c>
      <c r="R255" s="7" t="e">
        <f t="shared" si="123"/>
        <v>#VALUE!</v>
      </c>
      <c r="S255" s="1" t="s">
        <v>434</v>
      </c>
      <c r="T255" s="7">
        <f t="shared" si="124"/>
        <v>5</v>
      </c>
      <c r="U255" s="1">
        <f t="shared" si="125"/>
        <v>5</v>
      </c>
      <c r="V255" s="1" t="s">
        <v>425</v>
      </c>
      <c r="W255" s="7">
        <f t="shared" si="126"/>
        <v>2</v>
      </c>
      <c r="X255" s="1">
        <f t="shared" si="127"/>
        <v>2</v>
      </c>
      <c r="Y255" s="1" t="s">
        <v>425</v>
      </c>
      <c r="Z255" s="7">
        <f t="shared" si="128"/>
        <v>2</v>
      </c>
      <c r="AA255" s="1">
        <f t="shared" si="129"/>
        <v>2</v>
      </c>
      <c r="AB255" s="1" t="s">
        <v>425</v>
      </c>
      <c r="AC255" s="7">
        <f t="shared" si="130"/>
        <v>2</v>
      </c>
      <c r="AD255" s="1">
        <f t="shared" si="131"/>
        <v>2</v>
      </c>
      <c r="AE255" s="1" t="s">
        <v>446</v>
      </c>
      <c r="AF255" s="7">
        <f t="shared" si="132"/>
        <v>5</v>
      </c>
      <c r="AG255" s="1">
        <f t="shared" si="133"/>
        <v>5</v>
      </c>
      <c r="AH255" s="1" t="s">
        <v>453</v>
      </c>
      <c r="AI255" s="7">
        <f t="shared" si="134"/>
        <v>1</v>
      </c>
      <c r="AJ255" s="1">
        <f t="shared" si="135"/>
        <v>1</v>
      </c>
      <c r="AK255" s="1" t="s">
        <v>453</v>
      </c>
      <c r="AL255" s="7">
        <f t="shared" si="136"/>
        <v>1</v>
      </c>
      <c r="AM255" s="1">
        <f t="shared" si="137"/>
        <v>1</v>
      </c>
      <c r="AN255" s="1" t="s">
        <v>454</v>
      </c>
      <c r="AO255" s="7">
        <f t="shared" si="138"/>
        <v>0</v>
      </c>
      <c r="AP255" s="1">
        <f t="shared" si="139"/>
        <v>0</v>
      </c>
      <c r="AQ255" s="1" t="s">
        <v>453</v>
      </c>
      <c r="AR255" s="7">
        <f t="shared" si="140"/>
        <v>1</v>
      </c>
      <c r="AS255" s="1">
        <f t="shared" si="141"/>
        <v>1</v>
      </c>
      <c r="AT255" s="1" t="s">
        <v>464</v>
      </c>
      <c r="AU255" s="7">
        <f t="shared" si="142"/>
        <v>4</v>
      </c>
      <c r="AV255" s="1">
        <f t="shared" si="143"/>
        <v>4</v>
      </c>
      <c r="AW255" s="1" t="s">
        <v>453</v>
      </c>
      <c r="AX255" s="7">
        <f t="shared" si="144"/>
        <v>1</v>
      </c>
      <c r="AY255" s="1">
        <f t="shared" si="145"/>
        <v>1</v>
      </c>
      <c r="AZ255" s="1" t="s">
        <v>477</v>
      </c>
      <c r="BA255" s="7" t="str">
        <f t="shared" si="146"/>
        <v>NA</v>
      </c>
      <c r="BB255" s="1" t="e">
        <f t="shared" si="147"/>
        <v>#VALUE!</v>
      </c>
      <c r="BC255" s="1" t="s">
        <v>455</v>
      </c>
      <c r="BD255" s="7" t="str">
        <f t="shared" si="148"/>
        <v>NA</v>
      </c>
      <c r="BE255" s="1" t="e">
        <f t="shared" si="149"/>
        <v>#VALUE!</v>
      </c>
      <c r="BF255" s="1" t="s">
        <v>454</v>
      </c>
      <c r="BG255" s="7">
        <f t="shared" si="150"/>
        <v>0</v>
      </c>
      <c r="BH255" s="1">
        <f t="shared" si="151"/>
        <v>0</v>
      </c>
    </row>
    <row r="256" spans="1:60" x14ac:dyDescent="0.25">
      <c r="A256" s="1" t="s">
        <v>32</v>
      </c>
      <c r="B256" s="1" t="s">
        <v>404</v>
      </c>
      <c r="C256" s="7">
        <f t="shared" si="114"/>
        <v>1</v>
      </c>
      <c r="D256" s="1" t="s">
        <v>408</v>
      </c>
      <c r="E256" s="7">
        <f t="shared" si="115"/>
        <v>1</v>
      </c>
      <c r="F256" s="1" t="s">
        <v>414</v>
      </c>
      <c r="G256" s="7">
        <f t="shared" si="116"/>
        <v>1</v>
      </c>
      <c r="H256" s="1" t="s">
        <v>416</v>
      </c>
      <c r="I256" s="7">
        <f t="shared" si="117"/>
        <v>1</v>
      </c>
      <c r="J256" s="1" t="s">
        <v>421</v>
      </c>
      <c r="K256" s="7">
        <f t="shared" si="118"/>
        <v>2</v>
      </c>
      <c r="L256" s="7">
        <f t="shared" si="119"/>
        <v>2</v>
      </c>
      <c r="M256" s="1" t="s">
        <v>489</v>
      </c>
      <c r="N256" s="7">
        <f t="shared" si="120"/>
        <v>1</v>
      </c>
      <c r="O256" s="7">
        <f t="shared" si="121"/>
        <v>1</v>
      </c>
      <c r="P256" s="1" t="s">
        <v>494</v>
      </c>
      <c r="Q256" s="7">
        <f t="shared" si="122"/>
        <v>4</v>
      </c>
      <c r="R256" s="7">
        <f t="shared" si="123"/>
        <v>4</v>
      </c>
      <c r="S256" s="1" t="s">
        <v>433</v>
      </c>
      <c r="T256" s="7">
        <f t="shared" si="124"/>
        <v>1</v>
      </c>
      <c r="U256" s="1">
        <f t="shared" si="125"/>
        <v>1</v>
      </c>
      <c r="V256" s="1" t="s">
        <v>438</v>
      </c>
      <c r="W256" s="7">
        <f t="shared" si="126"/>
        <v>1</v>
      </c>
      <c r="X256" s="1">
        <f t="shared" si="127"/>
        <v>1</v>
      </c>
      <c r="Y256" s="1" t="s">
        <v>438</v>
      </c>
      <c r="Z256" s="7">
        <f t="shared" si="128"/>
        <v>1</v>
      </c>
      <c r="AA256" s="1">
        <f t="shared" si="129"/>
        <v>1</v>
      </c>
      <c r="AB256" s="1" t="s">
        <v>489</v>
      </c>
      <c r="AC256" s="7">
        <f t="shared" si="130"/>
        <v>1</v>
      </c>
      <c r="AD256" s="1">
        <f t="shared" si="131"/>
        <v>1</v>
      </c>
      <c r="AE256" s="1" t="s">
        <v>446</v>
      </c>
      <c r="AF256" s="7">
        <f t="shared" si="132"/>
        <v>5</v>
      </c>
      <c r="AG256" s="1">
        <f t="shared" si="133"/>
        <v>5</v>
      </c>
      <c r="AH256" s="1" t="s">
        <v>455</v>
      </c>
      <c r="AI256" s="7" t="str">
        <f t="shared" si="134"/>
        <v>NA</v>
      </c>
      <c r="AJ256" s="1" t="e">
        <f t="shared" si="135"/>
        <v>#VALUE!</v>
      </c>
      <c r="AK256" s="1" t="s">
        <v>453</v>
      </c>
      <c r="AL256" s="7">
        <f t="shared" si="136"/>
        <v>1</v>
      </c>
      <c r="AM256" s="1">
        <f t="shared" si="137"/>
        <v>1</v>
      </c>
      <c r="AN256" s="1" t="s">
        <v>454</v>
      </c>
      <c r="AO256" s="7">
        <f t="shared" si="138"/>
        <v>0</v>
      </c>
      <c r="AP256" s="1">
        <f t="shared" si="139"/>
        <v>0</v>
      </c>
      <c r="AQ256" s="1" t="s">
        <v>453</v>
      </c>
      <c r="AR256" s="7">
        <f t="shared" si="140"/>
        <v>1</v>
      </c>
      <c r="AS256" s="1">
        <f t="shared" si="141"/>
        <v>1</v>
      </c>
      <c r="AT256" s="1" t="s">
        <v>462</v>
      </c>
      <c r="AU256" s="7">
        <f t="shared" si="142"/>
        <v>3</v>
      </c>
      <c r="AV256" s="1">
        <f t="shared" si="143"/>
        <v>3</v>
      </c>
      <c r="AW256" s="1" t="s">
        <v>453</v>
      </c>
      <c r="AX256" s="7">
        <f t="shared" si="144"/>
        <v>1</v>
      </c>
      <c r="AY256" s="1">
        <f t="shared" si="145"/>
        <v>1</v>
      </c>
      <c r="AZ256" s="1" t="s">
        <v>473</v>
      </c>
      <c r="BA256" s="7">
        <f t="shared" si="146"/>
        <v>2</v>
      </c>
      <c r="BB256" s="1">
        <f t="shared" si="147"/>
        <v>2</v>
      </c>
      <c r="BC256" s="1" t="s">
        <v>454</v>
      </c>
      <c r="BD256" s="7">
        <f t="shared" si="148"/>
        <v>0</v>
      </c>
      <c r="BE256" s="1">
        <f t="shared" si="149"/>
        <v>0</v>
      </c>
      <c r="BF256" s="1" t="s">
        <v>455</v>
      </c>
      <c r="BG256" s="7" t="str">
        <f t="shared" si="150"/>
        <v>NA</v>
      </c>
      <c r="BH256" s="1" t="e">
        <f t="shared" si="151"/>
        <v>#VALUE!</v>
      </c>
    </row>
    <row r="257" spans="1:60" x14ac:dyDescent="0.25">
      <c r="A257" s="1" t="s">
        <v>131</v>
      </c>
      <c r="B257" s="1" t="s">
        <v>403</v>
      </c>
      <c r="C257" s="7">
        <f t="shared" si="114"/>
        <v>2</v>
      </c>
      <c r="D257" s="1" t="s">
        <v>410</v>
      </c>
      <c r="E257" s="7">
        <f t="shared" si="115"/>
        <v>3</v>
      </c>
      <c r="F257" s="1" t="s">
        <v>414</v>
      </c>
      <c r="G257" s="7">
        <f t="shared" si="116"/>
        <v>1</v>
      </c>
      <c r="H257" s="1" t="s">
        <v>417</v>
      </c>
      <c r="I257" s="7">
        <f t="shared" si="117"/>
        <v>3</v>
      </c>
      <c r="J257" s="1" t="s">
        <v>421</v>
      </c>
      <c r="K257" s="7">
        <f t="shared" si="118"/>
        <v>2</v>
      </c>
      <c r="L257" s="7">
        <f t="shared" si="119"/>
        <v>2</v>
      </c>
      <c r="M257" s="1" t="s">
        <v>427</v>
      </c>
      <c r="N257" s="7" t="str">
        <f t="shared" si="120"/>
        <v>NA</v>
      </c>
      <c r="O257" s="7" t="e">
        <f t="shared" si="121"/>
        <v>#VALUE!</v>
      </c>
      <c r="Q257" s="7" t="str">
        <f t="shared" si="122"/>
        <v>NA</v>
      </c>
      <c r="R257" s="7" t="e">
        <f t="shared" si="123"/>
        <v>#VALUE!</v>
      </c>
      <c r="S257" s="1" t="s">
        <v>432</v>
      </c>
      <c r="T257" s="7">
        <f t="shared" si="124"/>
        <v>2</v>
      </c>
      <c r="U257" s="1">
        <f t="shared" si="125"/>
        <v>2</v>
      </c>
      <c r="V257" s="1" t="s">
        <v>440</v>
      </c>
      <c r="W257" s="7" t="str">
        <f t="shared" si="126"/>
        <v>NA</v>
      </c>
      <c r="X257" s="1" t="e">
        <f t="shared" si="127"/>
        <v>#VALUE!</v>
      </c>
      <c r="Y257" s="1" t="s">
        <v>490</v>
      </c>
      <c r="Z257" s="7">
        <f t="shared" si="128"/>
        <v>5</v>
      </c>
      <c r="AA257" s="1">
        <f t="shared" si="129"/>
        <v>5</v>
      </c>
      <c r="AB257" s="1" t="s">
        <v>440</v>
      </c>
      <c r="AC257" s="7" t="str">
        <f t="shared" si="130"/>
        <v>NA</v>
      </c>
      <c r="AD257" s="1" t="e">
        <f t="shared" si="131"/>
        <v>#VALUE!</v>
      </c>
      <c r="AE257" s="1" t="s">
        <v>440</v>
      </c>
      <c r="AF257" s="7" t="str">
        <f t="shared" si="132"/>
        <v>NA</v>
      </c>
      <c r="AG257" s="1" t="e">
        <f t="shared" si="133"/>
        <v>#VALUE!</v>
      </c>
      <c r="AH257" s="1" t="s">
        <v>453</v>
      </c>
      <c r="AI257" s="7">
        <f t="shared" si="134"/>
        <v>1</v>
      </c>
      <c r="AJ257" s="1">
        <f t="shared" si="135"/>
        <v>1</v>
      </c>
      <c r="AK257" s="1" t="s">
        <v>453</v>
      </c>
      <c r="AL257" s="7">
        <f t="shared" si="136"/>
        <v>1</v>
      </c>
      <c r="AM257" s="1">
        <f t="shared" si="137"/>
        <v>1</v>
      </c>
      <c r="AN257" s="1" t="s">
        <v>454</v>
      </c>
      <c r="AO257" s="7">
        <f t="shared" si="138"/>
        <v>0</v>
      </c>
      <c r="AP257" s="1">
        <f t="shared" si="139"/>
        <v>0</v>
      </c>
      <c r="AQ257" s="1" t="s">
        <v>454</v>
      </c>
      <c r="AR257" s="7">
        <f t="shared" si="140"/>
        <v>0</v>
      </c>
      <c r="AS257" s="1">
        <f t="shared" si="141"/>
        <v>0</v>
      </c>
      <c r="AT257" s="1" t="s">
        <v>464</v>
      </c>
      <c r="AU257" s="7">
        <f t="shared" si="142"/>
        <v>4</v>
      </c>
      <c r="AV257" s="1">
        <f t="shared" si="143"/>
        <v>4</v>
      </c>
      <c r="AW257" s="1" t="s">
        <v>454</v>
      </c>
      <c r="AX257" s="7">
        <f t="shared" si="144"/>
        <v>0</v>
      </c>
      <c r="AY257" s="1">
        <f t="shared" si="145"/>
        <v>0</v>
      </c>
      <c r="BA257" s="7" t="str">
        <f t="shared" si="146"/>
        <v>NA</v>
      </c>
      <c r="BB257" s="1" t="e">
        <f t="shared" si="147"/>
        <v>#VALUE!</v>
      </c>
      <c r="BC257" s="1" t="s">
        <v>453</v>
      </c>
      <c r="BD257" s="7">
        <f t="shared" si="148"/>
        <v>1</v>
      </c>
      <c r="BE257" s="1">
        <f t="shared" si="149"/>
        <v>1</v>
      </c>
      <c r="BF257" s="1" t="s">
        <v>455</v>
      </c>
      <c r="BG257" s="7" t="str">
        <f t="shared" si="150"/>
        <v>NA</v>
      </c>
      <c r="BH257" s="1" t="e">
        <f t="shared" si="151"/>
        <v>#VALUE!</v>
      </c>
    </row>
    <row r="258" spans="1:60" x14ac:dyDescent="0.25">
      <c r="A258" s="1" t="s">
        <v>131</v>
      </c>
      <c r="B258" s="1" t="s">
        <v>403</v>
      </c>
      <c r="C258" s="7">
        <f t="shared" si="114"/>
        <v>2</v>
      </c>
      <c r="D258" s="1" t="s">
        <v>412</v>
      </c>
      <c r="E258" s="7">
        <f t="shared" si="115"/>
        <v>5</v>
      </c>
      <c r="F258" s="1" t="s">
        <v>414</v>
      </c>
      <c r="G258" s="7">
        <f t="shared" si="116"/>
        <v>1</v>
      </c>
      <c r="H258" s="1" t="s">
        <v>417</v>
      </c>
      <c r="I258" s="7">
        <f t="shared" si="117"/>
        <v>3</v>
      </c>
      <c r="J258" s="1" t="s">
        <v>487</v>
      </c>
      <c r="K258" s="7">
        <f t="shared" si="118"/>
        <v>3</v>
      </c>
      <c r="L258" s="7">
        <f t="shared" si="119"/>
        <v>3</v>
      </c>
      <c r="M258" s="1" t="s">
        <v>426</v>
      </c>
      <c r="N258" s="7">
        <f t="shared" si="120"/>
        <v>4</v>
      </c>
      <c r="O258" s="7">
        <f t="shared" si="121"/>
        <v>4</v>
      </c>
      <c r="Q258" s="7" t="str">
        <f t="shared" si="122"/>
        <v>NA</v>
      </c>
      <c r="R258" s="7" t="e">
        <f t="shared" si="123"/>
        <v>#VALUE!</v>
      </c>
      <c r="S258" s="1" t="s">
        <v>434</v>
      </c>
      <c r="T258" s="7">
        <f t="shared" si="124"/>
        <v>5</v>
      </c>
      <c r="U258" s="1">
        <f t="shared" si="125"/>
        <v>5</v>
      </c>
      <c r="V258" s="1" t="s">
        <v>438</v>
      </c>
      <c r="W258" s="7">
        <f t="shared" si="126"/>
        <v>1</v>
      </c>
      <c r="X258" s="1">
        <f t="shared" si="127"/>
        <v>1</v>
      </c>
      <c r="Y258" s="1" t="s">
        <v>425</v>
      </c>
      <c r="Z258" s="7">
        <f t="shared" si="128"/>
        <v>2</v>
      </c>
      <c r="AA258" s="1">
        <f t="shared" si="129"/>
        <v>2</v>
      </c>
      <c r="AB258" s="1" t="s">
        <v>489</v>
      </c>
      <c r="AC258" s="7">
        <f t="shared" si="130"/>
        <v>1</v>
      </c>
      <c r="AD258" s="1">
        <f t="shared" si="131"/>
        <v>1</v>
      </c>
      <c r="AE258" s="1" t="s">
        <v>445</v>
      </c>
      <c r="AF258" s="7">
        <f t="shared" si="132"/>
        <v>1</v>
      </c>
      <c r="AG258" s="1">
        <f t="shared" si="133"/>
        <v>1</v>
      </c>
      <c r="AH258" s="1" t="s">
        <v>454</v>
      </c>
      <c r="AI258" s="7">
        <f t="shared" si="134"/>
        <v>0</v>
      </c>
      <c r="AJ258" s="1">
        <f t="shared" si="135"/>
        <v>0</v>
      </c>
      <c r="AK258" s="1" t="s">
        <v>454</v>
      </c>
      <c r="AL258" s="7">
        <f t="shared" si="136"/>
        <v>0</v>
      </c>
      <c r="AM258" s="1">
        <f t="shared" si="137"/>
        <v>0</v>
      </c>
      <c r="AN258" s="1" t="s">
        <v>454</v>
      </c>
      <c r="AO258" s="7">
        <f t="shared" si="138"/>
        <v>0</v>
      </c>
      <c r="AP258" s="1">
        <f t="shared" si="139"/>
        <v>0</v>
      </c>
      <c r="AQ258" s="1" t="s">
        <v>453</v>
      </c>
      <c r="AR258" s="7">
        <f t="shared" si="140"/>
        <v>1</v>
      </c>
      <c r="AS258" s="1">
        <f t="shared" si="141"/>
        <v>1</v>
      </c>
      <c r="AT258" s="1" t="s">
        <v>463</v>
      </c>
      <c r="AU258" s="7">
        <f t="shared" si="142"/>
        <v>5</v>
      </c>
      <c r="AV258" s="1">
        <f t="shared" si="143"/>
        <v>5</v>
      </c>
      <c r="AW258" s="1" t="s">
        <v>453</v>
      </c>
      <c r="AX258" s="7">
        <f t="shared" si="144"/>
        <v>1</v>
      </c>
      <c r="AY258" s="1">
        <f t="shared" si="145"/>
        <v>1</v>
      </c>
      <c r="AZ258" s="1" t="s">
        <v>472</v>
      </c>
      <c r="BA258" s="7">
        <f t="shared" si="146"/>
        <v>3</v>
      </c>
      <c r="BB258" s="1">
        <f t="shared" si="147"/>
        <v>3</v>
      </c>
      <c r="BC258" s="1" t="s">
        <v>455</v>
      </c>
      <c r="BD258" s="7" t="str">
        <f t="shared" si="148"/>
        <v>NA</v>
      </c>
      <c r="BE258" s="1" t="e">
        <f t="shared" si="149"/>
        <v>#VALUE!</v>
      </c>
      <c r="BF258" s="1" t="s">
        <v>453</v>
      </c>
      <c r="BG258" s="7">
        <f t="shared" si="150"/>
        <v>1</v>
      </c>
      <c r="BH258" s="1">
        <f t="shared" si="151"/>
        <v>1</v>
      </c>
    </row>
    <row r="259" spans="1:60" x14ac:dyDescent="0.25">
      <c r="A259" s="1" t="s">
        <v>329</v>
      </c>
      <c r="B259" s="1" t="s">
        <v>404</v>
      </c>
      <c r="C259" s="7">
        <f t="shared" ref="C259:C322" si="152">IF(B259="F",1,IF(B259="M",2,IF(B259="U",3,IF(B259="Political",4,IF(B259="Sports",5,"NA")))))</f>
        <v>1</v>
      </c>
      <c r="D259" s="1" t="s">
        <v>412</v>
      </c>
      <c r="E259" s="7">
        <f t="shared" ref="E259:E322" si="153">IF(D259="18-20",1,IF(D259="21-23",2,IF(D259="24-26",3,IF(D259="27-29",4,IF(D259="30-39",5,IF(D259="Above 40",6,"NA"))))))</f>
        <v>5</v>
      </c>
      <c r="F259" s="1" t="s">
        <v>414</v>
      </c>
      <c r="G259" s="7">
        <f t="shared" ref="G259:G322" si="154">IF(F259="DIPLOMA",1,IF(F259="BACHELOR",2,IF(F259="MASTERS",3,IF(F259="Political",4,IF(F259="Sports",5,"NA")))))</f>
        <v>1</v>
      </c>
      <c r="H259" s="1" t="s">
        <v>417</v>
      </c>
      <c r="I259" s="7">
        <f t="shared" ref="I259:I322" si="155">IF(H259="Facebook",1,IF(H259="Whatsapp",2,IF(H259="Twitter",3,IF(H259="Telegram",4,IF(H259="Sports",5,"NA")))))</f>
        <v>3</v>
      </c>
      <c r="J259" s="1" t="s">
        <v>487</v>
      </c>
      <c r="K259" s="7">
        <f t="shared" ref="K259:K322" si="156">IF(J259="Social",1,IF(J259="Economic",2,IF(J259="health",3,IF(J259="Political",4,IF(J259="Sports",5,"NA")))))</f>
        <v>3</v>
      </c>
      <c r="L259" s="7">
        <f t="shared" ref="L259:L322" si="157">VALUE(K259)</f>
        <v>3</v>
      </c>
      <c r="M259" s="1" t="s">
        <v>426</v>
      </c>
      <c r="N259" s="7">
        <f t="shared" ref="N259:N322" si="158">IF(M259="Strongly Agree",1,IF(M259="Agree",2,IF(M259="Disagree",5,IF(M259="Don’t Agree",4,IF(M259="Don't know",3,"NA")))))</f>
        <v>4</v>
      </c>
      <c r="O259" s="7">
        <f t="shared" ref="O259:O322" si="159">VALUE(N259)</f>
        <v>4</v>
      </c>
      <c r="Q259" s="7" t="str">
        <f t="shared" ref="Q259:Q322" si="160">IF(P259="psychologically",1,IF(P259="physical",2,IF(P259="physical psyche",5,IF(P259="all",4,IF(P259="Don't know",3,"NA")))))</f>
        <v>NA</v>
      </c>
      <c r="R259" s="7" t="e">
        <f t="shared" ref="R259:R322" si="161">VALUE(Q259)</f>
        <v>#VALUE!</v>
      </c>
      <c r="S259" s="1" t="s">
        <v>433</v>
      </c>
      <c r="T259" s="7">
        <f t="shared" ref="T259:T322" si="162">IF(S259="Nocturnal Mammal",1,IF(S259="Scientifically Engineered",2,IF(S259="Leakage from a BSL-lab",5,IF(S259="all",4,IF(S259="Don't know",3,"NA")))))</f>
        <v>1</v>
      </c>
      <c r="U259" s="1">
        <f t="shared" ref="U259:U322" si="163">VALUE(T259)</f>
        <v>1</v>
      </c>
      <c r="V259" s="1" t="s">
        <v>438</v>
      </c>
      <c r="W259" s="7">
        <f t="shared" ref="W259:W322" si="164">IF(V259="Strongly Agree",1,IF(V259="Agree",2,IF(V259="Disagree",5,IF(V259="Don’t Agree",4,IF(V259="Don't know",3,"NA")))))</f>
        <v>1</v>
      </c>
      <c r="X259" s="1">
        <f t="shared" ref="X259:X322" si="165">VALUE(W259)</f>
        <v>1</v>
      </c>
      <c r="Y259" s="1" t="s">
        <v>425</v>
      </c>
      <c r="Z259" s="7">
        <f t="shared" ref="Z259:Z322" si="166">IF(Y259="Strongly Agree",1,IF(Y259="Agree",2,IF(Y259="Disagree",5,IF(Y259="Don’t Agree",4,IF(Y259="Don't know",3,"NA")))))</f>
        <v>2</v>
      </c>
      <c r="AA259" s="1">
        <f t="shared" ref="AA259:AA322" si="167">VALUE(Z259)</f>
        <v>2</v>
      </c>
      <c r="AB259" s="1" t="s">
        <v>489</v>
      </c>
      <c r="AC259" s="7">
        <f t="shared" ref="AC259:AC322" si="168">IF(AB259="Strongly Agree",1,IF(AB259="Agree",2,IF(AB259="Disagree",5,IF(AB259="Don’t Agree",4,IF(AB259="Don't know",3,"NA")))))</f>
        <v>1</v>
      </c>
      <c r="AD259" s="1">
        <f t="shared" ref="AD259:AD322" si="169">VALUE(AC259)</f>
        <v>1</v>
      </c>
      <c r="AE259" s="1" t="s">
        <v>445</v>
      </c>
      <c r="AF259" s="7">
        <f t="shared" ref="AF259:AF322" si="170">IF(AE259="Strongly Agree",1,IF(AE259="Agree",2,IF(AE259="Disagree",5,IF(AE259="Don’t Agree",4,IF(AE259="Don't know",3,"NA")))))</f>
        <v>1</v>
      </c>
      <c r="AG259" s="1">
        <f t="shared" ref="AG259:AG322" si="171">VALUE(AF259)</f>
        <v>1</v>
      </c>
      <c r="AH259" s="1" t="s">
        <v>454</v>
      </c>
      <c r="AI259" s="7">
        <f t="shared" ref="AI259:AI322" si="172">IF(AH259="Yes",1,IF(AH259="No",0,IF(AH259="Disagree",5,IF(AH259="Don’t Agree",4,IF(AH259="Don't know",3,"NA")))))</f>
        <v>0</v>
      </c>
      <c r="AJ259" s="1">
        <f t="shared" ref="AJ259:AJ322" si="173">VALUE(AI259)</f>
        <v>0</v>
      </c>
      <c r="AK259" s="1" t="s">
        <v>453</v>
      </c>
      <c r="AL259" s="7">
        <f t="shared" ref="AL259:AL322" si="174">IF(AK259="Yes",1,IF(AK259="No",0,IF(AK259="Disagree",5,IF(AK259="Don’t Agree",4,IF(AK259="Don't know",3,"NA")))))</f>
        <v>1</v>
      </c>
      <c r="AM259" s="1">
        <f t="shared" ref="AM259:AM322" si="175">VALUE(AL259)</f>
        <v>1</v>
      </c>
      <c r="AN259" s="1" t="s">
        <v>458</v>
      </c>
      <c r="AO259" s="7" t="str">
        <f t="shared" ref="AO259:AO322" si="176">IF(AN259="Yes",1,IF(AN259="No",0,IF(AN259="Disagree",5,IF(AN259="Don’t Agree",4,IF(AN259="Don't know",3,"NA")))))</f>
        <v>NA</v>
      </c>
      <c r="AP259" s="1" t="e">
        <f t="shared" ref="AP259:AP322" si="177">VALUE(AO259)</f>
        <v>#VALUE!</v>
      </c>
      <c r="AQ259" s="1" t="s">
        <v>454</v>
      </c>
      <c r="AR259" s="7">
        <f t="shared" ref="AR259:AR322" si="178">IF(AQ259="Yes",1,IF(AQ259="No",0,IF(AQ259="Disagree",5,IF(AQ259="Don’t Agree",4,IF(AQ259="Don't know",3,"NA")))))</f>
        <v>0</v>
      </c>
      <c r="AS259" s="1">
        <f t="shared" ref="AS259:AS322" si="179">VALUE(AR259)</f>
        <v>0</v>
      </c>
      <c r="AT259" s="1" t="s">
        <v>462</v>
      </c>
      <c r="AU259" s="7">
        <f t="shared" ref="AU259:AU322" si="180">IF(AT259="Always",1,IF(AT259="Most times",2,IF(AT259="Sometimes",3,IF(AT259="Less Often",4,IF(AT259="Never",5,"NA")))))</f>
        <v>3</v>
      </c>
      <c r="AV259" s="1">
        <f t="shared" ref="AV259:AV322" si="181">VALUE(AU259)</f>
        <v>3</v>
      </c>
      <c r="AW259" s="1" t="s">
        <v>453</v>
      </c>
      <c r="AX259" s="7">
        <f t="shared" ref="AX259:AX322" si="182">IF(AW259="Yes",1,IF(AW259="No",0,IF(AW259="Disagree",5,IF(AW259="Don’t Agree",4,IF(AW259="Don't know",3,"NA")))))</f>
        <v>1</v>
      </c>
      <c r="AY259" s="1">
        <f t="shared" ref="AY259:AY322" si="183">VALUE(AX259)</f>
        <v>1</v>
      </c>
      <c r="AZ259" s="1" t="s">
        <v>474</v>
      </c>
      <c r="BA259" s="7">
        <f t="shared" ref="BA259:BA322" si="184">IF(AZ259="Newsguard",1,IF(AZ259="Media Bias",2,IF(AZ259="FactCheck",3,IF(AZ259="Snopes",4,IF(AZ259="All sites",5,"NA")))))</f>
        <v>1</v>
      </c>
      <c r="BB259" s="1">
        <f t="shared" ref="BB259:BB322" si="185">VALUE(BA259)</f>
        <v>1</v>
      </c>
      <c r="BC259" s="1" t="s">
        <v>453</v>
      </c>
      <c r="BD259" s="7">
        <f t="shared" ref="BD259:BD322" si="186">IF(BC259="Yes",1,IF(BC259="No",0,IF(BC259="Disagree",5,IF(BC259="Don’t Agree",4,IF(BC259="Don't know",3,"NA")))))</f>
        <v>1</v>
      </c>
      <c r="BE259" s="1">
        <f t="shared" ref="BE259:BE322" si="187">VALUE(BD259)</f>
        <v>1</v>
      </c>
      <c r="BF259" s="1" t="s">
        <v>455</v>
      </c>
      <c r="BG259" s="7" t="str">
        <f t="shared" ref="BG259:BG322" si="188">IF(BF259="Yes",1,IF(BF259="No",0,IF(BF259="Disagree",5,IF(BF259="Don’t Agree",4,IF(BF259="Don't know",3,"NA")))))</f>
        <v>NA</v>
      </c>
      <c r="BH259" s="1" t="e">
        <f t="shared" ref="BH259:BH322" si="189">VALUE(BG259)</f>
        <v>#VALUE!</v>
      </c>
    </row>
    <row r="260" spans="1:60" x14ac:dyDescent="0.25">
      <c r="A260" s="1" t="s">
        <v>309</v>
      </c>
      <c r="B260" s="1" t="s">
        <v>404</v>
      </c>
      <c r="C260" s="7">
        <f t="shared" si="152"/>
        <v>1</v>
      </c>
      <c r="D260" s="1" t="s">
        <v>412</v>
      </c>
      <c r="E260" s="7">
        <f t="shared" si="153"/>
        <v>5</v>
      </c>
      <c r="F260" s="1" t="s">
        <v>415</v>
      </c>
      <c r="G260" s="7">
        <f t="shared" si="154"/>
        <v>3</v>
      </c>
      <c r="H260" s="1" t="s">
        <v>417</v>
      </c>
      <c r="I260" s="7">
        <f t="shared" si="155"/>
        <v>3</v>
      </c>
      <c r="J260" s="1" t="s">
        <v>487</v>
      </c>
      <c r="K260" s="7">
        <f t="shared" si="156"/>
        <v>3</v>
      </c>
      <c r="L260" s="7">
        <f t="shared" si="157"/>
        <v>3</v>
      </c>
      <c r="M260" s="1" t="s">
        <v>425</v>
      </c>
      <c r="N260" s="7">
        <f t="shared" si="158"/>
        <v>2</v>
      </c>
      <c r="O260" s="7">
        <f t="shared" si="159"/>
        <v>2</v>
      </c>
      <c r="P260" s="1" t="s">
        <v>496</v>
      </c>
      <c r="Q260" s="7">
        <f t="shared" si="160"/>
        <v>5</v>
      </c>
      <c r="R260" s="7">
        <f t="shared" si="161"/>
        <v>5</v>
      </c>
      <c r="S260" s="1" t="s">
        <v>432</v>
      </c>
      <c r="T260" s="7">
        <f t="shared" si="162"/>
        <v>2</v>
      </c>
      <c r="U260" s="1">
        <f t="shared" si="163"/>
        <v>2</v>
      </c>
      <c r="V260" s="1" t="s">
        <v>438</v>
      </c>
      <c r="W260" s="7">
        <f t="shared" si="164"/>
        <v>1</v>
      </c>
      <c r="X260" s="1">
        <f t="shared" si="165"/>
        <v>1</v>
      </c>
      <c r="Y260" s="1" t="s">
        <v>438</v>
      </c>
      <c r="Z260" s="7">
        <f t="shared" si="166"/>
        <v>1</v>
      </c>
      <c r="AA260" s="1">
        <f t="shared" si="167"/>
        <v>1</v>
      </c>
      <c r="AB260" s="1" t="s">
        <v>440</v>
      </c>
      <c r="AC260" s="7" t="str">
        <f t="shared" si="168"/>
        <v>NA</v>
      </c>
      <c r="AD260" s="1" t="e">
        <f t="shared" si="169"/>
        <v>#VALUE!</v>
      </c>
      <c r="AE260" s="1" t="s">
        <v>446</v>
      </c>
      <c r="AF260" s="7">
        <f t="shared" si="170"/>
        <v>5</v>
      </c>
      <c r="AG260" s="1">
        <f t="shared" si="171"/>
        <v>5</v>
      </c>
      <c r="AH260" s="1" t="s">
        <v>453</v>
      </c>
      <c r="AI260" s="7">
        <f t="shared" si="172"/>
        <v>1</v>
      </c>
      <c r="AJ260" s="1">
        <f t="shared" si="173"/>
        <v>1</v>
      </c>
      <c r="AK260" s="1" t="s">
        <v>453</v>
      </c>
      <c r="AL260" s="7">
        <f t="shared" si="174"/>
        <v>1</v>
      </c>
      <c r="AM260" s="1">
        <f t="shared" si="175"/>
        <v>1</v>
      </c>
      <c r="AN260" s="1" t="s">
        <v>453</v>
      </c>
      <c r="AO260" s="7">
        <f t="shared" si="176"/>
        <v>1</v>
      </c>
      <c r="AP260" s="1">
        <f t="shared" si="177"/>
        <v>1</v>
      </c>
      <c r="AQ260" s="1" t="s">
        <v>453</v>
      </c>
      <c r="AR260" s="7">
        <f t="shared" si="178"/>
        <v>1</v>
      </c>
      <c r="AS260" s="1">
        <f t="shared" si="179"/>
        <v>1</v>
      </c>
      <c r="AT260" s="1" t="s">
        <v>462</v>
      </c>
      <c r="AU260" s="7">
        <f t="shared" si="180"/>
        <v>3</v>
      </c>
      <c r="AV260" s="1">
        <f t="shared" si="181"/>
        <v>3</v>
      </c>
      <c r="AW260" s="1" t="s">
        <v>454</v>
      </c>
      <c r="AX260" s="7">
        <f t="shared" si="182"/>
        <v>0</v>
      </c>
      <c r="AY260" s="1">
        <f t="shared" si="183"/>
        <v>0</v>
      </c>
      <c r="BA260" s="7" t="str">
        <f t="shared" si="184"/>
        <v>NA</v>
      </c>
      <c r="BB260" s="1" t="e">
        <f t="shared" si="185"/>
        <v>#VALUE!</v>
      </c>
      <c r="BC260" s="1" t="s">
        <v>454</v>
      </c>
      <c r="BD260" s="7">
        <f t="shared" si="186"/>
        <v>0</v>
      </c>
      <c r="BE260" s="1">
        <f t="shared" si="187"/>
        <v>0</v>
      </c>
      <c r="BF260" s="1" t="s">
        <v>455</v>
      </c>
      <c r="BG260" s="7" t="str">
        <f t="shared" si="188"/>
        <v>NA</v>
      </c>
      <c r="BH260" s="1" t="e">
        <f t="shared" si="189"/>
        <v>#VALUE!</v>
      </c>
    </row>
    <row r="261" spans="1:60" x14ac:dyDescent="0.25">
      <c r="A261" s="1" t="s">
        <v>241</v>
      </c>
      <c r="B261" s="1" t="s">
        <v>403</v>
      </c>
      <c r="C261" s="7">
        <f t="shared" si="152"/>
        <v>2</v>
      </c>
      <c r="D261" s="1" t="s">
        <v>411</v>
      </c>
      <c r="E261" s="7">
        <f t="shared" si="153"/>
        <v>4</v>
      </c>
      <c r="F261" s="1" t="s">
        <v>484</v>
      </c>
      <c r="G261" s="7">
        <f t="shared" si="154"/>
        <v>2</v>
      </c>
      <c r="H261" s="1" t="s">
        <v>419</v>
      </c>
      <c r="I261" s="7">
        <f t="shared" si="155"/>
        <v>4</v>
      </c>
      <c r="J261" s="1" t="s">
        <v>487</v>
      </c>
      <c r="K261" s="7">
        <f t="shared" si="156"/>
        <v>3</v>
      </c>
      <c r="L261" s="7">
        <f t="shared" si="157"/>
        <v>3</v>
      </c>
      <c r="M261" s="1" t="s">
        <v>491</v>
      </c>
      <c r="N261" s="7" t="str">
        <f t="shared" si="158"/>
        <v>NA</v>
      </c>
      <c r="O261" s="7" t="e">
        <f t="shared" si="159"/>
        <v>#VALUE!</v>
      </c>
      <c r="Q261" s="7" t="str">
        <f t="shared" si="160"/>
        <v>NA</v>
      </c>
      <c r="R261" s="7" t="e">
        <f t="shared" si="161"/>
        <v>#VALUE!</v>
      </c>
      <c r="S261" s="1" t="s">
        <v>434</v>
      </c>
      <c r="T261" s="7">
        <f t="shared" si="162"/>
        <v>5</v>
      </c>
      <c r="U261" s="1">
        <f t="shared" si="163"/>
        <v>5</v>
      </c>
      <c r="V261" s="1" t="s">
        <v>490</v>
      </c>
      <c r="W261" s="7">
        <f t="shared" si="164"/>
        <v>5</v>
      </c>
      <c r="X261" s="1">
        <f t="shared" si="165"/>
        <v>5</v>
      </c>
      <c r="Y261" s="1" t="s">
        <v>425</v>
      </c>
      <c r="Z261" s="7">
        <f t="shared" si="166"/>
        <v>2</v>
      </c>
      <c r="AA261" s="1">
        <f t="shared" si="167"/>
        <v>2</v>
      </c>
      <c r="AB261" s="1" t="s">
        <v>425</v>
      </c>
      <c r="AC261" s="7">
        <f t="shared" si="168"/>
        <v>2</v>
      </c>
      <c r="AD261" s="1">
        <f t="shared" si="169"/>
        <v>2</v>
      </c>
      <c r="AE261" s="1" t="s">
        <v>425</v>
      </c>
      <c r="AF261" s="7">
        <f t="shared" si="170"/>
        <v>2</v>
      </c>
      <c r="AG261" s="1">
        <f t="shared" si="171"/>
        <v>2</v>
      </c>
      <c r="AH261" s="1" t="s">
        <v>453</v>
      </c>
      <c r="AI261" s="7">
        <f t="shared" si="172"/>
        <v>1</v>
      </c>
      <c r="AJ261" s="1">
        <f t="shared" si="173"/>
        <v>1</v>
      </c>
      <c r="AK261" s="1" t="s">
        <v>454</v>
      </c>
      <c r="AL261" s="7">
        <f t="shared" si="174"/>
        <v>0</v>
      </c>
      <c r="AM261" s="1">
        <f t="shared" si="175"/>
        <v>0</v>
      </c>
      <c r="AN261" s="1" t="s">
        <v>454</v>
      </c>
      <c r="AO261" s="7">
        <f t="shared" si="176"/>
        <v>0</v>
      </c>
      <c r="AP261" s="1">
        <f t="shared" si="177"/>
        <v>0</v>
      </c>
      <c r="AQ261" s="1" t="s">
        <v>454</v>
      </c>
      <c r="AR261" s="7">
        <f t="shared" si="178"/>
        <v>0</v>
      </c>
      <c r="AS261" s="1">
        <f t="shared" si="179"/>
        <v>0</v>
      </c>
      <c r="AT261" s="1" t="s">
        <v>461</v>
      </c>
      <c r="AU261" s="7">
        <f t="shared" si="180"/>
        <v>1</v>
      </c>
      <c r="AV261" s="1">
        <f t="shared" si="181"/>
        <v>1</v>
      </c>
      <c r="AW261" s="1" t="s">
        <v>454</v>
      </c>
      <c r="AX261" s="7">
        <f t="shared" si="182"/>
        <v>0</v>
      </c>
      <c r="AY261" s="1">
        <f t="shared" si="183"/>
        <v>0</v>
      </c>
      <c r="BA261" s="7" t="str">
        <f t="shared" si="184"/>
        <v>NA</v>
      </c>
      <c r="BB261" s="1" t="e">
        <f t="shared" si="185"/>
        <v>#VALUE!</v>
      </c>
      <c r="BC261" s="1" t="s">
        <v>455</v>
      </c>
      <c r="BD261" s="7" t="str">
        <f t="shared" si="186"/>
        <v>NA</v>
      </c>
      <c r="BE261" s="1" t="e">
        <f t="shared" si="187"/>
        <v>#VALUE!</v>
      </c>
      <c r="BF261" s="1" t="s">
        <v>455</v>
      </c>
      <c r="BG261" s="7" t="str">
        <f t="shared" si="188"/>
        <v>NA</v>
      </c>
      <c r="BH261" s="1" t="e">
        <f t="shared" si="189"/>
        <v>#VALUE!</v>
      </c>
    </row>
    <row r="262" spans="1:60" x14ac:dyDescent="0.25">
      <c r="A262" s="1" t="s">
        <v>334</v>
      </c>
      <c r="B262" s="1" t="s">
        <v>404</v>
      </c>
      <c r="C262" s="7">
        <f t="shared" si="152"/>
        <v>1</v>
      </c>
      <c r="D262" s="1" t="s">
        <v>412</v>
      </c>
      <c r="E262" s="7">
        <f t="shared" si="153"/>
        <v>5</v>
      </c>
      <c r="F262" s="1" t="s">
        <v>414</v>
      </c>
      <c r="G262" s="7">
        <f t="shared" si="154"/>
        <v>1</v>
      </c>
      <c r="H262" s="1" t="s">
        <v>417</v>
      </c>
      <c r="I262" s="7">
        <f t="shared" si="155"/>
        <v>3</v>
      </c>
      <c r="J262" s="1" t="s">
        <v>487</v>
      </c>
      <c r="K262" s="7">
        <f t="shared" si="156"/>
        <v>3</v>
      </c>
      <c r="L262" s="7">
        <f t="shared" si="157"/>
        <v>3</v>
      </c>
      <c r="M262" s="1" t="s">
        <v>426</v>
      </c>
      <c r="N262" s="7">
        <f t="shared" si="158"/>
        <v>4</v>
      </c>
      <c r="O262" s="7">
        <f t="shared" si="159"/>
        <v>4</v>
      </c>
      <c r="Q262" s="7" t="str">
        <f t="shared" si="160"/>
        <v>NA</v>
      </c>
      <c r="R262" s="7" t="e">
        <f t="shared" si="161"/>
        <v>#VALUE!</v>
      </c>
      <c r="S262" s="1" t="s">
        <v>433</v>
      </c>
      <c r="T262" s="7">
        <f t="shared" si="162"/>
        <v>1</v>
      </c>
      <c r="U262" s="1">
        <f t="shared" si="163"/>
        <v>1</v>
      </c>
      <c r="V262" s="1" t="s">
        <v>438</v>
      </c>
      <c r="W262" s="7">
        <f t="shared" si="164"/>
        <v>1</v>
      </c>
      <c r="X262" s="1">
        <f t="shared" si="165"/>
        <v>1</v>
      </c>
      <c r="Y262" s="1" t="s">
        <v>425</v>
      </c>
      <c r="Z262" s="7">
        <f t="shared" si="166"/>
        <v>2</v>
      </c>
      <c r="AA262" s="1">
        <f t="shared" si="167"/>
        <v>2</v>
      </c>
      <c r="AB262" s="1" t="s">
        <v>489</v>
      </c>
      <c r="AC262" s="7">
        <f t="shared" si="168"/>
        <v>1</v>
      </c>
      <c r="AD262" s="1">
        <f t="shared" si="169"/>
        <v>1</v>
      </c>
      <c r="AE262" s="1" t="s">
        <v>445</v>
      </c>
      <c r="AF262" s="7">
        <f t="shared" si="170"/>
        <v>1</v>
      </c>
      <c r="AG262" s="1">
        <f t="shared" si="171"/>
        <v>1</v>
      </c>
      <c r="AH262" s="1" t="s">
        <v>454</v>
      </c>
      <c r="AI262" s="7">
        <f t="shared" si="172"/>
        <v>0</v>
      </c>
      <c r="AJ262" s="1">
        <f t="shared" si="173"/>
        <v>0</v>
      </c>
      <c r="AK262" s="1" t="s">
        <v>454</v>
      </c>
      <c r="AL262" s="7">
        <f t="shared" si="174"/>
        <v>0</v>
      </c>
      <c r="AM262" s="1">
        <f t="shared" si="175"/>
        <v>0</v>
      </c>
      <c r="AN262" s="1" t="s">
        <v>458</v>
      </c>
      <c r="AO262" s="7" t="str">
        <f t="shared" si="176"/>
        <v>NA</v>
      </c>
      <c r="AP262" s="1" t="e">
        <f t="shared" si="177"/>
        <v>#VALUE!</v>
      </c>
      <c r="AQ262" s="1" t="s">
        <v>453</v>
      </c>
      <c r="AR262" s="7">
        <f t="shared" si="178"/>
        <v>1</v>
      </c>
      <c r="AS262" s="1">
        <f t="shared" si="179"/>
        <v>1</v>
      </c>
      <c r="AT262" s="1" t="s">
        <v>462</v>
      </c>
      <c r="AU262" s="7">
        <f t="shared" si="180"/>
        <v>3</v>
      </c>
      <c r="AV262" s="1">
        <f t="shared" si="181"/>
        <v>3</v>
      </c>
      <c r="AW262" s="1" t="s">
        <v>453</v>
      </c>
      <c r="AX262" s="7">
        <f t="shared" si="182"/>
        <v>1</v>
      </c>
      <c r="AY262" s="1">
        <f t="shared" si="183"/>
        <v>1</v>
      </c>
      <c r="AZ262" s="1" t="s">
        <v>473</v>
      </c>
      <c r="BA262" s="7">
        <f t="shared" si="184"/>
        <v>2</v>
      </c>
      <c r="BB262" s="1">
        <f t="shared" si="185"/>
        <v>2</v>
      </c>
      <c r="BC262" s="1" t="s">
        <v>453</v>
      </c>
      <c r="BD262" s="7">
        <f t="shared" si="186"/>
        <v>1</v>
      </c>
      <c r="BE262" s="1">
        <f t="shared" si="187"/>
        <v>1</v>
      </c>
      <c r="BF262" s="1" t="s">
        <v>453</v>
      </c>
      <c r="BG262" s="7">
        <f t="shared" si="188"/>
        <v>1</v>
      </c>
      <c r="BH262" s="1">
        <f t="shared" si="189"/>
        <v>1</v>
      </c>
    </row>
    <row r="263" spans="1:60" x14ac:dyDescent="0.25">
      <c r="A263" s="1" t="s">
        <v>119</v>
      </c>
      <c r="B263" s="1" t="s">
        <v>403</v>
      </c>
      <c r="C263" s="7">
        <f t="shared" si="152"/>
        <v>2</v>
      </c>
      <c r="D263" s="1" t="s">
        <v>410</v>
      </c>
      <c r="E263" s="7">
        <f t="shared" si="153"/>
        <v>3</v>
      </c>
      <c r="F263" s="1" t="s">
        <v>414</v>
      </c>
      <c r="G263" s="7">
        <f t="shared" si="154"/>
        <v>1</v>
      </c>
      <c r="H263" s="1" t="s">
        <v>417</v>
      </c>
      <c r="I263" s="7">
        <f t="shared" si="155"/>
        <v>3</v>
      </c>
      <c r="J263" s="1" t="s">
        <v>422</v>
      </c>
      <c r="K263" s="7">
        <f t="shared" si="156"/>
        <v>4</v>
      </c>
      <c r="L263" s="7">
        <f t="shared" si="157"/>
        <v>4</v>
      </c>
      <c r="M263" s="1" t="s">
        <v>427</v>
      </c>
      <c r="N263" s="7" t="str">
        <f t="shared" si="158"/>
        <v>NA</v>
      </c>
      <c r="O263" s="7" t="e">
        <f t="shared" si="159"/>
        <v>#VALUE!</v>
      </c>
      <c r="Q263" s="7" t="str">
        <f t="shared" si="160"/>
        <v>NA</v>
      </c>
      <c r="R263" s="7" t="e">
        <f t="shared" si="161"/>
        <v>#VALUE!</v>
      </c>
      <c r="S263" s="1" t="s">
        <v>435</v>
      </c>
      <c r="T263" s="7" t="str">
        <f t="shared" si="162"/>
        <v>NA</v>
      </c>
      <c r="U263" s="1" t="e">
        <f t="shared" si="163"/>
        <v>#VALUE!</v>
      </c>
      <c r="V263" s="1" t="s">
        <v>440</v>
      </c>
      <c r="W263" s="7" t="str">
        <f t="shared" si="164"/>
        <v>NA</v>
      </c>
      <c r="X263" s="1" t="e">
        <f t="shared" si="165"/>
        <v>#VALUE!</v>
      </c>
      <c r="Y263" s="1" t="s">
        <v>490</v>
      </c>
      <c r="Z263" s="7">
        <f t="shared" si="166"/>
        <v>5</v>
      </c>
      <c r="AA263" s="1">
        <f t="shared" si="167"/>
        <v>5</v>
      </c>
      <c r="AB263" s="1" t="s">
        <v>440</v>
      </c>
      <c r="AC263" s="7" t="str">
        <f t="shared" si="168"/>
        <v>NA</v>
      </c>
      <c r="AD263" s="1" t="e">
        <f t="shared" si="169"/>
        <v>#VALUE!</v>
      </c>
      <c r="AE263" s="1" t="s">
        <v>425</v>
      </c>
      <c r="AF263" s="7">
        <f t="shared" si="170"/>
        <v>2</v>
      </c>
      <c r="AG263" s="1">
        <f t="shared" si="171"/>
        <v>2</v>
      </c>
      <c r="AH263" s="1" t="s">
        <v>453</v>
      </c>
      <c r="AI263" s="7">
        <f t="shared" si="172"/>
        <v>1</v>
      </c>
      <c r="AJ263" s="1">
        <f t="shared" si="173"/>
        <v>1</v>
      </c>
      <c r="AK263" s="1" t="s">
        <v>453</v>
      </c>
      <c r="AL263" s="7">
        <f t="shared" si="174"/>
        <v>1</v>
      </c>
      <c r="AM263" s="1">
        <f t="shared" si="175"/>
        <v>1</v>
      </c>
      <c r="AN263" s="1" t="s">
        <v>453</v>
      </c>
      <c r="AO263" s="7">
        <f t="shared" si="176"/>
        <v>1</v>
      </c>
      <c r="AP263" s="1">
        <f t="shared" si="177"/>
        <v>1</v>
      </c>
      <c r="AQ263" s="1" t="s">
        <v>454</v>
      </c>
      <c r="AR263" s="7">
        <f t="shared" si="178"/>
        <v>0</v>
      </c>
      <c r="AS263" s="1">
        <f t="shared" si="179"/>
        <v>0</v>
      </c>
      <c r="AT263" s="1" t="s">
        <v>461</v>
      </c>
      <c r="AU263" s="7">
        <f t="shared" si="180"/>
        <v>1</v>
      </c>
      <c r="AV263" s="1">
        <f t="shared" si="181"/>
        <v>1</v>
      </c>
      <c r="AW263" s="1" t="s">
        <v>453</v>
      </c>
      <c r="AX263" s="7">
        <f t="shared" si="182"/>
        <v>1</v>
      </c>
      <c r="AY263" s="1">
        <f t="shared" si="183"/>
        <v>1</v>
      </c>
      <c r="AZ263" s="1" t="s">
        <v>475</v>
      </c>
      <c r="BA263" s="7">
        <f t="shared" si="184"/>
        <v>4</v>
      </c>
      <c r="BB263" s="1">
        <f t="shared" si="185"/>
        <v>4</v>
      </c>
      <c r="BC263" s="1" t="s">
        <v>453</v>
      </c>
      <c r="BD263" s="7">
        <f t="shared" si="186"/>
        <v>1</v>
      </c>
      <c r="BE263" s="1">
        <f t="shared" si="187"/>
        <v>1</v>
      </c>
      <c r="BF263" s="1" t="s">
        <v>453</v>
      </c>
      <c r="BG263" s="7">
        <f t="shared" si="188"/>
        <v>1</v>
      </c>
      <c r="BH263" s="1">
        <f t="shared" si="189"/>
        <v>1</v>
      </c>
    </row>
    <row r="264" spans="1:60" x14ac:dyDescent="0.25">
      <c r="A264" s="1" t="s">
        <v>286</v>
      </c>
      <c r="B264" s="1" t="s">
        <v>404</v>
      </c>
      <c r="C264" s="7">
        <f t="shared" si="152"/>
        <v>1</v>
      </c>
      <c r="D264" s="1" t="s">
        <v>411</v>
      </c>
      <c r="E264" s="7">
        <f t="shared" si="153"/>
        <v>4</v>
      </c>
      <c r="F264" s="1" t="s">
        <v>484</v>
      </c>
      <c r="G264" s="7">
        <f t="shared" si="154"/>
        <v>2</v>
      </c>
      <c r="H264" s="1" t="s">
        <v>417</v>
      </c>
      <c r="I264" s="7">
        <f t="shared" si="155"/>
        <v>3</v>
      </c>
      <c r="J264" s="1" t="s">
        <v>420</v>
      </c>
      <c r="K264" s="7">
        <f t="shared" si="156"/>
        <v>1</v>
      </c>
      <c r="L264" s="7">
        <f t="shared" si="157"/>
        <v>1</v>
      </c>
      <c r="M264" s="1" t="s">
        <v>489</v>
      </c>
      <c r="N264" s="7">
        <f t="shared" si="158"/>
        <v>1</v>
      </c>
      <c r="O264" s="7">
        <f t="shared" si="159"/>
        <v>1</v>
      </c>
      <c r="P264" s="1" t="s">
        <v>493</v>
      </c>
      <c r="Q264" s="7">
        <f t="shared" si="160"/>
        <v>1</v>
      </c>
      <c r="R264" s="7">
        <f t="shared" si="161"/>
        <v>1</v>
      </c>
      <c r="S264" s="1" t="s">
        <v>436</v>
      </c>
      <c r="T264" s="7" t="str">
        <f t="shared" si="162"/>
        <v>NA</v>
      </c>
      <c r="U264" s="1" t="e">
        <f t="shared" si="163"/>
        <v>#VALUE!</v>
      </c>
      <c r="V264" s="1" t="s">
        <v>438</v>
      </c>
      <c r="W264" s="7">
        <f t="shared" si="164"/>
        <v>1</v>
      </c>
      <c r="X264" s="1">
        <f t="shared" si="165"/>
        <v>1</v>
      </c>
      <c r="Y264" s="1" t="s">
        <v>491</v>
      </c>
      <c r="Z264" s="7" t="str">
        <f t="shared" si="166"/>
        <v>NA</v>
      </c>
      <c r="AA264" s="1" t="e">
        <f t="shared" si="167"/>
        <v>#VALUE!</v>
      </c>
      <c r="AB264" s="1" t="s">
        <v>490</v>
      </c>
      <c r="AC264" s="7">
        <f t="shared" si="168"/>
        <v>5</v>
      </c>
      <c r="AD264" s="1">
        <f t="shared" si="169"/>
        <v>5</v>
      </c>
      <c r="AE264" s="1" t="s">
        <v>425</v>
      </c>
      <c r="AF264" s="7">
        <f t="shared" si="170"/>
        <v>2</v>
      </c>
      <c r="AG264" s="1">
        <f t="shared" si="171"/>
        <v>2</v>
      </c>
      <c r="AH264" s="1" t="s">
        <v>453</v>
      </c>
      <c r="AI264" s="7">
        <f t="shared" si="172"/>
        <v>1</v>
      </c>
      <c r="AJ264" s="1">
        <f t="shared" si="173"/>
        <v>1</v>
      </c>
      <c r="AK264" s="1" t="s">
        <v>453</v>
      </c>
      <c r="AL264" s="7">
        <f t="shared" si="174"/>
        <v>1</v>
      </c>
      <c r="AM264" s="1">
        <f t="shared" si="175"/>
        <v>1</v>
      </c>
      <c r="AN264" s="1" t="s">
        <v>454</v>
      </c>
      <c r="AO264" s="7">
        <f t="shared" si="176"/>
        <v>0</v>
      </c>
      <c r="AP264" s="1">
        <f t="shared" si="177"/>
        <v>0</v>
      </c>
      <c r="AQ264" s="1" t="s">
        <v>454</v>
      </c>
      <c r="AR264" s="7">
        <f t="shared" si="178"/>
        <v>0</v>
      </c>
      <c r="AS264" s="1">
        <f t="shared" si="179"/>
        <v>0</v>
      </c>
      <c r="AT264" s="1" t="s">
        <v>464</v>
      </c>
      <c r="AU264" s="7">
        <f t="shared" si="180"/>
        <v>4</v>
      </c>
      <c r="AV264" s="1">
        <f t="shared" si="181"/>
        <v>4</v>
      </c>
      <c r="AW264" s="1" t="s">
        <v>454</v>
      </c>
      <c r="AX264" s="7">
        <f t="shared" si="182"/>
        <v>0</v>
      </c>
      <c r="AY264" s="1">
        <f t="shared" si="183"/>
        <v>0</v>
      </c>
      <c r="BA264" s="7" t="str">
        <f t="shared" si="184"/>
        <v>NA</v>
      </c>
      <c r="BB264" s="1" t="e">
        <f t="shared" si="185"/>
        <v>#VALUE!</v>
      </c>
      <c r="BC264" s="1" t="s">
        <v>453</v>
      </c>
      <c r="BD264" s="7">
        <f t="shared" si="186"/>
        <v>1</v>
      </c>
      <c r="BE264" s="1">
        <f t="shared" si="187"/>
        <v>1</v>
      </c>
      <c r="BF264" s="1" t="s">
        <v>453</v>
      </c>
      <c r="BG264" s="7">
        <f t="shared" si="188"/>
        <v>1</v>
      </c>
      <c r="BH264" s="1">
        <f t="shared" si="189"/>
        <v>1</v>
      </c>
    </row>
    <row r="265" spans="1:60" x14ac:dyDescent="0.25">
      <c r="A265" s="1" t="s">
        <v>322</v>
      </c>
      <c r="B265" s="1" t="s">
        <v>404</v>
      </c>
      <c r="C265" s="7">
        <f t="shared" si="152"/>
        <v>1</v>
      </c>
      <c r="D265" s="1" t="s">
        <v>412</v>
      </c>
      <c r="E265" s="7">
        <f t="shared" si="153"/>
        <v>5</v>
      </c>
      <c r="F265" s="1" t="s">
        <v>414</v>
      </c>
      <c r="G265" s="7">
        <f t="shared" si="154"/>
        <v>1</v>
      </c>
      <c r="H265" s="1" t="s">
        <v>417</v>
      </c>
      <c r="I265" s="7">
        <f t="shared" si="155"/>
        <v>3</v>
      </c>
      <c r="J265" s="1" t="s">
        <v>487</v>
      </c>
      <c r="K265" s="7">
        <f t="shared" si="156"/>
        <v>3</v>
      </c>
      <c r="L265" s="7">
        <f t="shared" si="157"/>
        <v>3</v>
      </c>
      <c r="M265" s="1" t="s">
        <v>426</v>
      </c>
      <c r="N265" s="7">
        <f t="shared" si="158"/>
        <v>4</v>
      </c>
      <c r="O265" s="7">
        <f t="shared" si="159"/>
        <v>4</v>
      </c>
      <c r="Q265" s="7" t="str">
        <f t="shared" si="160"/>
        <v>NA</v>
      </c>
      <c r="R265" s="7" t="e">
        <f t="shared" si="161"/>
        <v>#VALUE!</v>
      </c>
      <c r="S265" s="1" t="s">
        <v>432</v>
      </c>
      <c r="T265" s="7">
        <f t="shared" si="162"/>
        <v>2</v>
      </c>
      <c r="U265" s="1">
        <f t="shared" si="163"/>
        <v>2</v>
      </c>
      <c r="V265" s="1" t="s">
        <v>438</v>
      </c>
      <c r="W265" s="7">
        <f t="shared" si="164"/>
        <v>1</v>
      </c>
      <c r="X265" s="1">
        <f t="shared" si="165"/>
        <v>1</v>
      </c>
      <c r="Y265" s="1" t="s">
        <v>438</v>
      </c>
      <c r="Z265" s="7">
        <f t="shared" si="166"/>
        <v>1</v>
      </c>
      <c r="AA265" s="1">
        <f t="shared" si="167"/>
        <v>1</v>
      </c>
      <c r="AB265" s="1" t="s">
        <v>440</v>
      </c>
      <c r="AC265" s="7" t="str">
        <f t="shared" si="168"/>
        <v>NA</v>
      </c>
      <c r="AD265" s="1" t="e">
        <f t="shared" si="169"/>
        <v>#VALUE!</v>
      </c>
      <c r="AE265" s="1" t="s">
        <v>446</v>
      </c>
      <c r="AF265" s="7">
        <f t="shared" si="170"/>
        <v>5</v>
      </c>
      <c r="AG265" s="1">
        <f t="shared" si="171"/>
        <v>5</v>
      </c>
      <c r="AH265" s="1" t="s">
        <v>453</v>
      </c>
      <c r="AI265" s="7">
        <f t="shared" si="172"/>
        <v>1</v>
      </c>
      <c r="AJ265" s="1">
        <f t="shared" si="173"/>
        <v>1</v>
      </c>
      <c r="AK265" s="1" t="s">
        <v>453</v>
      </c>
      <c r="AL265" s="7">
        <f t="shared" si="174"/>
        <v>1</v>
      </c>
      <c r="AM265" s="1">
        <f t="shared" si="175"/>
        <v>1</v>
      </c>
      <c r="AN265" s="1" t="s">
        <v>458</v>
      </c>
      <c r="AO265" s="7" t="str">
        <f t="shared" si="176"/>
        <v>NA</v>
      </c>
      <c r="AP265" s="1" t="e">
        <f t="shared" si="177"/>
        <v>#VALUE!</v>
      </c>
      <c r="AQ265" s="1" t="s">
        <v>454</v>
      </c>
      <c r="AR265" s="7">
        <f t="shared" si="178"/>
        <v>0</v>
      </c>
      <c r="AS265" s="1">
        <f t="shared" si="179"/>
        <v>0</v>
      </c>
      <c r="AT265" s="1" t="s">
        <v>462</v>
      </c>
      <c r="AU265" s="7">
        <f t="shared" si="180"/>
        <v>3</v>
      </c>
      <c r="AV265" s="1">
        <f t="shared" si="181"/>
        <v>3</v>
      </c>
      <c r="AW265" s="1" t="s">
        <v>453</v>
      </c>
      <c r="AX265" s="7">
        <f t="shared" si="182"/>
        <v>1</v>
      </c>
      <c r="AY265" s="1">
        <f t="shared" si="183"/>
        <v>1</v>
      </c>
      <c r="AZ265" s="1" t="s">
        <v>474</v>
      </c>
      <c r="BA265" s="7">
        <f t="shared" si="184"/>
        <v>1</v>
      </c>
      <c r="BB265" s="1">
        <f t="shared" si="185"/>
        <v>1</v>
      </c>
      <c r="BC265" s="1" t="s">
        <v>453</v>
      </c>
      <c r="BD265" s="7">
        <f t="shared" si="186"/>
        <v>1</v>
      </c>
      <c r="BE265" s="1">
        <f t="shared" si="187"/>
        <v>1</v>
      </c>
      <c r="BF265" s="1" t="s">
        <v>455</v>
      </c>
      <c r="BG265" s="7" t="str">
        <f t="shared" si="188"/>
        <v>NA</v>
      </c>
      <c r="BH265" s="1" t="e">
        <f t="shared" si="189"/>
        <v>#VALUE!</v>
      </c>
    </row>
    <row r="266" spans="1:60" x14ac:dyDescent="0.25">
      <c r="A266" s="1" t="s">
        <v>128</v>
      </c>
      <c r="B266" s="1" t="s">
        <v>403</v>
      </c>
      <c r="C266" s="7">
        <f t="shared" si="152"/>
        <v>2</v>
      </c>
      <c r="D266" s="1" t="s">
        <v>410</v>
      </c>
      <c r="E266" s="7">
        <f t="shared" si="153"/>
        <v>3</v>
      </c>
      <c r="F266" s="1" t="s">
        <v>414</v>
      </c>
      <c r="G266" s="7">
        <f t="shared" si="154"/>
        <v>1</v>
      </c>
      <c r="H266" s="1" t="s">
        <v>417</v>
      </c>
      <c r="I266" s="7">
        <f t="shared" si="155"/>
        <v>3</v>
      </c>
      <c r="J266" s="1" t="s">
        <v>422</v>
      </c>
      <c r="K266" s="7">
        <f t="shared" si="156"/>
        <v>4</v>
      </c>
      <c r="L266" s="7">
        <f t="shared" si="157"/>
        <v>4</v>
      </c>
      <c r="M266" s="1" t="s">
        <v>427</v>
      </c>
      <c r="N266" s="7" t="str">
        <f t="shared" si="158"/>
        <v>NA</v>
      </c>
      <c r="O266" s="7" t="e">
        <f t="shared" si="159"/>
        <v>#VALUE!</v>
      </c>
      <c r="Q266" s="7" t="str">
        <f t="shared" si="160"/>
        <v>NA</v>
      </c>
      <c r="R266" s="7" t="e">
        <f t="shared" si="161"/>
        <v>#VALUE!</v>
      </c>
      <c r="S266" s="1" t="s">
        <v>432</v>
      </c>
      <c r="T266" s="7">
        <f t="shared" si="162"/>
        <v>2</v>
      </c>
      <c r="U266" s="1">
        <f t="shared" si="163"/>
        <v>2</v>
      </c>
      <c r="V266" s="1" t="s">
        <v>440</v>
      </c>
      <c r="W266" s="7" t="str">
        <f t="shared" si="164"/>
        <v>NA</v>
      </c>
      <c r="X266" s="1" t="e">
        <f t="shared" si="165"/>
        <v>#VALUE!</v>
      </c>
      <c r="Y266" s="1" t="s">
        <v>490</v>
      </c>
      <c r="Z266" s="7">
        <f t="shared" si="166"/>
        <v>5</v>
      </c>
      <c r="AA266" s="1">
        <f t="shared" si="167"/>
        <v>5</v>
      </c>
      <c r="AB266" s="1" t="s">
        <v>440</v>
      </c>
      <c r="AC266" s="7" t="str">
        <f t="shared" si="168"/>
        <v>NA</v>
      </c>
      <c r="AD266" s="1" t="e">
        <f t="shared" si="169"/>
        <v>#VALUE!</v>
      </c>
      <c r="AE266" s="1" t="s">
        <v>440</v>
      </c>
      <c r="AF266" s="7" t="str">
        <f t="shared" si="170"/>
        <v>NA</v>
      </c>
      <c r="AG266" s="1" t="e">
        <f t="shared" si="171"/>
        <v>#VALUE!</v>
      </c>
      <c r="AH266" s="1" t="s">
        <v>453</v>
      </c>
      <c r="AI266" s="7">
        <f t="shared" si="172"/>
        <v>1</v>
      </c>
      <c r="AJ266" s="1">
        <f t="shared" si="173"/>
        <v>1</v>
      </c>
      <c r="AK266" s="1" t="s">
        <v>453</v>
      </c>
      <c r="AL266" s="7">
        <f t="shared" si="174"/>
        <v>1</v>
      </c>
      <c r="AM266" s="1">
        <f t="shared" si="175"/>
        <v>1</v>
      </c>
      <c r="AN266" s="1" t="s">
        <v>454</v>
      </c>
      <c r="AO266" s="7">
        <f t="shared" si="176"/>
        <v>0</v>
      </c>
      <c r="AP266" s="1">
        <f t="shared" si="177"/>
        <v>0</v>
      </c>
      <c r="AQ266" s="1" t="s">
        <v>454</v>
      </c>
      <c r="AR266" s="7">
        <f t="shared" si="178"/>
        <v>0</v>
      </c>
      <c r="AS266" s="1">
        <f t="shared" si="179"/>
        <v>0</v>
      </c>
      <c r="AT266" s="1" t="s">
        <v>464</v>
      </c>
      <c r="AU266" s="7">
        <f t="shared" si="180"/>
        <v>4</v>
      </c>
      <c r="AV266" s="1">
        <f t="shared" si="181"/>
        <v>4</v>
      </c>
      <c r="AW266" s="1" t="s">
        <v>454</v>
      </c>
      <c r="AX266" s="7">
        <f t="shared" si="182"/>
        <v>0</v>
      </c>
      <c r="AY266" s="1">
        <f t="shared" si="183"/>
        <v>0</v>
      </c>
      <c r="BA266" s="7" t="str">
        <f t="shared" si="184"/>
        <v>NA</v>
      </c>
      <c r="BB266" s="1" t="e">
        <f t="shared" si="185"/>
        <v>#VALUE!</v>
      </c>
      <c r="BC266" s="1" t="s">
        <v>453</v>
      </c>
      <c r="BD266" s="7">
        <f t="shared" si="186"/>
        <v>1</v>
      </c>
      <c r="BE266" s="1">
        <f t="shared" si="187"/>
        <v>1</v>
      </c>
      <c r="BF266" s="1" t="s">
        <v>454</v>
      </c>
      <c r="BG266" s="7">
        <f t="shared" si="188"/>
        <v>0</v>
      </c>
      <c r="BH266" s="1">
        <f t="shared" si="189"/>
        <v>0</v>
      </c>
    </row>
    <row r="267" spans="1:60" x14ac:dyDescent="0.25">
      <c r="A267" s="1" t="s">
        <v>386</v>
      </c>
      <c r="B267" s="1" t="s">
        <v>403</v>
      </c>
      <c r="C267" s="7">
        <f t="shared" si="152"/>
        <v>2</v>
      </c>
      <c r="D267" s="1" t="s">
        <v>483</v>
      </c>
      <c r="E267" s="7">
        <f t="shared" si="153"/>
        <v>6</v>
      </c>
      <c r="F267" s="1" t="s">
        <v>484</v>
      </c>
      <c r="G267" s="7">
        <f t="shared" si="154"/>
        <v>2</v>
      </c>
      <c r="H267" s="1" t="s">
        <v>417</v>
      </c>
      <c r="I267" s="7">
        <f t="shared" si="155"/>
        <v>3</v>
      </c>
      <c r="J267" s="1" t="s">
        <v>422</v>
      </c>
      <c r="K267" s="7">
        <f t="shared" si="156"/>
        <v>4</v>
      </c>
      <c r="L267" s="7">
        <f t="shared" si="157"/>
        <v>4</v>
      </c>
      <c r="M267" s="1" t="s">
        <v>427</v>
      </c>
      <c r="N267" s="7" t="str">
        <f t="shared" si="158"/>
        <v>NA</v>
      </c>
      <c r="O267" s="7" t="e">
        <f t="shared" si="159"/>
        <v>#VALUE!</v>
      </c>
      <c r="Q267" s="7" t="str">
        <f t="shared" si="160"/>
        <v>NA</v>
      </c>
      <c r="R267" s="7" t="e">
        <f t="shared" si="161"/>
        <v>#VALUE!</v>
      </c>
      <c r="S267" s="1" t="s">
        <v>436</v>
      </c>
      <c r="T267" s="7" t="str">
        <f t="shared" si="162"/>
        <v>NA</v>
      </c>
      <c r="U267" s="1" t="e">
        <f t="shared" si="163"/>
        <v>#VALUE!</v>
      </c>
      <c r="V267" s="1" t="s">
        <v>439</v>
      </c>
      <c r="W267" s="7" t="str">
        <f t="shared" si="164"/>
        <v>NA</v>
      </c>
      <c r="X267" s="1" t="e">
        <f t="shared" si="165"/>
        <v>#VALUE!</v>
      </c>
      <c r="Y267" s="1" t="s">
        <v>490</v>
      </c>
      <c r="Z267" s="7">
        <f t="shared" si="166"/>
        <v>5</v>
      </c>
      <c r="AA267" s="1">
        <f t="shared" si="167"/>
        <v>5</v>
      </c>
      <c r="AB267" s="1" t="s">
        <v>490</v>
      </c>
      <c r="AC267" s="7">
        <f t="shared" si="168"/>
        <v>5</v>
      </c>
      <c r="AD267" s="1">
        <f t="shared" si="169"/>
        <v>5</v>
      </c>
      <c r="AE267" s="1" t="s">
        <v>446</v>
      </c>
      <c r="AF267" s="7">
        <f t="shared" si="170"/>
        <v>5</v>
      </c>
      <c r="AG267" s="1">
        <f t="shared" si="171"/>
        <v>5</v>
      </c>
      <c r="AH267" s="1" t="s">
        <v>455</v>
      </c>
      <c r="AI267" s="7" t="str">
        <f t="shared" si="172"/>
        <v>NA</v>
      </c>
      <c r="AJ267" s="1" t="e">
        <f t="shared" si="173"/>
        <v>#VALUE!</v>
      </c>
      <c r="AK267" s="1" t="s">
        <v>453</v>
      </c>
      <c r="AL267" s="7">
        <f t="shared" si="174"/>
        <v>1</v>
      </c>
      <c r="AM267" s="1">
        <f t="shared" si="175"/>
        <v>1</v>
      </c>
      <c r="AN267" s="1" t="s">
        <v>454</v>
      </c>
      <c r="AO267" s="7">
        <f t="shared" si="176"/>
        <v>0</v>
      </c>
      <c r="AP267" s="1">
        <f t="shared" si="177"/>
        <v>0</v>
      </c>
      <c r="AQ267" s="1" t="s">
        <v>458</v>
      </c>
      <c r="AR267" s="7" t="str">
        <f t="shared" si="178"/>
        <v>NA</v>
      </c>
      <c r="AS267" s="1" t="e">
        <f t="shared" si="179"/>
        <v>#VALUE!</v>
      </c>
      <c r="AT267" s="1" t="s">
        <v>463</v>
      </c>
      <c r="AU267" s="7">
        <f t="shared" si="180"/>
        <v>5</v>
      </c>
      <c r="AV267" s="1">
        <f t="shared" si="181"/>
        <v>5</v>
      </c>
      <c r="AW267" s="1" t="s">
        <v>453</v>
      </c>
      <c r="AX267" s="7">
        <f t="shared" si="182"/>
        <v>1</v>
      </c>
      <c r="AY267" s="1">
        <f t="shared" si="183"/>
        <v>1</v>
      </c>
      <c r="AZ267" s="1" t="s">
        <v>472</v>
      </c>
      <c r="BA267" s="7">
        <f t="shared" si="184"/>
        <v>3</v>
      </c>
      <c r="BB267" s="1">
        <f t="shared" si="185"/>
        <v>3</v>
      </c>
      <c r="BC267" s="1" t="s">
        <v>453</v>
      </c>
      <c r="BD267" s="7">
        <f t="shared" si="186"/>
        <v>1</v>
      </c>
      <c r="BE267" s="1">
        <f t="shared" si="187"/>
        <v>1</v>
      </c>
      <c r="BF267" s="1" t="s">
        <v>454</v>
      </c>
      <c r="BG267" s="7">
        <f t="shared" si="188"/>
        <v>0</v>
      </c>
      <c r="BH267" s="1">
        <f t="shared" si="189"/>
        <v>0</v>
      </c>
    </row>
    <row r="268" spans="1:60" x14ac:dyDescent="0.25">
      <c r="A268" s="1" t="s">
        <v>151</v>
      </c>
      <c r="B268" s="1" t="s">
        <v>404</v>
      </c>
      <c r="C268" s="7">
        <f t="shared" si="152"/>
        <v>1</v>
      </c>
      <c r="D268" s="1" t="s">
        <v>410</v>
      </c>
      <c r="E268" s="7">
        <f t="shared" si="153"/>
        <v>3</v>
      </c>
      <c r="F268" s="1" t="s">
        <v>414</v>
      </c>
      <c r="G268" s="7">
        <f t="shared" si="154"/>
        <v>1</v>
      </c>
      <c r="H268" s="1" t="s">
        <v>418</v>
      </c>
      <c r="I268" s="7">
        <f t="shared" si="155"/>
        <v>2</v>
      </c>
      <c r="J268" s="1" t="s">
        <v>420</v>
      </c>
      <c r="K268" s="7">
        <f t="shared" si="156"/>
        <v>1</v>
      </c>
      <c r="L268" s="7">
        <f t="shared" si="157"/>
        <v>1</v>
      </c>
      <c r="M268" s="1" t="s">
        <v>489</v>
      </c>
      <c r="N268" s="7">
        <f t="shared" si="158"/>
        <v>1</v>
      </c>
      <c r="O268" s="7">
        <f t="shared" si="159"/>
        <v>1</v>
      </c>
      <c r="P268" s="1" t="s">
        <v>496</v>
      </c>
      <c r="Q268" s="7">
        <f t="shared" si="160"/>
        <v>5</v>
      </c>
      <c r="R268" s="7">
        <f t="shared" si="161"/>
        <v>5</v>
      </c>
      <c r="S268" s="1" t="s">
        <v>432</v>
      </c>
      <c r="T268" s="7">
        <f t="shared" si="162"/>
        <v>2</v>
      </c>
      <c r="U268" s="1">
        <f t="shared" si="163"/>
        <v>2</v>
      </c>
      <c r="V268" s="1" t="s">
        <v>438</v>
      </c>
      <c r="W268" s="7">
        <f t="shared" si="164"/>
        <v>1</v>
      </c>
      <c r="X268" s="1">
        <f t="shared" si="165"/>
        <v>1</v>
      </c>
      <c r="Y268" s="1" t="s">
        <v>491</v>
      </c>
      <c r="Z268" s="7" t="str">
        <f t="shared" si="166"/>
        <v>NA</v>
      </c>
      <c r="AA268" s="1" t="e">
        <f t="shared" si="167"/>
        <v>#VALUE!</v>
      </c>
      <c r="AB268" s="1" t="s">
        <v>489</v>
      </c>
      <c r="AC268" s="7">
        <f t="shared" si="168"/>
        <v>1</v>
      </c>
      <c r="AD268" s="1">
        <f t="shared" si="169"/>
        <v>1</v>
      </c>
      <c r="AE268" s="1" t="s">
        <v>438</v>
      </c>
      <c r="AF268" s="7">
        <f t="shared" si="170"/>
        <v>1</v>
      </c>
      <c r="AG268" s="1">
        <f t="shared" si="171"/>
        <v>1</v>
      </c>
      <c r="AH268" s="1" t="s">
        <v>455</v>
      </c>
      <c r="AI268" s="7" t="str">
        <f t="shared" si="172"/>
        <v>NA</v>
      </c>
      <c r="AJ268" s="1" t="e">
        <f t="shared" si="173"/>
        <v>#VALUE!</v>
      </c>
      <c r="AK268" s="1" t="s">
        <v>453</v>
      </c>
      <c r="AL268" s="7">
        <f t="shared" si="174"/>
        <v>1</v>
      </c>
      <c r="AM268" s="1">
        <f t="shared" si="175"/>
        <v>1</v>
      </c>
      <c r="AN268" s="1" t="s">
        <v>454</v>
      </c>
      <c r="AO268" s="7">
        <f t="shared" si="176"/>
        <v>0</v>
      </c>
      <c r="AP268" s="1">
        <f t="shared" si="177"/>
        <v>0</v>
      </c>
      <c r="AQ268" s="1" t="s">
        <v>453</v>
      </c>
      <c r="AR268" s="7">
        <f t="shared" si="178"/>
        <v>1</v>
      </c>
      <c r="AS268" s="1">
        <f t="shared" si="179"/>
        <v>1</v>
      </c>
      <c r="AT268" s="1" t="s">
        <v>464</v>
      </c>
      <c r="AU268" s="7">
        <f t="shared" si="180"/>
        <v>4</v>
      </c>
      <c r="AV268" s="1">
        <f t="shared" si="181"/>
        <v>4</v>
      </c>
      <c r="AW268" s="1" t="s">
        <v>454</v>
      </c>
      <c r="AX268" s="7">
        <f t="shared" si="182"/>
        <v>0</v>
      </c>
      <c r="AY268" s="1">
        <f t="shared" si="183"/>
        <v>0</v>
      </c>
      <c r="BA268" s="7" t="str">
        <f t="shared" si="184"/>
        <v>NA</v>
      </c>
      <c r="BB268" s="1" t="e">
        <f t="shared" si="185"/>
        <v>#VALUE!</v>
      </c>
      <c r="BC268" s="1" t="s">
        <v>453</v>
      </c>
      <c r="BD268" s="7">
        <f t="shared" si="186"/>
        <v>1</v>
      </c>
      <c r="BE268" s="1">
        <f t="shared" si="187"/>
        <v>1</v>
      </c>
      <c r="BF268" s="1" t="s">
        <v>455</v>
      </c>
      <c r="BG268" s="7" t="str">
        <f t="shared" si="188"/>
        <v>NA</v>
      </c>
      <c r="BH268" s="1" t="e">
        <f t="shared" si="189"/>
        <v>#VALUE!</v>
      </c>
    </row>
    <row r="269" spans="1:60" x14ac:dyDescent="0.25">
      <c r="A269" s="1" t="s">
        <v>192</v>
      </c>
      <c r="B269" s="1" t="s">
        <v>404</v>
      </c>
      <c r="C269" s="7">
        <f t="shared" si="152"/>
        <v>1</v>
      </c>
      <c r="D269" s="1" t="s">
        <v>410</v>
      </c>
      <c r="E269" s="7">
        <f t="shared" si="153"/>
        <v>3</v>
      </c>
      <c r="F269" s="1" t="s">
        <v>484</v>
      </c>
      <c r="G269" s="7">
        <f t="shared" si="154"/>
        <v>2</v>
      </c>
      <c r="H269" s="1" t="s">
        <v>418</v>
      </c>
      <c r="I269" s="7">
        <f t="shared" si="155"/>
        <v>2</v>
      </c>
      <c r="J269" s="1" t="s">
        <v>421</v>
      </c>
      <c r="K269" s="7">
        <f t="shared" si="156"/>
        <v>2</v>
      </c>
      <c r="L269" s="7">
        <f t="shared" si="157"/>
        <v>2</v>
      </c>
      <c r="M269" s="1" t="s">
        <v>425</v>
      </c>
      <c r="N269" s="7">
        <f t="shared" si="158"/>
        <v>2</v>
      </c>
      <c r="O269" s="7">
        <f t="shared" si="159"/>
        <v>2</v>
      </c>
      <c r="P269" s="1" t="s">
        <v>496</v>
      </c>
      <c r="Q269" s="7">
        <f t="shared" si="160"/>
        <v>5</v>
      </c>
      <c r="R269" s="7">
        <f t="shared" si="161"/>
        <v>5</v>
      </c>
      <c r="S269" s="1" t="s">
        <v>433</v>
      </c>
      <c r="T269" s="7">
        <f t="shared" si="162"/>
        <v>1</v>
      </c>
      <c r="U269" s="1">
        <f t="shared" si="163"/>
        <v>1</v>
      </c>
      <c r="V269" s="1" t="s">
        <v>425</v>
      </c>
      <c r="W269" s="7">
        <f t="shared" si="164"/>
        <v>2</v>
      </c>
      <c r="X269" s="1">
        <f t="shared" si="165"/>
        <v>2</v>
      </c>
      <c r="Y269" s="1" t="s">
        <v>438</v>
      </c>
      <c r="Z269" s="7">
        <f t="shared" si="166"/>
        <v>1</v>
      </c>
      <c r="AA269" s="1">
        <f t="shared" si="167"/>
        <v>1</v>
      </c>
      <c r="AB269" s="1" t="s">
        <v>489</v>
      </c>
      <c r="AC269" s="7">
        <f t="shared" si="168"/>
        <v>1</v>
      </c>
      <c r="AD269" s="1">
        <f t="shared" si="169"/>
        <v>1</v>
      </c>
      <c r="AE269" s="1" t="s">
        <v>425</v>
      </c>
      <c r="AF269" s="7">
        <f t="shared" si="170"/>
        <v>2</v>
      </c>
      <c r="AG269" s="1">
        <f t="shared" si="171"/>
        <v>2</v>
      </c>
      <c r="AH269" s="1" t="s">
        <v>453</v>
      </c>
      <c r="AI269" s="7">
        <f t="shared" si="172"/>
        <v>1</v>
      </c>
      <c r="AJ269" s="1">
        <f t="shared" si="173"/>
        <v>1</v>
      </c>
      <c r="AK269" s="1" t="s">
        <v>453</v>
      </c>
      <c r="AL269" s="7">
        <f t="shared" si="174"/>
        <v>1</v>
      </c>
      <c r="AM269" s="1">
        <f t="shared" si="175"/>
        <v>1</v>
      </c>
      <c r="AN269" s="1" t="s">
        <v>453</v>
      </c>
      <c r="AO269" s="7">
        <f t="shared" si="176"/>
        <v>1</v>
      </c>
      <c r="AP269" s="1">
        <f t="shared" si="177"/>
        <v>1</v>
      </c>
      <c r="AQ269" s="1" t="s">
        <v>454</v>
      </c>
      <c r="AR269" s="7">
        <f t="shared" si="178"/>
        <v>0</v>
      </c>
      <c r="AS269" s="1">
        <f t="shared" si="179"/>
        <v>0</v>
      </c>
      <c r="AT269" s="1" t="s">
        <v>465</v>
      </c>
      <c r="AU269" s="7">
        <f t="shared" si="180"/>
        <v>2</v>
      </c>
      <c r="AV269" s="1">
        <f t="shared" si="181"/>
        <v>2</v>
      </c>
      <c r="AW269" s="1" t="s">
        <v>453</v>
      </c>
      <c r="AX269" s="7">
        <f t="shared" si="182"/>
        <v>1</v>
      </c>
      <c r="AY269" s="1">
        <f t="shared" si="183"/>
        <v>1</v>
      </c>
      <c r="AZ269" s="1" t="s">
        <v>475</v>
      </c>
      <c r="BA269" s="7">
        <f t="shared" si="184"/>
        <v>4</v>
      </c>
      <c r="BB269" s="1">
        <f t="shared" si="185"/>
        <v>4</v>
      </c>
      <c r="BC269" s="1" t="s">
        <v>455</v>
      </c>
      <c r="BD269" s="7" t="str">
        <f t="shared" si="186"/>
        <v>NA</v>
      </c>
      <c r="BE269" s="1" t="e">
        <f t="shared" si="187"/>
        <v>#VALUE!</v>
      </c>
      <c r="BF269" s="1" t="s">
        <v>453</v>
      </c>
      <c r="BG269" s="7">
        <f t="shared" si="188"/>
        <v>1</v>
      </c>
      <c r="BH269" s="1">
        <f t="shared" si="189"/>
        <v>1</v>
      </c>
    </row>
    <row r="270" spans="1:60" x14ac:dyDescent="0.25">
      <c r="A270" s="1" t="s">
        <v>234</v>
      </c>
      <c r="B270" s="1" t="s">
        <v>403</v>
      </c>
      <c r="C270" s="7">
        <f t="shared" si="152"/>
        <v>2</v>
      </c>
      <c r="D270" s="1" t="s">
        <v>411</v>
      </c>
      <c r="E270" s="7">
        <f t="shared" si="153"/>
        <v>4</v>
      </c>
      <c r="F270" s="1" t="s">
        <v>484</v>
      </c>
      <c r="G270" s="7">
        <f t="shared" si="154"/>
        <v>2</v>
      </c>
      <c r="H270" s="1" t="s">
        <v>419</v>
      </c>
      <c r="I270" s="7">
        <f t="shared" si="155"/>
        <v>4</v>
      </c>
      <c r="J270" s="1" t="s">
        <v>487</v>
      </c>
      <c r="K270" s="7">
        <f t="shared" si="156"/>
        <v>3</v>
      </c>
      <c r="L270" s="7">
        <f t="shared" si="157"/>
        <v>3</v>
      </c>
      <c r="M270" s="1" t="s">
        <v>491</v>
      </c>
      <c r="N270" s="7" t="str">
        <f t="shared" si="158"/>
        <v>NA</v>
      </c>
      <c r="O270" s="7" t="e">
        <f t="shared" si="159"/>
        <v>#VALUE!</v>
      </c>
      <c r="Q270" s="7" t="str">
        <f t="shared" si="160"/>
        <v>NA</v>
      </c>
      <c r="R270" s="7" t="e">
        <f t="shared" si="161"/>
        <v>#VALUE!</v>
      </c>
      <c r="S270" s="1" t="s">
        <v>434</v>
      </c>
      <c r="T270" s="7">
        <f t="shared" si="162"/>
        <v>5</v>
      </c>
      <c r="U270" s="1">
        <f t="shared" si="163"/>
        <v>5</v>
      </c>
      <c r="V270" s="1" t="s">
        <v>425</v>
      </c>
      <c r="W270" s="7">
        <f t="shared" si="164"/>
        <v>2</v>
      </c>
      <c r="X270" s="1">
        <f t="shared" si="165"/>
        <v>2</v>
      </c>
      <c r="Y270" s="1" t="s">
        <v>425</v>
      </c>
      <c r="Z270" s="7">
        <f t="shared" si="166"/>
        <v>2</v>
      </c>
      <c r="AA270" s="1">
        <f t="shared" si="167"/>
        <v>2</v>
      </c>
      <c r="AB270" s="1" t="s">
        <v>425</v>
      </c>
      <c r="AC270" s="7">
        <f t="shared" si="168"/>
        <v>2</v>
      </c>
      <c r="AD270" s="1">
        <f t="shared" si="169"/>
        <v>2</v>
      </c>
      <c r="AE270" s="1" t="s">
        <v>446</v>
      </c>
      <c r="AF270" s="7">
        <f t="shared" si="170"/>
        <v>5</v>
      </c>
      <c r="AG270" s="1">
        <f t="shared" si="171"/>
        <v>5</v>
      </c>
      <c r="AH270" s="1" t="s">
        <v>453</v>
      </c>
      <c r="AI270" s="7">
        <f t="shared" si="172"/>
        <v>1</v>
      </c>
      <c r="AJ270" s="1">
        <f t="shared" si="173"/>
        <v>1</v>
      </c>
      <c r="AK270" s="1" t="s">
        <v>454</v>
      </c>
      <c r="AL270" s="7">
        <f t="shared" si="174"/>
        <v>0</v>
      </c>
      <c r="AM270" s="1">
        <f t="shared" si="175"/>
        <v>0</v>
      </c>
      <c r="AN270" s="1" t="s">
        <v>454</v>
      </c>
      <c r="AO270" s="7">
        <f t="shared" si="176"/>
        <v>0</v>
      </c>
      <c r="AP270" s="1">
        <f t="shared" si="177"/>
        <v>0</v>
      </c>
      <c r="AQ270" s="1" t="s">
        <v>453</v>
      </c>
      <c r="AR270" s="7">
        <f t="shared" si="178"/>
        <v>1</v>
      </c>
      <c r="AS270" s="1">
        <f t="shared" si="179"/>
        <v>1</v>
      </c>
      <c r="AT270" s="1" t="s">
        <v>464</v>
      </c>
      <c r="AU270" s="7">
        <f t="shared" si="180"/>
        <v>4</v>
      </c>
      <c r="AV270" s="1">
        <f t="shared" si="181"/>
        <v>4</v>
      </c>
      <c r="AW270" s="1" t="s">
        <v>453</v>
      </c>
      <c r="AX270" s="7">
        <f t="shared" si="182"/>
        <v>1</v>
      </c>
      <c r="AY270" s="1">
        <f t="shared" si="183"/>
        <v>1</v>
      </c>
      <c r="AZ270" s="1" t="s">
        <v>475</v>
      </c>
      <c r="BA270" s="7">
        <f t="shared" si="184"/>
        <v>4</v>
      </c>
      <c r="BB270" s="1">
        <f t="shared" si="185"/>
        <v>4</v>
      </c>
      <c r="BC270" s="1" t="s">
        <v>454</v>
      </c>
      <c r="BD270" s="7">
        <f t="shared" si="186"/>
        <v>0</v>
      </c>
      <c r="BE270" s="1">
        <f t="shared" si="187"/>
        <v>0</v>
      </c>
      <c r="BF270" s="1" t="s">
        <v>454</v>
      </c>
      <c r="BG270" s="7">
        <f t="shared" si="188"/>
        <v>0</v>
      </c>
      <c r="BH270" s="1">
        <f t="shared" si="189"/>
        <v>0</v>
      </c>
    </row>
    <row r="271" spans="1:60" x14ac:dyDescent="0.25">
      <c r="A271" s="1" t="s">
        <v>244</v>
      </c>
      <c r="B271" s="1" t="s">
        <v>403</v>
      </c>
      <c r="C271" s="7">
        <f t="shared" si="152"/>
        <v>2</v>
      </c>
      <c r="D271" s="1" t="s">
        <v>411</v>
      </c>
      <c r="E271" s="7">
        <f t="shared" si="153"/>
        <v>4</v>
      </c>
      <c r="F271" s="1" t="s">
        <v>484</v>
      </c>
      <c r="G271" s="7">
        <f t="shared" si="154"/>
        <v>2</v>
      </c>
      <c r="H271" s="1" t="s">
        <v>419</v>
      </c>
      <c r="I271" s="7">
        <f t="shared" si="155"/>
        <v>4</v>
      </c>
      <c r="J271" s="1" t="s">
        <v>422</v>
      </c>
      <c r="K271" s="7">
        <f t="shared" si="156"/>
        <v>4</v>
      </c>
      <c r="L271" s="7">
        <f t="shared" si="157"/>
        <v>4</v>
      </c>
      <c r="M271" s="1" t="s">
        <v>491</v>
      </c>
      <c r="N271" s="7" t="str">
        <f t="shared" si="158"/>
        <v>NA</v>
      </c>
      <c r="O271" s="7" t="e">
        <f t="shared" si="159"/>
        <v>#VALUE!</v>
      </c>
      <c r="Q271" s="7" t="str">
        <f t="shared" si="160"/>
        <v>NA</v>
      </c>
      <c r="R271" s="7" t="e">
        <f t="shared" si="161"/>
        <v>#VALUE!</v>
      </c>
      <c r="S271" s="1" t="s">
        <v>434</v>
      </c>
      <c r="T271" s="7">
        <f t="shared" si="162"/>
        <v>5</v>
      </c>
      <c r="U271" s="1">
        <f t="shared" si="163"/>
        <v>5</v>
      </c>
      <c r="V271" s="1" t="s">
        <v>490</v>
      </c>
      <c r="W271" s="7">
        <f t="shared" si="164"/>
        <v>5</v>
      </c>
      <c r="X271" s="1">
        <f t="shared" si="165"/>
        <v>5</v>
      </c>
      <c r="Y271" s="1" t="s">
        <v>425</v>
      </c>
      <c r="Z271" s="7">
        <f t="shared" si="166"/>
        <v>2</v>
      </c>
      <c r="AA271" s="1">
        <f t="shared" si="167"/>
        <v>2</v>
      </c>
      <c r="AB271" s="1" t="s">
        <v>425</v>
      </c>
      <c r="AC271" s="7">
        <f t="shared" si="168"/>
        <v>2</v>
      </c>
      <c r="AD271" s="1">
        <f t="shared" si="169"/>
        <v>2</v>
      </c>
      <c r="AE271" s="1" t="s">
        <v>425</v>
      </c>
      <c r="AF271" s="7">
        <f t="shared" si="170"/>
        <v>2</v>
      </c>
      <c r="AG271" s="1">
        <f t="shared" si="171"/>
        <v>2</v>
      </c>
      <c r="AH271" s="1" t="s">
        <v>453</v>
      </c>
      <c r="AI271" s="7">
        <f t="shared" si="172"/>
        <v>1</v>
      </c>
      <c r="AJ271" s="1">
        <f t="shared" si="173"/>
        <v>1</v>
      </c>
      <c r="AK271" s="1" t="s">
        <v>454</v>
      </c>
      <c r="AL271" s="7">
        <f t="shared" si="174"/>
        <v>0</v>
      </c>
      <c r="AM271" s="1">
        <f t="shared" si="175"/>
        <v>0</v>
      </c>
      <c r="AN271" s="1" t="s">
        <v>454</v>
      </c>
      <c r="AO271" s="7">
        <f t="shared" si="176"/>
        <v>0</v>
      </c>
      <c r="AP271" s="1">
        <f t="shared" si="177"/>
        <v>0</v>
      </c>
      <c r="AQ271" s="1" t="s">
        <v>454</v>
      </c>
      <c r="AR271" s="7">
        <f t="shared" si="178"/>
        <v>0</v>
      </c>
      <c r="AS271" s="1">
        <f t="shared" si="179"/>
        <v>0</v>
      </c>
      <c r="AT271" s="1" t="s">
        <v>461</v>
      </c>
      <c r="AU271" s="7">
        <f t="shared" si="180"/>
        <v>1</v>
      </c>
      <c r="AV271" s="1">
        <f t="shared" si="181"/>
        <v>1</v>
      </c>
      <c r="AW271" s="1" t="s">
        <v>454</v>
      </c>
      <c r="AX271" s="7">
        <f t="shared" si="182"/>
        <v>0</v>
      </c>
      <c r="AY271" s="1">
        <f t="shared" si="183"/>
        <v>0</v>
      </c>
      <c r="BA271" s="7" t="str">
        <f t="shared" si="184"/>
        <v>NA</v>
      </c>
      <c r="BB271" s="1" t="e">
        <f t="shared" si="185"/>
        <v>#VALUE!</v>
      </c>
      <c r="BC271" s="1" t="s">
        <v>455</v>
      </c>
      <c r="BD271" s="7" t="str">
        <f t="shared" si="186"/>
        <v>NA</v>
      </c>
      <c r="BE271" s="1" t="e">
        <f t="shared" si="187"/>
        <v>#VALUE!</v>
      </c>
      <c r="BF271" s="1" t="s">
        <v>455</v>
      </c>
      <c r="BG271" s="7" t="str">
        <f t="shared" si="188"/>
        <v>NA</v>
      </c>
      <c r="BH271" s="1" t="e">
        <f t="shared" si="189"/>
        <v>#VALUE!</v>
      </c>
    </row>
    <row r="272" spans="1:60" x14ac:dyDescent="0.25">
      <c r="A272" s="1" t="s">
        <v>371</v>
      </c>
      <c r="B272" s="1" t="s">
        <v>403</v>
      </c>
      <c r="C272" s="7">
        <f t="shared" si="152"/>
        <v>2</v>
      </c>
      <c r="D272" s="1" t="s">
        <v>412</v>
      </c>
      <c r="E272" s="7">
        <f t="shared" si="153"/>
        <v>5</v>
      </c>
      <c r="F272" s="1" t="s">
        <v>484</v>
      </c>
      <c r="G272" s="7">
        <f t="shared" si="154"/>
        <v>2</v>
      </c>
      <c r="H272" s="1" t="s">
        <v>419</v>
      </c>
      <c r="I272" s="7">
        <f t="shared" si="155"/>
        <v>4</v>
      </c>
      <c r="J272" s="1" t="s">
        <v>487</v>
      </c>
      <c r="K272" s="7">
        <f t="shared" si="156"/>
        <v>3</v>
      </c>
      <c r="L272" s="7">
        <f t="shared" si="157"/>
        <v>3</v>
      </c>
      <c r="M272" s="1" t="s">
        <v>425</v>
      </c>
      <c r="N272" s="7">
        <f t="shared" si="158"/>
        <v>2</v>
      </c>
      <c r="O272" s="7">
        <f t="shared" si="159"/>
        <v>2</v>
      </c>
      <c r="P272" s="1" t="s">
        <v>493</v>
      </c>
      <c r="Q272" s="7">
        <f t="shared" si="160"/>
        <v>1</v>
      </c>
      <c r="R272" s="7">
        <f t="shared" si="161"/>
        <v>1</v>
      </c>
      <c r="S272" s="1" t="s">
        <v>434</v>
      </c>
      <c r="T272" s="7">
        <f t="shared" si="162"/>
        <v>5</v>
      </c>
      <c r="U272" s="1">
        <f t="shared" si="163"/>
        <v>5</v>
      </c>
      <c r="V272" s="1" t="s">
        <v>490</v>
      </c>
      <c r="W272" s="7">
        <f t="shared" si="164"/>
        <v>5</v>
      </c>
      <c r="X272" s="1">
        <f t="shared" si="165"/>
        <v>5</v>
      </c>
      <c r="Y272" s="1" t="s">
        <v>490</v>
      </c>
      <c r="Z272" s="7">
        <f t="shared" si="166"/>
        <v>5</v>
      </c>
      <c r="AA272" s="1">
        <f t="shared" si="167"/>
        <v>5</v>
      </c>
      <c r="AB272" s="1" t="s">
        <v>425</v>
      </c>
      <c r="AC272" s="7">
        <f t="shared" si="168"/>
        <v>2</v>
      </c>
      <c r="AD272" s="1">
        <f t="shared" si="169"/>
        <v>2</v>
      </c>
      <c r="AE272" s="1" t="s">
        <v>425</v>
      </c>
      <c r="AF272" s="7">
        <f t="shared" si="170"/>
        <v>2</v>
      </c>
      <c r="AG272" s="1">
        <f t="shared" si="171"/>
        <v>2</v>
      </c>
      <c r="AH272" s="1" t="s">
        <v>453</v>
      </c>
      <c r="AI272" s="7">
        <f t="shared" si="172"/>
        <v>1</v>
      </c>
      <c r="AJ272" s="1">
        <f t="shared" si="173"/>
        <v>1</v>
      </c>
      <c r="AK272" s="1" t="s">
        <v>453</v>
      </c>
      <c r="AL272" s="7">
        <f t="shared" si="174"/>
        <v>1</v>
      </c>
      <c r="AM272" s="1">
        <f t="shared" si="175"/>
        <v>1</v>
      </c>
      <c r="AN272" s="1" t="s">
        <v>454</v>
      </c>
      <c r="AO272" s="7">
        <f t="shared" si="176"/>
        <v>0</v>
      </c>
      <c r="AP272" s="1">
        <f t="shared" si="177"/>
        <v>0</v>
      </c>
      <c r="AQ272" s="1" t="s">
        <v>453</v>
      </c>
      <c r="AR272" s="7">
        <f t="shared" si="178"/>
        <v>1</v>
      </c>
      <c r="AS272" s="1">
        <f t="shared" si="179"/>
        <v>1</v>
      </c>
      <c r="AT272" s="1" t="s">
        <v>463</v>
      </c>
      <c r="AU272" s="7">
        <f t="shared" si="180"/>
        <v>5</v>
      </c>
      <c r="AV272" s="1">
        <f t="shared" si="181"/>
        <v>5</v>
      </c>
      <c r="AW272" s="1" t="s">
        <v>453</v>
      </c>
      <c r="AX272" s="7">
        <f t="shared" si="182"/>
        <v>1</v>
      </c>
      <c r="AY272" s="1">
        <f t="shared" si="183"/>
        <v>1</v>
      </c>
      <c r="AZ272" s="1" t="s">
        <v>473</v>
      </c>
      <c r="BA272" s="7">
        <f t="shared" si="184"/>
        <v>2</v>
      </c>
      <c r="BB272" s="1">
        <f t="shared" si="185"/>
        <v>2</v>
      </c>
      <c r="BC272" s="1" t="s">
        <v>453</v>
      </c>
      <c r="BD272" s="7">
        <f t="shared" si="186"/>
        <v>1</v>
      </c>
      <c r="BE272" s="1">
        <f t="shared" si="187"/>
        <v>1</v>
      </c>
      <c r="BF272" s="1" t="s">
        <v>453</v>
      </c>
      <c r="BG272" s="7">
        <f t="shared" si="188"/>
        <v>1</v>
      </c>
      <c r="BH272" s="1">
        <f t="shared" si="189"/>
        <v>1</v>
      </c>
    </row>
    <row r="273" spans="1:60" x14ac:dyDescent="0.25">
      <c r="A273" s="1" t="s">
        <v>153</v>
      </c>
      <c r="B273" s="1" t="s">
        <v>404</v>
      </c>
      <c r="C273" s="7">
        <f t="shared" si="152"/>
        <v>1</v>
      </c>
      <c r="D273" s="1" t="s">
        <v>410</v>
      </c>
      <c r="E273" s="7">
        <f t="shared" si="153"/>
        <v>3</v>
      </c>
      <c r="F273" s="1" t="s">
        <v>414</v>
      </c>
      <c r="G273" s="7">
        <f t="shared" si="154"/>
        <v>1</v>
      </c>
      <c r="H273" s="1" t="s">
        <v>418</v>
      </c>
      <c r="I273" s="7">
        <f t="shared" si="155"/>
        <v>2</v>
      </c>
      <c r="J273" s="1" t="s">
        <v>420</v>
      </c>
      <c r="K273" s="7">
        <f t="shared" si="156"/>
        <v>1</v>
      </c>
      <c r="L273" s="7">
        <f t="shared" si="157"/>
        <v>1</v>
      </c>
      <c r="M273" s="1" t="s">
        <v>489</v>
      </c>
      <c r="N273" s="7">
        <f t="shared" si="158"/>
        <v>1</v>
      </c>
      <c r="O273" s="7">
        <f t="shared" si="159"/>
        <v>1</v>
      </c>
      <c r="P273" s="1" t="s">
        <v>496</v>
      </c>
      <c r="Q273" s="7">
        <f t="shared" si="160"/>
        <v>5</v>
      </c>
      <c r="R273" s="7">
        <f t="shared" si="161"/>
        <v>5</v>
      </c>
      <c r="S273" s="1" t="s">
        <v>432</v>
      </c>
      <c r="T273" s="7">
        <f t="shared" si="162"/>
        <v>2</v>
      </c>
      <c r="U273" s="1">
        <f t="shared" si="163"/>
        <v>2</v>
      </c>
      <c r="V273" s="1" t="s">
        <v>438</v>
      </c>
      <c r="W273" s="7">
        <f t="shared" si="164"/>
        <v>1</v>
      </c>
      <c r="X273" s="1">
        <f t="shared" si="165"/>
        <v>1</v>
      </c>
      <c r="Y273" s="1" t="s">
        <v>491</v>
      </c>
      <c r="Z273" s="7" t="str">
        <f t="shared" si="166"/>
        <v>NA</v>
      </c>
      <c r="AA273" s="1" t="e">
        <f t="shared" si="167"/>
        <v>#VALUE!</v>
      </c>
      <c r="AB273" s="1" t="s">
        <v>489</v>
      </c>
      <c r="AC273" s="7">
        <f t="shared" si="168"/>
        <v>1</v>
      </c>
      <c r="AD273" s="1">
        <f t="shared" si="169"/>
        <v>1</v>
      </c>
      <c r="AE273" s="1" t="s">
        <v>438</v>
      </c>
      <c r="AF273" s="7">
        <f t="shared" si="170"/>
        <v>1</v>
      </c>
      <c r="AG273" s="1">
        <f t="shared" si="171"/>
        <v>1</v>
      </c>
      <c r="AH273" s="1" t="s">
        <v>455</v>
      </c>
      <c r="AI273" s="7" t="str">
        <f t="shared" si="172"/>
        <v>NA</v>
      </c>
      <c r="AJ273" s="1" t="e">
        <f t="shared" si="173"/>
        <v>#VALUE!</v>
      </c>
      <c r="AK273" s="1" t="s">
        <v>453</v>
      </c>
      <c r="AL273" s="7">
        <f t="shared" si="174"/>
        <v>1</v>
      </c>
      <c r="AM273" s="1">
        <f t="shared" si="175"/>
        <v>1</v>
      </c>
      <c r="AN273" s="1" t="s">
        <v>454</v>
      </c>
      <c r="AO273" s="7">
        <f t="shared" si="176"/>
        <v>0</v>
      </c>
      <c r="AP273" s="1">
        <f t="shared" si="177"/>
        <v>0</v>
      </c>
      <c r="AQ273" s="1" t="s">
        <v>453</v>
      </c>
      <c r="AR273" s="7">
        <f t="shared" si="178"/>
        <v>1</v>
      </c>
      <c r="AS273" s="1">
        <f t="shared" si="179"/>
        <v>1</v>
      </c>
      <c r="AT273" s="1" t="s">
        <v>464</v>
      </c>
      <c r="AU273" s="7">
        <f t="shared" si="180"/>
        <v>4</v>
      </c>
      <c r="AV273" s="1">
        <f t="shared" si="181"/>
        <v>4</v>
      </c>
      <c r="AW273" s="1" t="s">
        <v>454</v>
      </c>
      <c r="AX273" s="7">
        <f t="shared" si="182"/>
        <v>0</v>
      </c>
      <c r="AY273" s="1">
        <f t="shared" si="183"/>
        <v>0</v>
      </c>
      <c r="BA273" s="7" t="str">
        <f t="shared" si="184"/>
        <v>NA</v>
      </c>
      <c r="BB273" s="1" t="e">
        <f t="shared" si="185"/>
        <v>#VALUE!</v>
      </c>
      <c r="BC273" s="1" t="s">
        <v>453</v>
      </c>
      <c r="BD273" s="7">
        <f t="shared" si="186"/>
        <v>1</v>
      </c>
      <c r="BE273" s="1">
        <f t="shared" si="187"/>
        <v>1</v>
      </c>
      <c r="BF273" s="1" t="s">
        <v>453</v>
      </c>
      <c r="BG273" s="7">
        <f t="shared" si="188"/>
        <v>1</v>
      </c>
      <c r="BH273" s="1">
        <f t="shared" si="189"/>
        <v>1</v>
      </c>
    </row>
    <row r="274" spans="1:60" x14ac:dyDescent="0.25">
      <c r="A274" s="1" t="s">
        <v>153</v>
      </c>
      <c r="B274" s="1" t="s">
        <v>404</v>
      </c>
      <c r="C274" s="7">
        <f t="shared" si="152"/>
        <v>1</v>
      </c>
      <c r="D274" s="1" t="s">
        <v>411</v>
      </c>
      <c r="E274" s="7">
        <f t="shared" si="153"/>
        <v>4</v>
      </c>
      <c r="F274" s="1" t="s">
        <v>414</v>
      </c>
      <c r="G274" s="7">
        <f t="shared" si="154"/>
        <v>1</v>
      </c>
      <c r="H274" s="1" t="s">
        <v>417</v>
      </c>
      <c r="I274" s="7">
        <f t="shared" si="155"/>
        <v>3</v>
      </c>
      <c r="J274" s="1" t="s">
        <v>423</v>
      </c>
      <c r="K274" s="7">
        <f t="shared" si="156"/>
        <v>5</v>
      </c>
      <c r="L274" s="7">
        <f t="shared" si="157"/>
        <v>5</v>
      </c>
      <c r="M274" s="1" t="s">
        <v>489</v>
      </c>
      <c r="N274" s="7">
        <f t="shared" si="158"/>
        <v>1</v>
      </c>
      <c r="O274" s="7">
        <f t="shared" si="159"/>
        <v>1</v>
      </c>
      <c r="P274" s="1" t="s">
        <v>493</v>
      </c>
      <c r="Q274" s="7">
        <f t="shared" si="160"/>
        <v>1</v>
      </c>
      <c r="R274" s="7">
        <f t="shared" si="161"/>
        <v>1</v>
      </c>
      <c r="S274" s="1" t="s">
        <v>436</v>
      </c>
      <c r="T274" s="7" t="str">
        <f t="shared" si="162"/>
        <v>NA</v>
      </c>
      <c r="U274" s="1" t="e">
        <f t="shared" si="163"/>
        <v>#VALUE!</v>
      </c>
      <c r="V274" s="1" t="s">
        <v>440</v>
      </c>
      <c r="W274" s="7" t="str">
        <f t="shared" si="164"/>
        <v>NA</v>
      </c>
      <c r="X274" s="1" t="e">
        <f t="shared" si="165"/>
        <v>#VALUE!</v>
      </c>
      <c r="Y274" s="1" t="s">
        <v>490</v>
      </c>
      <c r="Z274" s="7">
        <f t="shared" si="166"/>
        <v>5</v>
      </c>
      <c r="AA274" s="1">
        <f t="shared" si="167"/>
        <v>5</v>
      </c>
      <c r="AB274" s="1" t="s">
        <v>490</v>
      </c>
      <c r="AC274" s="7">
        <f t="shared" si="168"/>
        <v>5</v>
      </c>
      <c r="AD274" s="1">
        <f t="shared" si="169"/>
        <v>5</v>
      </c>
      <c r="AE274" s="1" t="s">
        <v>425</v>
      </c>
      <c r="AF274" s="7">
        <f t="shared" si="170"/>
        <v>2</v>
      </c>
      <c r="AG274" s="1">
        <f t="shared" si="171"/>
        <v>2</v>
      </c>
      <c r="AH274" s="1" t="s">
        <v>453</v>
      </c>
      <c r="AI274" s="7">
        <f t="shared" si="172"/>
        <v>1</v>
      </c>
      <c r="AJ274" s="1">
        <f t="shared" si="173"/>
        <v>1</v>
      </c>
      <c r="AK274" s="1" t="s">
        <v>453</v>
      </c>
      <c r="AL274" s="7">
        <f t="shared" si="174"/>
        <v>1</v>
      </c>
      <c r="AM274" s="1">
        <f t="shared" si="175"/>
        <v>1</v>
      </c>
      <c r="AN274" s="1" t="s">
        <v>454</v>
      </c>
      <c r="AO274" s="7">
        <f t="shared" si="176"/>
        <v>0</v>
      </c>
      <c r="AP274" s="1">
        <f t="shared" si="177"/>
        <v>0</v>
      </c>
      <c r="AQ274" s="1" t="s">
        <v>454</v>
      </c>
      <c r="AR274" s="7">
        <f t="shared" si="178"/>
        <v>0</v>
      </c>
      <c r="AS274" s="1">
        <f t="shared" si="179"/>
        <v>0</v>
      </c>
      <c r="AT274" s="1" t="s">
        <v>464</v>
      </c>
      <c r="AU274" s="7">
        <f t="shared" si="180"/>
        <v>4</v>
      </c>
      <c r="AV274" s="1">
        <f t="shared" si="181"/>
        <v>4</v>
      </c>
      <c r="AW274" s="1" t="s">
        <v>454</v>
      </c>
      <c r="AX274" s="7">
        <f t="shared" si="182"/>
        <v>0</v>
      </c>
      <c r="AY274" s="1">
        <f t="shared" si="183"/>
        <v>0</v>
      </c>
      <c r="BA274" s="7" t="str">
        <f t="shared" si="184"/>
        <v>NA</v>
      </c>
      <c r="BB274" s="1" t="e">
        <f t="shared" si="185"/>
        <v>#VALUE!</v>
      </c>
      <c r="BC274" s="1" t="s">
        <v>453</v>
      </c>
      <c r="BD274" s="7">
        <f t="shared" si="186"/>
        <v>1</v>
      </c>
      <c r="BE274" s="1">
        <f t="shared" si="187"/>
        <v>1</v>
      </c>
      <c r="BF274" s="1" t="s">
        <v>453</v>
      </c>
      <c r="BG274" s="7">
        <f t="shared" si="188"/>
        <v>1</v>
      </c>
      <c r="BH274" s="1">
        <f t="shared" si="189"/>
        <v>1</v>
      </c>
    </row>
    <row r="275" spans="1:60" x14ac:dyDescent="0.25">
      <c r="A275" s="1" t="s">
        <v>294</v>
      </c>
      <c r="B275" s="1" t="s">
        <v>404</v>
      </c>
      <c r="C275" s="7">
        <f t="shared" si="152"/>
        <v>1</v>
      </c>
      <c r="D275" s="1" t="s">
        <v>412</v>
      </c>
      <c r="E275" s="7">
        <f t="shared" si="153"/>
        <v>5</v>
      </c>
      <c r="F275" s="1" t="s">
        <v>484</v>
      </c>
      <c r="G275" s="7">
        <f t="shared" si="154"/>
        <v>2</v>
      </c>
      <c r="H275" s="1" t="s">
        <v>416</v>
      </c>
      <c r="I275" s="7">
        <f t="shared" si="155"/>
        <v>1</v>
      </c>
      <c r="J275" s="1" t="s">
        <v>421</v>
      </c>
      <c r="K275" s="7">
        <f t="shared" si="156"/>
        <v>2</v>
      </c>
      <c r="L275" s="7">
        <f t="shared" si="157"/>
        <v>2</v>
      </c>
      <c r="M275" s="1" t="s">
        <v>425</v>
      </c>
      <c r="N275" s="7">
        <f t="shared" si="158"/>
        <v>2</v>
      </c>
      <c r="O275" s="7">
        <f t="shared" si="159"/>
        <v>2</v>
      </c>
      <c r="P275" s="1" t="s">
        <v>496</v>
      </c>
      <c r="Q275" s="7">
        <f t="shared" si="160"/>
        <v>5</v>
      </c>
      <c r="R275" s="7">
        <f t="shared" si="161"/>
        <v>5</v>
      </c>
      <c r="S275" s="1" t="s">
        <v>435</v>
      </c>
      <c r="T275" s="7" t="str">
        <f t="shared" si="162"/>
        <v>NA</v>
      </c>
      <c r="U275" s="1" t="e">
        <f t="shared" si="163"/>
        <v>#VALUE!</v>
      </c>
      <c r="V275" s="1" t="s">
        <v>438</v>
      </c>
      <c r="W275" s="7">
        <f t="shared" si="164"/>
        <v>1</v>
      </c>
      <c r="X275" s="1">
        <f t="shared" si="165"/>
        <v>1</v>
      </c>
      <c r="Y275" s="1" t="s">
        <v>491</v>
      </c>
      <c r="Z275" s="7" t="str">
        <f t="shared" si="166"/>
        <v>NA</v>
      </c>
      <c r="AA275" s="1" t="e">
        <f t="shared" si="167"/>
        <v>#VALUE!</v>
      </c>
      <c r="AB275" s="1" t="s">
        <v>439</v>
      </c>
      <c r="AC275" s="7" t="str">
        <f t="shared" si="168"/>
        <v>NA</v>
      </c>
      <c r="AD275" s="1" t="e">
        <f t="shared" si="169"/>
        <v>#VALUE!</v>
      </c>
      <c r="AE275" s="1" t="s">
        <v>445</v>
      </c>
      <c r="AF275" s="7">
        <f t="shared" si="170"/>
        <v>1</v>
      </c>
      <c r="AG275" s="1">
        <f t="shared" si="171"/>
        <v>1</v>
      </c>
      <c r="AH275" s="1" t="s">
        <v>454</v>
      </c>
      <c r="AI275" s="7">
        <f t="shared" si="172"/>
        <v>0</v>
      </c>
      <c r="AJ275" s="1">
        <f t="shared" si="173"/>
        <v>0</v>
      </c>
      <c r="AK275" s="1" t="s">
        <v>453</v>
      </c>
      <c r="AL275" s="7">
        <f t="shared" si="174"/>
        <v>1</v>
      </c>
      <c r="AM275" s="1">
        <f t="shared" si="175"/>
        <v>1</v>
      </c>
      <c r="AN275" s="1" t="s">
        <v>454</v>
      </c>
      <c r="AO275" s="7">
        <f t="shared" si="176"/>
        <v>0</v>
      </c>
      <c r="AP275" s="1">
        <f t="shared" si="177"/>
        <v>0</v>
      </c>
      <c r="AQ275" s="1" t="s">
        <v>454</v>
      </c>
      <c r="AR275" s="7">
        <f t="shared" si="178"/>
        <v>0</v>
      </c>
      <c r="AS275" s="1">
        <f t="shared" si="179"/>
        <v>0</v>
      </c>
      <c r="AT275" s="1" t="s">
        <v>461</v>
      </c>
      <c r="AU275" s="7">
        <f t="shared" si="180"/>
        <v>1</v>
      </c>
      <c r="AV275" s="1">
        <f t="shared" si="181"/>
        <v>1</v>
      </c>
      <c r="AW275" s="1" t="s">
        <v>454</v>
      </c>
      <c r="AX275" s="7">
        <f t="shared" si="182"/>
        <v>0</v>
      </c>
      <c r="AY275" s="1">
        <f t="shared" si="183"/>
        <v>0</v>
      </c>
      <c r="BA275" s="7" t="str">
        <f t="shared" si="184"/>
        <v>NA</v>
      </c>
      <c r="BB275" s="1" t="e">
        <f t="shared" si="185"/>
        <v>#VALUE!</v>
      </c>
      <c r="BC275" s="1" t="s">
        <v>454</v>
      </c>
      <c r="BD275" s="7">
        <f t="shared" si="186"/>
        <v>0</v>
      </c>
      <c r="BE275" s="1">
        <f t="shared" si="187"/>
        <v>0</v>
      </c>
      <c r="BF275" s="1" t="s">
        <v>454</v>
      </c>
      <c r="BG275" s="7">
        <f t="shared" si="188"/>
        <v>0</v>
      </c>
      <c r="BH275" s="1">
        <f t="shared" si="189"/>
        <v>0</v>
      </c>
    </row>
    <row r="276" spans="1:60" x14ac:dyDescent="0.25">
      <c r="A276" s="1" t="s">
        <v>107</v>
      </c>
      <c r="B276" s="1" t="s">
        <v>403</v>
      </c>
      <c r="C276" s="7">
        <f t="shared" si="152"/>
        <v>2</v>
      </c>
      <c r="D276" s="1" t="s">
        <v>410</v>
      </c>
      <c r="E276" s="7">
        <f t="shared" si="153"/>
        <v>3</v>
      </c>
      <c r="F276" s="1" t="s">
        <v>484</v>
      </c>
      <c r="G276" s="7">
        <f t="shared" si="154"/>
        <v>2</v>
      </c>
      <c r="H276" s="1" t="s">
        <v>417</v>
      </c>
      <c r="I276" s="7">
        <f t="shared" si="155"/>
        <v>3</v>
      </c>
      <c r="J276" s="1" t="s">
        <v>422</v>
      </c>
      <c r="K276" s="7">
        <f t="shared" si="156"/>
        <v>4</v>
      </c>
      <c r="L276" s="7">
        <f t="shared" si="157"/>
        <v>4</v>
      </c>
      <c r="M276" s="1" t="s">
        <v>491</v>
      </c>
      <c r="N276" s="7" t="str">
        <f t="shared" si="158"/>
        <v>NA</v>
      </c>
      <c r="O276" s="7" t="e">
        <f t="shared" si="159"/>
        <v>#VALUE!</v>
      </c>
      <c r="Q276" s="7" t="str">
        <f t="shared" si="160"/>
        <v>NA</v>
      </c>
      <c r="R276" s="7" t="e">
        <f t="shared" si="161"/>
        <v>#VALUE!</v>
      </c>
      <c r="S276" s="1" t="s">
        <v>427</v>
      </c>
      <c r="T276" s="7" t="str">
        <f t="shared" si="162"/>
        <v>NA</v>
      </c>
      <c r="U276" s="1" t="e">
        <f t="shared" si="163"/>
        <v>#VALUE!</v>
      </c>
      <c r="V276" s="1" t="s">
        <v>490</v>
      </c>
      <c r="W276" s="7">
        <f t="shared" si="164"/>
        <v>5</v>
      </c>
      <c r="X276" s="1">
        <f t="shared" si="165"/>
        <v>5</v>
      </c>
      <c r="Y276" s="1" t="s">
        <v>490</v>
      </c>
      <c r="Z276" s="7">
        <f t="shared" si="166"/>
        <v>5</v>
      </c>
      <c r="AA276" s="1">
        <f t="shared" si="167"/>
        <v>5</v>
      </c>
      <c r="AB276" s="1" t="s">
        <v>490</v>
      </c>
      <c r="AC276" s="7">
        <f t="shared" si="168"/>
        <v>5</v>
      </c>
      <c r="AD276" s="1">
        <f t="shared" si="169"/>
        <v>5</v>
      </c>
      <c r="AE276" s="1" t="s">
        <v>425</v>
      </c>
      <c r="AF276" s="7">
        <f t="shared" si="170"/>
        <v>2</v>
      </c>
      <c r="AG276" s="1">
        <f t="shared" si="171"/>
        <v>2</v>
      </c>
      <c r="AH276" s="1" t="s">
        <v>453</v>
      </c>
      <c r="AI276" s="7">
        <f t="shared" si="172"/>
        <v>1</v>
      </c>
      <c r="AJ276" s="1">
        <f t="shared" si="173"/>
        <v>1</v>
      </c>
      <c r="AK276" s="1" t="s">
        <v>453</v>
      </c>
      <c r="AL276" s="7">
        <f t="shared" si="174"/>
        <v>1</v>
      </c>
      <c r="AM276" s="1">
        <f t="shared" si="175"/>
        <v>1</v>
      </c>
      <c r="AN276" s="1" t="s">
        <v>453</v>
      </c>
      <c r="AO276" s="7">
        <f t="shared" si="176"/>
        <v>1</v>
      </c>
      <c r="AP276" s="1">
        <f t="shared" si="177"/>
        <v>1</v>
      </c>
      <c r="AQ276" s="1" t="s">
        <v>454</v>
      </c>
      <c r="AR276" s="7">
        <f t="shared" si="178"/>
        <v>0</v>
      </c>
      <c r="AS276" s="1">
        <f t="shared" si="179"/>
        <v>0</v>
      </c>
      <c r="AT276" s="1" t="s">
        <v>462</v>
      </c>
      <c r="AU276" s="7">
        <f t="shared" si="180"/>
        <v>3</v>
      </c>
      <c r="AV276" s="1">
        <f t="shared" si="181"/>
        <v>3</v>
      </c>
      <c r="AW276" s="1" t="s">
        <v>454</v>
      </c>
      <c r="AX276" s="7">
        <f t="shared" si="182"/>
        <v>0</v>
      </c>
      <c r="AY276" s="1">
        <f t="shared" si="183"/>
        <v>0</v>
      </c>
      <c r="BA276" s="7" t="str">
        <f t="shared" si="184"/>
        <v>NA</v>
      </c>
      <c r="BB276" s="1" t="e">
        <f t="shared" si="185"/>
        <v>#VALUE!</v>
      </c>
      <c r="BC276" s="1" t="s">
        <v>453</v>
      </c>
      <c r="BD276" s="7">
        <f t="shared" si="186"/>
        <v>1</v>
      </c>
      <c r="BE276" s="1">
        <f t="shared" si="187"/>
        <v>1</v>
      </c>
      <c r="BF276" s="1" t="s">
        <v>453</v>
      </c>
      <c r="BG276" s="7">
        <f t="shared" si="188"/>
        <v>1</v>
      </c>
      <c r="BH276" s="1">
        <f t="shared" si="189"/>
        <v>1</v>
      </c>
    </row>
    <row r="277" spans="1:60" x14ac:dyDescent="0.25">
      <c r="A277" s="1" t="s">
        <v>219</v>
      </c>
      <c r="B277" s="1" t="s">
        <v>403</v>
      </c>
      <c r="C277" s="7">
        <f t="shared" si="152"/>
        <v>2</v>
      </c>
      <c r="D277" s="1" t="s">
        <v>411</v>
      </c>
      <c r="E277" s="7">
        <f t="shared" si="153"/>
        <v>4</v>
      </c>
      <c r="F277" s="1" t="s">
        <v>484</v>
      </c>
      <c r="G277" s="7">
        <f t="shared" si="154"/>
        <v>2</v>
      </c>
      <c r="H277" s="1" t="s">
        <v>418</v>
      </c>
      <c r="I277" s="7">
        <f t="shared" si="155"/>
        <v>2</v>
      </c>
      <c r="J277" s="1" t="s">
        <v>487</v>
      </c>
      <c r="K277" s="7">
        <f t="shared" si="156"/>
        <v>3</v>
      </c>
      <c r="L277" s="7">
        <f t="shared" si="157"/>
        <v>3</v>
      </c>
      <c r="M277" s="1" t="s">
        <v>426</v>
      </c>
      <c r="N277" s="7">
        <f t="shared" si="158"/>
        <v>4</v>
      </c>
      <c r="O277" s="7">
        <f t="shared" si="159"/>
        <v>4</v>
      </c>
      <c r="Q277" s="7" t="str">
        <f t="shared" si="160"/>
        <v>NA</v>
      </c>
      <c r="R277" s="7" t="e">
        <f t="shared" si="161"/>
        <v>#VALUE!</v>
      </c>
      <c r="S277" s="1" t="s">
        <v>433</v>
      </c>
      <c r="T277" s="7">
        <f t="shared" si="162"/>
        <v>1</v>
      </c>
      <c r="U277" s="1">
        <f t="shared" si="163"/>
        <v>1</v>
      </c>
      <c r="V277" s="1" t="s">
        <v>425</v>
      </c>
      <c r="W277" s="7">
        <f t="shared" si="164"/>
        <v>2</v>
      </c>
      <c r="X277" s="1">
        <f t="shared" si="165"/>
        <v>2</v>
      </c>
      <c r="Y277" s="1" t="s">
        <v>425</v>
      </c>
      <c r="Z277" s="7">
        <f t="shared" si="166"/>
        <v>2</v>
      </c>
      <c r="AA277" s="1">
        <f t="shared" si="167"/>
        <v>2</v>
      </c>
      <c r="AB277" s="1" t="s">
        <v>425</v>
      </c>
      <c r="AC277" s="7">
        <f t="shared" si="168"/>
        <v>2</v>
      </c>
      <c r="AD277" s="1">
        <f t="shared" si="169"/>
        <v>2</v>
      </c>
      <c r="AE277" s="1" t="s">
        <v>445</v>
      </c>
      <c r="AF277" s="7">
        <f t="shared" si="170"/>
        <v>1</v>
      </c>
      <c r="AG277" s="1">
        <f t="shared" si="171"/>
        <v>1</v>
      </c>
      <c r="AH277" s="1" t="s">
        <v>453</v>
      </c>
      <c r="AI277" s="7">
        <f t="shared" si="172"/>
        <v>1</v>
      </c>
      <c r="AJ277" s="1">
        <f t="shared" si="173"/>
        <v>1</v>
      </c>
      <c r="AK277" s="1" t="s">
        <v>453</v>
      </c>
      <c r="AL277" s="7">
        <f t="shared" si="174"/>
        <v>1</v>
      </c>
      <c r="AM277" s="1">
        <f t="shared" si="175"/>
        <v>1</v>
      </c>
      <c r="AN277" s="1" t="s">
        <v>454</v>
      </c>
      <c r="AO277" s="7">
        <f t="shared" si="176"/>
        <v>0</v>
      </c>
      <c r="AP277" s="1">
        <f t="shared" si="177"/>
        <v>0</v>
      </c>
      <c r="AQ277" s="1" t="s">
        <v>454</v>
      </c>
      <c r="AR277" s="7">
        <f t="shared" si="178"/>
        <v>0</v>
      </c>
      <c r="AS277" s="1">
        <f t="shared" si="179"/>
        <v>0</v>
      </c>
      <c r="AT277" s="1" t="s">
        <v>464</v>
      </c>
      <c r="AU277" s="7">
        <f t="shared" si="180"/>
        <v>4</v>
      </c>
      <c r="AV277" s="1">
        <f t="shared" si="181"/>
        <v>4</v>
      </c>
      <c r="AW277" s="1" t="s">
        <v>453</v>
      </c>
      <c r="AX277" s="7">
        <f t="shared" si="182"/>
        <v>1</v>
      </c>
      <c r="AY277" s="1">
        <f t="shared" si="183"/>
        <v>1</v>
      </c>
      <c r="AZ277" s="1" t="s">
        <v>474</v>
      </c>
      <c r="BA277" s="7">
        <f t="shared" si="184"/>
        <v>1</v>
      </c>
      <c r="BB277" s="1">
        <f t="shared" si="185"/>
        <v>1</v>
      </c>
      <c r="BC277" s="1" t="s">
        <v>453</v>
      </c>
      <c r="BD277" s="7">
        <f t="shared" si="186"/>
        <v>1</v>
      </c>
      <c r="BE277" s="1">
        <f t="shared" si="187"/>
        <v>1</v>
      </c>
      <c r="BF277" s="1" t="s">
        <v>454</v>
      </c>
      <c r="BG277" s="7">
        <f t="shared" si="188"/>
        <v>0</v>
      </c>
      <c r="BH277" s="1">
        <f t="shared" si="189"/>
        <v>0</v>
      </c>
    </row>
    <row r="278" spans="1:60" x14ac:dyDescent="0.25">
      <c r="A278" s="1" t="s">
        <v>296</v>
      </c>
      <c r="B278" s="1" t="s">
        <v>404</v>
      </c>
      <c r="C278" s="7">
        <f t="shared" si="152"/>
        <v>1</v>
      </c>
      <c r="D278" s="1" t="s">
        <v>412</v>
      </c>
      <c r="E278" s="7">
        <f t="shared" si="153"/>
        <v>5</v>
      </c>
      <c r="F278" s="1" t="s">
        <v>484</v>
      </c>
      <c r="G278" s="7">
        <f t="shared" si="154"/>
        <v>2</v>
      </c>
      <c r="H278" s="1" t="s">
        <v>416</v>
      </c>
      <c r="I278" s="7">
        <f t="shared" si="155"/>
        <v>1</v>
      </c>
      <c r="J278" s="1" t="s">
        <v>421</v>
      </c>
      <c r="K278" s="7">
        <f t="shared" si="156"/>
        <v>2</v>
      </c>
      <c r="L278" s="7">
        <f t="shared" si="157"/>
        <v>2</v>
      </c>
      <c r="M278" s="1" t="s">
        <v>425</v>
      </c>
      <c r="N278" s="7">
        <f t="shared" si="158"/>
        <v>2</v>
      </c>
      <c r="O278" s="7">
        <f t="shared" si="159"/>
        <v>2</v>
      </c>
      <c r="P278" s="1" t="s">
        <v>496</v>
      </c>
      <c r="Q278" s="7">
        <f t="shared" si="160"/>
        <v>5</v>
      </c>
      <c r="R278" s="7">
        <f t="shared" si="161"/>
        <v>5</v>
      </c>
      <c r="S278" s="1" t="s">
        <v>435</v>
      </c>
      <c r="T278" s="7" t="str">
        <f t="shared" si="162"/>
        <v>NA</v>
      </c>
      <c r="U278" s="1" t="e">
        <f t="shared" si="163"/>
        <v>#VALUE!</v>
      </c>
      <c r="V278" s="1" t="s">
        <v>438</v>
      </c>
      <c r="W278" s="7">
        <f t="shared" si="164"/>
        <v>1</v>
      </c>
      <c r="X278" s="1">
        <f t="shared" si="165"/>
        <v>1</v>
      </c>
      <c r="Y278" s="1" t="s">
        <v>440</v>
      </c>
      <c r="Z278" s="7" t="str">
        <f t="shared" si="166"/>
        <v>NA</v>
      </c>
      <c r="AA278" s="1" t="e">
        <f t="shared" si="167"/>
        <v>#VALUE!</v>
      </c>
      <c r="AB278" s="1" t="s">
        <v>439</v>
      </c>
      <c r="AC278" s="7" t="str">
        <f t="shared" si="168"/>
        <v>NA</v>
      </c>
      <c r="AD278" s="1" t="e">
        <f t="shared" si="169"/>
        <v>#VALUE!</v>
      </c>
      <c r="AE278" s="1" t="s">
        <v>445</v>
      </c>
      <c r="AF278" s="7">
        <f t="shared" si="170"/>
        <v>1</v>
      </c>
      <c r="AG278" s="1">
        <f t="shared" si="171"/>
        <v>1</v>
      </c>
      <c r="AH278" s="1" t="s">
        <v>454</v>
      </c>
      <c r="AI278" s="7">
        <f t="shared" si="172"/>
        <v>0</v>
      </c>
      <c r="AJ278" s="1">
        <f t="shared" si="173"/>
        <v>0</v>
      </c>
      <c r="AK278" s="1" t="s">
        <v>453</v>
      </c>
      <c r="AL278" s="7">
        <f t="shared" si="174"/>
        <v>1</v>
      </c>
      <c r="AM278" s="1">
        <f t="shared" si="175"/>
        <v>1</v>
      </c>
      <c r="AN278" s="1" t="s">
        <v>454</v>
      </c>
      <c r="AO278" s="7">
        <f t="shared" si="176"/>
        <v>0</v>
      </c>
      <c r="AP278" s="1">
        <f t="shared" si="177"/>
        <v>0</v>
      </c>
      <c r="AQ278" s="1" t="s">
        <v>453</v>
      </c>
      <c r="AR278" s="7">
        <f t="shared" si="178"/>
        <v>1</v>
      </c>
      <c r="AS278" s="1">
        <f t="shared" si="179"/>
        <v>1</v>
      </c>
      <c r="AT278" s="1" t="s">
        <v>461</v>
      </c>
      <c r="AU278" s="7">
        <f t="shared" si="180"/>
        <v>1</v>
      </c>
      <c r="AV278" s="1">
        <f t="shared" si="181"/>
        <v>1</v>
      </c>
      <c r="AW278" s="1" t="s">
        <v>454</v>
      </c>
      <c r="AX278" s="7">
        <f t="shared" si="182"/>
        <v>0</v>
      </c>
      <c r="AY278" s="1">
        <f t="shared" si="183"/>
        <v>0</v>
      </c>
      <c r="BA278" s="7" t="str">
        <f t="shared" si="184"/>
        <v>NA</v>
      </c>
      <c r="BB278" s="1" t="e">
        <f t="shared" si="185"/>
        <v>#VALUE!</v>
      </c>
      <c r="BC278" s="1" t="s">
        <v>454</v>
      </c>
      <c r="BD278" s="7">
        <f t="shared" si="186"/>
        <v>0</v>
      </c>
      <c r="BE278" s="1">
        <f t="shared" si="187"/>
        <v>0</v>
      </c>
      <c r="BF278" s="1" t="s">
        <v>454</v>
      </c>
      <c r="BG278" s="7">
        <f t="shared" si="188"/>
        <v>0</v>
      </c>
      <c r="BH278" s="1">
        <f t="shared" si="189"/>
        <v>0</v>
      </c>
    </row>
    <row r="279" spans="1:60" x14ac:dyDescent="0.25">
      <c r="A279" s="1" t="s">
        <v>161</v>
      </c>
      <c r="B279" s="1" t="s">
        <v>404</v>
      </c>
      <c r="C279" s="7">
        <f t="shared" si="152"/>
        <v>1</v>
      </c>
      <c r="D279" s="1" t="s">
        <v>410</v>
      </c>
      <c r="E279" s="7">
        <f t="shared" si="153"/>
        <v>3</v>
      </c>
      <c r="F279" s="1" t="s">
        <v>414</v>
      </c>
      <c r="G279" s="7">
        <f t="shared" si="154"/>
        <v>1</v>
      </c>
      <c r="H279" s="1" t="s">
        <v>418</v>
      </c>
      <c r="I279" s="7">
        <f t="shared" si="155"/>
        <v>2</v>
      </c>
      <c r="J279" s="1" t="s">
        <v>420</v>
      </c>
      <c r="K279" s="7">
        <f t="shared" si="156"/>
        <v>1</v>
      </c>
      <c r="L279" s="7">
        <f t="shared" si="157"/>
        <v>1</v>
      </c>
      <c r="M279" s="1" t="s">
        <v>489</v>
      </c>
      <c r="N279" s="7">
        <f t="shared" si="158"/>
        <v>1</v>
      </c>
      <c r="O279" s="7">
        <f t="shared" si="159"/>
        <v>1</v>
      </c>
      <c r="P279" s="1" t="s">
        <v>493</v>
      </c>
      <c r="Q279" s="7">
        <f t="shared" si="160"/>
        <v>1</v>
      </c>
      <c r="R279" s="7">
        <f t="shared" si="161"/>
        <v>1</v>
      </c>
      <c r="S279" s="1" t="s">
        <v>432</v>
      </c>
      <c r="T279" s="7">
        <f t="shared" si="162"/>
        <v>2</v>
      </c>
      <c r="U279" s="1">
        <f t="shared" si="163"/>
        <v>2</v>
      </c>
      <c r="V279" s="1" t="s">
        <v>438</v>
      </c>
      <c r="W279" s="7">
        <f t="shared" si="164"/>
        <v>1</v>
      </c>
      <c r="X279" s="1">
        <f t="shared" si="165"/>
        <v>1</v>
      </c>
      <c r="Y279" s="1" t="s">
        <v>440</v>
      </c>
      <c r="Z279" s="7" t="str">
        <f t="shared" si="166"/>
        <v>NA</v>
      </c>
      <c r="AA279" s="1" t="e">
        <f t="shared" si="167"/>
        <v>#VALUE!</v>
      </c>
      <c r="AB279" s="1" t="s">
        <v>489</v>
      </c>
      <c r="AC279" s="7">
        <f t="shared" si="168"/>
        <v>1</v>
      </c>
      <c r="AD279" s="1">
        <f t="shared" si="169"/>
        <v>1</v>
      </c>
      <c r="AE279" s="1" t="s">
        <v>438</v>
      </c>
      <c r="AF279" s="7">
        <f t="shared" si="170"/>
        <v>1</v>
      </c>
      <c r="AG279" s="1">
        <f t="shared" si="171"/>
        <v>1</v>
      </c>
      <c r="AH279" s="1" t="s">
        <v>453</v>
      </c>
      <c r="AI279" s="7">
        <f t="shared" si="172"/>
        <v>1</v>
      </c>
      <c r="AJ279" s="1">
        <f t="shared" si="173"/>
        <v>1</v>
      </c>
      <c r="AK279" s="1" t="s">
        <v>453</v>
      </c>
      <c r="AL279" s="7">
        <f t="shared" si="174"/>
        <v>1</v>
      </c>
      <c r="AM279" s="1">
        <f t="shared" si="175"/>
        <v>1</v>
      </c>
      <c r="AN279" s="1" t="s">
        <v>454</v>
      </c>
      <c r="AO279" s="7">
        <f t="shared" si="176"/>
        <v>0</v>
      </c>
      <c r="AP279" s="1">
        <f t="shared" si="177"/>
        <v>0</v>
      </c>
      <c r="AQ279" s="1" t="s">
        <v>453</v>
      </c>
      <c r="AR279" s="7">
        <f t="shared" si="178"/>
        <v>1</v>
      </c>
      <c r="AS279" s="1">
        <f t="shared" si="179"/>
        <v>1</v>
      </c>
      <c r="AT279" s="1" t="s">
        <v>465</v>
      </c>
      <c r="AU279" s="7">
        <f t="shared" si="180"/>
        <v>2</v>
      </c>
      <c r="AV279" s="1">
        <f t="shared" si="181"/>
        <v>2</v>
      </c>
      <c r="AW279" s="1" t="s">
        <v>454</v>
      </c>
      <c r="AX279" s="7">
        <f t="shared" si="182"/>
        <v>0</v>
      </c>
      <c r="AY279" s="1">
        <f t="shared" si="183"/>
        <v>0</v>
      </c>
      <c r="BA279" s="7" t="str">
        <f t="shared" si="184"/>
        <v>NA</v>
      </c>
      <c r="BB279" s="1" t="e">
        <f t="shared" si="185"/>
        <v>#VALUE!</v>
      </c>
      <c r="BC279" s="1" t="s">
        <v>453</v>
      </c>
      <c r="BD279" s="7">
        <f t="shared" si="186"/>
        <v>1</v>
      </c>
      <c r="BE279" s="1">
        <f t="shared" si="187"/>
        <v>1</v>
      </c>
      <c r="BF279" s="1" t="s">
        <v>453</v>
      </c>
      <c r="BG279" s="7">
        <f t="shared" si="188"/>
        <v>1</v>
      </c>
      <c r="BH279" s="1">
        <f t="shared" si="189"/>
        <v>1</v>
      </c>
    </row>
    <row r="280" spans="1:60" x14ac:dyDescent="0.25">
      <c r="A280" s="1" t="s">
        <v>270</v>
      </c>
      <c r="B280" s="1" t="s">
        <v>404</v>
      </c>
      <c r="C280" s="7">
        <f t="shared" si="152"/>
        <v>1</v>
      </c>
      <c r="D280" s="1" t="s">
        <v>411</v>
      </c>
      <c r="E280" s="7">
        <f t="shared" si="153"/>
        <v>4</v>
      </c>
      <c r="F280" s="1" t="s">
        <v>414</v>
      </c>
      <c r="G280" s="7">
        <f t="shared" si="154"/>
        <v>1</v>
      </c>
      <c r="H280" s="1" t="s">
        <v>417</v>
      </c>
      <c r="I280" s="7">
        <f t="shared" si="155"/>
        <v>3</v>
      </c>
      <c r="J280" s="1" t="s">
        <v>423</v>
      </c>
      <c r="K280" s="7">
        <f t="shared" si="156"/>
        <v>5</v>
      </c>
      <c r="L280" s="7">
        <f t="shared" si="157"/>
        <v>5</v>
      </c>
      <c r="M280" s="1" t="s">
        <v>489</v>
      </c>
      <c r="N280" s="7">
        <f t="shared" si="158"/>
        <v>1</v>
      </c>
      <c r="O280" s="7">
        <f t="shared" si="159"/>
        <v>1</v>
      </c>
      <c r="P280" s="1" t="s">
        <v>493</v>
      </c>
      <c r="Q280" s="7">
        <f t="shared" si="160"/>
        <v>1</v>
      </c>
      <c r="R280" s="7">
        <f t="shared" si="161"/>
        <v>1</v>
      </c>
      <c r="S280" s="1" t="s">
        <v>436</v>
      </c>
      <c r="T280" s="7" t="str">
        <f t="shared" si="162"/>
        <v>NA</v>
      </c>
      <c r="U280" s="1" t="e">
        <f t="shared" si="163"/>
        <v>#VALUE!</v>
      </c>
      <c r="V280" s="1" t="s">
        <v>440</v>
      </c>
      <c r="W280" s="7" t="str">
        <f t="shared" si="164"/>
        <v>NA</v>
      </c>
      <c r="X280" s="1" t="e">
        <f t="shared" si="165"/>
        <v>#VALUE!</v>
      </c>
      <c r="Y280" s="1" t="s">
        <v>490</v>
      </c>
      <c r="Z280" s="7">
        <f t="shared" si="166"/>
        <v>5</v>
      </c>
      <c r="AA280" s="1">
        <f t="shared" si="167"/>
        <v>5</v>
      </c>
      <c r="AB280" s="1" t="s">
        <v>425</v>
      </c>
      <c r="AC280" s="7">
        <f t="shared" si="168"/>
        <v>2</v>
      </c>
      <c r="AD280" s="1">
        <f t="shared" si="169"/>
        <v>2</v>
      </c>
      <c r="AE280" s="1" t="s">
        <v>425</v>
      </c>
      <c r="AF280" s="7">
        <f t="shared" si="170"/>
        <v>2</v>
      </c>
      <c r="AG280" s="1">
        <f t="shared" si="171"/>
        <v>2</v>
      </c>
      <c r="AH280" s="1" t="s">
        <v>455</v>
      </c>
      <c r="AI280" s="7" t="str">
        <f t="shared" si="172"/>
        <v>NA</v>
      </c>
      <c r="AJ280" s="1" t="e">
        <f t="shared" si="173"/>
        <v>#VALUE!</v>
      </c>
      <c r="AK280" s="1" t="s">
        <v>453</v>
      </c>
      <c r="AL280" s="7">
        <f t="shared" si="174"/>
        <v>1</v>
      </c>
      <c r="AM280" s="1">
        <f t="shared" si="175"/>
        <v>1</v>
      </c>
      <c r="AN280" s="1" t="s">
        <v>454</v>
      </c>
      <c r="AO280" s="7">
        <f t="shared" si="176"/>
        <v>0</v>
      </c>
      <c r="AP280" s="1">
        <f t="shared" si="177"/>
        <v>0</v>
      </c>
      <c r="AQ280" s="1" t="s">
        <v>454</v>
      </c>
      <c r="AR280" s="7">
        <f t="shared" si="178"/>
        <v>0</v>
      </c>
      <c r="AS280" s="1">
        <f t="shared" si="179"/>
        <v>0</v>
      </c>
      <c r="AT280" s="1" t="s">
        <v>464</v>
      </c>
      <c r="AU280" s="7">
        <f t="shared" si="180"/>
        <v>4</v>
      </c>
      <c r="AV280" s="1">
        <f t="shared" si="181"/>
        <v>4</v>
      </c>
      <c r="AW280" s="1" t="s">
        <v>454</v>
      </c>
      <c r="AX280" s="7">
        <f t="shared" si="182"/>
        <v>0</v>
      </c>
      <c r="AY280" s="1">
        <f t="shared" si="183"/>
        <v>0</v>
      </c>
      <c r="BA280" s="7" t="str">
        <f t="shared" si="184"/>
        <v>NA</v>
      </c>
      <c r="BB280" s="1" t="e">
        <f t="shared" si="185"/>
        <v>#VALUE!</v>
      </c>
      <c r="BC280" s="1" t="s">
        <v>453</v>
      </c>
      <c r="BD280" s="7">
        <f t="shared" si="186"/>
        <v>1</v>
      </c>
      <c r="BE280" s="1">
        <f t="shared" si="187"/>
        <v>1</v>
      </c>
      <c r="BF280" s="1" t="s">
        <v>453</v>
      </c>
      <c r="BG280" s="7">
        <f t="shared" si="188"/>
        <v>1</v>
      </c>
      <c r="BH280" s="1">
        <f t="shared" si="189"/>
        <v>1</v>
      </c>
    </row>
    <row r="281" spans="1:60" x14ac:dyDescent="0.25">
      <c r="A281" s="1" t="s">
        <v>101</v>
      </c>
      <c r="B281" s="1" t="s">
        <v>403</v>
      </c>
      <c r="C281" s="7">
        <f t="shared" si="152"/>
        <v>2</v>
      </c>
      <c r="D281" s="1" t="s">
        <v>410</v>
      </c>
      <c r="E281" s="7">
        <f t="shared" si="153"/>
        <v>3</v>
      </c>
      <c r="F281" s="1" t="s">
        <v>484</v>
      </c>
      <c r="G281" s="7">
        <f t="shared" si="154"/>
        <v>2</v>
      </c>
      <c r="H281" s="1" t="s">
        <v>417</v>
      </c>
      <c r="I281" s="7">
        <f t="shared" si="155"/>
        <v>3</v>
      </c>
      <c r="J281" s="1" t="s">
        <v>487</v>
      </c>
      <c r="K281" s="7">
        <f t="shared" si="156"/>
        <v>3</v>
      </c>
      <c r="L281" s="7">
        <f t="shared" si="157"/>
        <v>3</v>
      </c>
      <c r="M281" s="1" t="s">
        <v>491</v>
      </c>
      <c r="N281" s="7" t="str">
        <f t="shared" si="158"/>
        <v>NA</v>
      </c>
      <c r="O281" s="7" t="e">
        <f t="shared" si="159"/>
        <v>#VALUE!</v>
      </c>
      <c r="Q281" s="7" t="str">
        <f t="shared" si="160"/>
        <v>NA</v>
      </c>
      <c r="R281" s="7" t="e">
        <f t="shared" si="161"/>
        <v>#VALUE!</v>
      </c>
      <c r="S281" s="1" t="s">
        <v>427</v>
      </c>
      <c r="T281" s="7" t="str">
        <f t="shared" si="162"/>
        <v>NA</v>
      </c>
      <c r="U281" s="1" t="e">
        <f t="shared" si="163"/>
        <v>#VALUE!</v>
      </c>
      <c r="V281" s="1" t="s">
        <v>490</v>
      </c>
      <c r="W281" s="7">
        <f t="shared" si="164"/>
        <v>5</v>
      </c>
      <c r="X281" s="1">
        <f t="shared" si="165"/>
        <v>5</v>
      </c>
      <c r="Y281" s="1" t="s">
        <v>490</v>
      </c>
      <c r="Z281" s="7">
        <f t="shared" si="166"/>
        <v>5</v>
      </c>
      <c r="AA281" s="1">
        <f t="shared" si="167"/>
        <v>5</v>
      </c>
      <c r="AB281" s="1" t="s">
        <v>490</v>
      </c>
      <c r="AC281" s="7">
        <f t="shared" si="168"/>
        <v>5</v>
      </c>
      <c r="AD281" s="1">
        <f t="shared" si="169"/>
        <v>5</v>
      </c>
      <c r="AE281" s="1" t="s">
        <v>425</v>
      </c>
      <c r="AF281" s="7">
        <f t="shared" si="170"/>
        <v>2</v>
      </c>
      <c r="AG281" s="1">
        <f t="shared" si="171"/>
        <v>2</v>
      </c>
      <c r="AH281" s="1" t="s">
        <v>453</v>
      </c>
      <c r="AI281" s="7">
        <f t="shared" si="172"/>
        <v>1</v>
      </c>
      <c r="AJ281" s="1">
        <f t="shared" si="173"/>
        <v>1</v>
      </c>
      <c r="AK281" s="1" t="s">
        <v>453</v>
      </c>
      <c r="AL281" s="7">
        <f t="shared" si="174"/>
        <v>1</v>
      </c>
      <c r="AM281" s="1">
        <f t="shared" si="175"/>
        <v>1</v>
      </c>
      <c r="AN281" s="1" t="s">
        <v>453</v>
      </c>
      <c r="AO281" s="7">
        <f t="shared" si="176"/>
        <v>1</v>
      </c>
      <c r="AP281" s="1">
        <f t="shared" si="177"/>
        <v>1</v>
      </c>
      <c r="AQ281" s="1" t="s">
        <v>454</v>
      </c>
      <c r="AR281" s="7">
        <f t="shared" si="178"/>
        <v>0</v>
      </c>
      <c r="AS281" s="1">
        <f t="shared" si="179"/>
        <v>0</v>
      </c>
      <c r="AT281" s="1" t="s">
        <v>462</v>
      </c>
      <c r="AU281" s="7">
        <f t="shared" si="180"/>
        <v>3</v>
      </c>
      <c r="AV281" s="1">
        <f t="shared" si="181"/>
        <v>3</v>
      </c>
      <c r="AW281" s="1" t="s">
        <v>454</v>
      </c>
      <c r="AX281" s="7">
        <f t="shared" si="182"/>
        <v>0</v>
      </c>
      <c r="AY281" s="1">
        <f t="shared" si="183"/>
        <v>0</v>
      </c>
      <c r="BA281" s="7" t="str">
        <f t="shared" si="184"/>
        <v>NA</v>
      </c>
      <c r="BB281" s="1" t="e">
        <f t="shared" si="185"/>
        <v>#VALUE!</v>
      </c>
      <c r="BC281" s="1" t="s">
        <v>453</v>
      </c>
      <c r="BD281" s="7">
        <f t="shared" si="186"/>
        <v>1</v>
      </c>
      <c r="BE281" s="1">
        <f t="shared" si="187"/>
        <v>1</v>
      </c>
      <c r="BF281" s="1" t="s">
        <v>453</v>
      </c>
      <c r="BG281" s="7">
        <f t="shared" si="188"/>
        <v>1</v>
      </c>
      <c r="BH281" s="1">
        <f t="shared" si="189"/>
        <v>1</v>
      </c>
    </row>
    <row r="282" spans="1:60" x14ac:dyDescent="0.25">
      <c r="A282" s="1" t="s">
        <v>101</v>
      </c>
      <c r="B282" s="1" t="s">
        <v>403</v>
      </c>
      <c r="C282" s="7">
        <f t="shared" si="152"/>
        <v>2</v>
      </c>
      <c r="D282" s="1" t="s">
        <v>483</v>
      </c>
      <c r="E282" s="7">
        <f t="shared" si="153"/>
        <v>6</v>
      </c>
      <c r="F282" s="1" t="s">
        <v>484</v>
      </c>
      <c r="G282" s="7">
        <f t="shared" si="154"/>
        <v>2</v>
      </c>
      <c r="H282" s="1" t="s">
        <v>419</v>
      </c>
      <c r="I282" s="7">
        <f t="shared" si="155"/>
        <v>4</v>
      </c>
      <c r="J282" s="1" t="s">
        <v>422</v>
      </c>
      <c r="K282" s="7">
        <f t="shared" si="156"/>
        <v>4</v>
      </c>
      <c r="L282" s="7">
        <f t="shared" si="157"/>
        <v>4</v>
      </c>
      <c r="M282" s="1" t="s">
        <v>425</v>
      </c>
      <c r="N282" s="7">
        <f t="shared" si="158"/>
        <v>2</v>
      </c>
      <c r="O282" s="7">
        <f t="shared" si="159"/>
        <v>2</v>
      </c>
      <c r="P282" s="1" t="s">
        <v>493</v>
      </c>
      <c r="Q282" s="7">
        <f t="shared" si="160"/>
        <v>1</v>
      </c>
      <c r="R282" s="7">
        <f t="shared" si="161"/>
        <v>1</v>
      </c>
      <c r="S282" s="1" t="s">
        <v>434</v>
      </c>
      <c r="T282" s="7">
        <f t="shared" si="162"/>
        <v>5</v>
      </c>
      <c r="U282" s="1">
        <f t="shared" si="163"/>
        <v>5</v>
      </c>
      <c r="V282" s="1" t="s">
        <v>490</v>
      </c>
      <c r="W282" s="7">
        <f t="shared" si="164"/>
        <v>5</v>
      </c>
      <c r="X282" s="1">
        <f t="shared" si="165"/>
        <v>5</v>
      </c>
      <c r="Y282" s="1" t="s">
        <v>490</v>
      </c>
      <c r="Z282" s="7">
        <f t="shared" si="166"/>
        <v>5</v>
      </c>
      <c r="AA282" s="1">
        <f t="shared" si="167"/>
        <v>5</v>
      </c>
      <c r="AB282" s="1" t="s">
        <v>425</v>
      </c>
      <c r="AC282" s="7">
        <f t="shared" si="168"/>
        <v>2</v>
      </c>
      <c r="AD282" s="1">
        <f t="shared" si="169"/>
        <v>2</v>
      </c>
      <c r="AE282" s="1" t="s">
        <v>425</v>
      </c>
      <c r="AF282" s="7">
        <f t="shared" si="170"/>
        <v>2</v>
      </c>
      <c r="AG282" s="1">
        <f t="shared" si="171"/>
        <v>2</v>
      </c>
      <c r="AH282" s="1" t="s">
        <v>455</v>
      </c>
      <c r="AI282" s="7" t="str">
        <f t="shared" si="172"/>
        <v>NA</v>
      </c>
      <c r="AJ282" s="1" t="e">
        <f t="shared" si="173"/>
        <v>#VALUE!</v>
      </c>
      <c r="AK282" s="1" t="s">
        <v>453</v>
      </c>
      <c r="AL282" s="7">
        <f t="shared" si="174"/>
        <v>1</v>
      </c>
      <c r="AM282" s="1">
        <f t="shared" si="175"/>
        <v>1</v>
      </c>
      <c r="AN282" s="1" t="s">
        <v>454</v>
      </c>
      <c r="AO282" s="7">
        <f t="shared" si="176"/>
        <v>0</v>
      </c>
      <c r="AP282" s="1">
        <f t="shared" si="177"/>
        <v>0</v>
      </c>
      <c r="AQ282" s="1" t="s">
        <v>454</v>
      </c>
      <c r="AR282" s="7">
        <f t="shared" si="178"/>
        <v>0</v>
      </c>
      <c r="AS282" s="1">
        <f t="shared" si="179"/>
        <v>0</v>
      </c>
      <c r="AT282" s="1" t="s">
        <v>463</v>
      </c>
      <c r="AU282" s="7">
        <f t="shared" si="180"/>
        <v>5</v>
      </c>
      <c r="AV282" s="1">
        <f t="shared" si="181"/>
        <v>5</v>
      </c>
      <c r="AW282" s="1" t="s">
        <v>453</v>
      </c>
      <c r="AX282" s="7">
        <f t="shared" si="182"/>
        <v>1</v>
      </c>
      <c r="AY282" s="1">
        <f t="shared" si="183"/>
        <v>1</v>
      </c>
      <c r="AZ282" s="1" t="s">
        <v>474</v>
      </c>
      <c r="BA282" s="7">
        <f t="shared" si="184"/>
        <v>1</v>
      </c>
      <c r="BB282" s="1">
        <f t="shared" si="185"/>
        <v>1</v>
      </c>
      <c r="BC282" s="1" t="s">
        <v>453</v>
      </c>
      <c r="BD282" s="7">
        <f t="shared" si="186"/>
        <v>1</v>
      </c>
      <c r="BE282" s="1">
        <f t="shared" si="187"/>
        <v>1</v>
      </c>
      <c r="BF282" s="1" t="s">
        <v>454</v>
      </c>
      <c r="BG282" s="7">
        <f t="shared" si="188"/>
        <v>0</v>
      </c>
      <c r="BH282" s="1">
        <f t="shared" si="189"/>
        <v>0</v>
      </c>
    </row>
    <row r="283" spans="1:60" x14ac:dyDescent="0.25">
      <c r="A283" s="1" t="s">
        <v>327</v>
      </c>
      <c r="B283" s="1" t="s">
        <v>404</v>
      </c>
      <c r="C283" s="7">
        <f t="shared" si="152"/>
        <v>1</v>
      </c>
      <c r="D283" s="1" t="s">
        <v>412</v>
      </c>
      <c r="E283" s="7">
        <f t="shared" si="153"/>
        <v>5</v>
      </c>
      <c r="F283" s="1" t="s">
        <v>414</v>
      </c>
      <c r="G283" s="7">
        <f t="shared" si="154"/>
        <v>1</v>
      </c>
      <c r="H283" s="1" t="s">
        <v>417</v>
      </c>
      <c r="I283" s="7">
        <f t="shared" si="155"/>
        <v>3</v>
      </c>
      <c r="J283" s="1" t="s">
        <v>487</v>
      </c>
      <c r="K283" s="7">
        <f t="shared" si="156"/>
        <v>3</v>
      </c>
      <c r="L283" s="7">
        <f t="shared" si="157"/>
        <v>3</v>
      </c>
      <c r="M283" s="1" t="s">
        <v>426</v>
      </c>
      <c r="N283" s="7">
        <f t="shared" si="158"/>
        <v>4</v>
      </c>
      <c r="O283" s="7">
        <f t="shared" si="159"/>
        <v>4</v>
      </c>
      <c r="Q283" s="7" t="str">
        <f t="shared" si="160"/>
        <v>NA</v>
      </c>
      <c r="R283" s="7" t="e">
        <f t="shared" si="161"/>
        <v>#VALUE!</v>
      </c>
      <c r="S283" s="1" t="s">
        <v>433</v>
      </c>
      <c r="T283" s="7">
        <f t="shared" si="162"/>
        <v>1</v>
      </c>
      <c r="U283" s="1">
        <f t="shared" si="163"/>
        <v>1</v>
      </c>
      <c r="V283" s="1" t="s">
        <v>438</v>
      </c>
      <c r="W283" s="7">
        <f t="shared" si="164"/>
        <v>1</v>
      </c>
      <c r="X283" s="1">
        <f t="shared" si="165"/>
        <v>1</v>
      </c>
      <c r="Y283" s="1" t="s">
        <v>425</v>
      </c>
      <c r="Z283" s="7">
        <f t="shared" si="166"/>
        <v>2</v>
      </c>
      <c r="AA283" s="1">
        <f t="shared" si="167"/>
        <v>2</v>
      </c>
      <c r="AB283" s="1" t="s">
        <v>440</v>
      </c>
      <c r="AC283" s="7" t="str">
        <f t="shared" si="168"/>
        <v>NA</v>
      </c>
      <c r="AD283" s="1" t="e">
        <f t="shared" si="169"/>
        <v>#VALUE!</v>
      </c>
      <c r="AE283" s="1" t="s">
        <v>446</v>
      </c>
      <c r="AF283" s="7">
        <f t="shared" si="170"/>
        <v>5</v>
      </c>
      <c r="AG283" s="1">
        <f t="shared" si="171"/>
        <v>5</v>
      </c>
      <c r="AH283" s="1" t="s">
        <v>454</v>
      </c>
      <c r="AI283" s="7">
        <f t="shared" si="172"/>
        <v>0</v>
      </c>
      <c r="AJ283" s="1">
        <f t="shared" si="173"/>
        <v>0</v>
      </c>
      <c r="AK283" s="1" t="s">
        <v>453</v>
      </c>
      <c r="AL283" s="7">
        <f t="shared" si="174"/>
        <v>1</v>
      </c>
      <c r="AM283" s="1">
        <f t="shared" si="175"/>
        <v>1</v>
      </c>
      <c r="AN283" s="1" t="s">
        <v>458</v>
      </c>
      <c r="AO283" s="7" t="str">
        <f t="shared" si="176"/>
        <v>NA</v>
      </c>
      <c r="AP283" s="1" t="e">
        <f t="shared" si="177"/>
        <v>#VALUE!</v>
      </c>
      <c r="AQ283" s="1" t="s">
        <v>454</v>
      </c>
      <c r="AR283" s="7">
        <f t="shared" si="178"/>
        <v>0</v>
      </c>
      <c r="AS283" s="1">
        <f t="shared" si="179"/>
        <v>0</v>
      </c>
      <c r="AT283" s="1" t="s">
        <v>462</v>
      </c>
      <c r="AU283" s="7">
        <f t="shared" si="180"/>
        <v>3</v>
      </c>
      <c r="AV283" s="1">
        <f t="shared" si="181"/>
        <v>3</v>
      </c>
      <c r="AW283" s="1" t="s">
        <v>453</v>
      </c>
      <c r="AX283" s="7">
        <f t="shared" si="182"/>
        <v>1</v>
      </c>
      <c r="AY283" s="1">
        <f t="shared" si="183"/>
        <v>1</v>
      </c>
      <c r="AZ283" s="1" t="s">
        <v>474</v>
      </c>
      <c r="BA283" s="7">
        <f t="shared" si="184"/>
        <v>1</v>
      </c>
      <c r="BB283" s="1">
        <f t="shared" si="185"/>
        <v>1</v>
      </c>
      <c r="BC283" s="1" t="s">
        <v>453</v>
      </c>
      <c r="BD283" s="7">
        <f t="shared" si="186"/>
        <v>1</v>
      </c>
      <c r="BE283" s="1">
        <f t="shared" si="187"/>
        <v>1</v>
      </c>
      <c r="BF283" s="1" t="s">
        <v>455</v>
      </c>
      <c r="BG283" s="7" t="str">
        <f t="shared" si="188"/>
        <v>NA</v>
      </c>
      <c r="BH283" s="1" t="e">
        <f t="shared" si="189"/>
        <v>#VALUE!</v>
      </c>
    </row>
    <row r="284" spans="1:60" x14ac:dyDescent="0.25">
      <c r="A284" s="1" t="s">
        <v>180</v>
      </c>
      <c r="B284" s="1" t="s">
        <v>404</v>
      </c>
      <c r="C284" s="7">
        <f t="shared" si="152"/>
        <v>1</v>
      </c>
      <c r="D284" s="1" t="s">
        <v>410</v>
      </c>
      <c r="E284" s="7">
        <f t="shared" si="153"/>
        <v>3</v>
      </c>
      <c r="F284" s="1" t="s">
        <v>484</v>
      </c>
      <c r="G284" s="7">
        <f t="shared" si="154"/>
        <v>2</v>
      </c>
      <c r="H284" s="1" t="s">
        <v>417</v>
      </c>
      <c r="I284" s="7">
        <f t="shared" si="155"/>
        <v>3</v>
      </c>
      <c r="J284" s="1" t="s">
        <v>421</v>
      </c>
      <c r="K284" s="7">
        <f t="shared" si="156"/>
        <v>2</v>
      </c>
      <c r="L284" s="7">
        <f t="shared" si="157"/>
        <v>2</v>
      </c>
      <c r="M284" s="1" t="s">
        <v>425</v>
      </c>
      <c r="N284" s="7">
        <f t="shared" si="158"/>
        <v>2</v>
      </c>
      <c r="O284" s="7">
        <f t="shared" si="159"/>
        <v>2</v>
      </c>
      <c r="P284" s="1" t="s">
        <v>495</v>
      </c>
      <c r="Q284" s="7">
        <f t="shared" si="160"/>
        <v>4</v>
      </c>
      <c r="R284" s="7">
        <f t="shared" si="161"/>
        <v>4</v>
      </c>
      <c r="S284" s="1" t="s">
        <v>433</v>
      </c>
      <c r="T284" s="7">
        <f t="shared" si="162"/>
        <v>1</v>
      </c>
      <c r="U284" s="1">
        <f t="shared" si="163"/>
        <v>1</v>
      </c>
      <c r="V284" s="1" t="s">
        <v>438</v>
      </c>
      <c r="W284" s="7">
        <f t="shared" si="164"/>
        <v>1</v>
      </c>
      <c r="X284" s="1">
        <f t="shared" si="165"/>
        <v>1</v>
      </c>
      <c r="Y284" s="1" t="s">
        <v>438</v>
      </c>
      <c r="Z284" s="7">
        <f t="shared" si="166"/>
        <v>1</v>
      </c>
      <c r="AA284" s="1">
        <f t="shared" si="167"/>
        <v>1</v>
      </c>
      <c r="AB284" s="1" t="s">
        <v>489</v>
      </c>
      <c r="AC284" s="7">
        <f t="shared" si="168"/>
        <v>1</v>
      </c>
      <c r="AD284" s="1">
        <f t="shared" si="169"/>
        <v>1</v>
      </c>
      <c r="AE284" s="1" t="s">
        <v>439</v>
      </c>
      <c r="AF284" s="7" t="str">
        <f t="shared" si="170"/>
        <v>NA</v>
      </c>
      <c r="AG284" s="1" t="e">
        <f t="shared" si="171"/>
        <v>#VALUE!</v>
      </c>
      <c r="AH284" s="1" t="s">
        <v>453</v>
      </c>
      <c r="AI284" s="7">
        <f t="shared" si="172"/>
        <v>1</v>
      </c>
      <c r="AJ284" s="1">
        <f t="shared" si="173"/>
        <v>1</v>
      </c>
      <c r="AK284" s="1" t="s">
        <v>453</v>
      </c>
      <c r="AL284" s="7">
        <f t="shared" si="174"/>
        <v>1</v>
      </c>
      <c r="AM284" s="1">
        <f t="shared" si="175"/>
        <v>1</v>
      </c>
      <c r="AN284" s="1" t="s">
        <v>454</v>
      </c>
      <c r="AO284" s="7">
        <f t="shared" si="176"/>
        <v>0</v>
      </c>
      <c r="AP284" s="1">
        <f t="shared" si="177"/>
        <v>0</v>
      </c>
      <c r="AQ284" s="1" t="s">
        <v>453</v>
      </c>
      <c r="AR284" s="7">
        <f t="shared" si="178"/>
        <v>1</v>
      </c>
      <c r="AS284" s="1">
        <f t="shared" si="179"/>
        <v>1</v>
      </c>
      <c r="AT284" s="1" t="s">
        <v>462</v>
      </c>
      <c r="AU284" s="7">
        <f t="shared" si="180"/>
        <v>3</v>
      </c>
      <c r="AV284" s="1">
        <f t="shared" si="181"/>
        <v>3</v>
      </c>
      <c r="AW284" s="1" t="s">
        <v>453</v>
      </c>
      <c r="AX284" s="7">
        <f t="shared" si="182"/>
        <v>1</v>
      </c>
      <c r="AY284" s="1">
        <f t="shared" si="183"/>
        <v>1</v>
      </c>
      <c r="AZ284" s="1" t="s">
        <v>475</v>
      </c>
      <c r="BA284" s="7">
        <f t="shared" si="184"/>
        <v>4</v>
      </c>
      <c r="BB284" s="1">
        <f t="shared" si="185"/>
        <v>4</v>
      </c>
      <c r="BC284" s="1" t="s">
        <v>453</v>
      </c>
      <c r="BD284" s="7">
        <f t="shared" si="186"/>
        <v>1</v>
      </c>
      <c r="BE284" s="1">
        <f t="shared" si="187"/>
        <v>1</v>
      </c>
      <c r="BF284" s="1" t="s">
        <v>453</v>
      </c>
      <c r="BG284" s="7">
        <f t="shared" si="188"/>
        <v>1</v>
      </c>
      <c r="BH284" s="1">
        <f t="shared" si="189"/>
        <v>1</v>
      </c>
    </row>
    <row r="285" spans="1:60" x14ac:dyDescent="0.25">
      <c r="A285" s="1" t="s">
        <v>53</v>
      </c>
      <c r="B285" s="1" t="s">
        <v>404</v>
      </c>
      <c r="C285" s="7">
        <f t="shared" si="152"/>
        <v>1</v>
      </c>
      <c r="D285" s="1" t="s">
        <v>409</v>
      </c>
      <c r="E285" s="7">
        <f t="shared" si="153"/>
        <v>2</v>
      </c>
      <c r="F285" s="1" t="s">
        <v>484</v>
      </c>
      <c r="G285" s="7">
        <f t="shared" si="154"/>
        <v>2</v>
      </c>
      <c r="H285" s="1" t="s">
        <v>416</v>
      </c>
      <c r="I285" s="7">
        <f t="shared" si="155"/>
        <v>1</v>
      </c>
      <c r="J285" s="1" t="s">
        <v>487</v>
      </c>
      <c r="K285" s="7">
        <f t="shared" si="156"/>
        <v>3</v>
      </c>
      <c r="L285" s="7">
        <f t="shared" si="157"/>
        <v>3</v>
      </c>
      <c r="M285" s="1" t="s">
        <v>425</v>
      </c>
      <c r="N285" s="7">
        <f t="shared" si="158"/>
        <v>2</v>
      </c>
      <c r="O285" s="7">
        <f t="shared" si="159"/>
        <v>2</v>
      </c>
      <c r="P285" s="1" t="s">
        <v>493</v>
      </c>
      <c r="Q285" s="7">
        <f t="shared" si="160"/>
        <v>1</v>
      </c>
      <c r="R285" s="7">
        <f t="shared" si="161"/>
        <v>1</v>
      </c>
      <c r="S285" s="1" t="s">
        <v>433</v>
      </c>
      <c r="T285" s="7">
        <f t="shared" si="162"/>
        <v>1</v>
      </c>
      <c r="U285" s="1">
        <f t="shared" si="163"/>
        <v>1</v>
      </c>
      <c r="V285" s="1" t="s">
        <v>425</v>
      </c>
      <c r="W285" s="7">
        <f t="shared" si="164"/>
        <v>2</v>
      </c>
      <c r="X285" s="1">
        <f t="shared" si="165"/>
        <v>2</v>
      </c>
      <c r="Y285" s="1" t="s">
        <v>425</v>
      </c>
      <c r="Z285" s="7">
        <f t="shared" si="166"/>
        <v>2</v>
      </c>
      <c r="AA285" s="1">
        <f t="shared" si="167"/>
        <v>2</v>
      </c>
      <c r="AB285" s="1" t="s">
        <v>489</v>
      </c>
      <c r="AC285" s="7">
        <f t="shared" si="168"/>
        <v>1</v>
      </c>
      <c r="AD285" s="1">
        <f t="shared" si="169"/>
        <v>1</v>
      </c>
      <c r="AE285" s="1" t="s">
        <v>445</v>
      </c>
      <c r="AF285" s="7">
        <f t="shared" si="170"/>
        <v>1</v>
      </c>
      <c r="AG285" s="1">
        <f t="shared" si="171"/>
        <v>1</v>
      </c>
      <c r="AH285" s="1" t="s">
        <v>454</v>
      </c>
      <c r="AI285" s="7">
        <f t="shared" si="172"/>
        <v>0</v>
      </c>
      <c r="AJ285" s="1">
        <f t="shared" si="173"/>
        <v>0</v>
      </c>
      <c r="AK285" s="1" t="s">
        <v>440</v>
      </c>
      <c r="AL285" s="7" t="str">
        <f t="shared" si="174"/>
        <v>NA</v>
      </c>
      <c r="AM285" s="1" t="e">
        <f t="shared" si="175"/>
        <v>#VALUE!</v>
      </c>
      <c r="AN285" s="1" t="s">
        <v>454</v>
      </c>
      <c r="AO285" s="7">
        <f t="shared" si="176"/>
        <v>0</v>
      </c>
      <c r="AP285" s="1">
        <f t="shared" si="177"/>
        <v>0</v>
      </c>
      <c r="AQ285" s="1" t="s">
        <v>454</v>
      </c>
      <c r="AR285" s="7">
        <f t="shared" si="178"/>
        <v>0</v>
      </c>
      <c r="AS285" s="1">
        <f t="shared" si="179"/>
        <v>0</v>
      </c>
      <c r="AT285" s="1" t="s">
        <v>463</v>
      </c>
      <c r="AU285" s="7">
        <f t="shared" si="180"/>
        <v>5</v>
      </c>
      <c r="AV285" s="1">
        <f t="shared" si="181"/>
        <v>5</v>
      </c>
      <c r="AW285" s="1" t="s">
        <v>467</v>
      </c>
      <c r="AX285" s="7" t="str">
        <f t="shared" si="182"/>
        <v>NA</v>
      </c>
      <c r="AY285" s="1" t="e">
        <f t="shared" si="183"/>
        <v>#VALUE!</v>
      </c>
      <c r="BA285" s="7" t="str">
        <f t="shared" si="184"/>
        <v>NA</v>
      </c>
      <c r="BB285" s="1" t="e">
        <f t="shared" si="185"/>
        <v>#VALUE!</v>
      </c>
      <c r="BC285" s="1" t="s">
        <v>453</v>
      </c>
      <c r="BD285" s="7">
        <f t="shared" si="186"/>
        <v>1</v>
      </c>
      <c r="BE285" s="1">
        <f t="shared" si="187"/>
        <v>1</v>
      </c>
      <c r="BF285" s="1" t="s">
        <v>454</v>
      </c>
      <c r="BG285" s="7">
        <f t="shared" si="188"/>
        <v>0</v>
      </c>
      <c r="BH285" s="1">
        <f t="shared" si="189"/>
        <v>0</v>
      </c>
    </row>
    <row r="286" spans="1:60" x14ac:dyDescent="0.25">
      <c r="A286" s="1" t="s">
        <v>189</v>
      </c>
      <c r="B286" s="1" t="s">
        <v>404</v>
      </c>
      <c r="C286" s="7">
        <f t="shared" si="152"/>
        <v>1</v>
      </c>
      <c r="D286" s="1" t="s">
        <v>410</v>
      </c>
      <c r="E286" s="7">
        <f t="shared" si="153"/>
        <v>3</v>
      </c>
      <c r="F286" s="1" t="s">
        <v>484</v>
      </c>
      <c r="G286" s="7">
        <f t="shared" si="154"/>
        <v>2</v>
      </c>
      <c r="H286" s="1" t="s">
        <v>418</v>
      </c>
      <c r="I286" s="7">
        <f t="shared" si="155"/>
        <v>2</v>
      </c>
      <c r="J286" s="1" t="s">
        <v>421</v>
      </c>
      <c r="K286" s="7">
        <f t="shared" si="156"/>
        <v>2</v>
      </c>
      <c r="L286" s="7">
        <f t="shared" si="157"/>
        <v>2</v>
      </c>
      <c r="M286" s="1" t="s">
        <v>425</v>
      </c>
      <c r="N286" s="7">
        <f t="shared" si="158"/>
        <v>2</v>
      </c>
      <c r="O286" s="7">
        <f t="shared" si="159"/>
        <v>2</v>
      </c>
      <c r="P286" s="1" t="s">
        <v>496</v>
      </c>
      <c r="Q286" s="7">
        <f t="shared" si="160"/>
        <v>5</v>
      </c>
      <c r="R286" s="7">
        <f t="shared" si="161"/>
        <v>5</v>
      </c>
      <c r="S286" s="1" t="s">
        <v>433</v>
      </c>
      <c r="T286" s="7">
        <f t="shared" si="162"/>
        <v>1</v>
      </c>
      <c r="U286" s="1">
        <f t="shared" si="163"/>
        <v>1</v>
      </c>
      <c r="V286" s="1" t="s">
        <v>425</v>
      </c>
      <c r="W286" s="7">
        <f t="shared" si="164"/>
        <v>2</v>
      </c>
      <c r="X286" s="1">
        <f t="shared" si="165"/>
        <v>2</v>
      </c>
      <c r="Y286" s="1" t="s">
        <v>438</v>
      </c>
      <c r="Z286" s="7">
        <f t="shared" si="166"/>
        <v>1</v>
      </c>
      <c r="AA286" s="1">
        <f t="shared" si="167"/>
        <v>1</v>
      </c>
      <c r="AB286" s="1" t="s">
        <v>489</v>
      </c>
      <c r="AC286" s="7">
        <f t="shared" si="168"/>
        <v>1</v>
      </c>
      <c r="AD286" s="1">
        <f t="shared" si="169"/>
        <v>1</v>
      </c>
      <c r="AE286" s="1" t="s">
        <v>425</v>
      </c>
      <c r="AF286" s="7">
        <f t="shared" si="170"/>
        <v>2</v>
      </c>
      <c r="AG286" s="1">
        <f t="shared" si="171"/>
        <v>2</v>
      </c>
      <c r="AH286" s="1" t="s">
        <v>453</v>
      </c>
      <c r="AI286" s="7">
        <f t="shared" si="172"/>
        <v>1</v>
      </c>
      <c r="AJ286" s="1">
        <f t="shared" si="173"/>
        <v>1</v>
      </c>
      <c r="AK286" s="1" t="s">
        <v>453</v>
      </c>
      <c r="AL286" s="7">
        <f t="shared" si="174"/>
        <v>1</v>
      </c>
      <c r="AM286" s="1">
        <f t="shared" si="175"/>
        <v>1</v>
      </c>
      <c r="AN286" s="1" t="s">
        <v>454</v>
      </c>
      <c r="AO286" s="7">
        <f t="shared" si="176"/>
        <v>0</v>
      </c>
      <c r="AP286" s="1">
        <f t="shared" si="177"/>
        <v>0</v>
      </c>
      <c r="AQ286" s="1" t="s">
        <v>454</v>
      </c>
      <c r="AR286" s="7">
        <f t="shared" si="178"/>
        <v>0</v>
      </c>
      <c r="AS286" s="1">
        <f t="shared" si="179"/>
        <v>0</v>
      </c>
      <c r="AT286" s="1" t="s">
        <v>465</v>
      </c>
      <c r="AU286" s="7">
        <f t="shared" si="180"/>
        <v>2</v>
      </c>
      <c r="AV286" s="1">
        <f t="shared" si="181"/>
        <v>2</v>
      </c>
      <c r="AW286" s="1" t="s">
        <v>453</v>
      </c>
      <c r="AX286" s="7">
        <f t="shared" si="182"/>
        <v>1</v>
      </c>
      <c r="AY286" s="1">
        <f t="shared" si="183"/>
        <v>1</v>
      </c>
      <c r="AZ286" s="1" t="s">
        <v>472</v>
      </c>
      <c r="BA286" s="7">
        <f t="shared" si="184"/>
        <v>3</v>
      </c>
      <c r="BB286" s="1">
        <f t="shared" si="185"/>
        <v>3</v>
      </c>
      <c r="BC286" s="1" t="s">
        <v>455</v>
      </c>
      <c r="BD286" s="7" t="str">
        <f t="shared" si="186"/>
        <v>NA</v>
      </c>
      <c r="BE286" s="1" t="e">
        <f t="shared" si="187"/>
        <v>#VALUE!</v>
      </c>
      <c r="BF286" s="1" t="s">
        <v>453</v>
      </c>
      <c r="BG286" s="7">
        <f t="shared" si="188"/>
        <v>1</v>
      </c>
      <c r="BH286" s="1">
        <f t="shared" si="189"/>
        <v>1</v>
      </c>
    </row>
    <row r="287" spans="1:60" x14ac:dyDescent="0.25">
      <c r="A287" s="1" t="s">
        <v>264</v>
      </c>
      <c r="B287" s="1" t="s">
        <v>404</v>
      </c>
      <c r="C287" s="7">
        <f t="shared" si="152"/>
        <v>1</v>
      </c>
      <c r="D287" s="1" t="s">
        <v>411</v>
      </c>
      <c r="E287" s="7">
        <f t="shared" si="153"/>
        <v>4</v>
      </c>
      <c r="F287" s="1" t="s">
        <v>414</v>
      </c>
      <c r="G287" s="7">
        <f t="shared" si="154"/>
        <v>1</v>
      </c>
      <c r="H287" s="1" t="s">
        <v>417</v>
      </c>
      <c r="I287" s="7">
        <f t="shared" si="155"/>
        <v>3</v>
      </c>
      <c r="J287" s="1" t="s">
        <v>422</v>
      </c>
      <c r="K287" s="7">
        <f t="shared" si="156"/>
        <v>4</v>
      </c>
      <c r="L287" s="7">
        <f t="shared" si="157"/>
        <v>4</v>
      </c>
      <c r="M287" s="1" t="s">
        <v>489</v>
      </c>
      <c r="N287" s="7">
        <f t="shared" si="158"/>
        <v>1</v>
      </c>
      <c r="O287" s="7">
        <f t="shared" si="159"/>
        <v>1</v>
      </c>
      <c r="P287" s="1" t="s">
        <v>493</v>
      </c>
      <c r="Q287" s="7">
        <f t="shared" si="160"/>
        <v>1</v>
      </c>
      <c r="R287" s="7">
        <f t="shared" si="161"/>
        <v>1</v>
      </c>
      <c r="S287" s="1" t="s">
        <v>436</v>
      </c>
      <c r="T287" s="7" t="str">
        <f t="shared" si="162"/>
        <v>NA</v>
      </c>
      <c r="U287" s="1" t="e">
        <f t="shared" si="163"/>
        <v>#VALUE!</v>
      </c>
      <c r="V287" s="1" t="s">
        <v>440</v>
      </c>
      <c r="W287" s="7" t="str">
        <f t="shared" si="164"/>
        <v>NA</v>
      </c>
      <c r="X287" s="1" t="e">
        <f t="shared" si="165"/>
        <v>#VALUE!</v>
      </c>
      <c r="Y287" s="1" t="s">
        <v>490</v>
      </c>
      <c r="Z287" s="7">
        <f t="shared" si="166"/>
        <v>5</v>
      </c>
      <c r="AA287" s="1">
        <f t="shared" si="167"/>
        <v>5</v>
      </c>
      <c r="AB287" s="1" t="s">
        <v>425</v>
      </c>
      <c r="AC287" s="7">
        <f t="shared" si="168"/>
        <v>2</v>
      </c>
      <c r="AD287" s="1">
        <f t="shared" si="169"/>
        <v>2</v>
      </c>
      <c r="AE287" s="1" t="s">
        <v>425</v>
      </c>
      <c r="AF287" s="7">
        <f t="shared" si="170"/>
        <v>2</v>
      </c>
      <c r="AG287" s="1">
        <f t="shared" si="171"/>
        <v>2</v>
      </c>
      <c r="AH287" s="1" t="s">
        <v>455</v>
      </c>
      <c r="AI287" s="7" t="str">
        <f t="shared" si="172"/>
        <v>NA</v>
      </c>
      <c r="AJ287" s="1" t="e">
        <f t="shared" si="173"/>
        <v>#VALUE!</v>
      </c>
      <c r="AK287" s="1" t="s">
        <v>454</v>
      </c>
      <c r="AL287" s="7">
        <f t="shared" si="174"/>
        <v>0</v>
      </c>
      <c r="AM287" s="1">
        <f t="shared" si="175"/>
        <v>0</v>
      </c>
      <c r="AN287" s="1" t="s">
        <v>454</v>
      </c>
      <c r="AO287" s="7">
        <f t="shared" si="176"/>
        <v>0</v>
      </c>
      <c r="AP287" s="1">
        <f t="shared" si="177"/>
        <v>0</v>
      </c>
      <c r="AQ287" s="1" t="s">
        <v>453</v>
      </c>
      <c r="AR287" s="7">
        <f t="shared" si="178"/>
        <v>1</v>
      </c>
      <c r="AS287" s="1">
        <f t="shared" si="179"/>
        <v>1</v>
      </c>
      <c r="AT287" s="1" t="s">
        <v>464</v>
      </c>
      <c r="AU287" s="7">
        <f t="shared" si="180"/>
        <v>4</v>
      </c>
      <c r="AV287" s="1">
        <f t="shared" si="181"/>
        <v>4</v>
      </c>
      <c r="AW287" s="1" t="s">
        <v>454</v>
      </c>
      <c r="AX287" s="7">
        <f t="shared" si="182"/>
        <v>0</v>
      </c>
      <c r="AY287" s="1">
        <f t="shared" si="183"/>
        <v>0</v>
      </c>
      <c r="BA287" s="7" t="str">
        <f t="shared" si="184"/>
        <v>NA</v>
      </c>
      <c r="BB287" s="1" t="e">
        <f t="shared" si="185"/>
        <v>#VALUE!</v>
      </c>
      <c r="BC287" s="1" t="s">
        <v>453</v>
      </c>
      <c r="BD287" s="7">
        <f t="shared" si="186"/>
        <v>1</v>
      </c>
      <c r="BE287" s="1">
        <f t="shared" si="187"/>
        <v>1</v>
      </c>
      <c r="BF287" s="1" t="s">
        <v>454</v>
      </c>
      <c r="BG287" s="7">
        <f t="shared" si="188"/>
        <v>0</v>
      </c>
      <c r="BH287" s="1">
        <f t="shared" si="189"/>
        <v>0</v>
      </c>
    </row>
    <row r="288" spans="1:60" x14ac:dyDescent="0.25">
      <c r="A288" s="1" t="s">
        <v>96</v>
      </c>
      <c r="B288" s="1" t="s">
        <v>404</v>
      </c>
      <c r="C288" s="7">
        <f t="shared" si="152"/>
        <v>1</v>
      </c>
      <c r="D288" s="1" t="s">
        <v>409</v>
      </c>
      <c r="E288" s="7">
        <f t="shared" si="153"/>
        <v>2</v>
      </c>
      <c r="F288" s="1" t="s">
        <v>484</v>
      </c>
      <c r="G288" s="7">
        <f t="shared" si="154"/>
        <v>2</v>
      </c>
      <c r="H288" s="1" t="s">
        <v>418</v>
      </c>
      <c r="I288" s="7">
        <f t="shared" si="155"/>
        <v>2</v>
      </c>
      <c r="J288" s="1" t="s">
        <v>487</v>
      </c>
      <c r="K288" s="7">
        <f t="shared" si="156"/>
        <v>3</v>
      </c>
      <c r="L288" s="7">
        <f t="shared" si="157"/>
        <v>3</v>
      </c>
      <c r="M288" s="1" t="s">
        <v>426</v>
      </c>
      <c r="N288" s="7">
        <f t="shared" si="158"/>
        <v>4</v>
      </c>
      <c r="O288" s="7">
        <f t="shared" si="159"/>
        <v>4</v>
      </c>
      <c r="Q288" s="7" t="str">
        <f t="shared" si="160"/>
        <v>NA</v>
      </c>
      <c r="R288" s="7" t="e">
        <f t="shared" si="161"/>
        <v>#VALUE!</v>
      </c>
      <c r="S288" s="1" t="s">
        <v>434</v>
      </c>
      <c r="T288" s="7">
        <f t="shared" si="162"/>
        <v>5</v>
      </c>
      <c r="U288" s="1">
        <f t="shared" si="163"/>
        <v>5</v>
      </c>
      <c r="V288" s="1" t="s">
        <v>490</v>
      </c>
      <c r="W288" s="7">
        <f t="shared" si="164"/>
        <v>5</v>
      </c>
      <c r="X288" s="1">
        <f t="shared" si="165"/>
        <v>5</v>
      </c>
      <c r="Y288" s="1" t="s">
        <v>490</v>
      </c>
      <c r="Z288" s="7">
        <f t="shared" si="166"/>
        <v>5</v>
      </c>
      <c r="AA288" s="1">
        <f t="shared" si="167"/>
        <v>5</v>
      </c>
      <c r="AB288" s="1" t="s">
        <v>490</v>
      </c>
      <c r="AC288" s="7">
        <f t="shared" si="168"/>
        <v>5</v>
      </c>
      <c r="AD288" s="1">
        <f t="shared" si="169"/>
        <v>5</v>
      </c>
      <c r="AE288" s="1" t="s">
        <v>439</v>
      </c>
      <c r="AF288" s="7" t="str">
        <f t="shared" si="170"/>
        <v>NA</v>
      </c>
      <c r="AG288" s="1" t="e">
        <f t="shared" si="171"/>
        <v>#VALUE!</v>
      </c>
      <c r="AH288" s="1" t="s">
        <v>453</v>
      </c>
      <c r="AI288" s="7">
        <f t="shared" si="172"/>
        <v>1</v>
      </c>
      <c r="AJ288" s="1">
        <f t="shared" si="173"/>
        <v>1</v>
      </c>
      <c r="AK288" s="1" t="s">
        <v>453</v>
      </c>
      <c r="AL288" s="7">
        <f t="shared" si="174"/>
        <v>1</v>
      </c>
      <c r="AM288" s="1">
        <f t="shared" si="175"/>
        <v>1</v>
      </c>
      <c r="AN288" s="1" t="s">
        <v>453</v>
      </c>
      <c r="AO288" s="7">
        <f t="shared" si="176"/>
        <v>1</v>
      </c>
      <c r="AP288" s="1">
        <f t="shared" si="177"/>
        <v>1</v>
      </c>
      <c r="AQ288" s="1" t="s">
        <v>454</v>
      </c>
      <c r="AR288" s="7">
        <f t="shared" si="178"/>
        <v>0</v>
      </c>
      <c r="AS288" s="1">
        <f t="shared" si="179"/>
        <v>0</v>
      </c>
      <c r="AT288" s="1" t="s">
        <v>462</v>
      </c>
      <c r="AU288" s="7">
        <f t="shared" si="180"/>
        <v>3</v>
      </c>
      <c r="AV288" s="1">
        <f t="shared" si="181"/>
        <v>3</v>
      </c>
      <c r="AW288" s="1" t="s">
        <v>454</v>
      </c>
      <c r="AX288" s="7">
        <f t="shared" si="182"/>
        <v>0</v>
      </c>
      <c r="AY288" s="1">
        <f t="shared" si="183"/>
        <v>0</v>
      </c>
      <c r="BA288" s="7" t="str">
        <f t="shared" si="184"/>
        <v>NA</v>
      </c>
      <c r="BB288" s="1" t="e">
        <f t="shared" si="185"/>
        <v>#VALUE!</v>
      </c>
      <c r="BC288" s="1" t="s">
        <v>453</v>
      </c>
      <c r="BD288" s="7">
        <f t="shared" si="186"/>
        <v>1</v>
      </c>
      <c r="BE288" s="1">
        <f t="shared" si="187"/>
        <v>1</v>
      </c>
      <c r="BF288" s="1" t="s">
        <v>453</v>
      </c>
      <c r="BG288" s="7">
        <f t="shared" si="188"/>
        <v>1</v>
      </c>
      <c r="BH288" s="1">
        <f t="shared" si="189"/>
        <v>1</v>
      </c>
    </row>
    <row r="289" spans="1:60" x14ac:dyDescent="0.25">
      <c r="A289" s="1" t="s">
        <v>368</v>
      </c>
      <c r="B289" s="1" t="s">
        <v>403</v>
      </c>
      <c r="C289" s="7">
        <f t="shared" si="152"/>
        <v>2</v>
      </c>
      <c r="D289" s="1" t="s">
        <v>412</v>
      </c>
      <c r="E289" s="7">
        <f t="shared" si="153"/>
        <v>5</v>
      </c>
      <c r="F289" s="1" t="s">
        <v>484</v>
      </c>
      <c r="G289" s="7">
        <f t="shared" si="154"/>
        <v>2</v>
      </c>
      <c r="H289" s="1" t="s">
        <v>418</v>
      </c>
      <c r="I289" s="7">
        <f t="shared" si="155"/>
        <v>2</v>
      </c>
      <c r="J289" s="1" t="s">
        <v>487</v>
      </c>
      <c r="K289" s="7">
        <f t="shared" si="156"/>
        <v>3</v>
      </c>
      <c r="L289" s="7">
        <f t="shared" si="157"/>
        <v>3</v>
      </c>
      <c r="M289" s="1" t="s">
        <v>491</v>
      </c>
      <c r="N289" s="7" t="str">
        <f t="shared" si="158"/>
        <v>NA</v>
      </c>
      <c r="O289" s="7" t="e">
        <f t="shared" si="159"/>
        <v>#VALUE!</v>
      </c>
      <c r="Q289" s="7" t="str">
        <f t="shared" si="160"/>
        <v>NA</v>
      </c>
      <c r="R289" s="7" t="e">
        <f t="shared" si="161"/>
        <v>#VALUE!</v>
      </c>
      <c r="S289" s="1" t="s">
        <v>434</v>
      </c>
      <c r="T289" s="7">
        <f t="shared" si="162"/>
        <v>5</v>
      </c>
      <c r="U289" s="1">
        <f t="shared" si="163"/>
        <v>5</v>
      </c>
      <c r="V289" s="1" t="s">
        <v>490</v>
      </c>
      <c r="W289" s="7">
        <f t="shared" si="164"/>
        <v>5</v>
      </c>
      <c r="X289" s="1">
        <f t="shared" si="165"/>
        <v>5</v>
      </c>
      <c r="Y289" s="1" t="s">
        <v>490</v>
      </c>
      <c r="Z289" s="7">
        <f t="shared" si="166"/>
        <v>5</v>
      </c>
      <c r="AA289" s="1">
        <f t="shared" si="167"/>
        <v>5</v>
      </c>
      <c r="AB289" s="1" t="s">
        <v>425</v>
      </c>
      <c r="AC289" s="7">
        <f t="shared" si="168"/>
        <v>2</v>
      </c>
      <c r="AD289" s="1">
        <f t="shared" si="169"/>
        <v>2</v>
      </c>
      <c r="AE289" s="1" t="s">
        <v>425</v>
      </c>
      <c r="AF289" s="7">
        <f t="shared" si="170"/>
        <v>2</v>
      </c>
      <c r="AG289" s="1">
        <f t="shared" si="171"/>
        <v>2</v>
      </c>
      <c r="AH289" s="1" t="s">
        <v>453</v>
      </c>
      <c r="AI289" s="7">
        <f t="shared" si="172"/>
        <v>1</v>
      </c>
      <c r="AJ289" s="1">
        <f t="shared" si="173"/>
        <v>1</v>
      </c>
      <c r="AK289" s="1" t="s">
        <v>454</v>
      </c>
      <c r="AL289" s="7">
        <f t="shared" si="174"/>
        <v>0</v>
      </c>
      <c r="AM289" s="1">
        <f t="shared" si="175"/>
        <v>0</v>
      </c>
      <c r="AN289" s="1" t="s">
        <v>454</v>
      </c>
      <c r="AO289" s="7">
        <f t="shared" si="176"/>
        <v>0</v>
      </c>
      <c r="AP289" s="1">
        <f t="shared" si="177"/>
        <v>0</v>
      </c>
      <c r="AQ289" s="1" t="s">
        <v>453</v>
      </c>
      <c r="AR289" s="7">
        <f t="shared" si="178"/>
        <v>1</v>
      </c>
      <c r="AS289" s="1">
        <f t="shared" si="179"/>
        <v>1</v>
      </c>
      <c r="AT289" s="1" t="s">
        <v>463</v>
      </c>
      <c r="AU289" s="7">
        <f t="shared" si="180"/>
        <v>5</v>
      </c>
      <c r="AV289" s="1">
        <f t="shared" si="181"/>
        <v>5</v>
      </c>
      <c r="AW289" s="1" t="s">
        <v>453</v>
      </c>
      <c r="AX289" s="7">
        <f t="shared" si="182"/>
        <v>1</v>
      </c>
      <c r="AY289" s="1">
        <f t="shared" si="183"/>
        <v>1</v>
      </c>
      <c r="AZ289" s="1" t="s">
        <v>473</v>
      </c>
      <c r="BA289" s="7">
        <f t="shared" si="184"/>
        <v>2</v>
      </c>
      <c r="BB289" s="1">
        <f t="shared" si="185"/>
        <v>2</v>
      </c>
      <c r="BC289" s="1" t="s">
        <v>453</v>
      </c>
      <c r="BD289" s="7">
        <f t="shared" si="186"/>
        <v>1</v>
      </c>
      <c r="BE289" s="1">
        <f t="shared" si="187"/>
        <v>1</v>
      </c>
      <c r="BF289" s="1" t="s">
        <v>453</v>
      </c>
      <c r="BG289" s="7">
        <f t="shared" si="188"/>
        <v>1</v>
      </c>
      <c r="BH289" s="1">
        <f t="shared" si="189"/>
        <v>1</v>
      </c>
    </row>
    <row r="290" spans="1:60" x14ac:dyDescent="0.25">
      <c r="A290" s="1" t="s">
        <v>328</v>
      </c>
      <c r="B290" s="1" t="s">
        <v>404</v>
      </c>
      <c r="C290" s="7">
        <f t="shared" si="152"/>
        <v>1</v>
      </c>
      <c r="D290" s="1" t="s">
        <v>412</v>
      </c>
      <c r="E290" s="7">
        <f t="shared" si="153"/>
        <v>5</v>
      </c>
      <c r="F290" s="1" t="s">
        <v>414</v>
      </c>
      <c r="G290" s="7">
        <f t="shared" si="154"/>
        <v>1</v>
      </c>
      <c r="H290" s="1" t="s">
        <v>417</v>
      </c>
      <c r="I290" s="7">
        <f t="shared" si="155"/>
        <v>3</v>
      </c>
      <c r="J290" s="1" t="s">
        <v>487</v>
      </c>
      <c r="K290" s="7">
        <f t="shared" si="156"/>
        <v>3</v>
      </c>
      <c r="L290" s="7">
        <f t="shared" si="157"/>
        <v>3</v>
      </c>
      <c r="M290" s="1" t="s">
        <v>426</v>
      </c>
      <c r="N290" s="7">
        <f t="shared" si="158"/>
        <v>4</v>
      </c>
      <c r="O290" s="7">
        <f t="shared" si="159"/>
        <v>4</v>
      </c>
      <c r="Q290" s="7" t="str">
        <f t="shared" si="160"/>
        <v>NA</v>
      </c>
      <c r="R290" s="7" t="e">
        <f t="shared" si="161"/>
        <v>#VALUE!</v>
      </c>
      <c r="S290" s="1" t="s">
        <v>433</v>
      </c>
      <c r="T290" s="7">
        <f t="shared" si="162"/>
        <v>1</v>
      </c>
      <c r="U290" s="1">
        <f t="shared" si="163"/>
        <v>1</v>
      </c>
      <c r="V290" s="1" t="s">
        <v>438</v>
      </c>
      <c r="W290" s="7">
        <f t="shared" si="164"/>
        <v>1</v>
      </c>
      <c r="X290" s="1">
        <f t="shared" si="165"/>
        <v>1</v>
      </c>
      <c r="Y290" s="1" t="s">
        <v>425</v>
      </c>
      <c r="Z290" s="7">
        <f t="shared" si="166"/>
        <v>2</v>
      </c>
      <c r="AA290" s="1">
        <f t="shared" si="167"/>
        <v>2</v>
      </c>
      <c r="AB290" s="1" t="s">
        <v>489</v>
      </c>
      <c r="AC290" s="7">
        <f t="shared" si="168"/>
        <v>1</v>
      </c>
      <c r="AD290" s="1">
        <f t="shared" si="169"/>
        <v>1</v>
      </c>
      <c r="AE290" s="1" t="s">
        <v>446</v>
      </c>
      <c r="AF290" s="7">
        <f t="shared" si="170"/>
        <v>5</v>
      </c>
      <c r="AG290" s="1">
        <f t="shared" si="171"/>
        <v>5</v>
      </c>
      <c r="AH290" s="1" t="s">
        <v>454</v>
      </c>
      <c r="AI290" s="7">
        <f t="shared" si="172"/>
        <v>0</v>
      </c>
      <c r="AJ290" s="1">
        <f t="shared" si="173"/>
        <v>0</v>
      </c>
      <c r="AK290" s="1" t="s">
        <v>453</v>
      </c>
      <c r="AL290" s="7">
        <f t="shared" si="174"/>
        <v>1</v>
      </c>
      <c r="AM290" s="1">
        <f t="shared" si="175"/>
        <v>1</v>
      </c>
      <c r="AN290" s="1" t="s">
        <v>458</v>
      </c>
      <c r="AO290" s="7" t="str">
        <f t="shared" si="176"/>
        <v>NA</v>
      </c>
      <c r="AP290" s="1" t="e">
        <f t="shared" si="177"/>
        <v>#VALUE!</v>
      </c>
      <c r="AQ290" s="1" t="s">
        <v>454</v>
      </c>
      <c r="AR290" s="7">
        <f t="shared" si="178"/>
        <v>0</v>
      </c>
      <c r="AS290" s="1">
        <f t="shared" si="179"/>
        <v>0</v>
      </c>
      <c r="AT290" s="1" t="s">
        <v>462</v>
      </c>
      <c r="AU290" s="7">
        <f t="shared" si="180"/>
        <v>3</v>
      </c>
      <c r="AV290" s="1">
        <f t="shared" si="181"/>
        <v>3</v>
      </c>
      <c r="AW290" s="1" t="s">
        <v>453</v>
      </c>
      <c r="AX290" s="7">
        <f t="shared" si="182"/>
        <v>1</v>
      </c>
      <c r="AY290" s="1">
        <f t="shared" si="183"/>
        <v>1</v>
      </c>
      <c r="AZ290" s="1" t="s">
        <v>474</v>
      </c>
      <c r="BA290" s="7">
        <f t="shared" si="184"/>
        <v>1</v>
      </c>
      <c r="BB290" s="1">
        <f t="shared" si="185"/>
        <v>1</v>
      </c>
      <c r="BC290" s="1" t="s">
        <v>453</v>
      </c>
      <c r="BD290" s="7">
        <f t="shared" si="186"/>
        <v>1</v>
      </c>
      <c r="BE290" s="1">
        <f t="shared" si="187"/>
        <v>1</v>
      </c>
      <c r="BF290" s="1" t="s">
        <v>455</v>
      </c>
      <c r="BG290" s="7" t="str">
        <f t="shared" si="188"/>
        <v>NA</v>
      </c>
      <c r="BH290" s="1" t="e">
        <f t="shared" si="189"/>
        <v>#VALUE!</v>
      </c>
    </row>
    <row r="291" spans="1:60" x14ac:dyDescent="0.25">
      <c r="A291" s="1" t="s">
        <v>1</v>
      </c>
      <c r="B291" s="1" t="s">
        <v>404</v>
      </c>
      <c r="C291" s="7">
        <f t="shared" si="152"/>
        <v>1</v>
      </c>
      <c r="D291" s="1" t="s">
        <v>408</v>
      </c>
      <c r="E291" s="7">
        <f t="shared" si="153"/>
        <v>1</v>
      </c>
      <c r="F291" s="1" t="s">
        <v>414</v>
      </c>
      <c r="G291" s="7">
        <f t="shared" si="154"/>
        <v>1</v>
      </c>
      <c r="H291" s="1" t="s">
        <v>416</v>
      </c>
      <c r="I291" s="7">
        <f t="shared" si="155"/>
        <v>1</v>
      </c>
      <c r="J291" s="1" t="s">
        <v>420</v>
      </c>
      <c r="K291" s="7">
        <f t="shared" si="156"/>
        <v>1</v>
      </c>
      <c r="L291" s="7">
        <f t="shared" si="157"/>
        <v>1</v>
      </c>
      <c r="M291" s="1" t="s">
        <v>489</v>
      </c>
      <c r="N291" s="7">
        <f t="shared" si="158"/>
        <v>1</v>
      </c>
      <c r="O291" s="7">
        <f t="shared" si="159"/>
        <v>1</v>
      </c>
      <c r="P291" s="1" t="s">
        <v>493</v>
      </c>
      <c r="Q291" s="7">
        <f t="shared" si="160"/>
        <v>1</v>
      </c>
      <c r="R291" s="7">
        <f t="shared" si="161"/>
        <v>1</v>
      </c>
      <c r="S291" s="1" t="s">
        <v>432</v>
      </c>
      <c r="T291" s="7">
        <f t="shared" si="162"/>
        <v>2</v>
      </c>
      <c r="U291" s="1">
        <f t="shared" si="163"/>
        <v>2</v>
      </c>
      <c r="V291" s="1" t="s">
        <v>438</v>
      </c>
      <c r="W291" s="7">
        <f t="shared" si="164"/>
        <v>1</v>
      </c>
      <c r="X291" s="1">
        <f t="shared" si="165"/>
        <v>1</v>
      </c>
      <c r="Y291" s="1" t="s">
        <v>438</v>
      </c>
      <c r="Z291" s="7">
        <f t="shared" si="166"/>
        <v>1</v>
      </c>
      <c r="AA291" s="1">
        <f t="shared" si="167"/>
        <v>1</v>
      </c>
      <c r="AB291" s="1" t="s">
        <v>489</v>
      </c>
      <c r="AC291" s="7">
        <f t="shared" si="168"/>
        <v>1</v>
      </c>
      <c r="AD291" s="1">
        <f t="shared" si="169"/>
        <v>1</v>
      </c>
      <c r="AE291" s="1" t="s">
        <v>445</v>
      </c>
      <c r="AF291" s="7">
        <f t="shared" si="170"/>
        <v>1</v>
      </c>
      <c r="AG291" s="1">
        <f t="shared" si="171"/>
        <v>1</v>
      </c>
      <c r="AH291" s="1" t="s">
        <v>453</v>
      </c>
      <c r="AI291" s="7">
        <f t="shared" si="172"/>
        <v>1</v>
      </c>
      <c r="AJ291" s="1">
        <f t="shared" si="173"/>
        <v>1</v>
      </c>
      <c r="AK291" s="1" t="s">
        <v>453</v>
      </c>
      <c r="AL291" s="7">
        <f t="shared" si="174"/>
        <v>1</v>
      </c>
      <c r="AM291" s="1">
        <f t="shared" si="175"/>
        <v>1</v>
      </c>
      <c r="AN291" s="1" t="s">
        <v>454</v>
      </c>
      <c r="AO291" s="7">
        <f t="shared" si="176"/>
        <v>0</v>
      </c>
      <c r="AP291" s="1">
        <f t="shared" si="177"/>
        <v>0</v>
      </c>
      <c r="AQ291" s="1" t="s">
        <v>458</v>
      </c>
      <c r="AR291" s="7" t="str">
        <f t="shared" si="178"/>
        <v>NA</v>
      </c>
      <c r="AS291" s="1" t="e">
        <f t="shared" si="179"/>
        <v>#VALUE!</v>
      </c>
      <c r="AT291" s="1" t="s">
        <v>462</v>
      </c>
      <c r="AU291" s="7">
        <f t="shared" si="180"/>
        <v>3</v>
      </c>
      <c r="AV291" s="1">
        <f t="shared" si="181"/>
        <v>3</v>
      </c>
      <c r="AW291" s="1" t="s">
        <v>454</v>
      </c>
      <c r="AX291" s="7">
        <f t="shared" si="182"/>
        <v>0</v>
      </c>
      <c r="AY291" s="1">
        <f t="shared" si="183"/>
        <v>0</v>
      </c>
      <c r="BA291" s="7" t="str">
        <f t="shared" si="184"/>
        <v>NA</v>
      </c>
      <c r="BB291" s="1" t="e">
        <f t="shared" si="185"/>
        <v>#VALUE!</v>
      </c>
      <c r="BC291" s="1" t="s">
        <v>455</v>
      </c>
      <c r="BD291" s="7" t="str">
        <f t="shared" si="186"/>
        <v>NA</v>
      </c>
      <c r="BE291" s="1" t="e">
        <f t="shared" si="187"/>
        <v>#VALUE!</v>
      </c>
      <c r="BF291" s="1" t="s">
        <v>455</v>
      </c>
      <c r="BG291" s="7" t="str">
        <f t="shared" si="188"/>
        <v>NA</v>
      </c>
      <c r="BH291" s="1" t="e">
        <f t="shared" si="189"/>
        <v>#VALUE!</v>
      </c>
    </row>
    <row r="292" spans="1:60" x14ac:dyDescent="0.25">
      <c r="A292" s="1" t="s">
        <v>224</v>
      </c>
      <c r="B292" s="1" t="s">
        <v>404</v>
      </c>
      <c r="C292" s="7">
        <f t="shared" si="152"/>
        <v>1</v>
      </c>
      <c r="D292" s="1" t="s">
        <v>411</v>
      </c>
      <c r="E292" s="7">
        <f t="shared" si="153"/>
        <v>4</v>
      </c>
      <c r="F292" s="1" t="s">
        <v>484</v>
      </c>
      <c r="G292" s="7">
        <f t="shared" si="154"/>
        <v>2</v>
      </c>
      <c r="H292" s="1" t="s">
        <v>418</v>
      </c>
      <c r="I292" s="7">
        <f t="shared" si="155"/>
        <v>2</v>
      </c>
      <c r="J292" s="1" t="s">
        <v>487</v>
      </c>
      <c r="K292" s="7">
        <f t="shared" si="156"/>
        <v>3</v>
      </c>
      <c r="L292" s="7">
        <f t="shared" si="157"/>
        <v>3</v>
      </c>
      <c r="M292" s="1" t="s">
        <v>426</v>
      </c>
      <c r="N292" s="7">
        <f t="shared" si="158"/>
        <v>4</v>
      </c>
      <c r="O292" s="7">
        <f t="shared" si="159"/>
        <v>4</v>
      </c>
      <c r="Q292" s="7" t="str">
        <f t="shared" si="160"/>
        <v>NA</v>
      </c>
      <c r="R292" s="7" t="e">
        <f t="shared" si="161"/>
        <v>#VALUE!</v>
      </c>
      <c r="S292" s="1" t="s">
        <v>433</v>
      </c>
      <c r="T292" s="7">
        <f t="shared" si="162"/>
        <v>1</v>
      </c>
      <c r="U292" s="1">
        <f t="shared" si="163"/>
        <v>1</v>
      </c>
      <c r="V292" s="1" t="s">
        <v>425</v>
      </c>
      <c r="W292" s="7">
        <f t="shared" si="164"/>
        <v>2</v>
      </c>
      <c r="X292" s="1">
        <f t="shared" si="165"/>
        <v>2</v>
      </c>
      <c r="Y292" s="1" t="s">
        <v>425</v>
      </c>
      <c r="Z292" s="7">
        <f t="shared" si="166"/>
        <v>2</v>
      </c>
      <c r="AA292" s="1">
        <f t="shared" si="167"/>
        <v>2</v>
      </c>
      <c r="AB292" s="1" t="s">
        <v>425</v>
      </c>
      <c r="AC292" s="7">
        <f t="shared" si="168"/>
        <v>2</v>
      </c>
      <c r="AD292" s="1">
        <f t="shared" si="169"/>
        <v>2</v>
      </c>
      <c r="AE292" s="1" t="s">
        <v>445</v>
      </c>
      <c r="AF292" s="7">
        <f t="shared" si="170"/>
        <v>1</v>
      </c>
      <c r="AG292" s="1">
        <f t="shared" si="171"/>
        <v>1</v>
      </c>
      <c r="AH292" s="1" t="s">
        <v>453</v>
      </c>
      <c r="AI292" s="7">
        <f t="shared" si="172"/>
        <v>1</v>
      </c>
      <c r="AJ292" s="1">
        <f t="shared" si="173"/>
        <v>1</v>
      </c>
      <c r="AK292" s="1" t="s">
        <v>440</v>
      </c>
      <c r="AL292" s="7" t="str">
        <f t="shared" si="174"/>
        <v>NA</v>
      </c>
      <c r="AM292" s="1" t="e">
        <f t="shared" si="175"/>
        <v>#VALUE!</v>
      </c>
      <c r="AN292" s="1" t="s">
        <v>454</v>
      </c>
      <c r="AO292" s="7">
        <f t="shared" si="176"/>
        <v>0</v>
      </c>
      <c r="AP292" s="1">
        <f t="shared" si="177"/>
        <v>0</v>
      </c>
      <c r="AQ292" s="1" t="s">
        <v>453</v>
      </c>
      <c r="AR292" s="7">
        <f t="shared" si="178"/>
        <v>1</v>
      </c>
      <c r="AS292" s="1">
        <f t="shared" si="179"/>
        <v>1</v>
      </c>
      <c r="AT292" s="1" t="s">
        <v>464</v>
      </c>
      <c r="AU292" s="7">
        <f t="shared" si="180"/>
        <v>4</v>
      </c>
      <c r="AV292" s="1">
        <f t="shared" si="181"/>
        <v>4</v>
      </c>
      <c r="AW292" s="1" t="s">
        <v>453</v>
      </c>
      <c r="AX292" s="7">
        <f t="shared" si="182"/>
        <v>1</v>
      </c>
      <c r="AY292" s="1">
        <f t="shared" si="183"/>
        <v>1</v>
      </c>
      <c r="AZ292" s="1" t="s">
        <v>475</v>
      </c>
      <c r="BA292" s="7">
        <f t="shared" si="184"/>
        <v>4</v>
      </c>
      <c r="BB292" s="1">
        <f t="shared" si="185"/>
        <v>4</v>
      </c>
      <c r="BC292" s="1" t="s">
        <v>454</v>
      </c>
      <c r="BD292" s="7">
        <f t="shared" si="186"/>
        <v>0</v>
      </c>
      <c r="BE292" s="1">
        <f t="shared" si="187"/>
        <v>0</v>
      </c>
      <c r="BF292" s="1" t="s">
        <v>454</v>
      </c>
      <c r="BG292" s="7">
        <f t="shared" si="188"/>
        <v>0</v>
      </c>
      <c r="BH292" s="1">
        <f t="shared" si="189"/>
        <v>0</v>
      </c>
    </row>
    <row r="293" spans="1:60" x14ac:dyDescent="0.25">
      <c r="A293" s="1" t="s">
        <v>324</v>
      </c>
      <c r="B293" s="1" t="s">
        <v>404</v>
      </c>
      <c r="C293" s="7">
        <f t="shared" si="152"/>
        <v>1</v>
      </c>
      <c r="D293" s="1" t="s">
        <v>412</v>
      </c>
      <c r="E293" s="7">
        <f t="shared" si="153"/>
        <v>5</v>
      </c>
      <c r="F293" s="1" t="s">
        <v>414</v>
      </c>
      <c r="G293" s="7">
        <f t="shared" si="154"/>
        <v>1</v>
      </c>
      <c r="H293" s="1" t="s">
        <v>417</v>
      </c>
      <c r="I293" s="7">
        <f t="shared" si="155"/>
        <v>3</v>
      </c>
      <c r="J293" s="1" t="s">
        <v>487</v>
      </c>
      <c r="K293" s="7">
        <f t="shared" si="156"/>
        <v>3</v>
      </c>
      <c r="L293" s="7">
        <f t="shared" si="157"/>
        <v>3</v>
      </c>
      <c r="M293" s="1" t="s">
        <v>426</v>
      </c>
      <c r="N293" s="7">
        <f t="shared" si="158"/>
        <v>4</v>
      </c>
      <c r="O293" s="7">
        <f t="shared" si="159"/>
        <v>4</v>
      </c>
      <c r="Q293" s="7" t="str">
        <f t="shared" si="160"/>
        <v>NA</v>
      </c>
      <c r="R293" s="7" t="e">
        <f t="shared" si="161"/>
        <v>#VALUE!</v>
      </c>
      <c r="S293" s="1" t="s">
        <v>433</v>
      </c>
      <c r="T293" s="7">
        <f t="shared" si="162"/>
        <v>1</v>
      </c>
      <c r="U293" s="1">
        <f t="shared" si="163"/>
        <v>1</v>
      </c>
      <c r="V293" s="1" t="s">
        <v>438</v>
      </c>
      <c r="W293" s="7">
        <f t="shared" si="164"/>
        <v>1</v>
      </c>
      <c r="X293" s="1">
        <f t="shared" si="165"/>
        <v>1</v>
      </c>
      <c r="Y293" s="1" t="s">
        <v>425</v>
      </c>
      <c r="Z293" s="7">
        <f t="shared" si="166"/>
        <v>2</v>
      </c>
      <c r="AA293" s="1">
        <f t="shared" si="167"/>
        <v>2</v>
      </c>
      <c r="AB293" s="1" t="s">
        <v>440</v>
      </c>
      <c r="AC293" s="7" t="str">
        <f t="shared" si="168"/>
        <v>NA</v>
      </c>
      <c r="AD293" s="1" t="e">
        <f t="shared" si="169"/>
        <v>#VALUE!</v>
      </c>
      <c r="AE293" s="1" t="s">
        <v>446</v>
      </c>
      <c r="AF293" s="7">
        <f t="shared" si="170"/>
        <v>5</v>
      </c>
      <c r="AG293" s="1">
        <f t="shared" si="171"/>
        <v>5</v>
      </c>
      <c r="AH293" s="1" t="s">
        <v>454</v>
      </c>
      <c r="AI293" s="7">
        <f t="shared" si="172"/>
        <v>0</v>
      </c>
      <c r="AJ293" s="1">
        <f t="shared" si="173"/>
        <v>0</v>
      </c>
      <c r="AK293" s="1" t="s">
        <v>453</v>
      </c>
      <c r="AL293" s="7">
        <f t="shared" si="174"/>
        <v>1</v>
      </c>
      <c r="AM293" s="1">
        <f t="shared" si="175"/>
        <v>1</v>
      </c>
      <c r="AN293" s="1" t="s">
        <v>458</v>
      </c>
      <c r="AO293" s="7" t="str">
        <f t="shared" si="176"/>
        <v>NA</v>
      </c>
      <c r="AP293" s="1" t="e">
        <f t="shared" si="177"/>
        <v>#VALUE!</v>
      </c>
      <c r="AQ293" s="1" t="s">
        <v>454</v>
      </c>
      <c r="AR293" s="7">
        <f t="shared" si="178"/>
        <v>0</v>
      </c>
      <c r="AS293" s="1">
        <f t="shared" si="179"/>
        <v>0</v>
      </c>
      <c r="AT293" s="1" t="s">
        <v>462</v>
      </c>
      <c r="AU293" s="7">
        <f t="shared" si="180"/>
        <v>3</v>
      </c>
      <c r="AV293" s="1">
        <f t="shared" si="181"/>
        <v>3</v>
      </c>
      <c r="AW293" s="1" t="s">
        <v>453</v>
      </c>
      <c r="AX293" s="7">
        <f t="shared" si="182"/>
        <v>1</v>
      </c>
      <c r="AY293" s="1">
        <f t="shared" si="183"/>
        <v>1</v>
      </c>
      <c r="AZ293" s="1" t="s">
        <v>474</v>
      </c>
      <c r="BA293" s="7">
        <f t="shared" si="184"/>
        <v>1</v>
      </c>
      <c r="BB293" s="1">
        <f t="shared" si="185"/>
        <v>1</v>
      </c>
      <c r="BC293" s="1" t="s">
        <v>453</v>
      </c>
      <c r="BD293" s="7">
        <f t="shared" si="186"/>
        <v>1</v>
      </c>
      <c r="BE293" s="1">
        <f t="shared" si="187"/>
        <v>1</v>
      </c>
      <c r="BF293" s="1" t="s">
        <v>455</v>
      </c>
      <c r="BG293" s="7" t="str">
        <f t="shared" si="188"/>
        <v>NA</v>
      </c>
      <c r="BH293" s="1" t="e">
        <f t="shared" si="189"/>
        <v>#VALUE!</v>
      </c>
    </row>
    <row r="294" spans="1:60" x14ac:dyDescent="0.25">
      <c r="A294" s="1" t="s">
        <v>360</v>
      </c>
      <c r="B294" s="1" t="s">
        <v>403</v>
      </c>
      <c r="C294" s="7">
        <f t="shared" si="152"/>
        <v>2</v>
      </c>
      <c r="D294" s="1" t="s">
        <v>412</v>
      </c>
      <c r="E294" s="7">
        <f t="shared" si="153"/>
        <v>5</v>
      </c>
      <c r="F294" s="1" t="s">
        <v>414</v>
      </c>
      <c r="G294" s="7">
        <f t="shared" si="154"/>
        <v>1</v>
      </c>
      <c r="H294" s="1" t="s">
        <v>418</v>
      </c>
      <c r="I294" s="7">
        <f t="shared" si="155"/>
        <v>2</v>
      </c>
      <c r="J294" s="1" t="s">
        <v>487</v>
      </c>
      <c r="K294" s="7">
        <f t="shared" si="156"/>
        <v>3</v>
      </c>
      <c r="L294" s="7">
        <f t="shared" si="157"/>
        <v>3</v>
      </c>
      <c r="M294" s="1" t="s">
        <v>491</v>
      </c>
      <c r="N294" s="7" t="str">
        <f t="shared" si="158"/>
        <v>NA</v>
      </c>
      <c r="O294" s="7" t="e">
        <f t="shared" si="159"/>
        <v>#VALUE!</v>
      </c>
      <c r="Q294" s="7" t="str">
        <f t="shared" si="160"/>
        <v>NA</v>
      </c>
      <c r="R294" s="7" t="e">
        <f t="shared" si="161"/>
        <v>#VALUE!</v>
      </c>
      <c r="S294" s="1" t="s">
        <v>434</v>
      </c>
      <c r="T294" s="7">
        <f t="shared" si="162"/>
        <v>5</v>
      </c>
      <c r="U294" s="1">
        <f t="shared" si="163"/>
        <v>5</v>
      </c>
      <c r="V294" s="1" t="s">
        <v>425</v>
      </c>
      <c r="W294" s="7">
        <f t="shared" si="164"/>
        <v>2</v>
      </c>
      <c r="X294" s="1">
        <f t="shared" si="165"/>
        <v>2</v>
      </c>
      <c r="Y294" s="1" t="s">
        <v>425</v>
      </c>
      <c r="Z294" s="7">
        <f t="shared" si="166"/>
        <v>2</v>
      </c>
      <c r="AA294" s="1">
        <f t="shared" si="167"/>
        <v>2</v>
      </c>
      <c r="AB294" s="1" t="s">
        <v>425</v>
      </c>
      <c r="AC294" s="7">
        <f t="shared" si="168"/>
        <v>2</v>
      </c>
      <c r="AD294" s="1">
        <f t="shared" si="169"/>
        <v>2</v>
      </c>
      <c r="AE294" s="1" t="s">
        <v>425</v>
      </c>
      <c r="AF294" s="7">
        <f t="shared" si="170"/>
        <v>2</v>
      </c>
      <c r="AG294" s="1">
        <f t="shared" si="171"/>
        <v>2</v>
      </c>
      <c r="AH294" s="1" t="s">
        <v>454</v>
      </c>
      <c r="AI294" s="7">
        <f t="shared" si="172"/>
        <v>0</v>
      </c>
      <c r="AJ294" s="1">
        <f t="shared" si="173"/>
        <v>0</v>
      </c>
      <c r="AK294" s="1" t="s">
        <v>454</v>
      </c>
      <c r="AL294" s="7">
        <f t="shared" si="174"/>
        <v>0</v>
      </c>
      <c r="AM294" s="1">
        <f t="shared" si="175"/>
        <v>0</v>
      </c>
      <c r="AN294" s="1" t="s">
        <v>458</v>
      </c>
      <c r="AO294" s="7" t="str">
        <f t="shared" si="176"/>
        <v>NA</v>
      </c>
      <c r="AP294" s="1" t="e">
        <f t="shared" si="177"/>
        <v>#VALUE!</v>
      </c>
      <c r="AQ294" s="1" t="s">
        <v>453</v>
      </c>
      <c r="AR294" s="7">
        <f t="shared" si="178"/>
        <v>1</v>
      </c>
      <c r="AS294" s="1">
        <f t="shared" si="179"/>
        <v>1</v>
      </c>
      <c r="AT294" s="1" t="s">
        <v>463</v>
      </c>
      <c r="AU294" s="7">
        <f t="shared" si="180"/>
        <v>5</v>
      </c>
      <c r="AV294" s="1">
        <f t="shared" si="181"/>
        <v>5</v>
      </c>
      <c r="AW294" s="1" t="s">
        <v>453</v>
      </c>
      <c r="AX294" s="7">
        <f t="shared" si="182"/>
        <v>1</v>
      </c>
      <c r="AY294" s="1">
        <f t="shared" si="183"/>
        <v>1</v>
      </c>
      <c r="AZ294" s="1" t="s">
        <v>473</v>
      </c>
      <c r="BA294" s="7">
        <f t="shared" si="184"/>
        <v>2</v>
      </c>
      <c r="BB294" s="1">
        <f t="shared" si="185"/>
        <v>2</v>
      </c>
      <c r="BC294" s="1" t="s">
        <v>453</v>
      </c>
      <c r="BD294" s="7">
        <f t="shared" si="186"/>
        <v>1</v>
      </c>
      <c r="BE294" s="1">
        <f t="shared" si="187"/>
        <v>1</v>
      </c>
      <c r="BF294" s="1" t="s">
        <v>453</v>
      </c>
      <c r="BG294" s="7">
        <f t="shared" si="188"/>
        <v>1</v>
      </c>
      <c r="BH294" s="1">
        <f t="shared" si="189"/>
        <v>1</v>
      </c>
    </row>
    <row r="295" spans="1:60" x14ac:dyDescent="0.25">
      <c r="A295" s="1" t="s">
        <v>8</v>
      </c>
      <c r="B295" s="1" t="s">
        <v>404</v>
      </c>
      <c r="C295" s="7">
        <f t="shared" si="152"/>
        <v>1</v>
      </c>
      <c r="D295" s="1" t="s">
        <v>408</v>
      </c>
      <c r="E295" s="7">
        <f t="shared" si="153"/>
        <v>1</v>
      </c>
      <c r="F295" s="1" t="s">
        <v>414</v>
      </c>
      <c r="G295" s="7">
        <f t="shared" si="154"/>
        <v>1</v>
      </c>
      <c r="H295" s="1" t="s">
        <v>416</v>
      </c>
      <c r="I295" s="7">
        <f t="shared" si="155"/>
        <v>1</v>
      </c>
      <c r="J295" s="1" t="s">
        <v>420</v>
      </c>
      <c r="K295" s="7">
        <f t="shared" si="156"/>
        <v>1</v>
      </c>
      <c r="L295" s="7">
        <f t="shared" si="157"/>
        <v>1</v>
      </c>
      <c r="M295" s="1" t="s">
        <v>489</v>
      </c>
      <c r="N295" s="7">
        <f t="shared" si="158"/>
        <v>1</v>
      </c>
      <c r="O295" s="7">
        <f t="shared" si="159"/>
        <v>1</v>
      </c>
      <c r="P295" s="1" t="s">
        <v>493</v>
      </c>
      <c r="Q295" s="7">
        <f t="shared" si="160"/>
        <v>1</v>
      </c>
      <c r="R295" s="7">
        <f t="shared" si="161"/>
        <v>1</v>
      </c>
      <c r="S295" s="1" t="s">
        <v>432</v>
      </c>
      <c r="T295" s="7">
        <f t="shared" si="162"/>
        <v>2</v>
      </c>
      <c r="U295" s="1">
        <f t="shared" si="163"/>
        <v>2</v>
      </c>
      <c r="V295" s="1" t="s">
        <v>438</v>
      </c>
      <c r="W295" s="7">
        <f t="shared" si="164"/>
        <v>1</v>
      </c>
      <c r="X295" s="1">
        <f t="shared" si="165"/>
        <v>1</v>
      </c>
      <c r="Y295" s="1" t="s">
        <v>438</v>
      </c>
      <c r="Z295" s="7">
        <f t="shared" si="166"/>
        <v>1</v>
      </c>
      <c r="AA295" s="1">
        <f t="shared" si="167"/>
        <v>1</v>
      </c>
      <c r="AB295" s="1" t="s">
        <v>489</v>
      </c>
      <c r="AC295" s="7">
        <f t="shared" si="168"/>
        <v>1</v>
      </c>
      <c r="AD295" s="1">
        <f t="shared" si="169"/>
        <v>1</v>
      </c>
      <c r="AE295" s="1" t="s">
        <v>445</v>
      </c>
      <c r="AF295" s="7">
        <f t="shared" si="170"/>
        <v>1</v>
      </c>
      <c r="AG295" s="1">
        <f t="shared" si="171"/>
        <v>1</v>
      </c>
      <c r="AH295" s="1" t="s">
        <v>453</v>
      </c>
      <c r="AI295" s="7">
        <f t="shared" si="172"/>
        <v>1</v>
      </c>
      <c r="AJ295" s="1">
        <f t="shared" si="173"/>
        <v>1</v>
      </c>
      <c r="AK295" s="1" t="s">
        <v>440</v>
      </c>
      <c r="AL295" s="7" t="str">
        <f t="shared" si="174"/>
        <v>NA</v>
      </c>
      <c r="AM295" s="1" t="e">
        <f t="shared" si="175"/>
        <v>#VALUE!</v>
      </c>
      <c r="AN295" s="1" t="s">
        <v>454</v>
      </c>
      <c r="AO295" s="7">
        <f t="shared" si="176"/>
        <v>0</v>
      </c>
      <c r="AP295" s="1">
        <f t="shared" si="177"/>
        <v>0</v>
      </c>
      <c r="AQ295" s="1" t="s">
        <v>453</v>
      </c>
      <c r="AR295" s="7">
        <f t="shared" si="178"/>
        <v>1</v>
      </c>
      <c r="AS295" s="1">
        <f t="shared" si="179"/>
        <v>1</v>
      </c>
      <c r="AT295" s="1" t="s">
        <v>464</v>
      </c>
      <c r="AU295" s="7">
        <f t="shared" si="180"/>
        <v>4</v>
      </c>
      <c r="AV295" s="1">
        <f t="shared" si="181"/>
        <v>4</v>
      </c>
      <c r="AW295" s="1" t="s">
        <v>454</v>
      </c>
      <c r="AX295" s="7">
        <f t="shared" si="182"/>
        <v>0</v>
      </c>
      <c r="AY295" s="1">
        <f t="shared" si="183"/>
        <v>0</v>
      </c>
      <c r="BA295" s="7" t="str">
        <f t="shared" si="184"/>
        <v>NA</v>
      </c>
      <c r="BB295" s="1" t="e">
        <f t="shared" si="185"/>
        <v>#VALUE!</v>
      </c>
      <c r="BC295" s="1" t="s">
        <v>453</v>
      </c>
      <c r="BD295" s="7">
        <f t="shared" si="186"/>
        <v>1</v>
      </c>
      <c r="BE295" s="1">
        <f t="shared" si="187"/>
        <v>1</v>
      </c>
      <c r="BF295" s="1" t="s">
        <v>455</v>
      </c>
      <c r="BG295" s="7" t="str">
        <f t="shared" si="188"/>
        <v>NA</v>
      </c>
      <c r="BH295" s="1" t="e">
        <f t="shared" si="189"/>
        <v>#VALUE!</v>
      </c>
    </row>
    <row r="296" spans="1:60" x14ac:dyDescent="0.25">
      <c r="A296" s="1" t="s">
        <v>364</v>
      </c>
      <c r="B296" s="1" t="s">
        <v>403</v>
      </c>
      <c r="C296" s="7">
        <f t="shared" si="152"/>
        <v>2</v>
      </c>
      <c r="D296" s="1" t="s">
        <v>412</v>
      </c>
      <c r="E296" s="7">
        <f t="shared" si="153"/>
        <v>5</v>
      </c>
      <c r="F296" s="1" t="s">
        <v>484</v>
      </c>
      <c r="G296" s="7">
        <f t="shared" si="154"/>
        <v>2</v>
      </c>
      <c r="H296" s="1" t="s">
        <v>418</v>
      </c>
      <c r="I296" s="7">
        <f t="shared" si="155"/>
        <v>2</v>
      </c>
      <c r="J296" s="1" t="s">
        <v>487</v>
      </c>
      <c r="K296" s="7">
        <f t="shared" si="156"/>
        <v>3</v>
      </c>
      <c r="L296" s="7">
        <f t="shared" si="157"/>
        <v>3</v>
      </c>
      <c r="M296" s="1" t="s">
        <v>491</v>
      </c>
      <c r="N296" s="7" t="str">
        <f t="shared" si="158"/>
        <v>NA</v>
      </c>
      <c r="O296" s="7" t="e">
        <f t="shared" si="159"/>
        <v>#VALUE!</v>
      </c>
      <c r="Q296" s="7" t="str">
        <f t="shared" si="160"/>
        <v>NA</v>
      </c>
      <c r="R296" s="7" t="e">
        <f t="shared" si="161"/>
        <v>#VALUE!</v>
      </c>
      <c r="S296" s="1" t="s">
        <v>434</v>
      </c>
      <c r="T296" s="7">
        <f t="shared" si="162"/>
        <v>5</v>
      </c>
      <c r="U296" s="1">
        <f t="shared" si="163"/>
        <v>5</v>
      </c>
      <c r="V296" s="1" t="s">
        <v>425</v>
      </c>
      <c r="W296" s="7">
        <f t="shared" si="164"/>
        <v>2</v>
      </c>
      <c r="X296" s="1">
        <f t="shared" si="165"/>
        <v>2</v>
      </c>
      <c r="Y296" s="1" t="s">
        <v>490</v>
      </c>
      <c r="Z296" s="7">
        <f t="shared" si="166"/>
        <v>5</v>
      </c>
      <c r="AA296" s="1">
        <f t="shared" si="167"/>
        <v>5</v>
      </c>
      <c r="AB296" s="1" t="s">
        <v>425</v>
      </c>
      <c r="AC296" s="7">
        <f t="shared" si="168"/>
        <v>2</v>
      </c>
      <c r="AD296" s="1">
        <f t="shared" si="169"/>
        <v>2</v>
      </c>
      <c r="AE296" s="1" t="s">
        <v>425</v>
      </c>
      <c r="AF296" s="7">
        <f t="shared" si="170"/>
        <v>2</v>
      </c>
      <c r="AG296" s="1">
        <f t="shared" si="171"/>
        <v>2</v>
      </c>
      <c r="AH296" s="1" t="s">
        <v>454</v>
      </c>
      <c r="AI296" s="7">
        <f t="shared" si="172"/>
        <v>0</v>
      </c>
      <c r="AJ296" s="1">
        <f t="shared" si="173"/>
        <v>0</v>
      </c>
      <c r="AK296" s="1" t="s">
        <v>454</v>
      </c>
      <c r="AL296" s="7">
        <f t="shared" si="174"/>
        <v>0</v>
      </c>
      <c r="AM296" s="1">
        <f t="shared" si="175"/>
        <v>0</v>
      </c>
      <c r="AN296" s="1" t="s">
        <v>454</v>
      </c>
      <c r="AO296" s="7">
        <f t="shared" si="176"/>
        <v>0</v>
      </c>
      <c r="AP296" s="1">
        <f t="shared" si="177"/>
        <v>0</v>
      </c>
      <c r="AQ296" s="1" t="s">
        <v>453</v>
      </c>
      <c r="AR296" s="7">
        <f t="shared" si="178"/>
        <v>1</v>
      </c>
      <c r="AS296" s="1">
        <f t="shared" si="179"/>
        <v>1</v>
      </c>
      <c r="AT296" s="1" t="s">
        <v>463</v>
      </c>
      <c r="AU296" s="7">
        <f t="shared" si="180"/>
        <v>5</v>
      </c>
      <c r="AV296" s="1">
        <f t="shared" si="181"/>
        <v>5</v>
      </c>
      <c r="AW296" s="1" t="s">
        <v>453</v>
      </c>
      <c r="AX296" s="7">
        <f t="shared" si="182"/>
        <v>1</v>
      </c>
      <c r="AY296" s="1">
        <f t="shared" si="183"/>
        <v>1</v>
      </c>
      <c r="AZ296" s="1" t="s">
        <v>473</v>
      </c>
      <c r="BA296" s="7">
        <f t="shared" si="184"/>
        <v>2</v>
      </c>
      <c r="BB296" s="1">
        <f t="shared" si="185"/>
        <v>2</v>
      </c>
      <c r="BC296" s="1" t="s">
        <v>453</v>
      </c>
      <c r="BD296" s="7">
        <f t="shared" si="186"/>
        <v>1</v>
      </c>
      <c r="BE296" s="1">
        <f t="shared" si="187"/>
        <v>1</v>
      </c>
      <c r="BF296" s="1" t="s">
        <v>453</v>
      </c>
      <c r="BG296" s="7">
        <f t="shared" si="188"/>
        <v>1</v>
      </c>
      <c r="BH296" s="1">
        <f t="shared" si="189"/>
        <v>1</v>
      </c>
    </row>
    <row r="297" spans="1:60" x14ac:dyDescent="0.25">
      <c r="A297" s="1" t="s">
        <v>127</v>
      </c>
      <c r="B297" s="1" t="s">
        <v>403</v>
      </c>
      <c r="C297" s="7">
        <f t="shared" si="152"/>
        <v>2</v>
      </c>
      <c r="D297" s="1" t="s">
        <v>410</v>
      </c>
      <c r="E297" s="7">
        <f t="shared" si="153"/>
        <v>3</v>
      </c>
      <c r="F297" s="1" t="s">
        <v>414</v>
      </c>
      <c r="G297" s="7">
        <f t="shared" si="154"/>
        <v>1</v>
      </c>
      <c r="H297" s="1" t="s">
        <v>417</v>
      </c>
      <c r="I297" s="7">
        <f t="shared" si="155"/>
        <v>3</v>
      </c>
      <c r="J297" s="1" t="s">
        <v>422</v>
      </c>
      <c r="K297" s="7">
        <f t="shared" si="156"/>
        <v>4</v>
      </c>
      <c r="L297" s="7">
        <f t="shared" si="157"/>
        <v>4</v>
      </c>
      <c r="M297" s="1" t="s">
        <v>427</v>
      </c>
      <c r="N297" s="7" t="str">
        <f t="shared" si="158"/>
        <v>NA</v>
      </c>
      <c r="O297" s="7" t="e">
        <f t="shared" si="159"/>
        <v>#VALUE!</v>
      </c>
      <c r="Q297" s="7" t="str">
        <f t="shared" si="160"/>
        <v>NA</v>
      </c>
      <c r="R297" s="7" t="e">
        <f t="shared" si="161"/>
        <v>#VALUE!</v>
      </c>
      <c r="S297" s="1" t="s">
        <v>432</v>
      </c>
      <c r="T297" s="7">
        <f t="shared" si="162"/>
        <v>2</v>
      </c>
      <c r="U297" s="1">
        <f t="shared" si="163"/>
        <v>2</v>
      </c>
      <c r="V297" s="1" t="s">
        <v>440</v>
      </c>
      <c r="W297" s="7" t="str">
        <f t="shared" si="164"/>
        <v>NA</v>
      </c>
      <c r="X297" s="1" t="e">
        <f t="shared" si="165"/>
        <v>#VALUE!</v>
      </c>
      <c r="Y297" s="1" t="s">
        <v>490</v>
      </c>
      <c r="Z297" s="7">
        <f t="shared" si="166"/>
        <v>5</v>
      </c>
      <c r="AA297" s="1">
        <f t="shared" si="167"/>
        <v>5</v>
      </c>
      <c r="AB297" s="1" t="s">
        <v>440</v>
      </c>
      <c r="AC297" s="7" t="str">
        <f t="shared" si="168"/>
        <v>NA</v>
      </c>
      <c r="AD297" s="1" t="e">
        <f t="shared" si="169"/>
        <v>#VALUE!</v>
      </c>
      <c r="AE297" s="1" t="s">
        <v>440</v>
      </c>
      <c r="AF297" s="7" t="str">
        <f t="shared" si="170"/>
        <v>NA</v>
      </c>
      <c r="AG297" s="1" t="e">
        <f t="shared" si="171"/>
        <v>#VALUE!</v>
      </c>
      <c r="AH297" s="1" t="s">
        <v>453</v>
      </c>
      <c r="AI297" s="7">
        <f t="shared" si="172"/>
        <v>1</v>
      </c>
      <c r="AJ297" s="1">
        <f t="shared" si="173"/>
        <v>1</v>
      </c>
      <c r="AK297" s="1" t="s">
        <v>453</v>
      </c>
      <c r="AL297" s="7">
        <f t="shared" si="174"/>
        <v>1</v>
      </c>
      <c r="AM297" s="1">
        <f t="shared" si="175"/>
        <v>1</v>
      </c>
      <c r="AN297" s="1" t="s">
        <v>454</v>
      </c>
      <c r="AO297" s="7">
        <f t="shared" si="176"/>
        <v>0</v>
      </c>
      <c r="AP297" s="1">
        <f t="shared" si="177"/>
        <v>0</v>
      </c>
      <c r="AQ297" s="1" t="s">
        <v>454</v>
      </c>
      <c r="AR297" s="7">
        <f t="shared" si="178"/>
        <v>0</v>
      </c>
      <c r="AS297" s="1">
        <f t="shared" si="179"/>
        <v>0</v>
      </c>
      <c r="AT297" s="1" t="s">
        <v>464</v>
      </c>
      <c r="AU297" s="7">
        <f t="shared" si="180"/>
        <v>4</v>
      </c>
      <c r="AV297" s="1">
        <f t="shared" si="181"/>
        <v>4</v>
      </c>
      <c r="AW297" s="1" t="s">
        <v>454</v>
      </c>
      <c r="AX297" s="7">
        <f t="shared" si="182"/>
        <v>0</v>
      </c>
      <c r="AY297" s="1">
        <f t="shared" si="183"/>
        <v>0</v>
      </c>
      <c r="BA297" s="7" t="str">
        <f t="shared" si="184"/>
        <v>NA</v>
      </c>
      <c r="BB297" s="1" t="e">
        <f t="shared" si="185"/>
        <v>#VALUE!</v>
      </c>
      <c r="BC297" s="1" t="s">
        <v>453</v>
      </c>
      <c r="BD297" s="7">
        <f t="shared" si="186"/>
        <v>1</v>
      </c>
      <c r="BE297" s="1">
        <f t="shared" si="187"/>
        <v>1</v>
      </c>
      <c r="BF297" s="1" t="s">
        <v>454</v>
      </c>
      <c r="BG297" s="7">
        <f t="shared" si="188"/>
        <v>0</v>
      </c>
      <c r="BH297" s="1">
        <f t="shared" si="189"/>
        <v>0</v>
      </c>
    </row>
    <row r="298" spans="1:60" x14ac:dyDescent="0.25">
      <c r="A298" s="1" t="s">
        <v>148</v>
      </c>
      <c r="B298" s="1" t="s">
        <v>405</v>
      </c>
      <c r="C298" s="7">
        <f t="shared" si="152"/>
        <v>3</v>
      </c>
      <c r="D298" s="1" t="s">
        <v>410</v>
      </c>
      <c r="E298" s="7">
        <f t="shared" si="153"/>
        <v>3</v>
      </c>
      <c r="F298" s="1" t="s">
        <v>414</v>
      </c>
      <c r="G298" s="7">
        <f t="shared" si="154"/>
        <v>1</v>
      </c>
      <c r="H298" s="1" t="s">
        <v>417</v>
      </c>
      <c r="I298" s="7">
        <f t="shared" si="155"/>
        <v>3</v>
      </c>
      <c r="J298" s="1" t="s">
        <v>420</v>
      </c>
      <c r="K298" s="7">
        <f t="shared" si="156"/>
        <v>1</v>
      </c>
      <c r="L298" s="7">
        <f t="shared" si="157"/>
        <v>1</v>
      </c>
      <c r="M298" s="1" t="s">
        <v>489</v>
      </c>
      <c r="N298" s="7">
        <f t="shared" si="158"/>
        <v>1</v>
      </c>
      <c r="O298" s="7">
        <f t="shared" si="159"/>
        <v>1</v>
      </c>
      <c r="P298" s="1" t="s">
        <v>496</v>
      </c>
      <c r="Q298" s="7">
        <f t="shared" si="160"/>
        <v>5</v>
      </c>
      <c r="R298" s="7">
        <f t="shared" si="161"/>
        <v>5</v>
      </c>
      <c r="S298" s="1" t="s">
        <v>432</v>
      </c>
      <c r="T298" s="7">
        <f t="shared" si="162"/>
        <v>2</v>
      </c>
      <c r="U298" s="1">
        <f t="shared" si="163"/>
        <v>2</v>
      </c>
      <c r="V298" s="1" t="s">
        <v>438</v>
      </c>
      <c r="W298" s="7">
        <f t="shared" si="164"/>
        <v>1</v>
      </c>
      <c r="X298" s="1">
        <f t="shared" si="165"/>
        <v>1</v>
      </c>
      <c r="Y298" s="1" t="s">
        <v>491</v>
      </c>
      <c r="Z298" s="7" t="str">
        <f t="shared" si="166"/>
        <v>NA</v>
      </c>
      <c r="AA298" s="1" t="e">
        <f t="shared" si="167"/>
        <v>#VALUE!</v>
      </c>
      <c r="AB298" s="1" t="s">
        <v>489</v>
      </c>
      <c r="AC298" s="7">
        <f t="shared" si="168"/>
        <v>1</v>
      </c>
      <c r="AD298" s="1">
        <f t="shared" si="169"/>
        <v>1</v>
      </c>
      <c r="AE298" s="1" t="s">
        <v>425</v>
      </c>
      <c r="AF298" s="7">
        <f t="shared" si="170"/>
        <v>2</v>
      </c>
      <c r="AG298" s="1">
        <f t="shared" si="171"/>
        <v>2</v>
      </c>
      <c r="AH298" s="1" t="s">
        <v>455</v>
      </c>
      <c r="AI298" s="7" t="str">
        <f t="shared" si="172"/>
        <v>NA</v>
      </c>
      <c r="AJ298" s="1" t="e">
        <f t="shared" si="173"/>
        <v>#VALUE!</v>
      </c>
      <c r="AK298" s="1" t="s">
        <v>453</v>
      </c>
      <c r="AL298" s="7">
        <f t="shared" si="174"/>
        <v>1</v>
      </c>
      <c r="AM298" s="1">
        <f t="shared" si="175"/>
        <v>1</v>
      </c>
      <c r="AN298" s="1" t="s">
        <v>454</v>
      </c>
      <c r="AO298" s="7">
        <f t="shared" si="176"/>
        <v>0</v>
      </c>
      <c r="AP298" s="1">
        <f t="shared" si="177"/>
        <v>0</v>
      </c>
      <c r="AQ298" s="1" t="s">
        <v>453</v>
      </c>
      <c r="AR298" s="7">
        <f t="shared" si="178"/>
        <v>1</v>
      </c>
      <c r="AS298" s="1">
        <f t="shared" si="179"/>
        <v>1</v>
      </c>
      <c r="AT298" s="1" t="s">
        <v>464</v>
      </c>
      <c r="AU298" s="7">
        <f t="shared" si="180"/>
        <v>4</v>
      </c>
      <c r="AV298" s="1">
        <f t="shared" si="181"/>
        <v>4</v>
      </c>
      <c r="AW298" s="1" t="s">
        <v>454</v>
      </c>
      <c r="AX298" s="7">
        <f t="shared" si="182"/>
        <v>0</v>
      </c>
      <c r="AY298" s="1">
        <f t="shared" si="183"/>
        <v>0</v>
      </c>
      <c r="BA298" s="7" t="str">
        <f t="shared" si="184"/>
        <v>NA</v>
      </c>
      <c r="BB298" s="1" t="e">
        <f t="shared" si="185"/>
        <v>#VALUE!</v>
      </c>
      <c r="BC298" s="1" t="s">
        <v>453</v>
      </c>
      <c r="BD298" s="7">
        <f t="shared" si="186"/>
        <v>1</v>
      </c>
      <c r="BE298" s="1">
        <f t="shared" si="187"/>
        <v>1</v>
      </c>
      <c r="BF298" s="1" t="s">
        <v>455</v>
      </c>
      <c r="BG298" s="7" t="str">
        <f t="shared" si="188"/>
        <v>NA</v>
      </c>
      <c r="BH298" s="1" t="e">
        <f t="shared" si="189"/>
        <v>#VALUE!</v>
      </c>
    </row>
    <row r="299" spans="1:60" x14ac:dyDescent="0.25">
      <c r="A299" s="1" t="s">
        <v>118</v>
      </c>
      <c r="B299" s="1" t="s">
        <v>403</v>
      </c>
      <c r="C299" s="7">
        <f t="shared" si="152"/>
        <v>2</v>
      </c>
      <c r="D299" s="1" t="s">
        <v>410</v>
      </c>
      <c r="E299" s="7">
        <f t="shared" si="153"/>
        <v>3</v>
      </c>
      <c r="F299" s="1" t="s">
        <v>484</v>
      </c>
      <c r="G299" s="7">
        <f t="shared" si="154"/>
        <v>2</v>
      </c>
      <c r="H299" s="1" t="s">
        <v>417</v>
      </c>
      <c r="I299" s="7">
        <f t="shared" si="155"/>
        <v>3</v>
      </c>
      <c r="J299" s="1" t="s">
        <v>422</v>
      </c>
      <c r="K299" s="7">
        <f t="shared" si="156"/>
        <v>4</v>
      </c>
      <c r="L299" s="7">
        <f t="shared" si="157"/>
        <v>4</v>
      </c>
      <c r="M299" s="1" t="s">
        <v>491</v>
      </c>
      <c r="N299" s="7" t="str">
        <f t="shared" si="158"/>
        <v>NA</v>
      </c>
      <c r="O299" s="7" t="e">
        <f t="shared" si="159"/>
        <v>#VALUE!</v>
      </c>
      <c r="Q299" s="7" t="str">
        <f t="shared" si="160"/>
        <v>NA</v>
      </c>
      <c r="R299" s="7" t="e">
        <f t="shared" si="161"/>
        <v>#VALUE!</v>
      </c>
      <c r="S299" s="1" t="s">
        <v>435</v>
      </c>
      <c r="T299" s="7" t="str">
        <f t="shared" si="162"/>
        <v>NA</v>
      </c>
      <c r="U299" s="1" t="e">
        <f t="shared" si="163"/>
        <v>#VALUE!</v>
      </c>
      <c r="V299" s="1" t="s">
        <v>439</v>
      </c>
      <c r="W299" s="7" t="str">
        <f t="shared" si="164"/>
        <v>NA</v>
      </c>
      <c r="X299" s="1" t="e">
        <f t="shared" si="165"/>
        <v>#VALUE!</v>
      </c>
      <c r="Y299" s="1" t="s">
        <v>490</v>
      </c>
      <c r="Z299" s="7">
        <f t="shared" si="166"/>
        <v>5</v>
      </c>
      <c r="AA299" s="1">
        <f t="shared" si="167"/>
        <v>5</v>
      </c>
      <c r="AB299" s="1" t="s">
        <v>439</v>
      </c>
      <c r="AC299" s="7" t="str">
        <f t="shared" si="168"/>
        <v>NA</v>
      </c>
      <c r="AD299" s="1" t="e">
        <f t="shared" si="169"/>
        <v>#VALUE!</v>
      </c>
      <c r="AE299" s="1" t="s">
        <v>425</v>
      </c>
      <c r="AF299" s="7">
        <f t="shared" si="170"/>
        <v>2</v>
      </c>
      <c r="AG299" s="1">
        <f t="shared" si="171"/>
        <v>2</v>
      </c>
      <c r="AH299" s="1" t="s">
        <v>453</v>
      </c>
      <c r="AI299" s="7">
        <f t="shared" si="172"/>
        <v>1</v>
      </c>
      <c r="AJ299" s="1">
        <f t="shared" si="173"/>
        <v>1</v>
      </c>
      <c r="AK299" s="1" t="s">
        <v>453</v>
      </c>
      <c r="AL299" s="7">
        <f t="shared" si="174"/>
        <v>1</v>
      </c>
      <c r="AM299" s="1">
        <f t="shared" si="175"/>
        <v>1</v>
      </c>
      <c r="AN299" s="1" t="s">
        <v>453</v>
      </c>
      <c r="AO299" s="7">
        <f t="shared" si="176"/>
        <v>1</v>
      </c>
      <c r="AP299" s="1">
        <f t="shared" si="177"/>
        <v>1</v>
      </c>
      <c r="AQ299" s="1" t="s">
        <v>454</v>
      </c>
      <c r="AR299" s="7">
        <f t="shared" si="178"/>
        <v>0</v>
      </c>
      <c r="AS299" s="1">
        <f t="shared" si="179"/>
        <v>0</v>
      </c>
      <c r="AT299" s="1" t="s">
        <v>461</v>
      </c>
      <c r="AU299" s="7">
        <f t="shared" si="180"/>
        <v>1</v>
      </c>
      <c r="AV299" s="1">
        <f t="shared" si="181"/>
        <v>1</v>
      </c>
      <c r="AW299" s="1" t="s">
        <v>453</v>
      </c>
      <c r="AX299" s="7">
        <f t="shared" si="182"/>
        <v>1</v>
      </c>
      <c r="AY299" s="1">
        <f t="shared" si="183"/>
        <v>1</v>
      </c>
      <c r="AZ299" s="1" t="s">
        <v>475</v>
      </c>
      <c r="BA299" s="7">
        <f t="shared" si="184"/>
        <v>4</v>
      </c>
      <c r="BB299" s="1">
        <f t="shared" si="185"/>
        <v>4</v>
      </c>
      <c r="BC299" s="1" t="s">
        <v>453</v>
      </c>
      <c r="BD299" s="7">
        <f t="shared" si="186"/>
        <v>1</v>
      </c>
      <c r="BE299" s="1">
        <f t="shared" si="187"/>
        <v>1</v>
      </c>
      <c r="BF299" s="1" t="s">
        <v>453</v>
      </c>
      <c r="BG299" s="7">
        <f t="shared" si="188"/>
        <v>1</v>
      </c>
      <c r="BH299" s="1">
        <f t="shared" si="189"/>
        <v>1</v>
      </c>
    </row>
    <row r="300" spans="1:60" x14ac:dyDescent="0.25">
      <c r="A300" s="1" t="s">
        <v>330</v>
      </c>
      <c r="B300" s="1" t="s">
        <v>404</v>
      </c>
      <c r="C300" s="7">
        <f t="shared" si="152"/>
        <v>1</v>
      </c>
      <c r="D300" s="1" t="s">
        <v>412</v>
      </c>
      <c r="E300" s="7">
        <f t="shared" si="153"/>
        <v>5</v>
      </c>
      <c r="F300" s="1" t="s">
        <v>414</v>
      </c>
      <c r="G300" s="7">
        <f t="shared" si="154"/>
        <v>1</v>
      </c>
      <c r="H300" s="1" t="s">
        <v>417</v>
      </c>
      <c r="I300" s="7">
        <f t="shared" si="155"/>
        <v>3</v>
      </c>
      <c r="J300" s="1" t="s">
        <v>487</v>
      </c>
      <c r="K300" s="7">
        <f t="shared" si="156"/>
        <v>3</v>
      </c>
      <c r="L300" s="7">
        <f t="shared" si="157"/>
        <v>3</v>
      </c>
      <c r="M300" s="1" t="s">
        <v>426</v>
      </c>
      <c r="N300" s="7">
        <f t="shared" si="158"/>
        <v>4</v>
      </c>
      <c r="O300" s="7">
        <f t="shared" si="159"/>
        <v>4</v>
      </c>
      <c r="Q300" s="7" t="str">
        <f t="shared" si="160"/>
        <v>NA</v>
      </c>
      <c r="R300" s="7" t="e">
        <f t="shared" si="161"/>
        <v>#VALUE!</v>
      </c>
      <c r="S300" s="1" t="s">
        <v>433</v>
      </c>
      <c r="T300" s="7">
        <f t="shared" si="162"/>
        <v>1</v>
      </c>
      <c r="U300" s="1">
        <f t="shared" si="163"/>
        <v>1</v>
      </c>
      <c r="V300" s="1" t="s">
        <v>438</v>
      </c>
      <c r="W300" s="7">
        <f t="shared" si="164"/>
        <v>1</v>
      </c>
      <c r="X300" s="1">
        <f t="shared" si="165"/>
        <v>1</v>
      </c>
      <c r="Y300" s="1" t="s">
        <v>425</v>
      </c>
      <c r="Z300" s="7">
        <f t="shared" si="166"/>
        <v>2</v>
      </c>
      <c r="AA300" s="1">
        <f t="shared" si="167"/>
        <v>2</v>
      </c>
      <c r="AB300" s="1" t="s">
        <v>489</v>
      </c>
      <c r="AC300" s="7">
        <f t="shared" si="168"/>
        <v>1</v>
      </c>
      <c r="AD300" s="1">
        <f t="shared" si="169"/>
        <v>1</v>
      </c>
      <c r="AE300" s="1" t="s">
        <v>445</v>
      </c>
      <c r="AF300" s="7">
        <f t="shared" si="170"/>
        <v>1</v>
      </c>
      <c r="AG300" s="1">
        <f t="shared" si="171"/>
        <v>1</v>
      </c>
      <c r="AH300" s="1" t="s">
        <v>454</v>
      </c>
      <c r="AI300" s="7">
        <f t="shared" si="172"/>
        <v>0</v>
      </c>
      <c r="AJ300" s="1">
        <f t="shared" si="173"/>
        <v>0</v>
      </c>
      <c r="AK300" s="1" t="s">
        <v>453</v>
      </c>
      <c r="AL300" s="7">
        <f t="shared" si="174"/>
        <v>1</v>
      </c>
      <c r="AM300" s="1">
        <f t="shared" si="175"/>
        <v>1</v>
      </c>
      <c r="AN300" s="1" t="s">
        <v>458</v>
      </c>
      <c r="AO300" s="7" t="str">
        <f t="shared" si="176"/>
        <v>NA</v>
      </c>
      <c r="AP300" s="1" t="e">
        <f t="shared" si="177"/>
        <v>#VALUE!</v>
      </c>
      <c r="AQ300" s="1" t="s">
        <v>454</v>
      </c>
      <c r="AR300" s="7">
        <f t="shared" si="178"/>
        <v>0</v>
      </c>
      <c r="AS300" s="1">
        <f t="shared" si="179"/>
        <v>0</v>
      </c>
      <c r="AT300" s="1" t="s">
        <v>462</v>
      </c>
      <c r="AU300" s="7">
        <f t="shared" si="180"/>
        <v>3</v>
      </c>
      <c r="AV300" s="1">
        <f t="shared" si="181"/>
        <v>3</v>
      </c>
      <c r="AW300" s="1" t="s">
        <v>453</v>
      </c>
      <c r="AX300" s="7">
        <f t="shared" si="182"/>
        <v>1</v>
      </c>
      <c r="AY300" s="1">
        <f t="shared" si="183"/>
        <v>1</v>
      </c>
      <c r="AZ300" s="1" t="s">
        <v>474</v>
      </c>
      <c r="BA300" s="7">
        <f t="shared" si="184"/>
        <v>1</v>
      </c>
      <c r="BB300" s="1">
        <f t="shared" si="185"/>
        <v>1</v>
      </c>
      <c r="BC300" s="1" t="s">
        <v>453</v>
      </c>
      <c r="BD300" s="7">
        <f t="shared" si="186"/>
        <v>1</v>
      </c>
      <c r="BE300" s="1">
        <f t="shared" si="187"/>
        <v>1</v>
      </c>
      <c r="BF300" s="1" t="s">
        <v>455</v>
      </c>
      <c r="BG300" s="7" t="str">
        <f t="shared" si="188"/>
        <v>NA</v>
      </c>
      <c r="BH300" s="1" t="e">
        <f t="shared" si="189"/>
        <v>#VALUE!</v>
      </c>
    </row>
    <row r="301" spans="1:60" x14ac:dyDescent="0.25">
      <c r="A301" s="1" t="s">
        <v>38</v>
      </c>
      <c r="B301" s="1" t="s">
        <v>404</v>
      </c>
      <c r="C301" s="7">
        <f t="shared" si="152"/>
        <v>1</v>
      </c>
      <c r="D301" s="1" t="s">
        <v>408</v>
      </c>
      <c r="E301" s="7">
        <f t="shared" si="153"/>
        <v>1</v>
      </c>
      <c r="F301" s="1" t="s">
        <v>414</v>
      </c>
      <c r="G301" s="7">
        <f t="shared" si="154"/>
        <v>1</v>
      </c>
      <c r="H301" s="1" t="s">
        <v>416</v>
      </c>
      <c r="I301" s="7">
        <f t="shared" si="155"/>
        <v>1</v>
      </c>
      <c r="J301" s="1" t="s">
        <v>421</v>
      </c>
      <c r="K301" s="7">
        <f t="shared" si="156"/>
        <v>2</v>
      </c>
      <c r="L301" s="7">
        <f t="shared" si="157"/>
        <v>2</v>
      </c>
      <c r="M301" s="1" t="s">
        <v>489</v>
      </c>
      <c r="N301" s="7">
        <f t="shared" si="158"/>
        <v>1</v>
      </c>
      <c r="O301" s="7">
        <f t="shared" si="159"/>
        <v>1</v>
      </c>
      <c r="P301" s="1" t="s">
        <v>494</v>
      </c>
      <c r="Q301" s="7">
        <f t="shared" si="160"/>
        <v>4</v>
      </c>
      <c r="R301" s="7">
        <f t="shared" si="161"/>
        <v>4</v>
      </c>
      <c r="S301" s="1" t="s">
        <v>433</v>
      </c>
      <c r="T301" s="7">
        <f t="shared" si="162"/>
        <v>1</v>
      </c>
      <c r="U301" s="1">
        <f t="shared" si="163"/>
        <v>1</v>
      </c>
      <c r="V301" s="1" t="s">
        <v>438</v>
      </c>
      <c r="W301" s="7">
        <f t="shared" si="164"/>
        <v>1</v>
      </c>
      <c r="X301" s="1">
        <f t="shared" si="165"/>
        <v>1</v>
      </c>
      <c r="Y301" s="1" t="s">
        <v>425</v>
      </c>
      <c r="Z301" s="7">
        <f t="shared" si="166"/>
        <v>2</v>
      </c>
      <c r="AA301" s="1">
        <f t="shared" si="167"/>
        <v>2</v>
      </c>
      <c r="AB301" s="1" t="s">
        <v>489</v>
      </c>
      <c r="AC301" s="7">
        <f t="shared" si="168"/>
        <v>1</v>
      </c>
      <c r="AD301" s="1">
        <f t="shared" si="169"/>
        <v>1</v>
      </c>
      <c r="AE301" s="1" t="s">
        <v>446</v>
      </c>
      <c r="AF301" s="7">
        <f t="shared" si="170"/>
        <v>5</v>
      </c>
      <c r="AG301" s="1">
        <f t="shared" si="171"/>
        <v>5</v>
      </c>
      <c r="AH301" s="1" t="s">
        <v>454</v>
      </c>
      <c r="AI301" s="7">
        <f t="shared" si="172"/>
        <v>0</v>
      </c>
      <c r="AJ301" s="1">
        <f t="shared" si="173"/>
        <v>0</v>
      </c>
      <c r="AK301" s="1" t="s">
        <v>453</v>
      </c>
      <c r="AL301" s="7">
        <f t="shared" si="174"/>
        <v>1</v>
      </c>
      <c r="AM301" s="1">
        <f t="shared" si="175"/>
        <v>1</v>
      </c>
      <c r="AN301" s="1" t="s">
        <v>454</v>
      </c>
      <c r="AO301" s="7">
        <f t="shared" si="176"/>
        <v>0</v>
      </c>
      <c r="AP301" s="1">
        <f t="shared" si="177"/>
        <v>0</v>
      </c>
      <c r="AQ301" s="1" t="s">
        <v>458</v>
      </c>
      <c r="AR301" s="7" t="str">
        <f t="shared" si="178"/>
        <v>NA</v>
      </c>
      <c r="AS301" s="1" t="e">
        <f t="shared" si="179"/>
        <v>#VALUE!</v>
      </c>
      <c r="AT301" s="1" t="s">
        <v>462</v>
      </c>
      <c r="AU301" s="7">
        <f t="shared" si="180"/>
        <v>3</v>
      </c>
      <c r="AV301" s="1">
        <f t="shared" si="181"/>
        <v>3</v>
      </c>
      <c r="AW301" s="1" t="s">
        <v>467</v>
      </c>
      <c r="AX301" s="7" t="str">
        <f t="shared" si="182"/>
        <v>NA</v>
      </c>
      <c r="AY301" s="1" t="e">
        <f t="shared" si="183"/>
        <v>#VALUE!</v>
      </c>
      <c r="BA301" s="7" t="str">
        <f t="shared" si="184"/>
        <v>NA</v>
      </c>
      <c r="BB301" s="1" t="e">
        <f t="shared" si="185"/>
        <v>#VALUE!</v>
      </c>
      <c r="BC301" s="1" t="s">
        <v>454</v>
      </c>
      <c r="BD301" s="7">
        <f t="shared" si="186"/>
        <v>0</v>
      </c>
      <c r="BE301" s="1">
        <f t="shared" si="187"/>
        <v>0</v>
      </c>
      <c r="BF301" s="1" t="s">
        <v>454</v>
      </c>
      <c r="BG301" s="7">
        <f t="shared" si="188"/>
        <v>0</v>
      </c>
      <c r="BH301" s="1">
        <f t="shared" si="189"/>
        <v>0</v>
      </c>
    </row>
    <row r="302" spans="1:60" x14ac:dyDescent="0.25">
      <c r="A302" s="1" t="s">
        <v>354</v>
      </c>
      <c r="B302" s="1" t="s">
        <v>403</v>
      </c>
      <c r="C302" s="7">
        <f t="shared" si="152"/>
        <v>2</v>
      </c>
      <c r="D302" s="1" t="s">
        <v>412</v>
      </c>
      <c r="E302" s="7">
        <f t="shared" si="153"/>
        <v>5</v>
      </c>
      <c r="F302" s="1" t="s">
        <v>414</v>
      </c>
      <c r="G302" s="7">
        <f t="shared" si="154"/>
        <v>1</v>
      </c>
      <c r="H302" s="1" t="s">
        <v>418</v>
      </c>
      <c r="I302" s="7">
        <f t="shared" si="155"/>
        <v>2</v>
      </c>
      <c r="J302" s="1" t="s">
        <v>487</v>
      </c>
      <c r="K302" s="7">
        <f t="shared" si="156"/>
        <v>3</v>
      </c>
      <c r="L302" s="7">
        <f t="shared" si="157"/>
        <v>3</v>
      </c>
      <c r="M302" s="1" t="s">
        <v>491</v>
      </c>
      <c r="N302" s="7" t="str">
        <f t="shared" si="158"/>
        <v>NA</v>
      </c>
      <c r="O302" s="7" t="e">
        <f t="shared" si="159"/>
        <v>#VALUE!</v>
      </c>
      <c r="Q302" s="7" t="str">
        <f t="shared" si="160"/>
        <v>NA</v>
      </c>
      <c r="R302" s="7" t="e">
        <f t="shared" si="161"/>
        <v>#VALUE!</v>
      </c>
      <c r="S302" s="1" t="s">
        <v>434</v>
      </c>
      <c r="T302" s="7">
        <f t="shared" si="162"/>
        <v>5</v>
      </c>
      <c r="U302" s="1">
        <f t="shared" si="163"/>
        <v>5</v>
      </c>
      <c r="V302" s="1" t="s">
        <v>425</v>
      </c>
      <c r="W302" s="7">
        <f t="shared" si="164"/>
        <v>2</v>
      </c>
      <c r="X302" s="1">
        <f t="shared" si="165"/>
        <v>2</v>
      </c>
      <c r="Y302" s="1" t="s">
        <v>425</v>
      </c>
      <c r="Z302" s="7">
        <f t="shared" si="166"/>
        <v>2</v>
      </c>
      <c r="AA302" s="1">
        <f t="shared" si="167"/>
        <v>2</v>
      </c>
      <c r="AB302" s="1" t="s">
        <v>489</v>
      </c>
      <c r="AC302" s="7">
        <f t="shared" si="168"/>
        <v>1</v>
      </c>
      <c r="AD302" s="1">
        <f t="shared" si="169"/>
        <v>1</v>
      </c>
      <c r="AE302" s="1" t="s">
        <v>445</v>
      </c>
      <c r="AF302" s="7">
        <f t="shared" si="170"/>
        <v>1</v>
      </c>
      <c r="AG302" s="1">
        <f t="shared" si="171"/>
        <v>1</v>
      </c>
      <c r="AH302" s="1" t="s">
        <v>453</v>
      </c>
      <c r="AI302" s="7">
        <f t="shared" si="172"/>
        <v>1</v>
      </c>
      <c r="AJ302" s="1">
        <f t="shared" si="173"/>
        <v>1</v>
      </c>
      <c r="AK302" s="1" t="s">
        <v>454</v>
      </c>
      <c r="AL302" s="7">
        <f t="shared" si="174"/>
        <v>0</v>
      </c>
      <c r="AM302" s="1">
        <f t="shared" si="175"/>
        <v>0</v>
      </c>
      <c r="AN302" s="1" t="s">
        <v>458</v>
      </c>
      <c r="AO302" s="7" t="str">
        <f t="shared" si="176"/>
        <v>NA</v>
      </c>
      <c r="AP302" s="1" t="e">
        <f t="shared" si="177"/>
        <v>#VALUE!</v>
      </c>
      <c r="AQ302" s="1" t="s">
        <v>453</v>
      </c>
      <c r="AR302" s="7">
        <f t="shared" si="178"/>
        <v>1</v>
      </c>
      <c r="AS302" s="1">
        <f t="shared" si="179"/>
        <v>1</v>
      </c>
      <c r="AT302" s="1" t="s">
        <v>463</v>
      </c>
      <c r="AU302" s="7">
        <f t="shared" si="180"/>
        <v>5</v>
      </c>
      <c r="AV302" s="1">
        <f t="shared" si="181"/>
        <v>5</v>
      </c>
      <c r="AW302" s="1" t="s">
        <v>454</v>
      </c>
      <c r="AX302" s="7">
        <f t="shared" si="182"/>
        <v>0</v>
      </c>
      <c r="AY302" s="1">
        <f t="shared" si="183"/>
        <v>0</v>
      </c>
      <c r="BA302" s="7" t="str">
        <f t="shared" si="184"/>
        <v>NA</v>
      </c>
      <c r="BB302" s="1" t="e">
        <f t="shared" si="185"/>
        <v>#VALUE!</v>
      </c>
      <c r="BC302" s="1" t="s">
        <v>453</v>
      </c>
      <c r="BD302" s="7">
        <f t="shared" si="186"/>
        <v>1</v>
      </c>
      <c r="BE302" s="1">
        <f t="shared" si="187"/>
        <v>1</v>
      </c>
      <c r="BF302" s="1" t="s">
        <v>453</v>
      </c>
      <c r="BG302" s="7">
        <f t="shared" si="188"/>
        <v>1</v>
      </c>
      <c r="BH302" s="1">
        <f t="shared" si="189"/>
        <v>1</v>
      </c>
    </row>
    <row r="303" spans="1:60" x14ac:dyDescent="0.25">
      <c r="A303" s="1" t="s">
        <v>239</v>
      </c>
      <c r="B303" s="1" t="s">
        <v>403</v>
      </c>
      <c r="C303" s="7">
        <f t="shared" si="152"/>
        <v>2</v>
      </c>
      <c r="D303" s="1" t="s">
        <v>411</v>
      </c>
      <c r="E303" s="7">
        <f t="shared" si="153"/>
        <v>4</v>
      </c>
      <c r="F303" s="1" t="s">
        <v>484</v>
      </c>
      <c r="G303" s="7">
        <f t="shared" si="154"/>
        <v>2</v>
      </c>
      <c r="H303" s="1" t="s">
        <v>419</v>
      </c>
      <c r="I303" s="7">
        <f t="shared" si="155"/>
        <v>4</v>
      </c>
      <c r="J303" s="1" t="s">
        <v>487</v>
      </c>
      <c r="K303" s="7">
        <f t="shared" si="156"/>
        <v>3</v>
      </c>
      <c r="L303" s="7">
        <f t="shared" si="157"/>
        <v>3</v>
      </c>
      <c r="M303" s="1" t="s">
        <v>491</v>
      </c>
      <c r="N303" s="7" t="str">
        <f t="shared" si="158"/>
        <v>NA</v>
      </c>
      <c r="O303" s="7" t="e">
        <f t="shared" si="159"/>
        <v>#VALUE!</v>
      </c>
      <c r="Q303" s="7" t="str">
        <f t="shared" si="160"/>
        <v>NA</v>
      </c>
      <c r="R303" s="7" t="e">
        <f t="shared" si="161"/>
        <v>#VALUE!</v>
      </c>
      <c r="S303" s="1" t="s">
        <v>434</v>
      </c>
      <c r="T303" s="7">
        <f t="shared" si="162"/>
        <v>5</v>
      </c>
      <c r="U303" s="1">
        <f t="shared" si="163"/>
        <v>5</v>
      </c>
      <c r="V303" s="1" t="s">
        <v>490</v>
      </c>
      <c r="W303" s="7">
        <f t="shared" si="164"/>
        <v>5</v>
      </c>
      <c r="X303" s="1">
        <f t="shared" si="165"/>
        <v>5</v>
      </c>
      <c r="Y303" s="1" t="s">
        <v>425</v>
      </c>
      <c r="Z303" s="7">
        <f t="shared" si="166"/>
        <v>2</v>
      </c>
      <c r="AA303" s="1">
        <f t="shared" si="167"/>
        <v>2</v>
      </c>
      <c r="AB303" s="1" t="s">
        <v>425</v>
      </c>
      <c r="AC303" s="7">
        <f t="shared" si="168"/>
        <v>2</v>
      </c>
      <c r="AD303" s="1">
        <f t="shared" si="169"/>
        <v>2</v>
      </c>
      <c r="AE303" s="1" t="s">
        <v>446</v>
      </c>
      <c r="AF303" s="7">
        <f t="shared" si="170"/>
        <v>5</v>
      </c>
      <c r="AG303" s="1">
        <f t="shared" si="171"/>
        <v>5</v>
      </c>
      <c r="AH303" s="1" t="s">
        <v>453</v>
      </c>
      <c r="AI303" s="7">
        <f t="shared" si="172"/>
        <v>1</v>
      </c>
      <c r="AJ303" s="1">
        <f t="shared" si="173"/>
        <v>1</v>
      </c>
      <c r="AK303" s="1" t="s">
        <v>454</v>
      </c>
      <c r="AL303" s="7">
        <f t="shared" si="174"/>
        <v>0</v>
      </c>
      <c r="AM303" s="1">
        <f t="shared" si="175"/>
        <v>0</v>
      </c>
      <c r="AN303" s="1" t="s">
        <v>454</v>
      </c>
      <c r="AO303" s="7">
        <f t="shared" si="176"/>
        <v>0</v>
      </c>
      <c r="AP303" s="1">
        <f t="shared" si="177"/>
        <v>0</v>
      </c>
      <c r="AQ303" s="1" t="s">
        <v>454</v>
      </c>
      <c r="AR303" s="7">
        <f t="shared" si="178"/>
        <v>0</v>
      </c>
      <c r="AS303" s="1">
        <f t="shared" si="179"/>
        <v>0</v>
      </c>
      <c r="AT303" s="1" t="s">
        <v>464</v>
      </c>
      <c r="AU303" s="7">
        <f t="shared" si="180"/>
        <v>4</v>
      </c>
      <c r="AV303" s="1">
        <f t="shared" si="181"/>
        <v>4</v>
      </c>
      <c r="AW303" s="1" t="s">
        <v>454</v>
      </c>
      <c r="AX303" s="7">
        <f t="shared" si="182"/>
        <v>0</v>
      </c>
      <c r="AY303" s="1">
        <f t="shared" si="183"/>
        <v>0</v>
      </c>
      <c r="BA303" s="7" t="str">
        <f t="shared" si="184"/>
        <v>NA</v>
      </c>
      <c r="BB303" s="1" t="e">
        <f t="shared" si="185"/>
        <v>#VALUE!</v>
      </c>
      <c r="BC303" s="1" t="s">
        <v>455</v>
      </c>
      <c r="BD303" s="7" t="str">
        <f t="shared" si="186"/>
        <v>NA</v>
      </c>
      <c r="BE303" s="1" t="e">
        <f t="shared" si="187"/>
        <v>#VALUE!</v>
      </c>
      <c r="BF303" s="1" t="s">
        <v>454</v>
      </c>
      <c r="BG303" s="7">
        <f t="shared" si="188"/>
        <v>0</v>
      </c>
      <c r="BH303" s="1">
        <f t="shared" si="189"/>
        <v>0</v>
      </c>
    </row>
    <row r="304" spans="1:60" x14ac:dyDescent="0.25">
      <c r="A304" s="1" t="s">
        <v>209</v>
      </c>
      <c r="B304" s="1" t="s">
        <v>403</v>
      </c>
      <c r="C304" s="7">
        <f t="shared" si="152"/>
        <v>2</v>
      </c>
      <c r="D304" s="1" t="s">
        <v>411</v>
      </c>
      <c r="E304" s="7">
        <f t="shared" si="153"/>
        <v>4</v>
      </c>
      <c r="F304" s="1" t="s">
        <v>484</v>
      </c>
      <c r="G304" s="7">
        <f t="shared" si="154"/>
        <v>2</v>
      </c>
      <c r="H304" s="1" t="s">
        <v>418</v>
      </c>
      <c r="I304" s="7">
        <f t="shared" si="155"/>
        <v>2</v>
      </c>
      <c r="J304" s="1" t="s">
        <v>421</v>
      </c>
      <c r="K304" s="7">
        <f t="shared" si="156"/>
        <v>2</v>
      </c>
      <c r="L304" s="7">
        <f t="shared" si="157"/>
        <v>2</v>
      </c>
      <c r="M304" s="1" t="s">
        <v>425</v>
      </c>
      <c r="N304" s="7">
        <f t="shared" si="158"/>
        <v>2</v>
      </c>
      <c r="O304" s="7">
        <f t="shared" si="159"/>
        <v>2</v>
      </c>
      <c r="P304" s="1" t="s">
        <v>497</v>
      </c>
      <c r="Q304" s="7">
        <f t="shared" si="160"/>
        <v>2</v>
      </c>
      <c r="R304" s="7">
        <f t="shared" si="161"/>
        <v>2</v>
      </c>
      <c r="S304" s="1" t="s">
        <v>433</v>
      </c>
      <c r="T304" s="7">
        <f t="shared" si="162"/>
        <v>1</v>
      </c>
      <c r="U304" s="1">
        <f t="shared" si="163"/>
        <v>1</v>
      </c>
      <c r="V304" s="1" t="s">
        <v>425</v>
      </c>
      <c r="W304" s="7">
        <f t="shared" si="164"/>
        <v>2</v>
      </c>
      <c r="X304" s="1">
        <f t="shared" si="165"/>
        <v>2</v>
      </c>
      <c r="Y304" s="1" t="s">
        <v>425</v>
      </c>
      <c r="Z304" s="7">
        <f t="shared" si="166"/>
        <v>2</v>
      </c>
      <c r="AA304" s="1">
        <f t="shared" si="167"/>
        <v>2</v>
      </c>
      <c r="AB304" s="1" t="s">
        <v>425</v>
      </c>
      <c r="AC304" s="7">
        <f t="shared" si="168"/>
        <v>2</v>
      </c>
      <c r="AD304" s="1">
        <f t="shared" si="169"/>
        <v>2</v>
      </c>
      <c r="AE304" s="1" t="s">
        <v>425</v>
      </c>
      <c r="AF304" s="7">
        <f t="shared" si="170"/>
        <v>2</v>
      </c>
      <c r="AG304" s="1">
        <f t="shared" si="171"/>
        <v>2</v>
      </c>
      <c r="AH304" s="1" t="s">
        <v>453</v>
      </c>
      <c r="AI304" s="7">
        <f t="shared" si="172"/>
        <v>1</v>
      </c>
      <c r="AJ304" s="1">
        <f t="shared" si="173"/>
        <v>1</v>
      </c>
      <c r="AK304" s="1" t="s">
        <v>453</v>
      </c>
      <c r="AL304" s="7">
        <f t="shared" si="174"/>
        <v>1</v>
      </c>
      <c r="AM304" s="1">
        <f t="shared" si="175"/>
        <v>1</v>
      </c>
      <c r="AN304" s="1" t="s">
        <v>454</v>
      </c>
      <c r="AO304" s="7">
        <f t="shared" si="176"/>
        <v>0</v>
      </c>
      <c r="AP304" s="1">
        <f t="shared" si="177"/>
        <v>0</v>
      </c>
      <c r="AQ304" s="1" t="s">
        <v>454</v>
      </c>
      <c r="AR304" s="7">
        <f t="shared" si="178"/>
        <v>0</v>
      </c>
      <c r="AS304" s="1">
        <f t="shared" si="179"/>
        <v>0</v>
      </c>
      <c r="AT304" s="1" t="s">
        <v>462</v>
      </c>
      <c r="AU304" s="7">
        <f t="shared" si="180"/>
        <v>3</v>
      </c>
      <c r="AV304" s="1">
        <f t="shared" si="181"/>
        <v>3</v>
      </c>
      <c r="AW304" s="1" t="s">
        <v>453</v>
      </c>
      <c r="AX304" s="7">
        <f t="shared" si="182"/>
        <v>1</v>
      </c>
      <c r="AY304" s="1">
        <f t="shared" si="183"/>
        <v>1</v>
      </c>
      <c r="AZ304" s="1" t="s">
        <v>474</v>
      </c>
      <c r="BA304" s="7">
        <f t="shared" si="184"/>
        <v>1</v>
      </c>
      <c r="BB304" s="1">
        <f t="shared" si="185"/>
        <v>1</v>
      </c>
      <c r="BC304" s="1" t="s">
        <v>453</v>
      </c>
      <c r="BD304" s="7">
        <f t="shared" si="186"/>
        <v>1</v>
      </c>
      <c r="BE304" s="1">
        <f t="shared" si="187"/>
        <v>1</v>
      </c>
      <c r="BF304" s="1" t="s">
        <v>453</v>
      </c>
      <c r="BG304" s="7">
        <f t="shared" si="188"/>
        <v>1</v>
      </c>
      <c r="BH304" s="1">
        <f t="shared" si="189"/>
        <v>1</v>
      </c>
    </row>
    <row r="305" spans="1:60" x14ac:dyDescent="0.25">
      <c r="A305" s="1" t="s">
        <v>35</v>
      </c>
      <c r="B305" s="1" t="s">
        <v>404</v>
      </c>
      <c r="C305" s="7">
        <f t="shared" si="152"/>
        <v>1</v>
      </c>
      <c r="D305" s="1" t="s">
        <v>408</v>
      </c>
      <c r="E305" s="7">
        <f t="shared" si="153"/>
        <v>1</v>
      </c>
      <c r="F305" s="1" t="s">
        <v>414</v>
      </c>
      <c r="G305" s="7">
        <f t="shared" si="154"/>
        <v>1</v>
      </c>
      <c r="H305" s="1" t="s">
        <v>416</v>
      </c>
      <c r="I305" s="7">
        <f t="shared" si="155"/>
        <v>1</v>
      </c>
      <c r="J305" s="1" t="s">
        <v>421</v>
      </c>
      <c r="K305" s="7">
        <f t="shared" si="156"/>
        <v>2</v>
      </c>
      <c r="L305" s="7">
        <f t="shared" si="157"/>
        <v>2</v>
      </c>
      <c r="M305" s="1" t="s">
        <v>489</v>
      </c>
      <c r="N305" s="7">
        <f t="shared" si="158"/>
        <v>1</v>
      </c>
      <c r="O305" s="7">
        <f t="shared" si="159"/>
        <v>1</v>
      </c>
      <c r="P305" s="1" t="s">
        <v>494</v>
      </c>
      <c r="Q305" s="7">
        <f t="shared" si="160"/>
        <v>4</v>
      </c>
      <c r="R305" s="7">
        <f t="shared" si="161"/>
        <v>4</v>
      </c>
      <c r="S305" s="1" t="s">
        <v>433</v>
      </c>
      <c r="T305" s="7">
        <f t="shared" si="162"/>
        <v>1</v>
      </c>
      <c r="U305" s="1">
        <f t="shared" si="163"/>
        <v>1</v>
      </c>
      <c r="V305" s="1" t="s">
        <v>438</v>
      </c>
      <c r="W305" s="7">
        <f t="shared" si="164"/>
        <v>1</v>
      </c>
      <c r="X305" s="1">
        <f t="shared" si="165"/>
        <v>1</v>
      </c>
      <c r="Y305" s="1" t="s">
        <v>425</v>
      </c>
      <c r="Z305" s="7">
        <f t="shared" si="166"/>
        <v>2</v>
      </c>
      <c r="AA305" s="1">
        <f t="shared" si="167"/>
        <v>2</v>
      </c>
      <c r="AB305" s="1" t="s">
        <v>489</v>
      </c>
      <c r="AC305" s="7">
        <f t="shared" si="168"/>
        <v>1</v>
      </c>
      <c r="AD305" s="1">
        <f t="shared" si="169"/>
        <v>1</v>
      </c>
      <c r="AE305" s="1" t="s">
        <v>446</v>
      </c>
      <c r="AF305" s="7">
        <f t="shared" si="170"/>
        <v>5</v>
      </c>
      <c r="AG305" s="1">
        <f t="shared" si="171"/>
        <v>5</v>
      </c>
      <c r="AH305" s="1" t="s">
        <v>455</v>
      </c>
      <c r="AI305" s="7" t="str">
        <f t="shared" si="172"/>
        <v>NA</v>
      </c>
      <c r="AJ305" s="1" t="e">
        <f t="shared" si="173"/>
        <v>#VALUE!</v>
      </c>
      <c r="AK305" s="1" t="s">
        <v>453</v>
      </c>
      <c r="AL305" s="7">
        <f t="shared" si="174"/>
        <v>1</v>
      </c>
      <c r="AM305" s="1">
        <f t="shared" si="175"/>
        <v>1</v>
      </c>
      <c r="AN305" s="1" t="s">
        <v>454</v>
      </c>
      <c r="AO305" s="7">
        <f t="shared" si="176"/>
        <v>0</v>
      </c>
      <c r="AP305" s="1">
        <f t="shared" si="177"/>
        <v>0</v>
      </c>
      <c r="AQ305" s="1" t="s">
        <v>453</v>
      </c>
      <c r="AR305" s="7">
        <f t="shared" si="178"/>
        <v>1</v>
      </c>
      <c r="AS305" s="1">
        <f t="shared" si="179"/>
        <v>1</v>
      </c>
      <c r="AT305" s="1" t="s">
        <v>462</v>
      </c>
      <c r="AU305" s="7">
        <f t="shared" si="180"/>
        <v>3</v>
      </c>
      <c r="AV305" s="1">
        <f t="shared" si="181"/>
        <v>3</v>
      </c>
      <c r="AW305" s="1" t="s">
        <v>453</v>
      </c>
      <c r="AX305" s="7">
        <f t="shared" si="182"/>
        <v>1</v>
      </c>
      <c r="AY305" s="1">
        <f t="shared" si="183"/>
        <v>1</v>
      </c>
      <c r="AZ305" s="1" t="s">
        <v>473</v>
      </c>
      <c r="BA305" s="7">
        <f t="shared" si="184"/>
        <v>2</v>
      </c>
      <c r="BB305" s="1">
        <f t="shared" si="185"/>
        <v>2</v>
      </c>
      <c r="BC305" s="1" t="s">
        <v>454</v>
      </c>
      <c r="BD305" s="7">
        <f t="shared" si="186"/>
        <v>0</v>
      </c>
      <c r="BE305" s="1">
        <f t="shared" si="187"/>
        <v>0</v>
      </c>
      <c r="BF305" s="1" t="s">
        <v>454</v>
      </c>
      <c r="BG305" s="7">
        <f t="shared" si="188"/>
        <v>0</v>
      </c>
      <c r="BH305" s="1">
        <f t="shared" si="189"/>
        <v>0</v>
      </c>
    </row>
    <row r="306" spans="1:60" x14ac:dyDescent="0.25">
      <c r="A306" s="1" t="s">
        <v>424</v>
      </c>
      <c r="B306" s="1" t="s">
        <v>403</v>
      </c>
      <c r="C306" s="7">
        <f t="shared" si="152"/>
        <v>2</v>
      </c>
      <c r="D306" s="1" t="s">
        <v>483</v>
      </c>
      <c r="E306" s="7">
        <f t="shared" si="153"/>
        <v>6</v>
      </c>
      <c r="F306" s="1" t="s">
        <v>415</v>
      </c>
      <c r="G306" s="7">
        <f t="shared" si="154"/>
        <v>3</v>
      </c>
      <c r="H306" s="1" t="s">
        <v>419</v>
      </c>
      <c r="I306" s="7">
        <f t="shared" si="155"/>
        <v>4</v>
      </c>
      <c r="J306" s="1" t="s">
        <v>423</v>
      </c>
      <c r="K306" s="7">
        <f t="shared" si="156"/>
        <v>5</v>
      </c>
      <c r="L306" s="7">
        <f t="shared" si="157"/>
        <v>5</v>
      </c>
      <c r="M306" s="1" t="s">
        <v>427</v>
      </c>
      <c r="N306" s="7" t="str">
        <f t="shared" si="158"/>
        <v>NA</v>
      </c>
      <c r="O306" s="7" t="e">
        <f t="shared" si="159"/>
        <v>#VALUE!</v>
      </c>
      <c r="Q306" s="7" t="str">
        <f t="shared" si="160"/>
        <v>NA</v>
      </c>
      <c r="R306" s="7" t="e">
        <f t="shared" si="161"/>
        <v>#VALUE!</v>
      </c>
      <c r="S306" s="1" t="s">
        <v>436</v>
      </c>
      <c r="T306" s="7" t="str">
        <f t="shared" si="162"/>
        <v>NA</v>
      </c>
      <c r="U306" s="1" t="e">
        <f t="shared" si="163"/>
        <v>#VALUE!</v>
      </c>
      <c r="V306" s="1" t="s">
        <v>440</v>
      </c>
      <c r="W306" s="7" t="str">
        <f t="shared" si="164"/>
        <v>NA</v>
      </c>
      <c r="X306" s="1" t="e">
        <f t="shared" si="165"/>
        <v>#VALUE!</v>
      </c>
      <c r="Y306" s="1" t="s">
        <v>440</v>
      </c>
      <c r="Z306" s="7" t="str">
        <f t="shared" si="166"/>
        <v>NA</v>
      </c>
      <c r="AA306" s="1" t="e">
        <f t="shared" si="167"/>
        <v>#VALUE!</v>
      </c>
      <c r="AB306" s="1" t="s">
        <v>440</v>
      </c>
      <c r="AC306" s="7" t="str">
        <f t="shared" si="168"/>
        <v>NA</v>
      </c>
      <c r="AD306" s="1" t="e">
        <f t="shared" si="169"/>
        <v>#VALUE!</v>
      </c>
      <c r="AE306" s="1" t="s">
        <v>446</v>
      </c>
      <c r="AF306" s="7">
        <f t="shared" si="170"/>
        <v>5</v>
      </c>
      <c r="AG306" s="1">
        <f t="shared" si="171"/>
        <v>5</v>
      </c>
      <c r="AH306" s="1" t="s">
        <v>453</v>
      </c>
      <c r="AI306" s="7">
        <f t="shared" si="172"/>
        <v>1</v>
      </c>
      <c r="AJ306" s="1">
        <f t="shared" si="173"/>
        <v>1</v>
      </c>
      <c r="AK306" s="1" t="s">
        <v>440</v>
      </c>
      <c r="AL306" s="7" t="str">
        <f t="shared" si="174"/>
        <v>NA</v>
      </c>
      <c r="AM306" s="1" t="e">
        <f t="shared" si="175"/>
        <v>#VALUE!</v>
      </c>
      <c r="AN306" s="1" t="s">
        <v>454</v>
      </c>
      <c r="AO306" s="7">
        <f t="shared" si="176"/>
        <v>0</v>
      </c>
      <c r="AP306" s="1">
        <f t="shared" si="177"/>
        <v>0</v>
      </c>
      <c r="AQ306" s="1" t="s">
        <v>458</v>
      </c>
      <c r="AR306" s="7" t="str">
        <f t="shared" si="178"/>
        <v>NA</v>
      </c>
      <c r="AS306" s="1" t="e">
        <f t="shared" si="179"/>
        <v>#VALUE!</v>
      </c>
      <c r="AT306" s="1" t="s">
        <v>464</v>
      </c>
      <c r="AU306" s="7">
        <f t="shared" si="180"/>
        <v>4</v>
      </c>
      <c r="AV306" s="1">
        <f t="shared" si="181"/>
        <v>4</v>
      </c>
      <c r="AW306" s="1" t="s">
        <v>467</v>
      </c>
      <c r="AX306" s="7" t="str">
        <f t="shared" si="182"/>
        <v>NA</v>
      </c>
      <c r="AY306" s="1" t="e">
        <f t="shared" si="183"/>
        <v>#VALUE!</v>
      </c>
      <c r="BA306" s="7" t="str">
        <f t="shared" si="184"/>
        <v>NA</v>
      </c>
      <c r="BB306" s="1" t="e">
        <f t="shared" si="185"/>
        <v>#VALUE!</v>
      </c>
      <c r="BC306" s="1" t="s">
        <v>453</v>
      </c>
      <c r="BD306" s="7">
        <f t="shared" si="186"/>
        <v>1</v>
      </c>
      <c r="BE306" s="1">
        <f t="shared" si="187"/>
        <v>1</v>
      </c>
      <c r="BF306" s="1" t="s">
        <v>453</v>
      </c>
      <c r="BG306" s="7">
        <f t="shared" si="188"/>
        <v>1</v>
      </c>
      <c r="BH306" s="1">
        <f t="shared" si="189"/>
        <v>1</v>
      </c>
    </row>
    <row r="307" spans="1:60" x14ac:dyDescent="0.25">
      <c r="A307" s="1" t="s">
        <v>83</v>
      </c>
      <c r="B307" s="1" t="s">
        <v>404</v>
      </c>
      <c r="C307" s="7">
        <f t="shared" si="152"/>
        <v>1</v>
      </c>
      <c r="D307" s="1" t="s">
        <v>409</v>
      </c>
      <c r="E307" s="7">
        <f t="shared" si="153"/>
        <v>2</v>
      </c>
      <c r="F307" s="1" t="s">
        <v>484</v>
      </c>
      <c r="G307" s="7">
        <f t="shared" si="154"/>
        <v>2</v>
      </c>
      <c r="H307" s="1" t="s">
        <v>417</v>
      </c>
      <c r="I307" s="7">
        <f t="shared" si="155"/>
        <v>3</v>
      </c>
      <c r="J307" s="1" t="s">
        <v>487</v>
      </c>
      <c r="K307" s="7">
        <f t="shared" si="156"/>
        <v>3</v>
      </c>
      <c r="L307" s="7">
        <f t="shared" si="157"/>
        <v>3</v>
      </c>
      <c r="M307" s="1" t="s">
        <v>426</v>
      </c>
      <c r="N307" s="7">
        <f t="shared" si="158"/>
        <v>4</v>
      </c>
      <c r="O307" s="7">
        <f t="shared" si="159"/>
        <v>4</v>
      </c>
      <c r="Q307" s="7" t="str">
        <f t="shared" si="160"/>
        <v>NA</v>
      </c>
      <c r="R307" s="7" t="e">
        <f t="shared" si="161"/>
        <v>#VALUE!</v>
      </c>
      <c r="S307" s="1" t="s">
        <v>434</v>
      </c>
      <c r="T307" s="7">
        <f t="shared" si="162"/>
        <v>5</v>
      </c>
      <c r="U307" s="1">
        <f t="shared" si="163"/>
        <v>5</v>
      </c>
      <c r="V307" s="1" t="s">
        <v>425</v>
      </c>
      <c r="W307" s="7">
        <f t="shared" si="164"/>
        <v>2</v>
      </c>
      <c r="X307" s="1">
        <f t="shared" si="165"/>
        <v>2</v>
      </c>
      <c r="Y307" s="1" t="s">
        <v>425</v>
      </c>
      <c r="Z307" s="7">
        <f t="shared" si="166"/>
        <v>2</v>
      </c>
      <c r="AA307" s="1">
        <f t="shared" si="167"/>
        <v>2</v>
      </c>
      <c r="AB307" s="1" t="s">
        <v>425</v>
      </c>
      <c r="AC307" s="7">
        <f t="shared" si="168"/>
        <v>2</v>
      </c>
      <c r="AD307" s="1">
        <f t="shared" si="169"/>
        <v>2</v>
      </c>
      <c r="AE307" s="1" t="s">
        <v>445</v>
      </c>
      <c r="AF307" s="7">
        <f t="shared" si="170"/>
        <v>1</v>
      </c>
      <c r="AG307" s="1">
        <f t="shared" si="171"/>
        <v>1</v>
      </c>
      <c r="AH307" s="1" t="s">
        <v>453</v>
      </c>
      <c r="AI307" s="7">
        <f t="shared" si="172"/>
        <v>1</v>
      </c>
      <c r="AJ307" s="1">
        <f t="shared" si="173"/>
        <v>1</v>
      </c>
      <c r="AK307" s="1" t="s">
        <v>453</v>
      </c>
      <c r="AL307" s="7">
        <f t="shared" si="174"/>
        <v>1</v>
      </c>
      <c r="AM307" s="1">
        <f t="shared" si="175"/>
        <v>1</v>
      </c>
      <c r="AN307" s="1" t="s">
        <v>453</v>
      </c>
      <c r="AO307" s="7">
        <f t="shared" si="176"/>
        <v>1</v>
      </c>
      <c r="AP307" s="1">
        <f t="shared" si="177"/>
        <v>1</v>
      </c>
      <c r="AQ307" s="1" t="s">
        <v>453</v>
      </c>
      <c r="AR307" s="7">
        <f t="shared" si="178"/>
        <v>1</v>
      </c>
      <c r="AS307" s="1">
        <f t="shared" si="179"/>
        <v>1</v>
      </c>
      <c r="AT307" s="1" t="s">
        <v>464</v>
      </c>
      <c r="AU307" s="7">
        <f t="shared" si="180"/>
        <v>4</v>
      </c>
      <c r="AV307" s="1">
        <f t="shared" si="181"/>
        <v>4</v>
      </c>
      <c r="AW307" s="1" t="s">
        <v>453</v>
      </c>
      <c r="AX307" s="7">
        <f t="shared" si="182"/>
        <v>1</v>
      </c>
      <c r="AY307" s="1">
        <f t="shared" si="183"/>
        <v>1</v>
      </c>
      <c r="AZ307" s="1" t="s">
        <v>474</v>
      </c>
      <c r="BA307" s="7">
        <f t="shared" si="184"/>
        <v>1</v>
      </c>
      <c r="BB307" s="1">
        <f t="shared" si="185"/>
        <v>1</v>
      </c>
      <c r="BC307" s="1" t="s">
        <v>453</v>
      </c>
      <c r="BD307" s="7">
        <f t="shared" si="186"/>
        <v>1</v>
      </c>
      <c r="BE307" s="1">
        <f t="shared" si="187"/>
        <v>1</v>
      </c>
      <c r="BF307" s="1" t="s">
        <v>453</v>
      </c>
      <c r="BG307" s="7">
        <f t="shared" si="188"/>
        <v>1</v>
      </c>
      <c r="BH307" s="1">
        <f t="shared" si="189"/>
        <v>1</v>
      </c>
    </row>
    <row r="308" spans="1:60" x14ac:dyDescent="0.25">
      <c r="A308" s="1" t="s">
        <v>139</v>
      </c>
      <c r="B308" s="1" t="s">
        <v>403</v>
      </c>
      <c r="C308" s="7">
        <f t="shared" si="152"/>
        <v>2</v>
      </c>
      <c r="D308" s="1" t="s">
        <v>410</v>
      </c>
      <c r="E308" s="7">
        <f t="shared" si="153"/>
        <v>3</v>
      </c>
      <c r="F308" s="1" t="s">
        <v>414</v>
      </c>
      <c r="G308" s="7">
        <f t="shared" si="154"/>
        <v>1</v>
      </c>
      <c r="H308" s="1" t="s">
        <v>417</v>
      </c>
      <c r="I308" s="7">
        <f t="shared" si="155"/>
        <v>3</v>
      </c>
      <c r="J308" s="1" t="s">
        <v>421</v>
      </c>
      <c r="K308" s="7">
        <f t="shared" si="156"/>
        <v>2</v>
      </c>
      <c r="L308" s="7">
        <f t="shared" si="157"/>
        <v>2</v>
      </c>
      <c r="M308" s="1" t="s">
        <v>489</v>
      </c>
      <c r="N308" s="7">
        <f t="shared" si="158"/>
        <v>1</v>
      </c>
      <c r="O308" s="7">
        <f t="shared" si="159"/>
        <v>1</v>
      </c>
      <c r="P308" s="1" t="s">
        <v>496</v>
      </c>
      <c r="Q308" s="7">
        <f t="shared" si="160"/>
        <v>5</v>
      </c>
      <c r="R308" s="7">
        <f t="shared" si="161"/>
        <v>5</v>
      </c>
      <c r="S308" s="1" t="s">
        <v>432</v>
      </c>
      <c r="T308" s="7">
        <f t="shared" si="162"/>
        <v>2</v>
      </c>
      <c r="U308" s="1">
        <f t="shared" si="163"/>
        <v>2</v>
      </c>
      <c r="V308" s="1" t="s">
        <v>438</v>
      </c>
      <c r="W308" s="7">
        <f t="shared" si="164"/>
        <v>1</v>
      </c>
      <c r="X308" s="1">
        <f t="shared" si="165"/>
        <v>1</v>
      </c>
      <c r="Y308" s="1" t="s">
        <v>491</v>
      </c>
      <c r="Z308" s="7" t="str">
        <f t="shared" si="166"/>
        <v>NA</v>
      </c>
      <c r="AA308" s="1" t="e">
        <f t="shared" si="167"/>
        <v>#VALUE!</v>
      </c>
      <c r="AB308" s="1" t="s">
        <v>440</v>
      </c>
      <c r="AC308" s="7" t="str">
        <f t="shared" si="168"/>
        <v>NA</v>
      </c>
      <c r="AD308" s="1" t="e">
        <f t="shared" si="169"/>
        <v>#VALUE!</v>
      </c>
      <c r="AE308" s="1" t="s">
        <v>425</v>
      </c>
      <c r="AF308" s="7">
        <f t="shared" si="170"/>
        <v>2</v>
      </c>
      <c r="AG308" s="1">
        <f t="shared" si="171"/>
        <v>2</v>
      </c>
      <c r="AH308" s="1" t="s">
        <v>455</v>
      </c>
      <c r="AI308" s="7" t="str">
        <f t="shared" si="172"/>
        <v>NA</v>
      </c>
      <c r="AJ308" s="1" t="e">
        <f t="shared" si="173"/>
        <v>#VALUE!</v>
      </c>
      <c r="AK308" s="1" t="s">
        <v>453</v>
      </c>
      <c r="AL308" s="7">
        <f t="shared" si="174"/>
        <v>1</v>
      </c>
      <c r="AM308" s="1">
        <f t="shared" si="175"/>
        <v>1</v>
      </c>
      <c r="AN308" s="1" t="s">
        <v>454</v>
      </c>
      <c r="AO308" s="7">
        <f t="shared" si="176"/>
        <v>0</v>
      </c>
      <c r="AP308" s="1">
        <f t="shared" si="177"/>
        <v>0</v>
      </c>
      <c r="AQ308" s="1" t="s">
        <v>453</v>
      </c>
      <c r="AR308" s="7">
        <f t="shared" si="178"/>
        <v>1</v>
      </c>
      <c r="AS308" s="1">
        <f t="shared" si="179"/>
        <v>1</v>
      </c>
      <c r="AT308" s="1" t="s">
        <v>465</v>
      </c>
      <c r="AU308" s="7">
        <f t="shared" si="180"/>
        <v>2</v>
      </c>
      <c r="AV308" s="1">
        <f t="shared" si="181"/>
        <v>2</v>
      </c>
      <c r="AW308" s="1" t="s">
        <v>454</v>
      </c>
      <c r="AX308" s="7">
        <f t="shared" si="182"/>
        <v>0</v>
      </c>
      <c r="AY308" s="1">
        <f t="shared" si="183"/>
        <v>0</v>
      </c>
      <c r="BA308" s="7" t="str">
        <f t="shared" si="184"/>
        <v>NA</v>
      </c>
      <c r="BB308" s="1" t="e">
        <f t="shared" si="185"/>
        <v>#VALUE!</v>
      </c>
      <c r="BC308" s="1" t="s">
        <v>453</v>
      </c>
      <c r="BD308" s="7">
        <f t="shared" si="186"/>
        <v>1</v>
      </c>
      <c r="BE308" s="1">
        <f t="shared" si="187"/>
        <v>1</v>
      </c>
      <c r="BF308" s="1" t="s">
        <v>455</v>
      </c>
      <c r="BG308" s="7" t="str">
        <f t="shared" si="188"/>
        <v>NA</v>
      </c>
      <c r="BH308" s="1" t="e">
        <f t="shared" si="189"/>
        <v>#VALUE!</v>
      </c>
    </row>
    <row r="309" spans="1:60" x14ac:dyDescent="0.25">
      <c r="A309" s="1" t="s">
        <v>72</v>
      </c>
      <c r="B309" s="1" t="s">
        <v>404</v>
      </c>
      <c r="C309" s="7">
        <f t="shared" si="152"/>
        <v>1</v>
      </c>
      <c r="D309" s="1" t="s">
        <v>409</v>
      </c>
      <c r="E309" s="7">
        <f t="shared" si="153"/>
        <v>2</v>
      </c>
      <c r="F309" s="1" t="s">
        <v>484</v>
      </c>
      <c r="G309" s="7">
        <f t="shared" si="154"/>
        <v>2</v>
      </c>
      <c r="H309" s="1" t="s">
        <v>417</v>
      </c>
      <c r="I309" s="7">
        <f t="shared" si="155"/>
        <v>3</v>
      </c>
      <c r="J309" s="1" t="s">
        <v>487</v>
      </c>
      <c r="K309" s="7">
        <f t="shared" si="156"/>
        <v>3</v>
      </c>
      <c r="L309" s="7">
        <f t="shared" si="157"/>
        <v>3</v>
      </c>
      <c r="M309" s="1" t="s">
        <v>425</v>
      </c>
      <c r="N309" s="7">
        <f t="shared" si="158"/>
        <v>2</v>
      </c>
      <c r="O309" s="7">
        <f t="shared" si="159"/>
        <v>2</v>
      </c>
      <c r="P309" s="1" t="s">
        <v>495</v>
      </c>
      <c r="Q309" s="7">
        <f t="shared" si="160"/>
        <v>4</v>
      </c>
      <c r="R309" s="7">
        <f t="shared" si="161"/>
        <v>4</v>
      </c>
      <c r="S309" s="1" t="s">
        <v>434</v>
      </c>
      <c r="T309" s="7">
        <f t="shared" si="162"/>
        <v>5</v>
      </c>
      <c r="U309" s="1">
        <f t="shared" si="163"/>
        <v>5</v>
      </c>
      <c r="V309" s="1" t="s">
        <v>425</v>
      </c>
      <c r="W309" s="7">
        <f t="shared" si="164"/>
        <v>2</v>
      </c>
      <c r="X309" s="1">
        <f t="shared" si="165"/>
        <v>2</v>
      </c>
      <c r="Y309" s="1" t="s">
        <v>425</v>
      </c>
      <c r="Z309" s="7">
        <f t="shared" si="166"/>
        <v>2</v>
      </c>
      <c r="AA309" s="1">
        <f t="shared" si="167"/>
        <v>2</v>
      </c>
      <c r="AB309" s="1" t="s">
        <v>425</v>
      </c>
      <c r="AC309" s="7">
        <f t="shared" si="168"/>
        <v>2</v>
      </c>
      <c r="AD309" s="1">
        <f t="shared" si="169"/>
        <v>2</v>
      </c>
      <c r="AE309" s="1" t="s">
        <v>425</v>
      </c>
      <c r="AF309" s="7">
        <f t="shared" si="170"/>
        <v>2</v>
      </c>
      <c r="AG309" s="1">
        <f t="shared" si="171"/>
        <v>2</v>
      </c>
      <c r="AH309" s="1" t="s">
        <v>453</v>
      </c>
      <c r="AI309" s="7">
        <f t="shared" si="172"/>
        <v>1</v>
      </c>
      <c r="AJ309" s="1">
        <f t="shared" si="173"/>
        <v>1</v>
      </c>
      <c r="AK309" s="1" t="s">
        <v>453</v>
      </c>
      <c r="AL309" s="7">
        <f t="shared" si="174"/>
        <v>1</v>
      </c>
      <c r="AM309" s="1">
        <f t="shared" si="175"/>
        <v>1</v>
      </c>
      <c r="AN309" s="1" t="s">
        <v>454</v>
      </c>
      <c r="AO309" s="7">
        <f t="shared" si="176"/>
        <v>0</v>
      </c>
      <c r="AP309" s="1">
        <f t="shared" si="177"/>
        <v>0</v>
      </c>
      <c r="AQ309" s="1" t="s">
        <v>453</v>
      </c>
      <c r="AR309" s="7">
        <f t="shared" si="178"/>
        <v>1</v>
      </c>
      <c r="AS309" s="1">
        <f t="shared" si="179"/>
        <v>1</v>
      </c>
      <c r="AT309" s="1" t="s">
        <v>464</v>
      </c>
      <c r="AU309" s="7">
        <f t="shared" si="180"/>
        <v>4</v>
      </c>
      <c r="AV309" s="1">
        <f t="shared" si="181"/>
        <v>4</v>
      </c>
      <c r="AW309" s="1" t="s">
        <v>453</v>
      </c>
      <c r="AX309" s="7">
        <f t="shared" si="182"/>
        <v>1</v>
      </c>
      <c r="AY309" s="1">
        <f t="shared" si="183"/>
        <v>1</v>
      </c>
      <c r="AZ309" s="1" t="s">
        <v>473</v>
      </c>
      <c r="BA309" s="7">
        <f t="shared" si="184"/>
        <v>2</v>
      </c>
      <c r="BB309" s="1">
        <f t="shared" si="185"/>
        <v>2</v>
      </c>
      <c r="BC309" s="1" t="s">
        <v>453</v>
      </c>
      <c r="BD309" s="7">
        <f t="shared" si="186"/>
        <v>1</v>
      </c>
      <c r="BE309" s="1">
        <f t="shared" si="187"/>
        <v>1</v>
      </c>
      <c r="BF309" s="1" t="s">
        <v>453</v>
      </c>
      <c r="BG309" s="7">
        <f t="shared" si="188"/>
        <v>1</v>
      </c>
      <c r="BH309" s="1">
        <f t="shared" si="189"/>
        <v>1</v>
      </c>
    </row>
    <row r="310" spans="1:60" x14ac:dyDescent="0.25">
      <c r="A310" s="1" t="s">
        <v>174</v>
      </c>
      <c r="B310" s="1" t="s">
        <v>404</v>
      </c>
      <c r="C310" s="7">
        <f t="shared" si="152"/>
        <v>1</v>
      </c>
      <c r="D310" s="1" t="s">
        <v>410</v>
      </c>
      <c r="E310" s="7">
        <f t="shared" si="153"/>
        <v>3</v>
      </c>
      <c r="F310" s="1" t="s">
        <v>484</v>
      </c>
      <c r="G310" s="7">
        <f t="shared" si="154"/>
        <v>2</v>
      </c>
      <c r="H310" s="1" t="s">
        <v>417</v>
      </c>
      <c r="I310" s="7">
        <f t="shared" si="155"/>
        <v>3</v>
      </c>
      <c r="J310" s="1" t="s">
        <v>421</v>
      </c>
      <c r="K310" s="7">
        <f t="shared" si="156"/>
        <v>2</v>
      </c>
      <c r="L310" s="7">
        <f t="shared" si="157"/>
        <v>2</v>
      </c>
      <c r="M310" s="1" t="s">
        <v>425</v>
      </c>
      <c r="N310" s="7">
        <f t="shared" si="158"/>
        <v>2</v>
      </c>
      <c r="O310" s="7">
        <f t="shared" si="159"/>
        <v>2</v>
      </c>
      <c r="P310" s="1" t="s">
        <v>495</v>
      </c>
      <c r="Q310" s="7">
        <f t="shared" si="160"/>
        <v>4</v>
      </c>
      <c r="R310" s="7">
        <f t="shared" si="161"/>
        <v>4</v>
      </c>
      <c r="S310" s="1" t="s">
        <v>433</v>
      </c>
      <c r="T310" s="7">
        <f t="shared" si="162"/>
        <v>1</v>
      </c>
      <c r="U310" s="1">
        <f t="shared" si="163"/>
        <v>1</v>
      </c>
      <c r="V310" s="1" t="s">
        <v>438</v>
      </c>
      <c r="W310" s="7">
        <f t="shared" si="164"/>
        <v>1</v>
      </c>
      <c r="X310" s="1">
        <f t="shared" si="165"/>
        <v>1</v>
      </c>
      <c r="Y310" s="1" t="s">
        <v>438</v>
      </c>
      <c r="Z310" s="7">
        <f t="shared" si="166"/>
        <v>1</v>
      </c>
      <c r="AA310" s="1">
        <f t="shared" si="167"/>
        <v>1</v>
      </c>
      <c r="AB310" s="1" t="s">
        <v>489</v>
      </c>
      <c r="AC310" s="7">
        <f t="shared" si="168"/>
        <v>1</v>
      </c>
      <c r="AD310" s="1">
        <f t="shared" si="169"/>
        <v>1</v>
      </c>
      <c r="AE310" s="1" t="s">
        <v>438</v>
      </c>
      <c r="AF310" s="7">
        <f t="shared" si="170"/>
        <v>1</v>
      </c>
      <c r="AG310" s="1">
        <f t="shared" si="171"/>
        <v>1</v>
      </c>
      <c r="AH310" s="1" t="s">
        <v>453</v>
      </c>
      <c r="AI310" s="7">
        <f t="shared" si="172"/>
        <v>1</v>
      </c>
      <c r="AJ310" s="1">
        <f t="shared" si="173"/>
        <v>1</v>
      </c>
      <c r="AK310" s="1" t="s">
        <v>453</v>
      </c>
      <c r="AL310" s="7">
        <f t="shared" si="174"/>
        <v>1</v>
      </c>
      <c r="AM310" s="1">
        <f t="shared" si="175"/>
        <v>1</v>
      </c>
      <c r="AN310" s="1" t="s">
        <v>454</v>
      </c>
      <c r="AO310" s="7">
        <f t="shared" si="176"/>
        <v>0</v>
      </c>
      <c r="AP310" s="1">
        <f t="shared" si="177"/>
        <v>0</v>
      </c>
      <c r="AQ310" s="1" t="s">
        <v>453</v>
      </c>
      <c r="AR310" s="7">
        <f t="shared" si="178"/>
        <v>1</v>
      </c>
      <c r="AS310" s="1">
        <f t="shared" si="179"/>
        <v>1</v>
      </c>
      <c r="AT310" s="1" t="s">
        <v>465</v>
      </c>
      <c r="AU310" s="7">
        <f t="shared" si="180"/>
        <v>2</v>
      </c>
      <c r="AV310" s="1">
        <f t="shared" si="181"/>
        <v>2</v>
      </c>
      <c r="AW310" s="1" t="s">
        <v>453</v>
      </c>
      <c r="AX310" s="7">
        <f t="shared" si="182"/>
        <v>1</v>
      </c>
      <c r="AY310" s="1">
        <f t="shared" si="183"/>
        <v>1</v>
      </c>
      <c r="AZ310" s="1" t="s">
        <v>475</v>
      </c>
      <c r="BA310" s="7">
        <f t="shared" si="184"/>
        <v>4</v>
      </c>
      <c r="BB310" s="1">
        <f t="shared" si="185"/>
        <v>4</v>
      </c>
      <c r="BC310" s="1" t="s">
        <v>453</v>
      </c>
      <c r="BD310" s="7">
        <f t="shared" si="186"/>
        <v>1</v>
      </c>
      <c r="BE310" s="1">
        <f t="shared" si="187"/>
        <v>1</v>
      </c>
      <c r="BF310" s="1" t="s">
        <v>453</v>
      </c>
      <c r="BG310" s="7">
        <f t="shared" si="188"/>
        <v>1</v>
      </c>
      <c r="BH310" s="1">
        <f t="shared" si="189"/>
        <v>1</v>
      </c>
    </row>
    <row r="311" spans="1:60" x14ac:dyDescent="0.25">
      <c r="A311" s="1" t="s">
        <v>378</v>
      </c>
      <c r="B311" s="1" t="s">
        <v>403</v>
      </c>
      <c r="C311" s="7">
        <f t="shared" si="152"/>
        <v>2</v>
      </c>
      <c r="D311" s="1" t="s">
        <v>483</v>
      </c>
      <c r="E311" s="7">
        <f t="shared" si="153"/>
        <v>6</v>
      </c>
      <c r="F311" s="1" t="s">
        <v>484</v>
      </c>
      <c r="G311" s="7">
        <f t="shared" si="154"/>
        <v>2</v>
      </c>
      <c r="H311" s="1" t="s">
        <v>419</v>
      </c>
      <c r="I311" s="7">
        <f t="shared" si="155"/>
        <v>4</v>
      </c>
      <c r="J311" s="1" t="s">
        <v>422</v>
      </c>
      <c r="K311" s="7">
        <f t="shared" si="156"/>
        <v>4</v>
      </c>
      <c r="L311" s="7">
        <f t="shared" si="157"/>
        <v>4</v>
      </c>
      <c r="M311" s="1" t="s">
        <v>425</v>
      </c>
      <c r="N311" s="7">
        <f t="shared" si="158"/>
        <v>2</v>
      </c>
      <c r="O311" s="7">
        <f t="shared" si="159"/>
        <v>2</v>
      </c>
      <c r="P311" s="1" t="s">
        <v>493</v>
      </c>
      <c r="Q311" s="7">
        <f t="shared" si="160"/>
        <v>1</v>
      </c>
      <c r="R311" s="7">
        <f t="shared" si="161"/>
        <v>1</v>
      </c>
      <c r="S311" s="1" t="s">
        <v>434</v>
      </c>
      <c r="T311" s="7">
        <f t="shared" si="162"/>
        <v>5</v>
      </c>
      <c r="U311" s="1">
        <f t="shared" si="163"/>
        <v>5</v>
      </c>
      <c r="V311" s="1" t="s">
        <v>490</v>
      </c>
      <c r="W311" s="7">
        <f t="shared" si="164"/>
        <v>5</v>
      </c>
      <c r="X311" s="1">
        <f t="shared" si="165"/>
        <v>5</v>
      </c>
      <c r="Y311" s="1" t="s">
        <v>490</v>
      </c>
      <c r="Z311" s="7">
        <f t="shared" si="166"/>
        <v>5</v>
      </c>
      <c r="AA311" s="1">
        <f t="shared" si="167"/>
        <v>5</v>
      </c>
      <c r="AB311" s="1" t="s">
        <v>425</v>
      </c>
      <c r="AC311" s="7">
        <f t="shared" si="168"/>
        <v>2</v>
      </c>
      <c r="AD311" s="1">
        <f t="shared" si="169"/>
        <v>2</v>
      </c>
      <c r="AE311" s="1" t="s">
        <v>425</v>
      </c>
      <c r="AF311" s="7">
        <f t="shared" si="170"/>
        <v>2</v>
      </c>
      <c r="AG311" s="1">
        <f t="shared" si="171"/>
        <v>2</v>
      </c>
      <c r="AH311" s="1" t="s">
        <v>455</v>
      </c>
      <c r="AI311" s="7" t="str">
        <f t="shared" si="172"/>
        <v>NA</v>
      </c>
      <c r="AJ311" s="1" t="e">
        <f t="shared" si="173"/>
        <v>#VALUE!</v>
      </c>
      <c r="AK311" s="1" t="s">
        <v>453</v>
      </c>
      <c r="AL311" s="7">
        <f t="shared" si="174"/>
        <v>1</v>
      </c>
      <c r="AM311" s="1">
        <f t="shared" si="175"/>
        <v>1</v>
      </c>
      <c r="AN311" s="1" t="s">
        <v>454</v>
      </c>
      <c r="AO311" s="7">
        <f t="shared" si="176"/>
        <v>0</v>
      </c>
      <c r="AP311" s="1">
        <f t="shared" si="177"/>
        <v>0</v>
      </c>
      <c r="AQ311" s="1" t="s">
        <v>454</v>
      </c>
      <c r="AR311" s="7">
        <f t="shared" si="178"/>
        <v>0</v>
      </c>
      <c r="AS311" s="1">
        <f t="shared" si="179"/>
        <v>0</v>
      </c>
      <c r="AT311" s="1" t="s">
        <v>463</v>
      </c>
      <c r="AU311" s="7">
        <f t="shared" si="180"/>
        <v>5</v>
      </c>
      <c r="AV311" s="1">
        <f t="shared" si="181"/>
        <v>5</v>
      </c>
      <c r="AW311" s="1" t="s">
        <v>453</v>
      </c>
      <c r="AX311" s="7">
        <f t="shared" si="182"/>
        <v>1</v>
      </c>
      <c r="AY311" s="1">
        <f t="shared" si="183"/>
        <v>1</v>
      </c>
      <c r="AZ311" s="1" t="s">
        <v>474</v>
      </c>
      <c r="BA311" s="7">
        <f t="shared" si="184"/>
        <v>1</v>
      </c>
      <c r="BB311" s="1">
        <f t="shared" si="185"/>
        <v>1</v>
      </c>
      <c r="BC311" s="1" t="s">
        <v>453</v>
      </c>
      <c r="BD311" s="7">
        <f t="shared" si="186"/>
        <v>1</v>
      </c>
      <c r="BE311" s="1">
        <f t="shared" si="187"/>
        <v>1</v>
      </c>
      <c r="BF311" s="1" t="s">
        <v>454</v>
      </c>
      <c r="BG311" s="7">
        <f t="shared" si="188"/>
        <v>0</v>
      </c>
      <c r="BH311" s="1">
        <f t="shared" si="189"/>
        <v>0</v>
      </c>
    </row>
    <row r="312" spans="1:60" x14ac:dyDescent="0.25">
      <c r="A312" s="1" t="s">
        <v>149</v>
      </c>
      <c r="B312" s="1" t="s">
        <v>405</v>
      </c>
      <c r="C312" s="7">
        <f t="shared" si="152"/>
        <v>3</v>
      </c>
      <c r="D312" s="1" t="s">
        <v>410</v>
      </c>
      <c r="E312" s="7">
        <f t="shared" si="153"/>
        <v>3</v>
      </c>
      <c r="F312" s="1" t="s">
        <v>414</v>
      </c>
      <c r="G312" s="7">
        <f t="shared" si="154"/>
        <v>1</v>
      </c>
      <c r="H312" s="1" t="s">
        <v>417</v>
      </c>
      <c r="I312" s="7">
        <f t="shared" si="155"/>
        <v>3</v>
      </c>
      <c r="J312" s="1" t="s">
        <v>420</v>
      </c>
      <c r="K312" s="7">
        <f t="shared" si="156"/>
        <v>1</v>
      </c>
      <c r="L312" s="7">
        <f t="shared" si="157"/>
        <v>1</v>
      </c>
      <c r="M312" s="1" t="s">
        <v>489</v>
      </c>
      <c r="N312" s="7">
        <f t="shared" si="158"/>
        <v>1</v>
      </c>
      <c r="O312" s="7">
        <f t="shared" si="159"/>
        <v>1</v>
      </c>
      <c r="P312" s="1" t="s">
        <v>496</v>
      </c>
      <c r="Q312" s="7">
        <f t="shared" si="160"/>
        <v>5</v>
      </c>
      <c r="R312" s="7">
        <f t="shared" si="161"/>
        <v>5</v>
      </c>
      <c r="S312" s="1" t="s">
        <v>432</v>
      </c>
      <c r="T312" s="7">
        <f t="shared" si="162"/>
        <v>2</v>
      </c>
      <c r="U312" s="1">
        <f t="shared" si="163"/>
        <v>2</v>
      </c>
      <c r="V312" s="1" t="s">
        <v>438</v>
      </c>
      <c r="W312" s="7">
        <f t="shared" si="164"/>
        <v>1</v>
      </c>
      <c r="X312" s="1">
        <f t="shared" si="165"/>
        <v>1</v>
      </c>
      <c r="Y312" s="1" t="s">
        <v>491</v>
      </c>
      <c r="Z312" s="7" t="str">
        <f t="shared" si="166"/>
        <v>NA</v>
      </c>
      <c r="AA312" s="1" t="e">
        <f t="shared" si="167"/>
        <v>#VALUE!</v>
      </c>
      <c r="AB312" s="1" t="s">
        <v>489</v>
      </c>
      <c r="AC312" s="7">
        <f t="shared" si="168"/>
        <v>1</v>
      </c>
      <c r="AD312" s="1">
        <f t="shared" si="169"/>
        <v>1</v>
      </c>
      <c r="AE312" s="1" t="s">
        <v>425</v>
      </c>
      <c r="AF312" s="7">
        <f t="shared" si="170"/>
        <v>2</v>
      </c>
      <c r="AG312" s="1">
        <f t="shared" si="171"/>
        <v>2</v>
      </c>
      <c r="AH312" s="1" t="s">
        <v>455</v>
      </c>
      <c r="AI312" s="7" t="str">
        <f t="shared" si="172"/>
        <v>NA</v>
      </c>
      <c r="AJ312" s="1" t="e">
        <f t="shared" si="173"/>
        <v>#VALUE!</v>
      </c>
      <c r="AK312" s="1" t="s">
        <v>453</v>
      </c>
      <c r="AL312" s="7">
        <f t="shared" si="174"/>
        <v>1</v>
      </c>
      <c r="AM312" s="1">
        <f t="shared" si="175"/>
        <v>1</v>
      </c>
      <c r="AN312" s="1" t="s">
        <v>454</v>
      </c>
      <c r="AO312" s="7">
        <f t="shared" si="176"/>
        <v>0</v>
      </c>
      <c r="AP312" s="1">
        <f t="shared" si="177"/>
        <v>0</v>
      </c>
      <c r="AQ312" s="1" t="s">
        <v>453</v>
      </c>
      <c r="AR312" s="7">
        <f t="shared" si="178"/>
        <v>1</v>
      </c>
      <c r="AS312" s="1">
        <f t="shared" si="179"/>
        <v>1</v>
      </c>
      <c r="AT312" s="1" t="s">
        <v>464</v>
      </c>
      <c r="AU312" s="7">
        <f t="shared" si="180"/>
        <v>4</v>
      </c>
      <c r="AV312" s="1">
        <f t="shared" si="181"/>
        <v>4</v>
      </c>
      <c r="AW312" s="1" t="s">
        <v>454</v>
      </c>
      <c r="AX312" s="7">
        <f t="shared" si="182"/>
        <v>0</v>
      </c>
      <c r="AY312" s="1">
        <f t="shared" si="183"/>
        <v>0</v>
      </c>
      <c r="BA312" s="7" t="str">
        <f t="shared" si="184"/>
        <v>NA</v>
      </c>
      <c r="BB312" s="1" t="e">
        <f t="shared" si="185"/>
        <v>#VALUE!</v>
      </c>
      <c r="BC312" s="1" t="s">
        <v>453</v>
      </c>
      <c r="BD312" s="7">
        <f t="shared" si="186"/>
        <v>1</v>
      </c>
      <c r="BE312" s="1">
        <f t="shared" si="187"/>
        <v>1</v>
      </c>
      <c r="BF312" s="1" t="s">
        <v>455</v>
      </c>
      <c r="BG312" s="7" t="str">
        <f t="shared" si="188"/>
        <v>NA</v>
      </c>
      <c r="BH312" s="1" t="e">
        <f t="shared" si="189"/>
        <v>#VALUE!</v>
      </c>
    </row>
    <row r="313" spans="1:60" x14ac:dyDescent="0.25">
      <c r="A313" s="1" t="s">
        <v>261</v>
      </c>
      <c r="B313" s="1" t="s">
        <v>404</v>
      </c>
      <c r="C313" s="7">
        <f t="shared" si="152"/>
        <v>1</v>
      </c>
      <c r="D313" s="1" t="s">
        <v>411</v>
      </c>
      <c r="E313" s="7">
        <f t="shared" si="153"/>
        <v>4</v>
      </c>
      <c r="F313" s="1" t="s">
        <v>414</v>
      </c>
      <c r="G313" s="7">
        <f t="shared" si="154"/>
        <v>1</v>
      </c>
      <c r="H313" s="1" t="s">
        <v>417</v>
      </c>
      <c r="I313" s="7">
        <f t="shared" si="155"/>
        <v>3</v>
      </c>
      <c r="J313" s="1" t="s">
        <v>422</v>
      </c>
      <c r="K313" s="7">
        <f t="shared" si="156"/>
        <v>4</v>
      </c>
      <c r="L313" s="7">
        <f t="shared" si="157"/>
        <v>4</v>
      </c>
      <c r="M313" s="1" t="s">
        <v>489</v>
      </c>
      <c r="N313" s="7">
        <f t="shared" si="158"/>
        <v>1</v>
      </c>
      <c r="O313" s="7">
        <f t="shared" si="159"/>
        <v>1</v>
      </c>
      <c r="P313" s="1" t="s">
        <v>493</v>
      </c>
      <c r="Q313" s="7">
        <f t="shared" si="160"/>
        <v>1</v>
      </c>
      <c r="R313" s="7">
        <f t="shared" si="161"/>
        <v>1</v>
      </c>
      <c r="S313" s="1" t="s">
        <v>436</v>
      </c>
      <c r="T313" s="7" t="str">
        <f t="shared" si="162"/>
        <v>NA</v>
      </c>
      <c r="U313" s="1" t="e">
        <f t="shared" si="163"/>
        <v>#VALUE!</v>
      </c>
      <c r="V313" s="1" t="s">
        <v>439</v>
      </c>
      <c r="W313" s="7" t="str">
        <f t="shared" si="164"/>
        <v>NA</v>
      </c>
      <c r="X313" s="1" t="e">
        <f t="shared" si="165"/>
        <v>#VALUE!</v>
      </c>
      <c r="Y313" s="1" t="s">
        <v>490</v>
      </c>
      <c r="Z313" s="7">
        <f t="shared" si="166"/>
        <v>5</v>
      </c>
      <c r="AA313" s="1">
        <f t="shared" si="167"/>
        <v>5</v>
      </c>
      <c r="AB313" s="1" t="s">
        <v>425</v>
      </c>
      <c r="AC313" s="7">
        <f t="shared" si="168"/>
        <v>2</v>
      </c>
      <c r="AD313" s="1">
        <f t="shared" si="169"/>
        <v>2</v>
      </c>
      <c r="AE313" s="1" t="s">
        <v>425</v>
      </c>
      <c r="AF313" s="7">
        <f t="shared" si="170"/>
        <v>2</v>
      </c>
      <c r="AG313" s="1">
        <f t="shared" si="171"/>
        <v>2</v>
      </c>
      <c r="AH313" s="1" t="s">
        <v>455</v>
      </c>
      <c r="AI313" s="7" t="str">
        <f t="shared" si="172"/>
        <v>NA</v>
      </c>
      <c r="AJ313" s="1" t="e">
        <f t="shared" si="173"/>
        <v>#VALUE!</v>
      </c>
      <c r="AK313" s="1" t="s">
        <v>454</v>
      </c>
      <c r="AL313" s="7">
        <f t="shared" si="174"/>
        <v>0</v>
      </c>
      <c r="AM313" s="1">
        <f t="shared" si="175"/>
        <v>0</v>
      </c>
      <c r="AN313" s="1" t="s">
        <v>454</v>
      </c>
      <c r="AO313" s="7">
        <f t="shared" si="176"/>
        <v>0</v>
      </c>
      <c r="AP313" s="1">
        <f t="shared" si="177"/>
        <v>0</v>
      </c>
      <c r="AQ313" s="1" t="s">
        <v>453</v>
      </c>
      <c r="AR313" s="7">
        <f t="shared" si="178"/>
        <v>1</v>
      </c>
      <c r="AS313" s="1">
        <f t="shared" si="179"/>
        <v>1</v>
      </c>
      <c r="AT313" s="1" t="s">
        <v>464</v>
      </c>
      <c r="AU313" s="7">
        <f t="shared" si="180"/>
        <v>4</v>
      </c>
      <c r="AV313" s="1">
        <f t="shared" si="181"/>
        <v>4</v>
      </c>
      <c r="AW313" s="1" t="s">
        <v>454</v>
      </c>
      <c r="AX313" s="7">
        <f t="shared" si="182"/>
        <v>0</v>
      </c>
      <c r="AY313" s="1">
        <f t="shared" si="183"/>
        <v>0</v>
      </c>
      <c r="BA313" s="7" t="str">
        <f t="shared" si="184"/>
        <v>NA</v>
      </c>
      <c r="BB313" s="1" t="e">
        <f t="shared" si="185"/>
        <v>#VALUE!</v>
      </c>
      <c r="BC313" s="1" t="s">
        <v>453</v>
      </c>
      <c r="BD313" s="7">
        <f t="shared" si="186"/>
        <v>1</v>
      </c>
      <c r="BE313" s="1">
        <f t="shared" si="187"/>
        <v>1</v>
      </c>
      <c r="BF313" s="1" t="s">
        <v>454</v>
      </c>
      <c r="BG313" s="7">
        <f t="shared" si="188"/>
        <v>0</v>
      </c>
      <c r="BH313" s="1">
        <f t="shared" si="189"/>
        <v>0</v>
      </c>
    </row>
    <row r="314" spans="1:60" x14ac:dyDescent="0.25">
      <c r="A314" s="1" t="s">
        <v>202</v>
      </c>
      <c r="B314" s="1" t="s">
        <v>403</v>
      </c>
      <c r="C314" s="7">
        <f t="shared" si="152"/>
        <v>2</v>
      </c>
      <c r="D314" s="1" t="s">
        <v>411</v>
      </c>
      <c r="E314" s="7">
        <f t="shared" si="153"/>
        <v>4</v>
      </c>
      <c r="F314" s="1" t="s">
        <v>484</v>
      </c>
      <c r="G314" s="7">
        <f t="shared" si="154"/>
        <v>2</v>
      </c>
      <c r="H314" s="1" t="s">
        <v>418</v>
      </c>
      <c r="I314" s="7">
        <f t="shared" si="155"/>
        <v>2</v>
      </c>
      <c r="J314" s="1" t="s">
        <v>421</v>
      </c>
      <c r="K314" s="7">
        <f t="shared" si="156"/>
        <v>2</v>
      </c>
      <c r="L314" s="7">
        <f t="shared" si="157"/>
        <v>2</v>
      </c>
      <c r="M314" s="1" t="s">
        <v>425</v>
      </c>
      <c r="N314" s="7">
        <f t="shared" si="158"/>
        <v>2</v>
      </c>
      <c r="O314" s="7">
        <f t="shared" si="159"/>
        <v>2</v>
      </c>
      <c r="P314" s="1" t="s">
        <v>496</v>
      </c>
      <c r="Q314" s="7">
        <f t="shared" si="160"/>
        <v>5</v>
      </c>
      <c r="R314" s="7">
        <f t="shared" si="161"/>
        <v>5</v>
      </c>
      <c r="S314" s="1" t="s">
        <v>433</v>
      </c>
      <c r="T314" s="7">
        <f t="shared" si="162"/>
        <v>1</v>
      </c>
      <c r="U314" s="1">
        <f t="shared" si="163"/>
        <v>1</v>
      </c>
      <c r="V314" s="1" t="s">
        <v>425</v>
      </c>
      <c r="W314" s="7">
        <f t="shared" si="164"/>
        <v>2</v>
      </c>
      <c r="X314" s="1">
        <f t="shared" si="165"/>
        <v>2</v>
      </c>
      <c r="Y314" s="1" t="s">
        <v>438</v>
      </c>
      <c r="Z314" s="7">
        <f t="shared" si="166"/>
        <v>1</v>
      </c>
      <c r="AA314" s="1">
        <f t="shared" si="167"/>
        <v>1</v>
      </c>
      <c r="AB314" s="1" t="s">
        <v>489</v>
      </c>
      <c r="AC314" s="7">
        <f t="shared" si="168"/>
        <v>1</v>
      </c>
      <c r="AD314" s="1">
        <f t="shared" si="169"/>
        <v>1</v>
      </c>
      <c r="AE314" s="1" t="s">
        <v>425</v>
      </c>
      <c r="AF314" s="7">
        <f t="shared" si="170"/>
        <v>2</v>
      </c>
      <c r="AG314" s="1">
        <f t="shared" si="171"/>
        <v>2</v>
      </c>
      <c r="AH314" s="1" t="s">
        <v>453</v>
      </c>
      <c r="AI314" s="7">
        <f t="shared" si="172"/>
        <v>1</v>
      </c>
      <c r="AJ314" s="1">
        <f t="shared" si="173"/>
        <v>1</v>
      </c>
      <c r="AK314" s="1" t="s">
        <v>453</v>
      </c>
      <c r="AL314" s="7">
        <f t="shared" si="174"/>
        <v>1</v>
      </c>
      <c r="AM314" s="1">
        <f t="shared" si="175"/>
        <v>1</v>
      </c>
      <c r="AN314" s="1" t="s">
        <v>454</v>
      </c>
      <c r="AO314" s="7">
        <f t="shared" si="176"/>
        <v>0</v>
      </c>
      <c r="AP314" s="1">
        <f t="shared" si="177"/>
        <v>0</v>
      </c>
      <c r="AQ314" s="1" t="s">
        <v>454</v>
      </c>
      <c r="AR314" s="7">
        <f t="shared" si="178"/>
        <v>0</v>
      </c>
      <c r="AS314" s="1">
        <f t="shared" si="179"/>
        <v>0</v>
      </c>
      <c r="AT314" s="1" t="s">
        <v>462</v>
      </c>
      <c r="AU314" s="7">
        <f t="shared" si="180"/>
        <v>3</v>
      </c>
      <c r="AV314" s="1">
        <f t="shared" si="181"/>
        <v>3</v>
      </c>
      <c r="AW314" s="1" t="s">
        <v>453</v>
      </c>
      <c r="AX314" s="7">
        <f t="shared" si="182"/>
        <v>1</v>
      </c>
      <c r="AY314" s="1">
        <f t="shared" si="183"/>
        <v>1</v>
      </c>
      <c r="AZ314" s="1" t="s">
        <v>472</v>
      </c>
      <c r="BA314" s="7">
        <f t="shared" si="184"/>
        <v>3</v>
      </c>
      <c r="BB314" s="1">
        <f t="shared" si="185"/>
        <v>3</v>
      </c>
      <c r="BC314" s="1" t="s">
        <v>455</v>
      </c>
      <c r="BD314" s="7" t="str">
        <f t="shared" si="186"/>
        <v>NA</v>
      </c>
      <c r="BE314" s="1" t="e">
        <f t="shared" si="187"/>
        <v>#VALUE!</v>
      </c>
      <c r="BF314" s="1" t="s">
        <v>453</v>
      </c>
      <c r="BG314" s="7">
        <f t="shared" si="188"/>
        <v>1</v>
      </c>
      <c r="BH314" s="1">
        <f t="shared" si="189"/>
        <v>1</v>
      </c>
    </row>
    <row r="315" spans="1:60" x14ac:dyDescent="0.25">
      <c r="A315" s="1" t="s">
        <v>66</v>
      </c>
      <c r="B315" s="1" t="s">
        <v>404</v>
      </c>
      <c r="C315" s="7">
        <f t="shared" si="152"/>
        <v>1</v>
      </c>
      <c r="D315" s="1" t="s">
        <v>409</v>
      </c>
      <c r="E315" s="7">
        <f t="shared" si="153"/>
        <v>2</v>
      </c>
      <c r="F315" s="1" t="s">
        <v>484</v>
      </c>
      <c r="G315" s="7">
        <f t="shared" si="154"/>
        <v>2</v>
      </c>
      <c r="H315" s="1" t="s">
        <v>417</v>
      </c>
      <c r="I315" s="7">
        <f t="shared" si="155"/>
        <v>3</v>
      </c>
      <c r="J315" s="1" t="s">
        <v>487</v>
      </c>
      <c r="K315" s="7">
        <f t="shared" si="156"/>
        <v>3</v>
      </c>
      <c r="L315" s="7">
        <f t="shared" si="157"/>
        <v>3</v>
      </c>
      <c r="M315" s="1" t="s">
        <v>425</v>
      </c>
      <c r="N315" s="7">
        <f t="shared" si="158"/>
        <v>2</v>
      </c>
      <c r="O315" s="7">
        <f t="shared" si="159"/>
        <v>2</v>
      </c>
      <c r="P315" s="1" t="s">
        <v>495</v>
      </c>
      <c r="Q315" s="7">
        <f t="shared" si="160"/>
        <v>4</v>
      </c>
      <c r="R315" s="7">
        <f t="shared" si="161"/>
        <v>4</v>
      </c>
      <c r="S315" s="1" t="s">
        <v>433</v>
      </c>
      <c r="T315" s="7">
        <f t="shared" si="162"/>
        <v>1</v>
      </c>
      <c r="U315" s="1">
        <f t="shared" si="163"/>
        <v>1</v>
      </c>
      <c r="V315" s="1" t="s">
        <v>425</v>
      </c>
      <c r="W315" s="7">
        <f t="shared" si="164"/>
        <v>2</v>
      </c>
      <c r="X315" s="1">
        <f t="shared" si="165"/>
        <v>2</v>
      </c>
      <c r="Y315" s="1" t="s">
        <v>425</v>
      </c>
      <c r="Z315" s="7">
        <f t="shared" si="166"/>
        <v>2</v>
      </c>
      <c r="AA315" s="1">
        <f t="shared" si="167"/>
        <v>2</v>
      </c>
      <c r="AB315" s="1" t="s">
        <v>425</v>
      </c>
      <c r="AC315" s="7">
        <f t="shared" si="168"/>
        <v>2</v>
      </c>
      <c r="AD315" s="1">
        <f t="shared" si="169"/>
        <v>2</v>
      </c>
      <c r="AE315" s="1" t="s">
        <v>425</v>
      </c>
      <c r="AF315" s="7">
        <f t="shared" si="170"/>
        <v>2</v>
      </c>
      <c r="AG315" s="1">
        <f t="shared" si="171"/>
        <v>2</v>
      </c>
      <c r="AH315" s="1" t="s">
        <v>453</v>
      </c>
      <c r="AI315" s="7">
        <f t="shared" si="172"/>
        <v>1</v>
      </c>
      <c r="AJ315" s="1">
        <f t="shared" si="173"/>
        <v>1</v>
      </c>
      <c r="AK315" s="1" t="s">
        <v>453</v>
      </c>
      <c r="AL315" s="7">
        <f t="shared" si="174"/>
        <v>1</v>
      </c>
      <c r="AM315" s="1">
        <f t="shared" si="175"/>
        <v>1</v>
      </c>
      <c r="AN315" s="1" t="s">
        <v>458</v>
      </c>
      <c r="AO315" s="7" t="str">
        <f t="shared" si="176"/>
        <v>NA</v>
      </c>
      <c r="AP315" s="1" t="e">
        <f t="shared" si="177"/>
        <v>#VALUE!</v>
      </c>
      <c r="AQ315" s="1" t="s">
        <v>454</v>
      </c>
      <c r="AR315" s="7">
        <f t="shared" si="178"/>
        <v>0</v>
      </c>
      <c r="AS315" s="1">
        <f t="shared" si="179"/>
        <v>0</v>
      </c>
      <c r="AT315" s="1" t="s">
        <v>463</v>
      </c>
      <c r="AU315" s="7">
        <f t="shared" si="180"/>
        <v>5</v>
      </c>
      <c r="AV315" s="1">
        <f t="shared" si="181"/>
        <v>5</v>
      </c>
      <c r="AW315" s="1" t="s">
        <v>453</v>
      </c>
      <c r="AX315" s="7">
        <f t="shared" si="182"/>
        <v>1</v>
      </c>
      <c r="AY315" s="1">
        <f t="shared" si="183"/>
        <v>1</v>
      </c>
      <c r="AZ315" s="1" t="s">
        <v>472</v>
      </c>
      <c r="BA315" s="7">
        <f t="shared" si="184"/>
        <v>3</v>
      </c>
      <c r="BB315" s="1">
        <f t="shared" si="185"/>
        <v>3</v>
      </c>
      <c r="BC315" s="1" t="s">
        <v>453</v>
      </c>
      <c r="BD315" s="7">
        <f t="shared" si="186"/>
        <v>1</v>
      </c>
      <c r="BE315" s="1">
        <f t="shared" si="187"/>
        <v>1</v>
      </c>
      <c r="BF315" s="1" t="s">
        <v>453</v>
      </c>
      <c r="BG315" s="7">
        <f t="shared" si="188"/>
        <v>1</v>
      </c>
      <c r="BH315" s="1">
        <f t="shared" si="189"/>
        <v>1</v>
      </c>
    </row>
    <row r="316" spans="1:60" x14ac:dyDescent="0.25">
      <c r="A316" s="1" t="s">
        <v>109</v>
      </c>
      <c r="B316" s="1" t="s">
        <v>403</v>
      </c>
      <c r="C316" s="7">
        <f t="shared" si="152"/>
        <v>2</v>
      </c>
      <c r="D316" s="1" t="s">
        <v>410</v>
      </c>
      <c r="E316" s="7">
        <f t="shared" si="153"/>
        <v>3</v>
      </c>
      <c r="F316" s="1" t="s">
        <v>484</v>
      </c>
      <c r="G316" s="7">
        <f t="shared" si="154"/>
        <v>2</v>
      </c>
      <c r="H316" s="1" t="s">
        <v>417</v>
      </c>
      <c r="I316" s="7">
        <f t="shared" si="155"/>
        <v>3</v>
      </c>
      <c r="J316" s="1" t="s">
        <v>422</v>
      </c>
      <c r="K316" s="7">
        <f t="shared" si="156"/>
        <v>4</v>
      </c>
      <c r="L316" s="7">
        <f t="shared" si="157"/>
        <v>4</v>
      </c>
      <c r="M316" s="1" t="s">
        <v>491</v>
      </c>
      <c r="N316" s="7" t="str">
        <f t="shared" si="158"/>
        <v>NA</v>
      </c>
      <c r="O316" s="7" t="e">
        <f t="shared" si="159"/>
        <v>#VALUE!</v>
      </c>
      <c r="Q316" s="7" t="str">
        <f t="shared" si="160"/>
        <v>NA</v>
      </c>
      <c r="R316" s="7" t="e">
        <f t="shared" si="161"/>
        <v>#VALUE!</v>
      </c>
      <c r="S316" s="1" t="s">
        <v>427</v>
      </c>
      <c r="T316" s="7" t="str">
        <f t="shared" si="162"/>
        <v>NA</v>
      </c>
      <c r="U316" s="1" t="e">
        <f t="shared" si="163"/>
        <v>#VALUE!</v>
      </c>
      <c r="V316" s="1" t="s">
        <v>439</v>
      </c>
      <c r="W316" s="7" t="str">
        <f t="shared" si="164"/>
        <v>NA</v>
      </c>
      <c r="X316" s="1" t="e">
        <f t="shared" si="165"/>
        <v>#VALUE!</v>
      </c>
      <c r="Y316" s="1" t="s">
        <v>490</v>
      </c>
      <c r="Z316" s="7">
        <f t="shared" si="166"/>
        <v>5</v>
      </c>
      <c r="AA316" s="1">
        <f t="shared" si="167"/>
        <v>5</v>
      </c>
      <c r="AB316" s="1" t="s">
        <v>490</v>
      </c>
      <c r="AC316" s="7">
        <f t="shared" si="168"/>
        <v>5</v>
      </c>
      <c r="AD316" s="1">
        <f t="shared" si="169"/>
        <v>5</v>
      </c>
      <c r="AE316" s="1" t="s">
        <v>425</v>
      </c>
      <c r="AF316" s="7">
        <f t="shared" si="170"/>
        <v>2</v>
      </c>
      <c r="AG316" s="1">
        <f t="shared" si="171"/>
        <v>2</v>
      </c>
      <c r="AH316" s="1" t="s">
        <v>453</v>
      </c>
      <c r="AI316" s="7">
        <f t="shared" si="172"/>
        <v>1</v>
      </c>
      <c r="AJ316" s="1">
        <f t="shared" si="173"/>
        <v>1</v>
      </c>
      <c r="AK316" s="1" t="s">
        <v>453</v>
      </c>
      <c r="AL316" s="7">
        <f t="shared" si="174"/>
        <v>1</v>
      </c>
      <c r="AM316" s="1">
        <f t="shared" si="175"/>
        <v>1</v>
      </c>
      <c r="AN316" s="1" t="s">
        <v>453</v>
      </c>
      <c r="AO316" s="7">
        <f t="shared" si="176"/>
        <v>1</v>
      </c>
      <c r="AP316" s="1">
        <f t="shared" si="177"/>
        <v>1</v>
      </c>
      <c r="AQ316" s="1" t="s">
        <v>454</v>
      </c>
      <c r="AR316" s="7">
        <f t="shared" si="178"/>
        <v>0</v>
      </c>
      <c r="AS316" s="1">
        <f t="shared" si="179"/>
        <v>0</v>
      </c>
      <c r="AT316" s="1" t="s">
        <v>462</v>
      </c>
      <c r="AU316" s="7">
        <f t="shared" si="180"/>
        <v>3</v>
      </c>
      <c r="AV316" s="1">
        <f t="shared" si="181"/>
        <v>3</v>
      </c>
      <c r="AW316" s="1" t="s">
        <v>454</v>
      </c>
      <c r="AX316" s="7">
        <f t="shared" si="182"/>
        <v>0</v>
      </c>
      <c r="AY316" s="1">
        <f t="shared" si="183"/>
        <v>0</v>
      </c>
      <c r="BA316" s="7" t="str">
        <f t="shared" si="184"/>
        <v>NA</v>
      </c>
      <c r="BB316" s="1" t="e">
        <f t="shared" si="185"/>
        <v>#VALUE!</v>
      </c>
      <c r="BC316" s="1" t="s">
        <v>453</v>
      </c>
      <c r="BD316" s="7">
        <f t="shared" si="186"/>
        <v>1</v>
      </c>
      <c r="BE316" s="1">
        <f t="shared" si="187"/>
        <v>1</v>
      </c>
      <c r="BF316" s="1" t="s">
        <v>453</v>
      </c>
      <c r="BG316" s="7">
        <f t="shared" si="188"/>
        <v>1</v>
      </c>
      <c r="BH316" s="1">
        <f t="shared" si="189"/>
        <v>1</v>
      </c>
    </row>
    <row r="317" spans="1:60" x14ac:dyDescent="0.25">
      <c r="A317" s="1" t="s">
        <v>321</v>
      </c>
      <c r="B317" s="1" t="s">
        <v>404</v>
      </c>
      <c r="C317" s="7">
        <f t="shared" si="152"/>
        <v>1</v>
      </c>
      <c r="D317" s="1" t="s">
        <v>412</v>
      </c>
      <c r="E317" s="7">
        <f t="shared" si="153"/>
        <v>5</v>
      </c>
      <c r="F317" s="1" t="s">
        <v>414</v>
      </c>
      <c r="G317" s="7">
        <f t="shared" si="154"/>
        <v>1</v>
      </c>
      <c r="H317" s="1" t="s">
        <v>417</v>
      </c>
      <c r="I317" s="7">
        <f t="shared" si="155"/>
        <v>3</v>
      </c>
      <c r="J317" s="1" t="s">
        <v>487</v>
      </c>
      <c r="K317" s="7">
        <f t="shared" si="156"/>
        <v>3</v>
      </c>
      <c r="L317" s="7">
        <f t="shared" si="157"/>
        <v>3</v>
      </c>
      <c r="M317" s="1" t="s">
        <v>426</v>
      </c>
      <c r="N317" s="7">
        <f t="shared" si="158"/>
        <v>4</v>
      </c>
      <c r="O317" s="7">
        <f t="shared" si="159"/>
        <v>4</v>
      </c>
      <c r="Q317" s="7" t="str">
        <f t="shared" si="160"/>
        <v>NA</v>
      </c>
      <c r="R317" s="7" t="e">
        <f t="shared" si="161"/>
        <v>#VALUE!</v>
      </c>
      <c r="S317" s="1" t="s">
        <v>432</v>
      </c>
      <c r="T317" s="7">
        <f t="shared" si="162"/>
        <v>2</v>
      </c>
      <c r="U317" s="1">
        <f t="shared" si="163"/>
        <v>2</v>
      </c>
      <c r="V317" s="1" t="s">
        <v>438</v>
      </c>
      <c r="W317" s="7">
        <f t="shared" si="164"/>
        <v>1</v>
      </c>
      <c r="X317" s="1">
        <f t="shared" si="165"/>
        <v>1</v>
      </c>
      <c r="Y317" s="1" t="s">
        <v>438</v>
      </c>
      <c r="Z317" s="7">
        <f t="shared" si="166"/>
        <v>1</v>
      </c>
      <c r="AA317" s="1">
        <f t="shared" si="167"/>
        <v>1</v>
      </c>
      <c r="AB317" s="1" t="s">
        <v>440</v>
      </c>
      <c r="AC317" s="7" t="str">
        <f t="shared" si="168"/>
        <v>NA</v>
      </c>
      <c r="AD317" s="1" t="e">
        <f t="shared" si="169"/>
        <v>#VALUE!</v>
      </c>
      <c r="AE317" s="1" t="s">
        <v>446</v>
      </c>
      <c r="AF317" s="7">
        <f t="shared" si="170"/>
        <v>5</v>
      </c>
      <c r="AG317" s="1">
        <f t="shared" si="171"/>
        <v>5</v>
      </c>
      <c r="AH317" s="1" t="s">
        <v>453</v>
      </c>
      <c r="AI317" s="7">
        <f t="shared" si="172"/>
        <v>1</v>
      </c>
      <c r="AJ317" s="1">
        <f t="shared" si="173"/>
        <v>1</v>
      </c>
      <c r="AK317" s="1" t="s">
        <v>453</v>
      </c>
      <c r="AL317" s="7">
        <f t="shared" si="174"/>
        <v>1</v>
      </c>
      <c r="AM317" s="1">
        <f t="shared" si="175"/>
        <v>1</v>
      </c>
      <c r="AN317" s="1" t="s">
        <v>458</v>
      </c>
      <c r="AO317" s="7" t="str">
        <f t="shared" si="176"/>
        <v>NA</v>
      </c>
      <c r="AP317" s="1" t="e">
        <f t="shared" si="177"/>
        <v>#VALUE!</v>
      </c>
      <c r="AQ317" s="1" t="s">
        <v>454</v>
      </c>
      <c r="AR317" s="7">
        <f t="shared" si="178"/>
        <v>0</v>
      </c>
      <c r="AS317" s="1">
        <f t="shared" si="179"/>
        <v>0</v>
      </c>
      <c r="AT317" s="1" t="s">
        <v>462</v>
      </c>
      <c r="AU317" s="7">
        <f t="shared" si="180"/>
        <v>3</v>
      </c>
      <c r="AV317" s="1">
        <f t="shared" si="181"/>
        <v>3</v>
      </c>
      <c r="AW317" s="1" t="s">
        <v>453</v>
      </c>
      <c r="AX317" s="7">
        <f t="shared" si="182"/>
        <v>1</v>
      </c>
      <c r="AY317" s="1">
        <f t="shared" si="183"/>
        <v>1</v>
      </c>
      <c r="AZ317" s="1" t="s">
        <v>474</v>
      </c>
      <c r="BA317" s="7">
        <f t="shared" si="184"/>
        <v>1</v>
      </c>
      <c r="BB317" s="1">
        <f t="shared" si="185"/>
        <v>1</v>
      </c>
      <c r="BC317" s="1" t="s">
        <v>453</v>
      </c>
      <c r="BD317" s="7">
        <f t="shared" si="186"/>
        <v>1</v>
      </c>
      <c r="BE317" s="1">
        <f t="shared" si="187"/>
        <v>1</v>
      </c>
      <c r="BF317" s="1" t="s">
        <v>455</v>
      </c>
      <c r="BG317" s="7" t="str">
        <f t="shared" si="188"/>
        <v>NA</v>
      </c>
      <c r="BH317" s="1" t="e">
        <f t="shared" si="189"/>
        <v>#VALUE!</v>
      </c>
    </row>
    <row r="318" spans="1:60" x14ac:dyDescent="0.25">
      <c r="A318" s="1" t="s">
        <v>336</v>
      </c>
      <c r="B318" s="1" t="s">
        <v>403</v>
      </c>
      <c r="C318" s="7">
        <f t="shared" si="152"/>
        <v>2</v>
      </c>
      <c r="D318" s="1" t="s">
        <v>412</v>
      </c>
      <c r="E318" s="7">
        <f t="shared" si="153"/>
        <v>5</v>
      </c>
      <c r="F318" s="1" t="s">
        <v>414</v>
      </c>
      <c r="G318" s="7">
        <f t="shared" si="154"/>
        <v>1</v>
      </c>
      <c r="H318" s="1" t="s">
        <v>417</v>
      </c>
      <c r="I318" s="7">
        <f t="shared" si="155"/>
        <v>3</v>
      </c>
      <c r="J318" s="1" t="s">
        <v>487</v>
      </c>
      <c r="K318" s="7">
        <f t="shared" si="156"/>
        <v>3</v>
      </c>
      <c r="L318" s="7">
        <f t="shared" si="157"/>
        <v>3</v>
      </c>
      <c r="M318" s="1" t="s">
        <v>426</v>
      </c>
      <c r="N318" s="7">
        <f t="shared" si="158"/>
        <v>4</v>
      </c>
      <c r="O318" s="7">
        <f t="shared" si="159"/>
        <v>4</v>
      </c>
      <c r="Q318" s="7" t="str">
        <f t="shared" si="160"/>
        <v>NA</v>
      </c>
      <c r="R318" s="7" t="e">
        <f t="shared" si="161"/>
        <v>#VALUE!</v>
      </c>
      <c r="S318" s="1" t="s">
        <v>434</v>
      </c>
      <c r="T318" s="7">
        <f t="shared" si="162"/>
        <v>5</v>
      </c>
      <c r="U318" s="1">
        <f t="shared" si="163"/>
        <v>5</v>
      </c>
      <c r="V318" s="1" t="s">
        <v>438</v>
      </c>
      <c r="W318" s="7">
        <f t="shared" si="164"/>
        <v>1</v>
      </c>
      <c r="X318" s="1">
        <f t="shared" si="165"/>
        <v>1</v>
      </c>
      <c r="Y318" s="1" t="s">
        <v>425</v>
      </c>
      <c r="Z318" s="7">
        <f t="shared" si="166"/>
        <v>2</v>
      </c>
      <c r="AA318" s="1">
        <f t="shared" si="167"/>
        <v>2</v>
      </c>
      <c r="AB318" s="1" t="s">
        <v>489</v>
      </c>
      <c r="AC318" s="7">
        <f t="shared" si="168"/>
        <v>1</v>
      </c>
      <c r="AD318" s="1">
        <f t="shared" si="169"/>
        <v>1</v>
      </c>
      <c r="AE318" s="1" t="s">
        <v>425</v>
      </c>
      <c r="AF318" s="7">
        <f t="shared" si="170"/>
        <v>2</v>
      </c>
      <c r="AG318" s="1">
        <f t="shared" si="171"/>
        <v>2</v>
      </c>
      <c r="AH318" s="1" t="s">
        <v>454</v>
      </c>
      <c r="AI318" s="7">
        <f t="shared" si="172"/>
        <v>0</v>
      </c>
      <c r="AJ318" s="1">
        <f t="shared" si="173"/>
        <v>0</v>
      </c>
      <c r="AK318" s="1" t="s">
        <v>454</v>
      </c>
      <c r="AL318" s="7">
        <f t="shared" si="174"/>
        <v>0</v>
      </c>
      <c r="AM318" s="1">
        <f t="shared" si="175"/>
        <v>0</v>
      </c>
      <c r="AN318" s="1" t="s">
        <v>454</v>
      </c>
      <c r="AO318" s="7">
        <f t="shared" si="176"/>
        <v>0</v>
      </c>
      <c r="AP318" s="1">
        <f t="shared" si="177"/>
        <v>0</v>
      </c>
      <c r="AQ318" s="1" t="s">
        <v>453</v>
      </c>
      <c r="AR318" s="7">
        <f t="shared" si="178"/>
        <v>1</v>
      </c>
      <c r="AS318" s="1">
        <f t="shared" si="179"/>
        <v>1</v>
      </c>
      <c r="AT318" s="1" t="s">
        <v>462</v>
      </c>
      <c r="AU318" s="7">
        <f t="shared" si="180"/>
        <v>3</v>
      </c>
      <c r="AV318" s="1">
        <f t="shared" si="181"/>
        <v>3</v>
      </c>
      <c r="AW318" s="1" t="s">
        <v>453</v>
      </c>
      <c r="AX318" s="7">
        <f t="shared" si="182"/>
        <v>1</v>
      </c>
      <c r="AY318" s="1">
        <f t="shared" si="183"/>
        <v>1</v>
      </c>
      <c r="AZ318" s="1" t="s">
        <v>473</v>
      </c>
      <c r="BA318" s="7">
        <f t="shared" si="184"/>
        <v>2</v>
      </c>
      <c r="BB318" s="1">
        <f t="shared" si="185"/>
        <v>2</v>
      </c>
      <c r="BC318" s="1" t="s">
        <v>455</v>
      </c>
      <c r="BD318" s="7" t="str">
        <f t="shared" si="186"/>
        <v>NA</v>
      </c>
      <c r="BE318" s="1" t="e">
        <f t="shared" si="187"/>
        <v>#VALUE!</v>
      </c>
      <c r="BF318" s="1" t="s">
        <v>453</v>
      </c>
      <c r="BG318" s="7">
        <f t="shared" si="188"/>
        <v>1</v>
      </c>
      <c r="BH318" s="1">
        <f t="shared" si="189"/>
        <v>1</v>
      </c>
    </row>
    <row r="319" spans="1:60" x14ac:dyDescent="0.25">
      <c r="A319" s="1" t="s">
        <v>99</v>
      </c>
      <c r="B319" s="1" t="s">
        <v>403</v>
      </c>
      <c r="C319" s="7">
        <f t="shared" si="152"/>
        <v>2</v>
      </c>
      <c r="D319" s="1" t="s">
        <v>410</v>
      </c>
      <c r="E319" s="7">
        <f t="shared" si="153"/>
        <v>3</v>
      </c>
      <c r="F319" s="1" t="s">
        <v>484</v>
      </c>
      <c r="G319" s="7">
        <f t="shared" si="154"/>
        <v>2</v>
      </c>
      <c r="H319" s="1" t="s">
        <v>416</v>
      </c>
      <c r="I319" s="7">
        <f t="shared" si="155"/>
        <v>1</v>
      </c>
      <c r="J319" s="1" t="s">
        <v>487</v>
      </c>
      <c r="K319" s="7">
        <f t="shared" si="156"/>
        <v>3</v>
      </c>
      <c r="L319" s="7">
        <f t="shared" si="157"/>
        <v>3</v>
      </c>
      <c r="M319" s="1" t="s">
        <v>491</v>
      </c>
      <c r="N319" s="7" t="str">
        <f t="shared" si="158"/>
        <v>NA</v>
      </c>
      <c r="O319" s="7" t="e">
        <f t="shared" si="159"/>
        <v>#VALUE!</v>
      </c>
      <c r="Q319" s="7" t="str">
        <f t="shared" si="160"/>
        <v>NA</v>
      </c>
      <c r="R319" s="7" t="e">
        <f t="shared" si="161"/>
        <v>#VALUE!</v>
      </c>
      <c r="S319" s="1" t="s">
        <v>435</v>
      </c>
      <c r="T319" s="7" t="str">
        <f t="shared" si="162"/>
        <v>NA</v>
      </c>
      <c r="U319" s="1" t="e">
        <f t="shared" si="163"/>
        <v>#VALUE!</v>
      </c>
      <c r="V319" s="1" t="s">
        <v>490</v>
      </c>
      <c r="W319" s="7">
        <f t="shared" si="164"/>
        <v>5</v>
      </c>
      <c r="X319" s="1">
        <f t="shared" si="165"/>
        <v>5</v>
      </c>
      <c r="Y319" s="1" t="s">
        <v>490</v>
      </c>
      <c r="Z319" s="7">
        <f t="shared" si="166"/>
        <v>5</v>
      </c>
      <c r="AA319" s="1">
        <f t="shared" si="167"/>
        <v>5</v>
      </c>
      <c r="AB319" s="1" t="s">
        <v>490</v>
      </c>
      <c r="AC319" s="7">
        <f t="shared" si="168"/>
        <v>5</v>
      </c>
      <c r="AD319" s="1">
        <f t="shared" si="169"/>
        <v>5</v>
      </c>
      <c r="AE319" s="1" t="s">
        <v>425</v>
      </c>
      <c r="AF319" s="7">
        <f t="shared" si="170"/>
        <v>2</v>
      </c>
      <c r="AG319" s="1">
        <f t="shared" si="171"/>
        <v>2</v>
      </c>
      <c r="AH319" s="1" t="s">
        <v>453</v>
      </c>
      <c r="AI319" s="7">
        <f t="shared" si="172"/>
        <v>1</v>
      </c>
      <c r="AJ319" s="1">
        <f t="shared" si="173"/>
        <v>1</v>
      </c>
      <c r="AK319" s="1" t="s">
        <v>453</v>
      </c>
      <c r="AL319" s="7">
        <f t="shared" si="174"/>
        <v>1</v>
      </c>
      <c r="AM319" s="1">
        <f t="shared" si="175"/>
        <v>1</v>
      </c>
      <c r="AN319" s="1" t="s">
        <v>453</v>
      </c>
      <c r="AO319" s="7">
        <f t="shared" si="176"/>
        <v>1</v>
      </c>
      <c r="AP319" s="1">
        <f t="shared" si="177"/>
        <v>1</v>
      </c>
      <c r="AQ319" s="1" t="s">
        <v>454</v>
      </c>
      <c r="AR319" s="7">
        <f t="shared" si="178"/>
        <v>0</v>
      </c>
      <c r="AS319" s="1">
        <f t="shared" si="179"/>
        <v>0</v>
      </c>
      <c r="AT319" s="1" t="s">
        <v>462</v>
      </c>
      <c r="AU319" s="7">
        <f t="shared" si="180"/>
        <v>3</v>
      </c>
      <c r="AV319" s="1">
        <f t="shared" si="181"/>
        <v>3</v>
      </c>
      <c r="AW319" s="1" t="s">
        <v>454</v>
      </c>
      <c r="AX319" s="7">
        <f t="shared" si="182"/>
        <v>0</v>
      </c>
      <c r="AY319" s="1">
        <f t="shared" si="183"/>
        <v>0</v>
      </c>
      <c r="BA319" s="7" t="str">
        <f t="shared" si="184"/>
        <v>NA</v>
      </c>
      <c r="BB319" s="1" t="e">
        <f t="shared" si="185"/>
        <v>#VALUE!</v>
      </c>
      <c r="BC319" s="1" t="s">
        <v>453</v>
      </c>
      <c r="BD319" s="7">
        <f t="shared" si="186"/>
        <v>1</v>
      </c>
      <c r="BE319" s="1">
        <f t="shared" si="187"/>
        <v>1</v>
      </c>
      <c r="BF319" s="1" t="s">
        <v>453</v>
      </c>
      <c r="BG319" s="7">
        <f t="shared" si="188"/>
        <v>1</v>
      </c>
      <c r="BH319" s="1">
        <f t="shared" si="189"/>
        <v>1</v>
      </c>
    </row>
    <row r="320" spans="1:60" x14ac:dyDescent="0.25">
      <c r="A320" s="1" t="s">
        <v>85</v>
      </c>
      <c r="B320" s="1" t="s">
        <v>404</v>
      </c>
      <c r="C320" s="7">
        <f t="shared" si="152"/>
        <v>1</v>
      </c>
      <c r="D320" s="1" t="s">
        <v>409</v>
      </c>
      <c r="E320" s="7">
        <f t="shared" si="153"/>
        <v>2</v>
      </c>
      <c r="F320" s="1" t="s">
        <v>484</v>
      </c>
      <c r="G320" s="7">
        <f t="shared" si="154"/>
        <v>2</v>
      </c>
      <c r="H320" s="1" t="s">
        <v>417</v>
      </c>
      <c r="I320" s="7">
        <f t="shared" si="155"/>
        <v>3</v>
      </c>
      <c r="J320" s="1" t="s">
        <v>487</v>
      </c>
      <c r="K320" s="7">
        <f t="shared" si="156"/>
        <v>3</v>
      </c>
      <c r="L320" s="7">
        <f t="shared" si="157"/>
        <v>3</v>
      </c>
      <c r="M320" s="1" t="s">
        <v>426</v>
      </c>
      <c r="N320" s="7">
        <f t="shared" si="158"/>
        <v>4</v>
      </c>
      <c r="O320" s="7">
        <f t="shared" si="159"/>
        <v>4</v>
      </c>
      <c r="Q320" s="7" t="str">
        <f t="shared" si="160"/>
        <v>NA</v>
      </c>
      <c r="R320" s="7" t="e">
        <f t="shared" si="161"/>
        <v>#VALUE!</v>
      </c>
      <c r="S320" s="1" t="s">
        <v>434</v>
      </c>
      <c r="T320" s="7">
        <f t="shared" si="162"/>
        <v>5</v>
      </c>
      <c r="U320" s="1">
        <f t="shared" si="163"/>
        <v>5</v>
      </c>
      <c r="V320" s="1" t="s">
        <v>425</v>
      </c>
      <c r="W320" s="7">
        <f t="shared" si="164"/>
        <v>2</v>
      </c>
      <c r="X320" s="1">
        <f t="shared" si="165"/>
        <v>2</v>
      </c>
      <c r="Y320" s="1" t="s">
        <v>425</v>
      </c>
      <c r="Z320" s="7">
        <f t="shared" si="166"/>
        <v>2</v>
      </c>
      <c r="AA320" s="1">
        <f t="shared" si="167"/>
        <v>2</v>
      </c>
      <c r="AB320" s="1" t="s">
        <v>490</v>
      </c>
      <c r="AC320" s="7">
        <f t="shared" si="168"/>
        <v>5</v>
      </c>
      <c r="AD320" s="1">
        <f t="shared" si="169"/>
        <v>5</v>
      </c>
      <c r="AE320" s="1" t="s">
        <v>445</v>
      </c>
      <c r="AF320" s="7">
        <f t="shared" si="170"/>
        <v>1</v>
      </c>
      <c r="AG320" s="1">
        <f t="shared" si="171"/>
        <v>1</v>
      </c>
      <c r="AH320" s="1" t="s">
        <v>453</v>
      </c>
      <c r="AI320" s="7">
        <f t="shared" si="172"/>
        <v>1</v>
      </c>
      <c r="AJ320" s="1">
        <f t="shared" si="173"/>
        <v>1</v>
      </c>
      <c r="AK320" s="1" t="s">
        <v>453</v>
      </c>
      <c r="AL320" s="7">
        <f t="shared" si="174"/>
        <v>1</v>
      </c>
      <c r="AM320" s="1">
        <f t="shared" si="175"/>
        <v>1</v>
      </c>
      <c r="AN320" s="1" t="s">
        <v>453</v>
      </c>
      <c r="AO320" s="7">
        <f t="shared" si="176"/>
        <v>1</v>
      </c>
      <c r="AP320" s="1">
        <f t="shared" si="177"/>
        <v>1</v>
      </c>
      <c r="AQ320" s="1" t="s">
        <v>454</v>
      </c>
      <c r="AR320" s="7">
        <f t="shared" si="178"/>
        <v>0</v>
      </c>
      <c r="AS320" s="1">
        <f t="shared" si="179"/>
        <v>0</v>
      </c>
      <c r="AT320" s="1" t="s">
        <v>465</v>
      </c>
      <c r="AU320" s="7">
        <f t="shared" si="180"/>
        <v>2</v>
      </c>
      <c r="AV320" s="1">
        <f t="shared" si="181"/>
        <v>2</v>
      </c>
      <c r="AW320" s="1" t="s">
        <v>453</v>
      </c>
      <c r="AX320" s="7">
        <f t="shared" si="182"/>
        <v>1</v>
      </c>
      <c r="AY320" s="1">
        <f t="shared" si="183"/>
        <v>1</v>
      </c>
      <c r="AZ320" s="1" t="s">
        <v>474</v>
      </c>
      <c r="BA320" s="7">
        <f t="shared" si="184"/>
        <v>1</v>
      </c>
      <c r="BB320" s="1">
        <f t="shared" si="185"/>
        <v>1</v>
      </c>
      <c r="BC320" s="1" t="s">
        <v>453</v>
      </c>
      <c r="BD320" s="7">
        <f t="shared" si="186"/>
        <v>1</v>
      </c>
      <c r="BE320" s="1">
        <f t="shared" si="187"/>
        <v>1</v>
      </c>
      <c r="BF320" s="1" t="s">
        <v>453</v>
      </c>
      <c r="BG320" s="7">
        <f t="shared" si="188"/>
        <v>1</v>
      </c>
      <c r="BH320" s="1">
        <f t="shared" si="189"/>
        <v>1</v>
      </c>
    </row>
    <row r="321" spans="1:60" x14ac:dyDescent="0.25">
      <c r="A321" s="1" t="s">
        <v>256</v>
      </c>
      <c r="B321" s="1" t="s">
        <v>404</v>
      </c>
      <c r="C321" s="7">
        <f t="shared" si="152"/>
        <v>1</v>
      </c>
      <c r="D321" s="1" t="s">
        <v>411</v>
      </c>
      <c r="E321" s="7">
        <f t="shared" si="153"/>
        <v>4</v>
      </c>
      <c r="F321" s="1" t="s">
        <v>414</v>
      </c>
      <c r="G321" s="7">
        <f t="shared" si="154"/>
        <v>1</v>
      </c>
      <c r="H321" s="1" t="s">
        <v>417</v>
      </c>
      <c r="I321" s="7">
        <f t="shared" si="155"/>
        <v>3</v>
      </c>
      <c r="J321" s="1" t="s">
        <v>422</v>
      </c>
      <c r="K321" s="7">
        <f t="shared" si="156"/>
        <v>4</v>
      </c>
      <c r="L321" s="7">
        <f t="shared" si="157"/>
        <v>4</v>
      </c>
      <c r="M321" s="1" t="s">
        <v>427</v>
      </c>
      <c r="N321" s="7" t="str">
        <f t="shared" si="158"/>
        <v>NA</v>
      </c>
      <c r="O321" s="7" t="e">
        <f t="shared" si="159"/>
        <v>#VALUE!</v>
      </c>
      <c r="Q321" s="7" t="str">
        <f t="shared" si="160"/>
        <v>NA</v>
      </c>
      <c r="R321" s="7" t="e">
        <f t="shared" si="161"/>
        <v>#VALUE!</v>
      </c>
      <c r="S321" s="1" t="s">
        <v>436</v>
      </c>
      <c r="T321" s="7" t="str">
        <f t="shared" si="162"/>
        <v>NA</v>
      </c>
      <c r="U321" s="1" t="e">
        <f t="shared" si="163"/>
        <v>#VALUE!</v>
      </c>
      <c r="V321" s="1" t="s">
        <v>490</v>
      </c>
      <c r="W321" s="7">
        <f t="shared" si="164"/>
        <v>5</v>
      </c>
      <c r="X321" s="1">
        <f t="shared" si="165"/>
        <v>5</v>
      </c>
      <c r="Y321" s="1" t="s">
        <v>425</v>
      </c>
      <c r="Z321" s="7">
        <f t="shared" si="166"/>
        <v>2</v>
      </c>
      <c r="AA321" s="1">
        <f t="shared" si="167"/>
        <v>2</v>
      </c>
      <c r="AB321" s="1" t="s">
        <v>425</v>
      </c>
      <c r="AC321" s="7">
        <f t="shared" si="168"/>
        <v>2</v>
      </c>
      <c r="AD321" s="1">
        <f t="shared" si="169"/>
        <v>2</v>
      </c>
      <c r="AE321" s="1" t="s">
        <v>425</v>
      </c>
      <c r="AF321" s="7">
        <f t="shared" si="170"/>
        <v>2</v>
      </c>
      <c r="AG321" s="1">
        <f t="shared" si="171"/>
        <v>2</v>
      </c>
      <c r="AH321" s="1" t="s">
        <v>453</v>
      </c>
      <c r="AI321" s="7">
        <f t="shared" si="172"/>
        <v>1</v>
      </c>
      <c r="AJ321" s="1">
        <f t="shared" si="173"/>
        <v>1</v>
      </c>
      <c r="AK321" s="1" t="s">
        <v>454</v>
      </c>
      <c r="AL321" s="7">
        <f t="shared" si="174"/>
        <v>0</v>
      </c>
      <c r="AM321" s="1">
        <f t="shared" si="175"/>
        <v>0</v>
      </c>
      <c r="AN321" s="1" t="s">
        <v>454</v>
      </c>
      <c r="AO321" s="7">
        <f t="shared" si="176"/>
        <v>0</v>
      </c>
      <c r="AP321" s="1">
        <f t="shared" si="177"/>
        <v>0</v>
      </c>
      <c r="AQ321" s="1" t="s">
        <v>453</v>
      </c>
      <c r="AR321" s="7">
        <f t="shared" si="178"/>
        <v>1</v>
      </c>
      <c r="AS321" s="1">
        <f t="shared" si="179"/>
        <v>1</v>
      </c>
      <c r="AT321" s="1" t="s">
        <v>464</v>
      </c>
      <c r="AU321" s="7">
        <f t="shared" si="180"/>
        <v>4</v>
      </c>
      <c r="AV321" s="1">
        <f t="shared" si="181"/>
        <v>4</v>
      </c>
      <c r="AW321" s="1" t="s">
        <v>454</v>
      </c>
      <c r="AX321" s="7">
        <f t="shared" si="182"/>
        <v>0</v>
      </c>
      <c r="AY321" s="1">
        <f t="shared" si="183"/>
        <v>0</v>
      </c>
      <c r="BA321" s="7" t="str">
        <f t="shared" si="184"/>
        <v>NA</v>
      </c>
      <c r="BB321" s="1" t="e">
        <f t="shared" si="185"/>
        <v>#VALUE!</v>
      </c>
      <c r="BC321" s="1" t="s">
        <v>453</v>
      </c>
      <c r="BD321" s="7">
        <f t="shared" si="186"/>
        <v>1</v>
      </c>
      <c r="BE321" s="1">
        <f t="shared" si="187"/>
        <v>1</v>
      </c>
      <c r="BF321" s="1" t="s">
        <v>455</v>
      </c>
      <c r="BG321" s="7" t="str">
        <f t="shared" si="188"/>
        <v>NA</v>
      </c>
      <c r="BH321" s="1" t="e">
        <f t="shared" si="189"/>
        <v>#VALUE!</v>
      </c>
    </row>
    <row r="322" spans="1:60" x14ac:dyDescent="0.25">
      <c r="A322" s="1" t="s">
        <v>308</v>
      </c>
      <c r="B322" s="1" t="s">
        <v>404</v>
      </c>
      <c r="C322" s="7">
        <f t="shared" si="152"/>
        <v>1</v>
      </c>
      <c r="D322" s="1" t="s">
        <v>412</v>
      </c>
      <c r="E322" s="7">
        <f t="shared" si="153"/>
        <v>5</v>
      </c>
      <c r="F322" s="1" t="s">
        <v>415</v>
      </c>
      <c r="G322" s="7">
        <f t="shared" si="154"/>
        <v>3</v>
      </c>
      <c r="H322" s="1" t="s">
        <v>417</v>
      </c>
      <c r="I322" s="7">
        <f t="shared" si="155"/>
        <v>3</v>
      </c>
      <c r="J322" s="1" t="s">
        <v>487</v>
      </c>
      <c r="K322" s="7">
        <f t="shared" si="156"/>
        <v>3</v>
      </c>
      <c r="L322" s="7">
        <f t="shared" si="157"/>
        <v>3</v>
      </c>
      <c r="M322" s="1" t="s">
        <v>425</v>
      </c>
      <c r="N322" s="7">
        <f t="shared" si="158"/>
        <v>2</v>
      </c>
      <c r="O322" s="7">
        <f t="shared" si="159"/>
        <v>2</v>
      </c>
      <c r="P322" s="1" t="s">
        <v>496</v>
      </c>
      <c r="Q322" s="7">
        <f t="shared" si="160"/>
        <v>5</v>
      </c>
      <c r="R322" s="7">
        <f t="shared" si="161"/>
        <v>5</v>
      </c>
      <c r="S322" s="1" t="s">
        <v>432</v>
      </c>
      <c r="T322" s="7">
        <f t="shared" si="162"/>
        <v>2</v>
      </c>
      <c r="U322" s="1">
        <f t="shared" si="163"/>
        <v>2</v>
      </c>
      <c r="V322" s="1" t="s">
        <v>438</v>
      </c>
      <c r="W322" s="7">
        <f t="shared" si="164"/>
        <v>1</v>
      </c>
      <c r="X322" s="1">
        <f t="shared" si="165"/>
        <v>1</v>
      </c>
      <c r="Y322" s="1" t="s">
        <v>438</v>
      </c>
      <c r="Z322" s="7">
        <f t="shared" si="166"/>
        <v>1</v>
      </c>
      <c r="AA322" s="1">
        <f t="shared" si="167"/>
        <v>1</v>
      </c>
      <c r="AB322" s="1" t="s">
        <v>440</v>
      </c>
      <c r="AC322" s="7" t="str">
        <f t="shared" si="168"/>
        <v>NA</v>
      </c>
      <c r="AD322" s="1" t="e">
        <f t="shared" si="169"/>
        <v>#VALUE!</v>
      </c>
      <c r="AE322" s="1" t="s">
        <v>446</v>
      </c>
      <c r="AF322" s="7">
        <f t="shared" si="170"/>
        <v>5</v>
      </c>
      <c r="AG322" s="1">
        <f t="shared" si="171"/>
        <v>5</v>
      </c>
      <c r="AH322" s="1" t="s">
        <v>453</v>
      </c>
      <c r="AI322" s="7">
        <f t="shared" si="172"/>
        <v>1</v>
      </c>
      <c r="AJ322" s="1">
        <f t="shared" si="173"/>
        <v>1</v>
      </c>
      <c r="AK322" s="1" t="s">
        <v>453</v>
      </c>
      <c r="AL322" s="7">
        <f t="shared" si="174"/>
        <v>1</v>
      </c>
      <c r="AM322" s="1">
        <f t="shared" si="175"/>
        <v>1</v>
      </c>
      <c r="AN322" s="1" t="s">
        <v>453</v>
      </c>
      <c r="AO322" s="7">
        <f t="shared" si="176"/>
        <v>1</v>
      </c>
      <c r="AP322" s="1">
        <f t="shared" si="177"/>
        <v>1</v>
      </c>
      <c r="AQ322" s="1" t="s">
        <v>453</v>
      </c>
      <c r="AR322" s="7">
        <f t="shared" si="178"/>
        <v>1</v>
      </c>
      <c r="AS322" s="1">
        <f t="shared" si="179"/>
        <v>1</v>
      </c>
      <c r="AT322" s="1" t="s">
        <v>462</v>
      </c>
      <c r="AU322" s="7">
        <f t="shared" si="180"/>
        <v>3</v>
      </c>
      <c r="AV322" s="1">
        <f t="shared" si="181"/>
        <v>3</v>
      </c>
      <c r="AW322" s="1" t="s">
        <v>454</v>
      </c>
      <c r="AX322" s="7">
        <f t="shared" si="182"/>
        <v>0</v>
      </c>
      <c r="AY322" s="1">
        <f t="shared" si="183"/>
        <v>0</v>
      </c>
      <c r="BA322" s="7" t="str">
        <f t="shared" si="184"/>
        <v>NA</v>
      </c>
      <c r="BB322" s="1" t="e">
        <f t="shared" si="185"/>
        <v>#VALUE!</v>
      </c>
      <c r="BC322" s="1" t="s">
        <v>454</v>
      </c>
      <c r="BD322" s="7">
        <f t="shared" si="186"/>
        <v>0</v>
      </c>
      <c r="BE322" s="1">
        <f t="shared" si="187"/>
        <v>0</v>
      </c>
      <c r="BF322" s="1" t="s">
        <v>455</v>
      </c>
      <c r="BG322" s="7" t="str">
        <f t="shared" si="188"/>
        <v>NA</v>
      </c>
      <c r="BH322" s="1" t="e">
        <f t="shared" si="189"/>
        <v>#VALUE!</v>
      </c>
    </row>
    <row r="323" spans="1:60" x14ac:dyDescent="0.25">
      <c r="A323" s="1" t="s">
        <v>218</v>
      </c>
      <c r="B323" s="1" t="s">
        <v>403</v>
      </c>
      <c r="C323" s="7">
        <f t="shared" ref="C323:C386" si="190">IF(B323="F",1,IF(B323="M",2,IF(B323="U",3,IF(B323="Political",4,IF(B323="Sports",5,"NA")))))</f>
        <v>2</v>
      </c>
      <c r="D323" s="1" t="s">
        <v>411</v>
      </c>
      <c r="E323" s="7">
        <f t="shared" ref="E323:E386" si="191">IF(D323="18-20",1,IF(D323="21-23",2,IF(D323="24-26",3,IF(D323="27-29",4,IF(D323="30-39",5,IF(D323="Above 40",6,"NA"))))))</f>
        <v>4</v>
      </c>
      <c r="F323" s="1" t="s">
        <v>484</v>
      </c>
      <c r="G323" s="7">
        <f t="shared" ref="G323:G386" si="192">IF(F323="DIPLOMA",1,IF(F323="BACHELOR",2,IF(F323="MASTERS",3,IF(F323="Political",4,IF(F323="Sports",5,"NA")))))</f>
        <v>2</v>
      </c>
      <c r="H323" s="1" t="s">
        <v>418</v>
      </c>
      <c r="I323" s="7">
        <f t="shared" ref="I323:I386" si="193">IF(H323="Facebook",1,IF(H323="Whatsapp",2,IF(H323="Twitter",3,IF(H323="Telegram",4,IF(H323="Sports",5,"NA")))))</f>
        <v>2</v>
      </c>
      <c r="J323" s="1" t="s">
        <v>487</v>
      </c>
      <c r="K323" s="7">
        <f t="shared" ref="K323:K386" si="194">IF(J323="Social",1,IF(J323="Economic",2,IF(J323="health",3,IF(J323="Political",4,IF(J323="Sports",5,"NA")))))</f>
        <v>3</v>
      </c>
      <c r="L323" s="7">
        <f t="shared" ref="L323:L386" si="195">VALUE(K323)</f>
        <v>3</v>
      </c>
      <c r="M323" s="1" t="s">
        <v>426</v>
      </c>
      <c r="N323" s="7">
        <f t="shared" ref="N323:N386" si="196">IF(M323="Strongly Agree",1,IF(M323="Agree",2,IF(M323="Disagree",5,IF(M323="Don’t Agree",4,IF(M323="Don't know",3,"NA")))))</f>
        <v>4</v>
      </c>
      <c r="O323" s="7">
        <f t="shared" ref="O323:O386" si="197">VALUE(N323)</f>
        <v>4</v>
      </c>
      <c r="Q323" s="7" t="str">
        <f t="shared" ref="Q323:Q386" si="198">IF(P323="psychologically",1,IF(P323="physical",2,IF(P323="physical psyche",5,IF(P323="all",4,IF(P323="Don't know",3,"NA")))))</f>
        <v>NA</v>
      </c>
      <c r="R323" s="7" t="e">
        <f t="shared" ref="R323:R386" si="199">VALUE(Q323)</f>
        <v>#VALUE!</v>
      </c>
      <c r="S323" s="1" t="s">
        <v>433</v>
      </c>
      <c r="T323" s="7">
        <f t="shared" ref="T323:T386" si="200">IF(S323="Nocturnal Mammal",1,IF(S323="Scientifically Engineered",2,IF(S323="Leakage from a BSL-lab",5,IF(S323="all",4,IF(S323="Don't know",3,"NA")))))</f>
        <v>1</v>
      </c>
      <c r="U323" s="1">
        <f t="shared" ref="U323:U386" si="201">VALUE(T323)</f>
        <v>1</v>
      </c>
      <c r="V323" s="1" t="s">
        <v>425</v>
      </c>
      <c r="W323" s="7">
        <f t="shared" ref="W323:W386" si="202">IF(V323="Strongly Agree",1,IF(V323="Agree",2,IF(V323="Disagree",5,IF(V323="Don’t Agree",4,IF(V323="Don't know",3,"NA")))))</f>
        <v>2</v>
      </c>
      <c r="X323" s="1">
        <f t="shared" ref="X323:X386" si="203">VALUE(W323)</f>
        <v>2</v>
      </c>
      <c r="Y323" s="1" t="s">
        <v>425</v>
      </c>
      <c r="Z323" s="7">
        <f t="shared" ref="Z323:Z386" si="204">IF(Y323="Strongly Agree",1,IF(Y323="Agree",2,IF(Y323="Disagree",5,IF(Y323="Don’t Agree",4,IF(Y323="Don't know",3,"NA")))))</f>
        <v>2</v>
      </c>
      <c r="AA323" s="1">
        <f t="shared" ref="AA323:AA386" si="205">VALUE(Z323)</f>
        <v>2</v>
      </c>
      <c r="AB323" s="1" t="s">
        <v>425</v>
      </c>
      <c r="AC323" s="7">
        <f t="shared" ref="AC323:AC386" si="206">IF(AB323="Strongly Agree",1,IF(AB323="Agree",2,IF(AB323="Disagree",5,IF(AB323="Don’t Agree",4,IF(AB323="Don't know",3,"NA")))))</f>
        <v>2</v>
      </c>
      <c r="AD323" s="1">
        <f t="shared" ref="AD323:AD386" si="207">VALUE(AC323)</f>
        <v>2</v>
      </c>
      <c r="AE323" s="1" t="s">
        <v>445</v>
      </c>
      <c r="AF323" s="7">
        <f t="shared" ref="AF323:AF386" si="208">IF(AE323="Strongly Agree",1,IF(AE323="Agree",2,IF(AE323="Disagree",5,IF(AE323="Don’t Agree",4,IF(AE323="Don't know",3,"NA")))))</f>
        <v>1</v>
      </c>
      <c r="AG323" s="1">
        <f t="shared" ref="AG323:AG386" si="209">VALUE(AF323)</f>
        <v>1</v>
      </c>
      <c r="AH323" s="1" t="s">
        <v>453</v>
      </c>
      <c r="AI323" s="7">
        <f t="shared" ref="AI323:AI386" si="210">IF(AH323="Yes",1,IF(AH323="No",0,IF(AH323="Disagree",5,IF(AH323="Don’t Agree",4,IF(AH323="Don't know",3,"NA")))))</f>
        <v>1</v>
      </c>
      <c r="AJ323" s="1">
        <f t="shared" ref="AJ323:AJ386" si="211">VALUE(AI323)</f>
        <v>1</v>
      </c>
      <c r="AK323" s="1" t="s">
        <v>440</v>
      </c>
      <c r="AL323" s="7" t="str">
        <f t="shared" ref="AL323:AL386" si="212">IF(AK323="Yes",1,IF(AK323="No",0,IF(AK323="Disagree",5,IF(AK323="Don’t Agree",4,IF(AK323="Don't know",3,"NA")))))</f>
        <v>NA</v>
      </c>
      <c r="AM323" s="1" t="e">
        <f t="shared" ref="AM323:AM386" si="213">VALUE(AL323)</f>
        <v>#VALUE!</v>
      </c>
      <c r="AN323" s="1" t="s">
        <v>454</v>
      </c>
      <c r="AO323" s="7">
        <f t="shared" ref="AO323:AO386" si="214">IF(AN323="Yes",1,IF(AN323="No",0,IF(AN323="Disagree",5,IF(AN323="Don’t Agree",4,IF(AN323="Don't know",3,"NA")))))</f>
        <v>0</v>
      </c>
      <c r="AP323" s="1">
        <f t="shared" ref="AP323:AP386" si="215">VALUE(AO323)</f>
        <v>0</v>
      </c>
      <c r="AQ323" s="1" t="s">
        <v>454</v>
      </c>
      <c r="AR323" s="7">
        <f t="shared" ref="AR323:AR386" si="216">IF(AQ323="Yes",1,IF(AQ323="No",0,IF(AQ323="Disagree",5,IF(AQ323="Don’t Agree",4,IF(AQ323="Don't know",3,"NA")))))</f>
        <v>0</v>
      </c>
      <c r="AS323" s="1">
        <f t="shared" ref="AS323:AS386" si="217">VALUE(AR323)</f>
        <v>0</v>
      </c>
      <c r="AT323" s="1" t="s">
        <v>464</v>
      </c>
      <c r="AU323" s="7">
        <f t="shared" ref="AU323:AU386" si="218">IF(AT323="Always",1,IF(AT323="Most times",2,IF(AT323="Sometimes",3,IF(AT323="Less Often",4,IF(AT323="Never",5,"NA")))))</f>
        <v>4</v>
      </c>
      <c r="AV323" s="1">
        <f t="shared" ref="AV323:AV386" si="219">VALUE(AU323)</f>
        <v>4</v>
      </c>
      <c r="AW323" s="1" t="s">
        <v>453</v>
      </c>
      <c r="AX323" s="7">
        <f t="shared" ref="AX323:AX386" si="220">IF(AW323="Yes",1,IF(AW323="No",0,IF(AW323="Disagree",5,IF(AW323="Don’t Agree",4,IF(AW323="Don't know",3,"NA")))))</f>
        <v>1</v>
      </c>
      <c r="AY323" s="1">
        <f t="shared" ref="AY323:AY386" si="221">VALUE(AX323)</f>
        <v>1</v>
      </c>
      <c r="AZ323" s="1" t="s">
        <v>474</v>
      </c>
      <c r="BA323" s="7">
        <f t="shared" ref="BA323:BA386" si="222">IF(AZ323="Newsguard",1,IF(AZ323="Media Bias",2,IF(AZ323="FactCheck",3,IF(AZ323="Snopes",4,IF(AZ323="All sites",5,"NA")))))</f>
        <v>1</v>
      </c>
      <c r="BB323" s="1">
        <f t="shared" ref="BB323:BB386" si="223">VALUE(BA323)</f>
        <v>1</v>
      </c>
      <c r="BC323" s="1" t="s">
        <v>453</v>
      </c>
      <c r="BD323" s="7">
        <f t="shared" ref="BD323:BD386" si="224">IF(BC323="Yes",1,IF(BC323="No",0,IF(BC323="Disagree",5,IF(BC323="Don’t Agree",4,IF(BC323="Don't know",3,"NA")))))</f>
        <v>1</v>
      </c>
      <c r="BE323" s="1">
        <f t="shared" ref="BE323:BE386" si="225">VALUE(BD323)</f>
        <v>1</v>
      </c>
      <c r="BF323" s="1" t="s">
        <v>454</v>
      </c>
      <c r="BG323" s="7">
        <f t="shared" ref="BG323:BG386" si="226">IF(BF323="Yes",1,IF(BF323="No",0,IF(BF323="Disagree",5,IF(BF323="Don’t Agree",4,IF(BF323="Don't know",3,"NA")))))</f>
        <v>0</v>
      </c>
      <c r="BH323" s="1">
        <f t="shared" ref="BH323:BH386" si="227">VALUE(BG323)</f>
        <v>0</v>
      </c>
    </row>
    <row r="324" spans="1:60" x14ac:dyDescent="0.25">
      <c r="A324" s="1" t="s">
        <v>147</v>
      </c>
      <c r="B324" s="1" t="s">
        <v>403</v>
      </c>
      <c r="C324" s="7">
        <f t="shared" si="190"/>
        <v>2</v>
      </c>
      <c r="D324" s="1" t="s">
        <v>410</v>
      </c>
      <c r="E324" s="7">
        <f t="shared" si="191"/>
        <v>3</v>
      </c>
      <c r="F324" s="1" t="s">
        <v>414</v>
      </c>
      <c r="G324" s="7">
        <f t="shared" si="192"/>
        <v>1</v>
      </c>
      <c r="H324" s="1" t="s">
        <v>417</v>
      </c>
      <c r="I324" s="7">
        <f t="shared" si="193"/>
        <v>3</v>
      </c>
      <c r="J324" s="1" t="s">
        <v>420</v>
      </c>
      <c r="K324" s="7">
        <f t="shared" si="194"/>
        <v>1</v>
      </c>
      <c r="L324" s="7">
        <f t="shared" si="195"/>
        <v>1</v>
      </c>
      <c r="M324" s="1" t="s">
        <v>489</v>
      </c>
      <c r="N324" s="7">
        <f t="shared" si="196"/>
        <v>1</v>
      </c>
      <c r="O324" s="7">
        <f t="shared" si="197"/>
        <v>1</v>
      </c>
      <c r="P324" s="1" t="s">
        <v>496</v>
      </c>
      <c r="Q324" s="7">
        <f t="shared" si="198"/>
        <v>5</v>
      </c>
      <c r="R324" s="7">
        <f t="shared" si="199"/>
        <v>5</v>
      </c>
      <c r="S324" s="1" t="s">
        <v>432</v>
      </c>
      <c r="T324" s="7">
        <f t="shared" si="200"/>
        <v>2</v>
      </c>
      <c r="U324" s="1">
        <f t="shared" si="201"/>
        <v>2</v>
      </c>
      <c r="V324" s="1" t="s">
        <v>438</v>
      </c>
      <c r="W324" s="7">
        <f t="shared" si="202"/>
        <v>1</v>
      </c>
      <c r="X324" s="1">
        <f t="shared" si="203"/>
        <v>1</v>
      </c>
      <c r="Y324" s="1" t="s">
        <v>491</v>
      </c>
      <c r="Z324" s="7" t="str">
        <f t="shared" si="204"/>
        <v>NA</v>
      </c>
      <c r="AA324" s="1" t="e">
        <f t="shared" si="205"/>
        <v>#VALUE!</v>
      </c>
      <c r="AB324" s="1" t="s">
        <v>489</v>
      </c>
      <c r="AC324" s="7">
        <f t="shared" si="206"/>
        <v>1</v>
      </c>
      <c r="AD324" s="1">
        <f t="shared" si="207"/>
        <v>1</v>
      </c>
      <c r="AE324" s="1" t="s">
        <v>425</v>
      </c>
      <c r="AF324" s="7">
        <f t="shared" si="208"/>
        <v>2</v>
      </c>
      <c r="AG324" s="1">
        <f t="shared" si="209"/>
        <v>2</v>
      </c>
      <c r="AH324" s="1" t="s">
        <v>455</v>
      </c>
      <c r="AI324" s="7" t="str">
        <f t="shared" si="210"/>
        <v>NA</v>
      </c>
      <c r="AJ324" s="1" t="e">
        <f t="shared" si="211"/>
        <v>#VALUE!</v>
      </c>
      <c r="AK324" s="1" t="s">
        <v>453</v>
      </c>
      <c r="AL324" s="7">
        <f t="shared" si="212"/>
        <v>1</v>
      </c>
      <c r="AM324" s="1">
        <f t="shared" si="213"/>
        <v>1</v>
      </c>
      <c r="AN324" s="1" t="s">
        <v>454</v>
      </c>
      <c r="AO324" s="7">
        <f t="shared" si="214"/>
        <v>0</v>
      </c>
      <c r="AP324" s="1">
        <f t="shared" si="215"/>
        <v>0</v>
      </c>
      <c r="AQ324" s="1" t="s">
        <v>453</v>
      </c>
      <c r="AR324" s="7">
        <f t="shared" si="216"/>
        <v>1</v>
      </c>
      <c r="AS324" s="1">
        <f t="shared" si="217"/>
        <v>1</v>
      </c>
      <c r="AT324" s="1" t="s">
        <v>464</v>
      </c>
      <c r="AU324" s="7">
        <f t="shared" si="218"/>
        <v>4</v>
      </c>
      <c r="AV324" s="1">
        <f t="shared" si="219"/>
        <v>4</v>
      </c>
      <c r="AW324" s="1" t="s">
        <v>454</v>
      </c>
      <c r="AX324" s="7">
        <f t="shared" si="220"/>
        <v>0</v>
      </c>
      <c r="AY324" s="1">
        <f t="shared" si="221"/>
        <v>0</v>
      </c>
      <c r="BA324" s="7" t="str">
        <f t="shared" si="222"/>
        <v>NA</v>
      </c>
      <c r="BB324" s="1" t="e">
        <f t="shared" si="223"/>
        <v>#VALUE!</v>
      </c>
      <c r="BC324" s="1" t="s">
        <v>453</v>
      </c>
      <c r="BD324" s="7">
        <f t="shared" si="224"/>
        <v>1</v>
      </c>
      <c r="BE324" s="1">
        <f t="shared" si="225"/>
        <v>1</v>
      </c>
      <c r="BF324" s="1" t="s">
        <v>455</v>
      </c>
      <c r="BG324" s="7" t="str">
        <f t="shared" si="226"/>
        <v>NA</v>
      </c>
      <c r="BH324" s="1" t="e">
        <f t="shared" si="227"/>
        <v>#VALUE!</v>
      </c>
    </row>
    <row r="325" spans="1:60" x14ac:dyDescent="0.25">
      <c r="A325" s="1" t="s">
        <v>91</v>
      </c>
      <c r="B325" s="1" t="s">
        <v>404</v>
      </c>
      <c r="C325" s="7">
        <f t="shared" si="190"/>
        <v>1</v>
      </c>
      <c r="D325" s="1" t="s">
        <v>409</v>
      </c>
      <c r="E325" s="7">
        <f t="shared" si="191"/>
        <v>2</v>
      </c>
      <c r="F325" s="1" t="s">
        <v>484</v>
      </c>
      <c r="G325" s="7">
        <f t="shared" si="192"/>
        <v>2</v>
      </c>
      <c r="H325" s="1" t="s">
        <v>418</v>
      </c>
      <c r="I325" s="7">
        <f t="shared" si="193"/>
        <v>2</v>
      </c>
      <c r="J325" s="1" t="s">
        <v>487</v>
      </c>
      <c r="K325" s="7">
        <f t="shared" si="194"/>
        <v>3</v>
      </c>
      <c r="L325" s="7">
        <f t="shared" si="195"/>
        <v>3</v>
      </c>
      <c r="M325" s="1" t="s">
        <v>426</v>
      </c>
      <c r="N325" s="7">
        <f t="shared" si="196"/>
        <v>4</v>
      </c>
      <c r="O325" s="7">
        <f t="shared" si="197"/>
        <v>4</v>
      </c>
      <c r="Q325" s="7" t="str">
        <f t="shared" si="198"/>
        <v>NA</v>
      </c>
      <c r="R325" s="7" t="e">
        <f t="shared" si="199"/>
        <v>#VALUE!</v>
      </c>
      <c r="S325" s="1" t="s">
        <v>434</v>
      </c>
      <c r="T325" s="7">
        <f t="shared" si="200"/>
        <v>5</v>
      </c>
      <c r="U325" s="1">
        <f t="shared" si="201"/>
        <v>5</v>
      </c>
      <c r="V325" s="1" t="s">
        <v>490</v>
      </c>
      <c r="W325" s="7">
        <f t="shared" si="202"/>
        <v>5</v>
      </c>
      <c r="X325" s="1">
        <f t="shared" si="203"/>
        <v>5</v>
      </c>
      <c r="Y325" s="1" t="s">
        <v>425</v>
      </c>
      <c r="Z325" s="7">
        <f t="shared" si="204"/>
        <v>2</v>
      </c>
      <c r="AA325" s="1">
        <f t="shared" si="205"/>
        <v>2</v>
      </c>
      <c r="AB325" s="1" t="s">
        <v>490</v>
      </c>
      <c r="AC325" s="7">
        <f t="shared" si="206"/>
        <v>5</v>
      </c>
      <c r="AD325" s="1">
        <f t="shared" si="207"/>
        <v>5</v>
      </c>
      <c r="AE325" s="1" t="s">
        <v>425</v>
      </c>
      <c r="AF325" s="7">
        <f t="shared" si="208"/>
        <v>2</v>
      </c>
      <c r="AG325" s="1">
        <f t="shared" si="209"/>
        <v>2</v>
      </c>
      <c r="AH325" s="1" t="s">
        <v>453</v>
      </c>
      <c r="AI325" s="7">
        <f t="shared" si="210"/>
        <v>1</v>
      </c>
      <c r="AJ325" s="1">
        <f t="shared" si="211"/>
        <v>1</v>
      </c>
      <c r="AK325" s="1" t="s">
        <v>453</v>
      </c>
      <c r="AL325" s="7">
        <f t="shared" si="212"/>
        <v>1</v>
      </c>
      <c r="AM325" s="1">
        <f t="shared" si="213"/>
        <v>1</v>
      </c>
      <c r="AN325" s="1" t="s">
        <v>458</v>
      </c>
      <c r="AO325" s="7" t="str">
        <f t="shared" si="214"/>
        <v>NA</v>
      </c>
      <c r="AP325" s="1" t="e">
        <f t="shared" si="215"/>
        <v>#VALUE!</v>
      </c>
      <c r="AQ325" s="1" t="s">
        <v>454</v>
      </c>
      <c r="AR325" s="7">
        <f t="shared" si="216"/>
        <v>0</v>
      </c>
      <c r="AS325" s="1">
        <f t="shared" si="217"/>
        <v>0</v>
      </c>
      <c r="AT325" s="1" t="s">
        <v>465</v>
      </c>
      <c r="AU325" s="7">
        <f t="shared" si="218"/>
        <v>2</v>
      </c>
      <c r="AV325" s="1">
        <f t="shared" si="219"/>
        <v>2</v>
      </c>
      <c r="AW325" s="1" t="s">
        <v>453</v>
      </c>
      <c r="AX325" s="7">
        <f t="shared" si="220"/>
        <v>1</v>
      </c>
      <c r="AY325" s="1">
        <f t="shared" si="221"/>
        <v>1</v>
      </c>
      <c r="AZ325" s="1" t="s">
        <v>475</v>
      </c>
      <c r="BA325" s="7">
        <f t="shared" si="222"/>
        <v>4</v>
      </c>
      <c r="BB325" s="1">
        <f t="shared" si="223"/>
        <v>4</v>
      </c>
      <c r="BC325" s="1" t="s">
        <v>453</v>
      </c>
      <c r="BD325" s="7">
        <f t="shared" si="224"/>
        <v>1</v>
      </c>
      <c r="BE325" s="1">
        <f t="shared" si="225"/>
        <v>1</v>
      </c>
      <c r="BF325" s="1" t="s">
        <v>453</v>
      </c>
      <c r="BG325" s="7">
        <f t="shared" si="226"/>
        <v>1</v>
      </c>
      <c r="BH325" s="1">
        <f t="shared" si="227"/>
        <v>1</v>
      </c>
    </row>
    <row r="326" spans="1:60" x14ac:dyDescent="0.25">
      <c r="A326" s="1" t="s">
        <v>269</v>
      </c>
      <c r="B326" s="1" t="s">
        <v>404</v>
      </c>
      <c r="C326" s="7">
        <f t="shared" si="190"/>
        <v>1</v>
      </c>
      <c r="D326" s="1" t="s">
        <v>411</v>
      </c>
      <c r="E326" s="7">
        <f t="shared" si="191"/>
        <v>4</v>
      </c>
      <c r="F326" s="1" t="s">
        <v>414</v>
      </c>
      <c r="G326" s="7">
        <f t="shared" si="192"/>
        <v>1</v>
      </c>
      <c r="H326" s="1" t="s">
        <v>416</v>
      </c>
      <c r="I326" s="7">
        <f t="shared" si="193"/>
        <v>1</v>
      </c>
      <c r="J326" s="1" t="s">
        <v>423</v>
      </c>
      <c r="K326" s="7">
        <f t="shared" si="194"/>
        <v>5</v>
      </c>
      <c r="L326" s="7">
        <f t="shared" si="195"/>
        <v>5</v>
      </c>
      <c r="M326" s="1" t="s">
        <v>489</v>
      </c>
      <c r="N326" s="7">
        <f t="shared" si="196"/>
        <v>1</v>
      </c>
      <c r="O326" s="7">
        <f t="shared" si="197"/>
        <v>1</v>
      </c>
      <c r="P326" s="1" t="s">
        <v>493</v>
      </c>
      <c r="Q326" s="7">
        <f t="shared" si="198"/>
        <v>1</v>
      </c>
      <c r="R326" s="7">
        <f t="shared" si="199"/>
        <v>1</v>
      </c>
      <c r="S326" s="1" t="s">
        <v>436</v>
      </c>
      <c r="T326" s="7" t="str">
        <f t="shared" si="200"/>
        <v>NA</v>
      </c>
      <c r="U326" s="1" t="e">
        <f t="shared" si="201"/>
        <v>#VALUE!</v>
      </c>
      <c r="V326" s="1" t="s">
        <v>440</v>
      </c>
      <c r="W326" s="7" t="str">
        <f t="shared" si="202"/>
        <v>NA</v>
      </c>
      <c r="X326" s="1" t="e">
        <f t="shared" si="203"/>
        <v>#VALUE!</v>
      </c>
      <c r="Y326" s="1" t="s">
        <v>490</v>
      </c>
      <c r="Z326" s="7">
        <f t="shared" si="204"/>
        <v>5</v>
      </c>
      <c r="AA326" s="1">
        <f t="shared" si="205"/>
        <v>5</v>
      </c>
      <c r="AB326" s="1" t="s">
        <v>425</v>
      </c>
      <c r="AC326" s="7">
        <f t="shared" si="206"/>
        <v>2</v>
      </c>
      <c r="AD326" s="1">
        <f t="shared" si="207"/>
        <v>2</v>
      </c>
      <c r="AE326" s="1" t="s">
        <v>425</v>
      </c>
      <c r="AF326" s="7">
        <f t="shared" si="208"/>
        <v>2</v>
      </c>
      <c r="AG326" s="1">
        <f t="shared" si="209"/>
        <v>2</v>
      </c>
      <c r="AH326" s="1" t="s">
        <v>455</v>
      </c>
      <c r="AI326" s="7" t="str">
        <f t="shared" si="210"/>
        <v>NA</v>
      </c>
      <c r="AJ326" s="1" t="e">
        <f t="shared" si="211"/>
        <v>#VALUE!</v>
      </c>
      <c r="AK326" s="1" t="s">
        <v>453</v>
      </c>
      <c r="AL326" s="7">
        <f t="shared" si="212"/>
        <v>1</v>
      </c>
      <c r="AM326" s="1">
        <f t="shared" si="213"/>
        <v>1</v>
      </c>
      <c r="AN326" s="1" t="s">
        <v>454</v>
      </c>
      <c r="AO326" s="7">
        <f t="shared" si="214"/>
        <v>0</v>
      </c>
      <c r="AP326" s="1">
        <f t="shared" si="215"/>
        <v>0</v>
      </c>
      <c r="AQ326" s="1" t="s">
        <v>454</v>
      </c>
      <c r="AR326" s="7">
        <f t="shared" si="216"/>
        <v>0</v>
      </c>
      <c r="AS326" s="1">
        <f t="shared" si="217"/>
        <v>0</v>
      </c>
      <c r="AT326" s="1" t="s">
        <v>464</v>
      </c>
      <c r="AU326" s="7">
        <f t="shared" si="218"/>
        <v>4</v>
      </c>
      <c r="AV326" s="1">
        <f t="shared" si="219"/>
        <v>4</v>
      </c>
      <c r="AW326" s="1" t="s">
        <v>454</v>
      </c>
      <c r="AX326" s="7">
        <f t="shared" si="220"/>
        <v>0</v>
      </c>
      <c r="AY326" s="1">
        <f t="shared" si="221"/>
        <v>0</v>
      </c>
      <c r="BA326" s="7" t="str">
        <f t="shared" si="222"/>
        <v>NA</v>
      </c>
      <c r="BB326" s="1" t="e">
        <f t="shared" si="223"/>
        <v>#VALUE!</v>
      </c>
      <c r="BC326" s="1" t="s">
        <v>453</v>
      </c>
      <c r="BD326" s="7">
        <f t="shared" si="224"/>
        <v>1</v>
      </c>
      <c r="BE326" s="1">
        <f t="shared" si="225"/>
        <v>1</v>
      </c>
      <c r="BF326" s="1" t="s">
        <v>453</v>
      </c>
      <c r="BG326" s="7">
        <f t="shared" si="226"/>
        <v>1</v>
      </c>
      <c r="BH326" s="1">
        <f t="shared" si="227"/>
        <v>1</v>
      </c>
    </row>
    <row r="327" spans="1:60" x14ac:dyDescent="0.25">
      <c r="A327" s="1" t="s">
        <v>165</v>
      </c>
      <c r="B327" s="1" t="s">
        <v>404</v>
      </c>
      <c r="C327" s="7">
        <f t="shared" si="190"/>
        <v>1</v>
      </c>
      <c r="D327" s="1" t="s">
        <v>410</v>
      </c>
      <c r="E327" s="7">
        <f t="shared" si="191"/>
        <v>3</v>
      </c>
      <c r="F327" s="1" t="s">
        <v>414</v>
      </c>
      <c r="G327" s="7">
        <f t="shared" si="192"/>
        <v>1</v>
      </c>
      <c r="H327" s="1" t="s">
        <v>418</v>
      </c>
      <c r="I327" s="7">
        <f t="shared" si="193"/>
        <v>2</v>
      </c>
      <c r="J327" s="1" t="s">
        <v>420</v>
      </c>
      <c r="K327" s="7">
        <f t="shared" si="194"/>
        <v>1</v>
      </c>
      <c r="L327" s="7">
        <f t="shared" si="195"/>
        <v>1</v>
      </c>
      <c r="M327" s="1" t="s">
        <v>489</v>
      </c>
      <c r="N327" s="7">
        <f t="shared" si="196"/>
        <v>1</v>
      </c>
      <c r="O327" s="7">
        <f t="shared" si="197"/>
        <v>1</v>
      </c>
      <c r="P327" s="1" t="s">
        <v>493</v>
      </c>
      <c r="Q327" s="7">
        <f t="shared" si="198"/>
        <v>1</v>
      </c>
      <c r="R327" s="7">
        <f t="shared" si="199"/>
        <v>1</v>
      </c>
      <c r="S327" s="1" t="s">
        <v>432</v>
      </c>
      <c r="T327" s="7">
        <f t="shared" si="200"/>
        <v>2</v>
      </c>
      <c r="U327" s="1">
        <f t="shared" si="201"/>
        <v>2</v>
      </c>
      <c r="V327" s="1" t="s">
        <v>438</v>
      </c>
      <c r="W327" s="7">
        <f t="shared" si="202"/>
        <v>1</v>
      </c>
      <c r="X327" s="1">
        <f t="shared" si="203"/>
        <v>1</v>
      </c>
      <c r="Y327" s="1" t="s">
        <v>440</v>
      </c>
      <c r="Z327" s="7" t="str">
        <f t="shared" si="204"/>
        <v>NA</v>
      </c>
      <c r="AA327" s="1" t="e">
        <f t="shared" si="205"/>
        <v>#VALUE!</v>
      </c>
      <c r="AB327" s="1" t="s">
        <v>489</v>
      </c>
      <c r="AC327" s="7">
        <f t="shared" si="206"/>
        <v>1</v>
      </c>
      <c r="AD327" s="1">
        <f t="shared" si="207"/>
        <v>1</v>
      </c>
      <c r="AE327" s="1" t="s">
        <v>438</v>
      </c>
      <c r="AF327" s="7">
        <f t="shared" si="208"/>
        <v>1</v>
      </c>
      <c r="AG327" s="1">
        <f t="shared" si="209"/>
        <v>1</v>
      </c>
      <c r="AH327" s="1" t="s">
        <v>453</v>
      </c>
      <c r="AI327" s="7">
        <f t="shared" si="210"/>
        <v>1</v>
      </c>
      <c r="AJ327" s="1">
        <f t="shared" si="211"/>
        <v>1</v>
      </c>
      <c r="AK327" s="1" t="s">
        <v>453</v>
      </c>
      <c r="AL327" s="7">
        <f t="shared" si="212"/>
        <v>1</v>
      </c>
      <c r="AM327" s="1">
        <f t="shared" si="213"/>
        <v>1</v>
      </c>
      <c r="AN327" s="1" t="s">
        <v>454</v>
      </c>
      <c r="AO327" s="7">
        <f t="shared" si="214"/>
        <v>0</v>
      </c>
      <c r="AP327" s="1">
        <f t="shared" si="215"/>
        <v>0</v>
      </c>
      <c r="AQ327" s="1" t="s">
        <v>453</v>
      </c>
      <c r="AR327" s="7">
        <f t="shared" si="216"/>
        <v>1</v>
      </c>
      <c r="AS327" s="1">
        <f t="shared" si="217"/>
        <v>1</v>
      </c>
      <c r="AT327" s="1" t="s">
        <v>465</v>
      </c>
      <c r="AU327" s="7">
        <f t="shared" si="218"/>
        <v>2</v>
      </c>
      <c r="AV327" s="1">
        <f t="shared" si="219"/>
        <v>2</v>
      </c>
      <c r="AW327" s="1" t="s">
        <v>453</v>
      </c>
      <c r="AX327" s="7">
        <f t="shared" si="220"/>
        <v>1</v>
      </c>
      <c r="AY327" s="1">
        <f t="shared" si="221"/>
        <v>1</v>
      </c>
      <c r="AZ327" s="1" t="s">
        <v>472</v>
      </c>
      <c r="BA327" s="7">
        <f t="shared" si="222"/>
        <v>3</v>
      </c>
      <c r="BB327" s="1">
        <f t="shared" si="223"/>
        <v>3</v>
      </c>
      <c r="BC327" s="1" t="s">
        <v>453</v>
      </c>
      <c r="BD327" s="7">
        <f t="shared" si="224"/>
        <v>1</v>
      </c>
      <c r="BE327" s="1">
        <f t="shared" si="225"/>
        <v>1</v>
      </c>
      <c r="BF327" s="1" t="s">
        <v>453</v>
      </c>
      <c r="BG327" s="7">
        <f t="shared" si="226"/>
        <v>1</v>
      </c>
      <c r="BH327" s="1">
        <f t="shared" si="227"/>
        <v>1</v>
      </c>
    </row>
    <row r="328" spans="1:60" x14ac:dyDescent="0.25">
      <c r="A328" s="1" t="s">
        <v>372</v>
      </c>
      <c r="B328" s="1" t="s">
        <v>403</v>
      </c>
      <c r="C328" s="7">
        <f t="shared" si="190"/>
        <v>2</v>
      </c>
      <c r="D328" s="1" t="s">
        <v>412</v>
      </c>
      <c r="E328" s="7">
        <f t="shared" si="191"/>
        <v>5</v>
      </c>
      <c r="F328" s="1" t="s">
        <v>484</v>
      </c>
      <c r="G328" s="7">
        <f t="shared" si="192"/>
        <v>2</v>
      </c>
      <c r="H328" s="1" t="s">
        <v>419</v>
      </c>
      <c r="I328" s="7">
        <f t="shared" si="193"/>
        <v>4</v>
      </c>
      <c r="J328" s="1" t="s">
        <v>487</v>
      </c>
      <c r="K328" s="7">
        <f t="shared" si="194"/>
        <v>3</v>
      </c>
      <c r="L328" s="7">
        <f t="shared" si="195"/>
        <v>3</v>
      </c>
      <c r="M328" s="1" t="s">
        <v>425</v>
      </c>
      <c r="N328" s="7">
        <f t="shared" si="196"/>
        <v>2</v>
      </c>
      <c r="O328" s="7">
        <f t="shared" si="197"/>
        <v>2</v>
      </c>
      <c r="P328" s="1" t="s">
        <v>493</v>
      </c>
      <c r="Q328" s="7">
        <f t="shared" si="198"/>
        <v>1</v>
      </c>
      <c r="R328" s="7">
        <f t="shared" si="199"/>
        <v>1</v>
      </c>
      <c r="S328" s="1" t="s">
        <v>434</v>
      </c>
      <c r="T328" s="7">
        <f t="shared" si="200"/>
        <v>5</v>
      </c>
      <c r="U328" s="1">
        <f t="shared" si="201"/>
        <v>5</v>
      </c>
      <c r="V328" s="1" t="s">
        <v>490</v>
      </c>
      <c r="W328" s="7">
        <f t="shared" si="202"/>
        <v>5</v>
      </c>
      <c r="X328" s="1">
        <f t="shared" si="203"/>
        <v>5</v>
      </c>
      <c r="Y328" s="1" t="s">
        <v>490</v>
      </c>
      <c r="Z328" s="7">
        <f t="shared" si="204"/>
        <v>5</v>
      </c>
      <c r="AA328" s="1">
        <f t="shared" si="205"/>
        <v>5</v>
      </c>
      <c r="AB328" s="1" t="s">
        <v>425</v>
      </c>
      <c r="AC328" s="7">
        <f t="shared" si="206"/>
        <v>2</v>
      </c>
      <c r="AD328" s="1">
        <f t="shared" si="207"/>
        <v>2</v>
      </c>
      <c r="AE328" s="1" t="s">
        <v>425</v>
      </c>
      <c r="AF328" s="7">
        <f t="shared" si="208"/>
        <v>2</v>
      </c>
      <c r="AG328" s="1">
        <f t="shared" si="209"/>
        <v>2</v>
      </c>
      <c r="AH328" s="1" t="s">
        <v>453</v>
      </c>
      <c r="AI328" s="7">
        <f t="shared" si="210"/>
        <v>1</v>
      </c>
      <c r="AJ328" s="1">
        <f t="shared" si="211"/>
        <v>1</v>
      </c>
      <c r="AK328" s="1" t="s">
        <v>453</v>
      </c>
      <c r="AL328" s="7">
        <f t="shared" si="212"/>
        <v>1</v>
      </c>
      <c r="AM328" s="1">
        <f t="shared" si="213"/>
        <v>1</v>
      </c>
      <c r="AN328" s="1" t="s">
        <v>454</v>
      </c>
      <c r="AO328" s="7">
        <f t="shared" si="214"/>
        <v>0</v>
      </c>
      <c r="AP328" s="1">
        <f t="shared" si="215"/>
        <v>0</v>
      </c>
      <c r="AQ328" s="1" t="s">
        <v>453</v>
      </c>
      <c r="AR328" s="7">
        <f t="shared" si="216"/>
        <v>1</v>
      </c>
      <c r="AS328" s="1">
        <f t="shared" si="217"/>
        <v>1</v>
      </c>
      <c r="AT328" s="1" t="s">
        <v>463</v>
      </c>
      <c r="AU328" s="7">
        <f t="shared" si="218"/>
        <v>5</v>
      </c>
      <c r="AV328" s="1">
        <f t="shared" si="219"/>
        <v>5</v>
      </c>
      <c r="AW328" s="1" t="s">
        <v>453</v>
      </c>
      <c r="AX328" s="7">
        <f t="shared" si="220"/>
        <v>1</v>
      </c>
      <c r="AY328" s="1">
        <f t="shared" si="221"/>
        <v>1</v>
      </c>
      <c r="AZ328" s="1" t="s">
        <v>473</v>
      </c>
      <c r="BA328" s="7">
        <f t="shared" si="222"/>
        <v>2</v>
      </c>
      <c r="BB328" s="1">
        <f t="shared" si="223"/>
        <v>2</v>
      </c>
      <c r="BC328" s="1" t="s">
        <v>453</v>
      </c>
      <c r="BD328" s="7">
        <f t="shared" si="224"/>
        <v>1</v>
      </c>
      <c r="BE328" s="1">
        <f t="shared" si="225"/>
        <v>1</v>
      </c>
      <c r="BF328" s="1" t="s">
        <v>453</v>
      </c>
      <c r="BG328" s="7">
        <f t="shared" si="226"/>
        <v>1</v>
      </c>
      <c r="BH328" s="1">
        <f t="shared" si="227"/>
        <v>1</v>
      </c>
    </row>
    <row r="329" spans="1:60" x14ac:dyDescent="0.25">
      <c r="A329" s="1" t="s">
        <v>28</v>
      </c>
      <c r="B329" s="1" t="s">
        <v>404</v>
      </c>
      <c r="C329" s="7">
        <f t="shared" si="190"/>
        <v>1</v>
      </c>
      <c r="D329" s="1" t="s">
        <v>408</v>
      </c>
      <c r="E329" s="7">
        <f t="shared" si="191"/>
        <v>1</v>
      </c>
      <c r="F329" s="1" t="s">
        <v>414</v>
      </c>
      <c r="G329" s="7">
        <f t="shared" si="192"/>
        <v>1</v>
      </c>
      <c r="H329" s="1" t="s">
        <v>416</v>
      </c>
      <c r="I329" s="7">
        <f t="shared" si="193"/>
        <v>1</v>
      </c>
      <c r="J329" s="1" t="s">
        <v>420</v>
      </c>
      <c r="K329" s="7">
        <f t="shared" si="194"/>
        <v>1</v>
      </c>
      <c r="L329" s="7">
        <f t="shared" si="195"/>
        <v>1</v>
      </c>
      <c r="M329" s="1" t="s">
        <v>489</v>
      </c>
      <c r="N329" s="7">
        <f t="shared" si="196"/>
        <v>1</v>
      </c>
      <c r="O329" s="7">
        <f t="shared" si="197"/>
        <v>1</v>
      </c>
      <c r="P329" s="1" t="s">
        <v>494</v>
      </c>
      <c r="Q329" s="7">
        <f t="shared" si="198"/>
        <v>4</v>
      </c>
      <c r="R329" s="7">
        <f t="shared" si="199"/>
        <v>4</v>
      </c>
      <c r="S329" s="1" t="s">
        <v>432</v>
      </c>
      <c r="T329" s="7">
        <f t="shared" si="200"/>
        <v>2</v>
      </c>
      <c r="U329" s="1">
        <f t="shared" si="201"/>
        <v>2</v>
      </c>
      <c r="V329" s="1" t="s">
        <v>438</v>
      </c>
      <c r="W329" s="7">
        <f t="shared" si="202"/>
        <v>1</v>
      </c>
      <c r="X329" s="1">
        <f t="shared" si="203"/>
        <v>1</v>
      </c>
      <c r="Y329" s="1" t="s">
        <v>438</v>
      </c>
      <c r="Z329" s="7">
        <f t="shared" si="204"/>
        <v>1</v>
      </c>
      <c r="AA329" s="1">
        <f t="shared" si="205"/>
        <v>1</v>
      </c>
      <c r="AB329" s="1" t="s">
        <v>489</v>
      </c>
      <c r="AC329" s="7">
        <f t="shared" si="206"/>
        <v>1</v>
      </c>
      <c r="AD329" s="1">
        <f t="shared" si="207"/>
        <v>1</v>
      </c>
      <c r="AE329" s="1" t="s">
        <v>446</v>
      </c>
      <c r="AF329" s="7">
        <f t="shared" si="208"/>
        <v>5</v>
      </c>
      <c r="AG329" s="1">
        <f t="shared" si="209"/>
        <v>5</v>
      </c>
      <c r="AH329" s="1" t="s">
        <v>455</v>
      </c>
      <c r="AI329" s="7" t="str">
        <f t="shared" si="210"/>
        <v>NA</v>
      </c>
      <c r="AJ329" s="1" t="e">
        <f t="shared" si="211"/>
        <v>#VALUE!</v>
      </c>
      <c r="AK329" s="1" t="s">
        <v>453</v>
      </c>
      <c r="AL329" s="7">
        <f t="shared" si="212"/>
        <v>1</v>
      </c>
      <c r="AM329" s="1">
        <f t="shared" si="213"/>
        <v>1</v>
      </c>
      <c r="AN329" s="1" t="s">
        <v>453</v>
      </c>
      <c r="AO329" s="7">
        <f t="shared" si="214"/>
        <v>1</v>
      </c>
      <c r="AP329" s="1">
        <f t="shared" si="215"/>
        <v>1</v>
      </c>
      <c r="AQ329" s="1" t="s">
        <v>453</v>
      </c>
      <c r="AR329" s="7">
        <f t="shared" si="216"/>
        <v>1</v>
      </c>
      <c r="AS329" s="1">
        <f t="shared" si="217"/>
        <v>1</v>
      </c>
      <c r="AT329" s="1" t="s">
        <v>462</v>
      </c>
      <c r="AU329" s="7">
        <f t="shared" si="218"/>
        <v>3</v>
      </c>
      <c r="AV329" s="1">
        <f t="shared" si="219"/>
        <v>3</v>
      </c>
      <c r="AW329" s="1" t="s">
        <v>467</v>
      </c>
      <c r="AX329" s="7" t="str">
        <f t="shared" si="220"/>
        <v>NA</v>
      </c>
      <c r="AY329" s="1" t="e">
        <f t="shared" si="221"/>
        <v>#VALUE!</v>
      </c>
      <c r="BA329" s="7" t="str">
        <f t="shared" si="222"/>
        <v>NA</v>
      </c>
      <c r="BB329" s="1" t="e">
        <f t="shared" si="223"/>
        <v>#VALUE!</v>
      </c>
      <c r="BC329" s="1" t="s">
        <v>454</v>
      </c>
      <c r="BD329" s="7">
        <f t="shared" si="224"/>
        <v>0</v>
      </c>
      <c r="BE329" s="1">
        <f t="shared" si="225"/>
        <v>0</v>
      </c>
      <c r="BF329" s="1" t="s">
        <v>455</v>
      </c>
      <c r="BG329" s="7" t="str">
        <f t="shared" si="226"/>
        <v>NA</v>
      </c>
      <c r="BH329" s="1" t="e">
        <f t="shared" si="227"/>
        <v>#VALUE!</v>
      </c>
    </row>
    <row r="330" spans="1:60" x14ac:dyDescent="0.25">
      <c r="A330" s="1" t="s">
        <v>400</v>
      </c>
      <c r="B330" s="1" t="s">
        <v>403</v>
      </c>
      <c r="C330" s="7">
        <f t="shared" si="190"/>
        <v>2</v>
      </c>
      <c r="D330" s="1" t="s">
        <v>483</v>
      </c>
      <c r="E330" s="7">
        <f t="shared" si="191"/>
        <v>6</v>
      </c>
      <c r="F330" s="1" t="s">
        <v>415</v>
      </c>
      <c r="G330" s="7">
        <f t="shared" si="192"/>
        <v>3</v>
      </c>
      <c r="H330" s="1" t="s">
        <v>419</v>
      </c>
      <c r="I330" s="7">
        <f t="shared" si="193"/>
        <v>4</v>
      </c>
      <c r="J330" s="1" t="s">
        <v>423</v>
      </c>
      <c r="K330" s="7">
        <f t="shared" si="194"/>
        <v>5</v>
      </c>
      <c r="L330" s="7">
        <f t="shared" si="195"/>
        <v>5</v>
      </c>
      <c r="M330" s="1" t="s">
        <v>427</v>
      </c>
      <c r="N330" s="7" t="str">
        <f t="shared" si="196"/>
        <v>NA</v>
      </c>
      <c r="O330" s="7" t="e">
        <f t="shared" si="197"/>
        <v>#VALUE!</v>
      </c>
      <c r="Q330" s="7" t="str">
        <f t="shared" si="198"/>
        <v>NA</v>
      </c>
      <c r="R330" s="7" t="e">
        <f t="shared" si="199"/>
        <v>#VALUE!</v>
      </c>
      <c r="S330" s="1" t="s">
        <v>436</v>
      </c>
      <c r="T330" s="7" t="str">
        <f t="shared" si="200"/>
        <v>NA</v>
      </c>
      <c r="U330" s="1" t="e">
        <f t="shared" si="201"/>
        <v>#VALUE!</v>
      </c>
      <c r="V330" s="1" t="s">
        <v>440</v>
      </c>
      <c r="W330" s="7" t="str">
        <f t="shared" si="202"/>
        <v>NA</v>
      </c>
      <c r="X330" s="1" t="e">
        <f t="shared" si="203"/>
        <v>#VALUE!</v>
      </c>
      <c r="Y330" s="1" t="s">
        <v>440</v>
      </c>
      <c r="Z330" s="7" t="str">
        <f t="shared" si="204"/>
        <v>NA</v>
      </c>
      <c r="AA330" s="1" t="e">
        <f t="shared" si="205"/>
        <v>#VALUE!</v>
      </c>
      <c r="AB330" s="1" t="s">
        <v>440</v>
      </c>
      <c r="AC330" s="7" t="str">
        <f t="shared" si="206"/>
        <v>NA</v>
      </c>
      <c r="AD330" s="1" t="e">
        <f t="shared" si="207"/>
        <v>#VALUE!</v>
      </c>
      <c r="AE330" s="1" t="s">
        <v>446</v>
      </c>
      <c r="AF330" s="7">
        <f t="shared" si="208"/>
        <v>5</v>
      </c>
      <c r="AG330" s="1">
        <f t="shared" si="209"/>
        <v>5</v>
      </c>
      <c r="AH330" s="1" t="s">
        <v>453</v>
      </c>
      <c r="AI330" s="7">
        <f t="shared" si="210"/>
        <v>1</v>
      </c>
      <c r="AJ330" s="1">
        <f t="shared" si="211"/>
        <v>1</v>
      </c>
      <c r="AK330" s="1" t="s">
        <v>440</v>
      </c>
      <c r="AL330" s="7" t="str">
        <f t="shared" si="212"/>
        <v>NA</v>
      </c>
      <c r="AM330" s="1" t="e">
        <f t="shared" si="213"/>
        <v>#VALUE!</v>
      </c>
      <c r="AN330" s="1" t="s">
        <v>454</v>
      </c>
      <c r="AO330" s="7">
        <f t="shared" si="214"/>
        <v>0</v>
      </c>
      <c r="AP330" s="1">
        <f t="shared" si="215"/>
        <v>0</v>
      </c>
      <c r="AQ330" s="1" t="s">
        <v>458</v>
      </c>
      <c r="AR330" s="7" t="str">
        <f t="shared" si="216"/>
        <v>NA</v>
      </c>
      <c r="AS330" s="1" t="e">
        <f t="shared" si="217"/>
        <v>#VALUE!</v>
      </c>
      <c r="AT330" s="1" t="s">
        <v>464</v>
      </c>
      <c r="AU330" s="7">
        <f t="shared" si="218"/>
        <v>4</v>
      </c>
      <c r="AV330" s="1">
        <f t="shared" si="219"/>
        <v>4</v>
      </c>
      <c r="AW330" s="1" t="s">
        <v>467</v>
      </c>
      <c r="AX330" s="7" t="str">
        <f t="shared" si="220"/>
        <v>NA</v>
      </c>
      <c r="AY330" s="1" t="e">
        <f t="shared" si="221"/>
        <v>#VALUE!</v>
      </c>
      <c r="BA330" s="7" t="str">
        <f t="shared" si="222"/>
        <v>NA</v>
      </c>
      <c r="BB330" s="1" t="e">
        <f t="shared" si="223"/>
        <v>#VALUE!</v>
      </c>
      <c r="BC330" s="1" t="s">
        <v>453</v>
      </c>
      <c r="BD330" s="7">
        <f t="shared" si="224"/>
        <v>1</v>
      </c>
      <c r="BE330" s="1">
        <f t="shared" si="225"/>
        <v>1</v>
      </c>
      <c r="BF330" s="1" t="s">
        <v>453</v>
      </c>
      <c r="BG330" s="7">
        <f t="shared" si="226"/>
        <v>1</v>
      </c>
      <c r="BH330" s="1">
        <f t="shared" si="227"/>
        <v>1</v>
      </c>
    </row>
    <row r="331" spans="1:60" x14ac:dyDescent="0.25">
      <c r="A331" s="1" t="s">
        <v>300</v>
      </c>
      <c r="B331" s="1" t="s">
        <v>404</v>
      </c>
      <c r="C331" s="7">
        <f t="shared" si="190"/>
        <v>1</v>
      </c>
      <c r="D331" s="1" t="s">
        <v>412</v>
      </c>
      <c r="E331" s="7">
        <f t="shared" si="191"/>
        <v>5</v>
      </c>
      <c r="F331" s="1" t="s">
        <v>484</v>
      </c>
      <c r="G331" s="7">
        <f t="shared" si="192"/>
        <v>2</v>
      </c>
      <c r="H331" s="1" t="s">
        <v>417</v>
      </c>
      <c r="I331" s="7">
        <f t="shared" si="193"/>
        <v>3</v>
      </c>
      <c r="J331" s="1" t="s">
        <v>421</v>
      </c>
      <c r="K331" s="7">
        <f t="shared" si="194"/>
        <v>2</v>
      </c>
      <c r="L331" s="7">
        <f t="shared" si="195"/>
        <v>2</v>
      </c>
      <c r="M331" s="1" t="s">
        <v>425</v>
      </c>
      <c r="N331" s="7">
        <f t="shared" si="196"/>
        <v>2</v>
      </c>
      <c r="O331" s="7">
        <f t="shared" si="197"/>
        <v>2</v>
      </c>
      <c r="P331" s="1" t="s">
        <v>496</v>
      </c>
      <c r="Q331" s="7">
        <f t="shared" si="198"/>
        <v>5</v>
      </c>
      <c r="R331" s="7">
        <f t="shared" si="199"/>
        <v>5</v>
      </c>
      <c r="S331" s="1" t="s">
        <v>435</v>
      </c>
      <c r="T331" s="7" t="str">
        <f t="shared" si="200"/>
        <v>NA</v>
      </c>
      <c r="U331" s="1" t="e">
        <f t="shared" si="201"/>
        <v>#VALUE!</v>
      </c>
      <c r="V331" s="1" t="s">
        <v>438</v>
      </c>
      <c r="W331" s="7">
        <f t="shared" si="202"/>
        <v>1</v>
      </c>
      <c r="X331" s="1">
        <f t="shared" si="203"/>
        <v>1</v>
      </c>
      <c r="Y331" s="1" t="s">
        <v>438</v>
      </c>
      <c r="Z331" s="7">
        <f t="shared" si="204"/>
        <v>1</v>
      </c>
      <c r="AA331" s="1">
        <f t="shared" si="205"/>
        <v>1</v>
      </c>
      <c r="AB331" s="1" t="s">
        <v>440</v>
      </c>
      <c r="AC331" s="7" t="str">
        <f t="shared" si="206"/>
        <v>NA</v>
      </c>
      <c r="AD331" s="1" t="e">
        <f t="shared" si="207"/>
        <v>#VALUE!</v>
      </c>
      <c r="AE331" s="1" t="s">
        <v>445</v>
      </c>
      <c r="AF331" s="7">
        <f t="shared" si="208"/>
        <v>1</v>
      </c>
      <c r="AG331" s="1">
        <f t="shared" si="209"/>
        <v>1</v>
      </c>
      <c r="AH331" s="1" t="s">
        <v>454</v>
      </c>
      <c r="AI331" s="7">
        <f t="shared" si="210"/>
        <v>0</v>
      </c>
      <c r="AJ331" s="1">
        <f t="shared" si="211"/>
        <v>0</v>
      </c>
      <c r="AK331" s="1" t="s">
        <v>453</v>
      </c>
      <c r="AL331" s="7">
        <f t="shared" si="212"/>
        <v>1</v>
      </c>
      <c r="AM331" s="1">
        <f t="shared" si="213"/>
        <v>1</v>
      </c>
      <c r="AN331" s="1" t="s">
        <v>453</v>
      </c>
      <c r="AO331" s="7">
        <f t="shared" si="214"/>
        <v>1</v>
      </c>
      <c r="AP331" s="1">
        <f t="shared" si="215"/>
        <v>1</v>
      </c>
      <c r="AQ331" s="1" t="s">
        <v>453</v>
      </c>
      <c r="AR331" s="7">
        <f t="shared" si="216"/>
        <v>1</v>
      </c>
      <c r="AS331" s="1">
        <f t="shared" si="217"/>
        <v>1</v>
      </c>
      <c r="AT331" s="1" t="s">
        <v>461</v>
      </c>
      <c r="AU331" s="7">
        <f t="shared" si="218"/>
        <v>1</v>
      </c>
      <c r="AV331" s="1">
        <f t="shared" si="219"/>
        <v>1</v>
      </c>
      <c r="AW331" s="1" t="s">
        <v>454</v>
      </c>
      <c r="AX331" s="7">
        <f t="shared" si="220"/>
        <v>0</v>
      </c>
      <c r="AY331" s="1">
        <f t="shared" si="221"/>
        <v>0</v>
      </c>
      <c r="BA331" s="7" t="str">
        <f t="shared" si="222"/>
        <v>NA</v>
      </c>
      <c r="BB331" s="1" t="e">
        <f t="shared" si="223"/>
        <v>#VALUE!</v>
      </c>
      <c r="BC331" s="1" t="s">
        <v>454</v>
      </c>
      <c r="BD331" s="7">
        <f t="shared" si="224"/>
        <v>0</v>
      </c>
      <c r="BE331" s="1">
        <f t="shared" si="225"/>
        <v>0</v>
      </c>
      <c r="BF331" s="1" t="s">
        <v>454</v>
      </c>
      <c r="BG331" s="7">
        <f t="shared" si="226"/>
        <v>0</v>
      </c>
      <c r="BH331" s="1">
        <f t="shared" si="227"/>
        <v>0</v>
      </c>
    </row>
    <row r="332" spans="1:60" x14ac:dyDescent="0.25">
      <c r="A332" s="1" t="s">
        <v>60</v>
      </c>
      <c r="B332" s="1" t="s">
        <v>404</v>
      </c>
      <c r="C332" s="7">
        <f t="shared" si="190"/>
        <v>1</v>
      </c>
      <c r="D332" s="1" t="s">
        <v>409</v>
      </c>
      <c r="E332" s="7">
        <f t="shared" si="191"/>
        <v>2</v>
      </c>
      <c r="F332" s="1" t="s">
        <v>484</v>
      </c>
      <c r="G332" s="7">
        <f t="shared" si="192"/>
        <v>2</v>
      </c>
      <c r="H332" s="1" t="s">
        <v>416</v>
      </c>
      <c r="I332" s="7">
        <f t="shared" si="193"/>
        <v>1</v>
      </c>
      <c r="J332" s="1" t="s">
        <v>487</v>
      </c>
      <c r="K332" s="7">
        <f t="shared" si="194"/>
        <v>3</v>
      </c>
      <c r="L332" s="7">
        <f t="shared" si="195"/>
        <v>3</v>
      </c>
      <c r="M332" s="1" t="s">
        <v>425</v>
      </c>
      <c r="N332" s="7">
        <f t="shared" si="196"/>
        <v>2</v>
      </c>
      <c r="O332" s="7">
        <f t="shared" si="197"/>
        <v>2</v>
      </c>
      <c r="P332" s="1" t="s">
        <v>493</v>
      </c>
      <c r="Q332" s="7">
        <f t="shared" si="198"/>
        <v>1</v>
      </c>
      <c r="R332" s="7">
        <f t="shared" si="199"/>
        <v>1</v>
      </c>
      <c r="S332" s="1" t="s">
        <v>433</v>
      </c>
      <c r="T332" s="7">
        <f t="shared" si="200"/>
        <v>1</v>
      </c>
      <c r="U332" s="1">
        <f t="shared" si="201"/>
        <v>1</v>
      </c>
      <c r="V332" s="1" t="s">
        <v>425</v>
      </c>
      <c r="W332" s="7">
        <f t="shared" si="202"/>
        <v>2</v>
      </c>
      <c r="X332" s="1">
        <f t="shared" si="203"/>
        <v>2</v>
      </c>
      <c r="Y332" s="1" t="s">
        <v>425</v>
      </c>
      <c r="Z332" s="7">
        <f t="shared" si="204"/>
        <v>2</v>
      </c>
      <c r="AA332" s="1">
        <f t="shared" si="205"/>
        <v>2</v>
      </c>
      <c r="AB332" s="1" t="s">
        <v>425</v>
      </c>
      <c r="AC332" s="7">
        <f t="shared" si="206"/>
        <v>2</v>
      </c>
      <c r="AD332" s="1">
        <f t="shared" si="207"/>
        <v>2</v>
      </c>
      <c r="AE332" s="1" t="s">
        <v>445</v>
      </c>
      <c r="AF332" s="7">
        <f t="shared" si="208"/>
        <v>1</v>
      </c>
      <c r="AG332" s="1">
        <f t="shared" si="209"/>
        <v>1</v>
      </c>
      <c r="AH332" s="1" t="s">
        <v>453</v>
      </c>
      <c r="AI332" s="7">
        <f t="shared" si="210"/>
        <v>1</v>
      </c>
      <c r="AJ332" s="1">
        <f t="shared" si="211"/>
        <v>1</v>
      </c>
      <c r="AK332" s="1" t="s">
        <v>453</v>
      </c>
      <c r="AL332" s="7">
        <f t="shared" si="212"/>
        <v>1</v>
      </c>
      <c r="AM332" s="1">
        <f t="shared" si="213"/>
        <v>1</v>
      </c>
      <c r="AN332" s="1" t="s">
        <v>454</v>
      </c>
      <c r="AO332" s="7">
        <f t="shared" si="214"/>
        <v>0</v>
      </c>
      <c r="AP332" s="1">
        <f t="shared" si="215"/>
        <v>0</v>
      </c>
      <c r="AQ332" s="1" t="s">
        <v>454</v>
      </c>
      <c r="AR332" s="7">
        <f t="shared" si="216"/>
        <v>0</v>
      </c>
      <c r="AS332" s="1">
        <f t="shared" si="217"/>
        <v>0</v>
      </c>
      <c r="AT332" s="1" t="s">
        <v>463</v>
      </c>
      <c r="AU332" s="7">
        <f t="shared" si="218"/>
        <v>5</v>
      </c>
      <c r="AV332" s="1">
        <f t="shared" si="219"/>
        <v>5</v>
      </c>
      <c r="AW332" s="1" t="s">
        <v>453</v>
      </c>
      <c r="AX332" s="7">
        <f t="shared" si="220"/>
        <v>1</v>
      </c>
      <c r="AY332" s="1">
        <f t="shared" si="221"/>
        <v>1</v>
      </c>
      <c r="AZ332" s="1" t="s">
        <v>472</v>
      </c>
      <c r="BA332" s="7">
        <f t="shared" si="222"/>
        <v>3</v>
      </c>
      <c r="BB332" s="1">
        <f t="shared" si="223"/>
        <v>3</v>
      </c>
      <c r="BC332" s="1" t="s">
        <v>453</v>
      </c>
      <c r="BD332" s="7">
        <f t="shared" si="224"/>
        <v>1</v>
      </c>
      <c r="BE332" s="1">
        <f t="shared" si="225"/>
        <v>1</v>
      </c>
      <c r="BF332" s="1" t="s">
        <v>453</v>
      </c>
      <c r="BG332" s="7">
        <f t="shared" si="226"/>
        <v>1</v>
      </c>
      <c r="BH332" s="1">
        <f t="shared" si="227"/>
        <v>1</v>
      </c>
    </row>
    <row r="333" spans="1:60" x14ac:dyDescent="0.25">
      <c r="A333" s="1" t="s">
        <v>399</v>
      </c>
      <c r="B333" s="1" t="s">
        <v>403</v>
      </c>
      <c r="C333" s="7">
        <f t="shared" si="190"/>
        <v>2</v>
      </c>
      <c r="D333" s="1" t="s">
        <v>483</v>
      </c>
      <c r="E333" s="7">
        <f t="shared" si="191"/>
        <v>6</v>
      </c>
      <c r="F333" s="1" t="s">
        <v>415</v>
      </c>
      <c r="G333" s="7">
        <f t="shared" si="192"/>
        <v>3</v>
      </c>
      <c r="H333" s="1" t="s">
        <v>419</v>
      </c>
      <c r="I333" s="7">
        <f t="shared" si="193"/>
        <v>4</v>
      </c>
      <c r="J333" s="1" t="s">
        <v>423</v>
      </c>
      <c r="K333" s="7">
        <f t="shared" si="194"/>
        <v>5</v>
      </c>
      <c r="L333" s="7">
        <f t="shared" si="195"/>
        <v>5</v>
      </c>
      <c r="M333" s="1" t="s">
        <v>427</v>
      </c>
      <c r="N333" s="7" t="str">
        <f t="shared" si="196"/>
        <v>NA</v>
      </c>
      <c r="O333" s="7" t="e">
        <f t="shared" si="197"/>
        <v>#VALUE!</v>
      </c>
      <c r="Q333" s="7" t="str">
        <f t="shared" si="198"/>
        <v>NA</v>
      </c>
      <c r="R333" s="7" t="e">
        <f t="shared" si="199"/>
        <v>#VALUE!</v>
      </c>
      <c r="S333" s="1" t="s">
        <v>436</v>
      </c>
      <c r="T333" s="7" t="str">
        <f t="shared" si="200"/>
        <v>NA</v>
      </c>
      <c r="U333" s="1" t="e">
        <f t="shared" si="201"/>
        <v>#VALUE!</v>
      </c>
      <c r="V333" s="1" t="s">
        <v>440</v>
      </c>
      <c r="W333" s="7" t="str">
        <f t="shared" si="202"/>
        <v>NA</v>
      </c>
      <c r="X333" s="1" t="e">
        <f t="shared" si="203"/>
        <v>#VALUE!</v>
      </c>
      <c r="Y333" s="1" t="s">
        <v>440</v>
      </c>
      <c r="Z333" s="7" t="str">
        <f t="shared" si="204"/>
        <v>NA</v>
      </c>
      <c r="AA333" s="1" t="e">
        <f t="shared" si="205"/>
        <v>#VALUE!</v>
      </c>
      <c r="AB333" s="1" t="s">
        <v>440</v>
      </c>
      <c r="AC333" s="7" t="str">
        <f t="shared" si="206"/>
        <v>NA</v>
      </c>
      <c r="AD333" s="1" t="e">
        <f t="shared" si="207"/>
        <v>#VALUE!</v>
      </c>
      <c r="AE333" s="1" t="s">
        <v>425</v>
      </c>
      <c r="AF333" s="7">
        <f t="shared" si="208"/>
        <v>2</v>
      </c>
      <c r="AG333" s="1">
        <f t="shared" si="209"/>
        <v>2</v>
      </c>
      <c r="AH333" s="1" t="s">
        <v>453</v>
      </c>
      <c r="AI333" s="7">
        <f t="shared" si="210"/>
        <v>1</v>
      </c>
      <c r="AJ333" s="1">
        <f t="shared" si="211"/>
        <v>1</v>
      </c>
      <c r="AK333" s="1" t="s">
        <v>440</v>
      </c>
      <c r="AL333" s="7" t="str">
        <f t="shared" si="212"/>
        <v>NA</v>
      </c>
      <c r="AM333" s="1" t="e">
        <f t="shared" si="213"/>
        <v>#VALUE!</v>
      </c>
      <c r="AN333" s="1" t="s">
        <v>454</v>
      </c>
      <c r="AO333" s="7">
        <f t="shared" si="214"/>
        <v>0</v>
      </c>
      <c r="AP333" s="1">
        <f t="shared" si="215"/>
        <v>0</v>
      </c>
      <c r="AQ333" s="1" t="s">
        <v>454</v>
      </c>
      <c r="AR333" s="7">
        <f t="shared" si="216"/>
        <v>0</v>
      </c>
      <c r="AS333" s="1">
        <f t="shared" si="217"/>
        <v>0</v>
      </c>
      <c r="AT333" s="1" t="s">
        <v>464</v>
      </c>
      <c r="AU333" s="7">
        <f t="shared" si="218"/>
        <v>4</v>
      </c>
      <c r="AV333" s="1">
        <f t="shared" si="219"/>
        <v>4</v>
      </c>
      <c r="AW333" s="1" t="s">
        <v>467</v>
      </c>
      <c r="AX333" s="7" t="str">
        <f t="shared" si="220"/>
        <v>NA</v>
      </c>
      <c r="AY333" s="1" t="e">
        <f t="shared" si="221"/>
        <v>#VALUE!</v>
      </c>
      <c r="BA333" s="7" t="str">
        <f t="shared" si="222"/>
        <v>NA</v>
      </c>
      <c r="BB333" s="1" t="e">
        <f t="shared" si="223"/>
        <v>#VALUE!</v>
      </c>
      <c r="BC333" s="1" t="s">
        <v>453</v>
      </c>
      <c r="BD333" s="7">
        <f t="shared" si="224"/>
        <v>1</v>
      </c>
      <c r="BE333" s="1">
        <f t="shared" si="225"/>
        <v>1</v>
      </c>
      <c r="BF333" s="1" t="s">
        <v>453</v>
      </c>
      <c r="BG333" s="7">
        <f t="shared" si="226"/>
        <v>1</v>
      </c>
      <c r="BH333" s="1">
        <f t="shared" si="227"/>
        <v>1</v>
      </c>
    </row>
    <row r="334" spans="1:60" x14ac:dyDescent="0.25">
      <c r="A334" s="1" t="s">
        <v>381</v>
      </c>
      <c r="B334" s="1" t="s">
        <v>404</v>
      </c>
      <c r="C334" s="7">
        <f t="shared" si="190"/>
        <v>1</v>
      </c>
      <c r="D334" s="1" t="s">
        <v>483</v>
      </c>
      <c r="E334" s="7">
        <f t="shared" si="191"/>
        <v>6</v>
      </c>
      <c r="F334" s="1" t="s">
        <v>415</v>
      </c>
      <c r="G334" s="7">
        <f t="shared" si="192"/>
        <v>3</v>
      </c>
      <c r="H334" s="1" t="s">
        <v>417</v>
      </c>
      <c r="I334" s="7">
        <f t="shared" si="193"/>
        <v>3</v>
      </c>
      <c r="J334" s="1" t="s">
        <v>422</v>
      </c>
      <c r="K334" s="7">
        <f t="shared" si="194"/>
        <v>4</v>
      </c>
      <c r="L334" s="7">
        <f t="shared" si="195"/>
        <v>4</v>
      </c>
      <c r="M334" s="1" t="s">
        <v>491</v>
      </c>
      <c r="N334" s="7" t="str">
        <f t="shared" si="196"/>
        <v>NA</v>
      </c>
      <c r="O334" s="7" t="e">
        <f t="shared" si="197"/>
        <v>#VALUE!</v>
      </c>
      <c r="Q334" s="7" t="str">
        <f t="shared" si="198"/>
        <v>NA</v>
      </c>
      <c r="R334" s="7" t="e">
        <f t="shared" si="199"/>
        <v>#VALUE!</v>
      </c>
      <c r="S334" s="1" t="s">
        <v>436</v>
      </c>
      <c r="T334" s="7" t="str">
        <f t="shared" si="200"/>
        <v>NA</v>
      </c>
      <c r="U334" s="1" t="e">
        <f t="shared" si="201"/>
        <v>#VALUE!</v>
      </c>
      <c r="V334" s="1" t="s">
        <v>490</v>
      </c>
      <c r="W334" s="7">
        <f t="shared" si="202"/>
        <v>5</v>
      </c>
      <c r="X334" s="1">
        <f t="shared" si="203"/>
        <v>5</v>
      </c>
      <c r="Y334" s="1" t="s">
        <v>490</v>
      </c>
      <c r="Z334" s="7">
        <f t="shared" si="204"/>
        <v>5</v>
      </c>
      <c r="AA334" s="1">
        <f t="shared" si="205"/>
        <v>5</v>
      </c>
      <c r="AB334" s="1" t="s">
        <v>425</v>
      </c>
      <c r="AC334" s="7">
        <f t="shared" si="206"/>
        <v>2</v>
      </c>
      <c r="AD334" s="1">
        <f t="shared" si="207"/>
        <v>2</v>
      </c>
      <c r="AE334" s="1" t="s">
        <v>446</v>
      </c>
      <c r="AF334" s="7">
        <f t="shared" si="208"/>
        <v>5</v>
      </c>
      <c r="AG334" s="1">
        <f t="shared" si="209"/>
        <v>5</v>
      </c>
      <c r="AH334" s="1" t="s">
        <v>455</v>
      </c>
      <c r="AI334" s="7" t="str">
        <f t="shared" si="210"/>
        <v>NA</v>
      </c>
      <c r="AJ334" s="1" t="e">
        <f t="shared" si="211"/>
        <v>#VALUE!</v>
      </c>
      <c r="AK334" s="1" t="s">
        <v>453</v>
      </c>
      <c r="AL334" s="7">
        <f t="shared" si="212"/>
        <v>1</v>
      </c>
      <c r="AM334" s="1">
        <f t="shared" si="213"/>
        <v>1</v>
      </c>
      <c r="AN334" s="1" t="s">
        <v>454</v>
      </c>
      <c r="AO334" s="7">
        <f t="shared" si="214"/>
        <v>0</v>
      </c>
      <c r="AP334" s="1">
        <f t="shared" si="215"/>
        <v>0</v>
      </c>
      <c r="AQ334" s="1" t="s">
        <v>454</v>
      </c>
      <c r="AR334" s="7">
        <f t="shared" si="216"/>
        <v>0</v>
      </c>
      <c r="AS334" s="1">
        <f t="shared" si="217"/>
        <v>0</v>
      </c>
      <c r="AT334" s="1" t="s">
        <v>463</v>
      </c>
      <c r="AU334" s="7">
        <f t="shared" si="218"/>
        <v>5</v>
      </c>
      <c r="AV334" s="1">
        <f t="shared" si="219"/>
        <v>5</v>
      </c>
      <c r="AW334" s="1" t="s">
        <v>453</v>
      </c>
      <c r="AX334" s="7">
        <f t="shared" si="220"/>
        <v>1</v>
      </c>
      <c r="AY334" s="1">
        <f t="shared" si="221"/>
        <v>1</v>
      </c>
      <c r="AZ334" s="1" t="s">
        <v>472</v>
      </c>
      <c r="BA334" s="7">
        <f t="shared" si="222"/>
        <v>3</v>
      </c>
      <c r="BB334" s="1">
        <f t="shared" si="223"/>
        <v>3</v>
      </c>
      <c r="BC334" s="1" t="s">
        <v>453</v>
      </c>
      <c r="BD334" s="7">
        <f t="shared" si="224"/>
        <v>1</v>
      </c>
      <c r="BE334" s="1">
        <f t="shared" si="225"/>
        <v>1</v>
      </c>
      <c r="BF334" s="1" t="s">
        <v>454</v>
      </c>
      <c r="BG334" s="7">
        <f t="shared" si="226"/>
        <v>0</v>
      </c>
      <c r="BH334" s="1">
        <f t="shared" si="227"/>
        <v>0</v>
      </c>
    </row>
    <row r="335" spans="1:60" x14ac:dyDescent="0.25">
      <c r="A335" s="1" t="s">
        <v>195</v>
      </c>
      <c r="B335" s="1" t="s">
        <v>404</v>
      </c>
      <c r="C335" s="7">
        <f t="shared" si="190"/>
        <v>1</v>
      </c>
      <c r="D335" s="1" t="s">
        <v>410</v>
      </c>
      <c r="E335" s="7">
        <f t="shared" si="191"/>
        <v>3</v>
      </c>
      <c r="F335" s="1" t="s">
        <v>484</v>
      </c>
      <c r="G335" s="7">
        <f t="shared" si="192"/>
        <v>2</v>
      </c>
      <c r="H335" s="1" t="s">
        <v>418</v>
      </c>
      <c r="I335" s="7">
        <f t="shared" si="193"/>
        <v>2</v>
      </c>
      <c r="J335" s="1" t="s">
        <v>421</v>
      </c>
      <c r="K335" s="7">
        <f t="shared" si="194"/>
        <v>2</v>
      </c>
      <c r="L335" s="7">
        <f t="shared" si="195"/>
        <v>2</v>
      </c>
      <c r="M335" s="1" t="s">
        <v>425</v>
      </c>
      <c r="N335" s="7">
        <f t="shared" si="196"/>
        <v>2</v>
      </c>
      <c r="O335" s="7">
        <f t="shared" si="197"/>
        <v>2</v>
      </c>
      <c r="P335" s="1" t="s">
        <v>496</v>
      </c>
      <c r="Q335" s="7">
        <f t="shared" si="198"/>
        <v>5</v>
      </c>
      <c r="R335" s="7">
        <f t="shared" si="199"/>
        <v>5</v>
      </c>
      <c r="S335" s="1" t="s">
        <v>433</v>
      </c>
      <c r="T335" s="7">
        <f t="shared" si="200"/>
        <v>1</v>
      </c>
      <c r="U335" s="1">
        <f t="shared" si="201"/>
        <v>1</v>
      </c>
      <c r="V335" s="1" t="s">
        <v>425</v>
      </c>
      <c r="W335" s="7">
        <f t="shared" si="202"/>
        <v>2</v>
      </c>
      <c r="X335" s="1">
        <f t="shared" si="203"/>
        <v>2</v>
      </c>
      <c r="Y335" s="1" t="s">
        <v>438</v>
      </c>
      <c r="Z335" s="7">
        <f t="shared" si="204"/>
        <v>1</v>
      </c>
      <c r="AA335" s="1">
        <f t="shared" si="205"/>
        <v>1</v>
      </c>
      <c r="AB335" s="1" t="s">
        <v>489</v>
      </c>
      <c r="AC335" s="7">
        <f t="shared" si="206"/>
        <v>1</v>
      </c>
      <c r="AD335" s="1">
        <f t="shared" si="207"/>
        <v>1</v>
      </c>
      <c r="AE335" s="1" t="s">
        <v>425</v>
      </c>
      <c r="AF335" s="7">
        <f t="shared" si="208"/>
        <v>2</v>
      </c>
      <c r="AG335" s="1">
        <f t="shared" si="209"/>
        <v>2</v>
      </c>
      <c r="AH335" s="1" t="s">
        <v>453</v>
      </c>
      <c r="AI335" s="7">
        <f t="shared" si="210"/>
        <v>1</v>
      </c>
      <c r="AJ335" s="1">
        <f t="shared" si="211"/>
        <v>1</v>
      </c>
      <c r="AK335" s="1" t="s">
        <v>453</v>
      </c>
      <c r="AL335" s="7">
        <f t="shared" si="212"/>
        <v>1</v>
      </c>
      <c r="AM335" s="1">
        <f t="shared" si="213"/>
        <v>1</v>
      </c>
      <c r="AN335" s="1" t="s">
        <v>453</v>
      </c>
      <c r="AO335" s="7">
        <f t="shared" si="214"/>
        <v>1</v>
      </c>
      <c r="AP335" s="1">
        <f t="shared" si="215"/>
        <v>1</v>
      </c>
      <c r="AQ335" s="1" t="s">
        <v>454</v>
      </c>
      <c r="AR335" s="7">
        <f t="shared" si="216"/>
        <v>0</v>
      </c>
      <c r="AS335" s="1">
        <f t="shared" si="217"/>
        <v>0</v>
      </c>
      <c r="AT335" s="1" t="s">
        <v>465</v>
      </c>
      <c r="AU335" s="7">
        <f t="shared" si="218"/>
        <v>2</v>
      </c>
      <c r="AV335" s="1">
        <f t="shared" si="219"/>
        <v>2</v>
      </c>
      <c r="AW335" s="1" t="s">
        <v>453</v>
      </c>
      <c r="AX335" s="7">
        <f t="shared" si="220"/>
        <v>1</v>
      </c>
      <c r="AY335" s="1">
        <f t="shared" si="221"/>
        <v>1</v>
      </c>
      <c r="AZ335" s="1" t="s">
        <v>475</v>
      </c>
      <c r="BA335" s="7">
        <f t="shared" si="222"/>
        <v>4</v>
      </c>
      <c r="BB335" s="1">
        <f t="shared" si="223"/>
        <v>4</v>
      </c>
      <c r="BC335" s="1" t="s">
        <v>455</v>
      </c>
      <c r="BD335" s="7" t="str">
        <f t="shared" si="224"/>
        <v>NA</v>
      </c>
      <c r="BE335" s="1" t="e">
        <f t="shared" si="225"/>
        <v>#VALUE!</v>
      </c>
      <c r="BF335" s="1" t="s">
        <v>453</v>
      </c>
      <c r="BG335" s="7">
        <f t="shared" si="226"/>
        <v>1</v>
      </c>
      <c r="BH335" s="1">
        <f t="shared" si="227"/>
        <v>1</v>
      </c>
    </row>
    <row r="336" spans="1:60" x14ac:dyDescent="0.25">
      <c r="A336" s="1" t="s">
        <v>276</v>
      </c>
      <c r="B336" s="1" t="s">
        <v>404</v>
      </c>
      <c r="C336" s="7">
        <f t="shared" si="190"/>
        <v>1</v>
      </c>
      <c r="D336" s="1" t="s">
        <v>411</v>
      </c>
      <c r="E336" s="7">
        <f t="shared" si="191"/>
        <v>4</v>
      </c>
      <c r="F336" s="1" t="s">
        <v>414</v>
      </c>
      <c r="G336" s="7">
        <f t="shared" si="192"/>
        <v>1</v>
      </c>
      <c r="H336" s="1" t="s">
        <v>417</v>
      </c>
      <c r="I336" s="7">
        <f t="shared" si="193"/>
        <v>3</v>
      </c>
      <c r="J336" s="1" t="s">
        <v>423</v>
      </c>
      <c r="K336" s="7">
        <f t="shared" si="194"/>
        <v>5</v>
      </c>
      <c r="L336" s="7">
        <f t="shared" si="195"/>
        <v>5</v>
      </c>
      <c r="M336" s="1" t="s">
        <v>489</v>
      </c>
      <c r="N336" s="7">
        <f t="shared" si="196"/>
        <v>1</v>
      </c>
      <c r="O336" s="7">
        <f t="shared" si="197"/>
        <v>1</v>
      </c>
      <c r="P336" s="1" t="s">
        <v>493</v>
      </c>
      <c r="Q336" s="7">
        <f t="shared" si="198"/>
        <v>1</v>
      </c>
      <c r="R336" s="7">
        <f t="shared" si="199"/>
        <v>1</v>
      </c>
      <c r="S336" s="1" t="s">
        <v>436</v>
      </c>
      <c r="T336" s="7" t="str">
        <f t="shared" si="200"/>
        <v>NA</v>
      </c>
      <c r="U336" s="1" t="e">
        <f t="shared" si="201"/>
        <v>#VALUE!</v>
      </c>
      <c r="V336" s="1" t="s">
        <v>440</v>
      </c>
      <c r="W336" s="7" t="str">
        <f t="shared" si="202"/>
        <v>NA</v>
      </c>
      <c r="X336" s="1" t="e">
        <f t="shared" si="203"/>
        <v>#VALUE!</v>
      </c>
      <c r="Y336" s="1" t="s">
        <v>490</v>
      </c>
      <c r="Z336" s="7">
        <f t="shared" si="204"/>
        <v>5</v>
      </c>
      <c r="AA336" s="1">
        <f t="shared" si="205"/>
        <v>5</v>
      </c>
      <c r="AB336" s="1" t="s">
        <v>490</v>
      </c>
      <c r="AC336" s="7">
        <f t="shared" si="206"/>
        <v>5</v>
      </c>
      <c r="AD336" s="1">
        <f t="shared" si="207"/>
        <v>5</v>
      </c>
      <c r="AE336" s="1" t="s">
        <v>425</v>
      </c>
      <c r="AF336" s="7">
        <f t="shared" si="208"/>
        <v>2</v>
      </c>
      <c r="AG336" s="1">
        <f t="shared" si="209"/>
        <v>2</v>
      </c>
      <c r="AH336" s="1" t="s">
        <v>453</v>
      </c>
      <c r="AI336" s="7">
        <f t="shared" si="210"/>
        <v>1</v>
      </c>
      <c r="AJ336" s="1">
        <f t="shared" si="211"/>
        <v>1</v>
      </c>
      <c r="AK336" s="1" t="s">
        <v>453</v>
      </c>
      <c r="AL336" s="7">
        <f t="shared" si="212"/>
        <v>1</v>
      </c>
      <c r="AM336" s="1">
        <f t="shared" si="213"/>
        <v>1</v>
      </c>
      <c r="AN336" s="1" t="s">
        <v>458</v>
      </c>
      <c r="AO336" s="7" t="str">
        <f t="shared" si="214"/>
        <v>NA</v>
      </c>
      <c r="AP336" s="1" t="e">
        <f t="shared" si="215"/>
        <v>#VALUE!</v>
      </c>
      <c r="AQ336" s="1" t="s">
        <v>454</v>
      </c>
      <c r="AR336" s="7">
        <f t="shared" si="216"/>
        <v>0</v>
      </c>
      <c r="AS336" s="1">
        <f t="shared" si="217"/>
        <v>0</v>
      </c>
      <c r="AT336" s="1" t="s">
        <v>464</v>
      </c>
      <c r="AU336" s="7">
        <f t="shared" si="218"/>
        <v>4</v>
      </c>
      <c r="AV336" s="1">
        <f t="shared" si="219"/>
        <v>4</v>
      </c>
      <c r="AW336" s="1" t="s">
        <v>454</v>
      </c>
      <c r="AX336" s="7">
        <f t="shared" si="220"/>
        <v>0</v>
      </c>
      <c r="AY336" s="1">
        <f t="shared" si="221"/>
        <v>0</v>
      </c>
      <c r="BA336" s="7" t="str">
        <f t="shared" si="222"/>
        <v>NA</v>
      </c>
      <c r="BB336" s="1" t="e">
        <f t="shared" si="223"/>
        <v>#VALUE!</v>
      </c>
      <c r="BC336" s="1" t="s">
        <v>453</v>
      </c>
      <c r="BD336" s="7">
        <f t="shared" si="224"/>
        <v>1</v>
      </c>
      <c r="BE336" s="1">
        <f t="shared" si="225"/>
        <v>1</v>
      </c>
      <c r="BF336" s="1" t="s">
        <v>453</v>
      </c>
      <c r="BG336" s="7">
        <f t="shared" si="226"/>
        <v>1</v>
      </c>
      <c r="BH336" s="1">
        <f t="shared" si="227"/>
        <v>1</v>
      </c>
    </row>
    <row r="337" spans="1:60" x14ac:dyDescent="0.25">
      <c r="A337" s="1" t="s">
        <v>30</v>
      </c>
      <c r="B337" s="1" t="s">
        <v>404</v>
      </c>
      <c r="C337" s="7">
        <f t="shared" si="190"/>
        <v>1</v>
      </c>
      <c r="D337" s="1" t="s">
        <v>408</v>
      </c>
      <c r="E337" s="7">
        <f t="shared" si="191"/>
        <v>1</v>
      </c>
      <c r="F337" s="1" t="s">
        <v>414</v>
      </c>
      <c r="G337" s="7">
        <f t="shared" si="192"/>
        <v>1</v>
      </c>
      <c r="H337" s="1" t="s">
        <v>416</v>
      </c>
      <c r="I337" s="7">
        <f t="shared" si="193"/>
        <v>1</v>
      </c>
      <c r="J337" s="1" t="s">
        <v>421</v>
      </c>
      <c r="K337" s="7">
        <f t="shared" si="194"/>
        <v>2</v>
      </c>
      <c r="L337" s="7">
        <f t="shared" si="195"/>
        <v>2</v>
      </c>
      <c r="M337" s="1" t="s">
        <v>489</v>
      </c>
      <c r="N337" s="7">
        <f t="shared" si="196"/>
        <v>1</v>
      </c>
      <c r="O337" s="7">
        <f t="shared" si="197"/>
        <v>1</v>
      </c>
      <c r="P337" s="1" t="s">
        <v>494</v>
      </c>
      <c r="Q337" s="7">
        <f t="shared" si="198"/>
        <v>4</v>
      </c>
      <c r="R337" s="7">
        <f t="shared" si="199"/>
        <v>4</v>
      </c>
      <c r="S337" s="1" t="s">
        <v>433</v>
      </c>
      <c r="T337" s="7">
        <f t="shared" si="200"/>
        <v>1</v>
      </c>
      <c r="U337" s="1">
        <f t="shared" si="201"/>
        <v>1</v>
      </c>
      <c r="V337" s="1" t="s">
        <v>438</v>
      </c>
      <c r="W337" s="7">
        <f t="shared" si="202"/>
        <v>1</v>
      </c>
      <c r="X337" s="1">
        <f t="shared" si="203"/>
        <v>1</v>
      </c>
      <c r="Y337" s="1" t="s">
        <v>438</v>
      </c>
      <c r="Z337" s="7">
        <f t="shared" si="204"/>
        <v>1</v>
      </c>
      <c r="AA337" s="1">
        <f t="shared" si="205"/>
        <v>1</v>
      </c>
      <c r="AB337" s="1" t="s">
        <v>489</v>
      </c>
      <c r="AC337" s="7">
        <f t="shared" si="206"/>
        <v>1</v>
      </c>
      <c r="AD337" s="1">
        <f t="shared" si="207"/>
        <v>1</v>
      </c>
      <c r="AE337" s="1" t="s">
        <v>446</v>
      </c>
      <c r="AF337" s="7">
        <f t="shared" si="208"/>
        <v>5</v>
      </c>
      <c r="AG337" s="1">
        <f t="shared" si="209"/>
        <v>5</v>
      </c>
      <c r="AH337" s="1" t="s">
        <v>455</v>
      </c>
      <c r="AI337" s="7" t="str">
        <f t="shared" si="210"/>
        <v>NA</v>
      </c>
      <c r="AJ337" s="1" t="e">
        <f t="shared" si="211"/>
        <v>#VALUE!</v>
      </c>
      <c r="AK337" s="1" t="s">
        <v>453</v>
      </c>
      <c r="AL337" s="7">
        <f t="shared" si="212"/>
        <v>1</v>
      </c>
      <c r="AM337" s="1">
        <f t="shared" si="213"/>
        <v>1</v>
      </c>
      <c r="AN337" s="1" t="s">
        <v>453</v>
      </c>
      <c r="AO337" s="7">
        <f t="shared" si="214"/>
        <v>1</v>
      </c>
      <c r="AP337" s="1">
        <f t="shared" si="215"/>
        <v>1</v>
      </c>
      <c r="AQ337" s="1" t="s">
        <v>453</v>
      </c>
      <c r="AR337" s="7">
        <f t="shared" si="216"/>
        <v>1</v>
      </c>
      <c r="AS337" s="1">
        <f t="shared" si="217"/>
        <v>1</v>
      </c>
      <c r="AT337" s="1" t="s">
        <v>462</v>
      </c>
      <c r="AU337" s="7">
        <f t="shared" si="218"/>
        <v>3</v>
      </c>
      <c r="AV337" s="1">
        <f t="shared" si="219"/>
        <v>3</v>
      </c>
      <c r="AW337" s="1" t="s">
        <v>467</v>
      </c>
      <c r="AX337" s="7" t="str">
        <f t="shared" si="220"/>
        <v>NA</v>
      </c>
      <c r="AY337" s="1" t="e">
        <f t="shared" si="221"/>
        <v>#VALUE!</v>
      </c>
      <c r="BA337" s="7" t="str">
        <f t="shared" si="222"/>
        <v>NA</v>
      </c>
      <c r="BB337" s="1" t="e">
        <f t="shared" si="223"/>
        <v>#VALUE!</v>
      </c>
      <c r="BC337" s="1" t="s">
        <v>454</v>
      </c>
      <c r="BD337" s="7">
        <f t="shared" si="224"/>
        <v>0</v>
      </c>
      <c r="BE337" s="1">
        <f t="shared" si="225"/>
        <v>0</v>
      </c>
      <c r="BF337" s="1" t="s">
        <v>455</v>
      </c>
      <c r="BG337" s="7" t="str">
        <f t="shared" si="226"/>
        <v>NA</v>
      </c>
      <c r="BH337" s="1" t="e">
        <f t="shared" si="227"/>
        <v>#VALUE!</v>
      </c>
    </row>
    <row r="338" spans="1:60" x14ac:dyDescent="0.25">
      <c r="A338" s="1" t="s">
        <v>58</v>
      </c>
      <c r="B338" s="1" t="s">
        <v>404</v>
      </c>
      <c r="C338" s="7">
        <f t="shared" si="190"/>
        <v>1</v>
      </c>
      <c r="D338" s="1" t="s">
        <v>409</v>
      </c>
      <c r="E338" s="7">
        <f t="shared" si="191"/>
        <v>2</v>
      </c>
      <c r="F338" s="1" t="s">
        <v>484</v>
      </c>
      <c r="G338" s="7">
        <f t="shared" si="192"/>
        <v>2</v>
      </c>
      <c r="H338" s="1" t="s">
        <v>416</v>
      </c>
      <c r="I338" s="7">
        <f t="shared" si="193"/>
        <v>1</v>
      </c>
      <c r="J338" s="1" t="s">
        <v>487</v>
      </c>
      <c r="K338" s="7">
        <f t="shared" si="194"/>
        <v>3</v>
      </c>
      <c r="L338" s="7">
        <f t="shared" si="195"/>
        <v>3</v>
      </c>
      <c r="M338" s="1" t="s">
        <v>425</v>
      </c>
      <c r="N338" s="7">
        <f t="shared" si="196"/>
        <v>2</v>
      </c>
      <c r="O338" s="7">
        <f t="shared" si="197"/>
        <v>2</v>
      </c>
      <c r="P338" s="1" t="s">
        <v>493</v>
      </c>
      <c r="Q338" s="7">
        <f t="shared" si="198"/>
        <v>1</v>
      </c>
      <c r="R338" s="7">
        <f t="shared" si="199"/>
        <v>1</v>
      </c>
      <c r="S338" s="1" t="s">
        <v>433</v>
      </c>
      <c r="T338" s="7">
        <f t="shared" si="200"/>
        <v>1</v>
      </c>
      <c r="U338" s="1">
        <f t="shared" si="201"/>
        <v>1</v>
      </c>
      <c r="V338" s="1" t="s">
        <v>425</v>
      </c>
      <c r="W338" s="7">
        <f t="shared" si="202"/>
        <v>2</v>
      </c>
      <c r="X338" s="1">
        <f t="shared" si="203"/>
        <v>2</v>
      </c>
      <c r="Y338" s="1" t="s">
        <v>425</v>
      </c>
      <c r="Z338" s="7">
        <f t="shared" si="204"/>
        <v>2</v>
      </c>
      <c r="AA338" s="1">
        <f t="shared" si="205"/>
        <v>2</v>
      </c>
      <c r="AB338" s="1" t="s">
        <v>425</v>
      </c>
      <c r="AC338" s="7">
        <f t="shared" si="206"/>
        <v>2</v>
      </c>
      <c r="AD338" s="1">
        <f t="shared" si="207"/>
        <v>2</v>
      </c>
      <c r="AE338" s="1" t="s">
        <v>445</v>
      </c>
      <c r="AF338" s="7">
        <f t="shared" si="208"/>
        <v>1</v>
      </c>
      <c r="AG338" s="1">
        <f t="shared" si="209"/>
        <v>1</v>
      </c>
      <c r="AH338" s="1" t="s">
        <v>453</v>
      </c>
      <c r="AI338" s="7">
        <f t="shared" si="210"/>
        <v>1</v>
      </c>
      <c r="AJ338" s="1">
        <f t="shared" si="211"/>
        <v>1</v>
      </c>
      <c r="AK338" s="1" t="s">
        <v>440</v>
      </c>
      <c r="AL338" s="7" t="str">
        <f t="shared" si="212"/>
        <v>NA</v>
      </c>
      <c r="AM338" s="1" t="e">
        <f t="shared" si="213"/>
        <v>#VALUE!</v>
      </c>
      <c r="AN338" s="1" t="s">
        <v>454</v>
      </c>
      <c r="AO338" s="7">
        <f t="shared" si="214"/>
        <v>0</v>
      </c>
      <c r="AP338" s="1">
        <f t="shared" si="215"/>
        <v>0</v>
      </c>
      <c r="AQ338" s="1" t="s">
        <v>454</v>
      </c>
      <c r="AR338" s="7">
        <f t="shared" si="216"/>
        <v>0</v>
      </c>
      <c r="AS338" s="1">
        <f t="shared" si="217"/>
        <v>0</v>
      </c>
      <c r="AT338" s="1" t="s">
        <v>463</v>
      </c>
      <c r="AU338" s="7">
        <f t="shared" si="218"/>
        <v>5</v>
      </c>
      <c r="AV338" s="1">
        <f t="shared" si="219"/>
        <v>5</v>
      </c>
      <c r="AW338" s="1" t="s">
        <v>453</v>
      </c>
      <c r="AX338" s="7">
        <f t="shared" si="220"/>
        <v>1</v>
      </c>
      <c r="AY338" s="1">
        <f t="shared" si="221"/>
        <v>1</v>
      </c>
      <c r="AZ338" s="1" t="s">
        <v>472</v>
      </c>
      <c r="BA338" s="7">
        <f t="shared" si="222"/>
        <v>3</v>
      </c>
      <c r="BB338" s="1">
        <f t="shared" si="223"/>
        <v>3</v>
      </c>
      <c r="BC338" s="1" t="s">
        <v>453</v>
      </c>
      <c r="BD338" s="7">
        <f t="shared" si="224"/>
        <v>1</v>
      </c>
      <c r="BE338" s="1">
        <f t="shared" si="225"/>
        <v>1</v>
      </c>
      <c r="BF338" s="1" t="s">
        <v>453</v>
      </c>
      <c r="BG338" s="7">
        <f t="shared" si="226"/>
        <v>1</v>
      </c>
      <c r="BH338" s="1">
        <f t="shared" si="227"/>
        <v>1</v>
      </c>
    </row>
    <row r="339" spans="1:60" x14ac:dyDescent="0.25">
      <c r="A339" s="1" t="s">
        <v>186</v>
      </c>
      <c r="B339" s="1" t="s">
        <v>404</v>
      </c>
      <c r="C339" s="7">
        <f t="shared" si="190"/>
        <v>1</v>
      </c>
      <c r="D339" s="1" t="s">
        <v>410</v>
      </c>
      <c r="E339" s="7">
        <f t="shared" si="191"/>
        <v>3</v>
      </c>
      <c r="F339" s="1" t="s">
        <v>484</v>
      </c>
      <c r="G339" s="7">
        <f t="shared" si="192"/>
        <v>2</v>
      </c>
      <c r="H339" s="1" t="s">
        <v>417</v>
      </c>
      <c r="I339" s="7">
        <f t="shared" si="193"/>
        <v>3</v>
      </c>
      <c r="J339" s="1" t="s">
        <v>421</v>
      </c>
      <c r="K339" s="7">
        <f t="shared" si="194"/>
        <v>2</v>
      </c>
      <c r="L339" s="7">
        <f t="shared" si="195"/>
        <v>2</v>
      </c>
      <c r="M339" s="1" t="s">
        <v>425</v>
      </c>
      <c r="N339" s="7">
        <f t="shared" si="196"/>
        <v>2</v>
      </c>
      <c r="O339" s="7">
        <f t="shared" si="197"/>
        <v>2</v>
      </c>
      <c r="P339" s="1" t="s">
        <v>496</v>
      </c>
      <c r="Q339" s="7">
        <f t="shared" si="198"/>
        <v>5</v>
      </c>
      <c r="R339" s="7">
        <f t="shared" si="199"/>
        <v>5</v>
      </c>
      <c r="S339" s="1" t="s">
        <v>433</v>
      </c>
      <c r="T339" s="7">
        <f t="shared" si="200"/>
        <v>1</v>
      </c>
      <c r="U339" s="1">
        <f t="shared" si="201"/>
        <v>1</v>
      </c>
      <c r="V339" s="1" t="s">
        <v>438</v>
      </c>
      <c r="W339" s="7">
        <f t="shared" si="202"/>
        <v>1</v>
      </c>
      <c r="X339" s="1">
        <f t="shared" si="203"/>
        <v>1</v>
      </c>
      <c r="Y339" s="1" t="s">
        <v>438</v>
      </c>
      <c r="Z339" s="7">
        <f t="shared" si="204"/>
        <v>1</v>
      </c>
      <c r="AA339" s="1">
        <f t="shared" si="205"/>
        <v>1</v>
      </c>
      <c r="AB339" s="1" t="s">
        <v>489</v>
      </c>
      <c r="AC339" s="7">
        <f t="shared" si="206"/>
        <v>1</v>
      </c>
      <c r="AD339" s="1">
        <f t="shared" si="207"/>
        <v>1</v>
      </c>
      <c r="AE339" s="1" t="s">
        <v>425</v>
      </c>
      <c r="AF339" s="7">
        <f t="shared" si="208"/>
        <v>2</v>
      </c>
      <c r="AG339" s="1">
        <f t="shared" si="209"/>
        <v>2</v>
      </c>
      <c r="AH339" s="1" t="s">
        <v>453</v>
      </c>
      <c r="AI339" s="7">
        <f t="shared" si="210"/>
        <v>1</v>
      </c>
      <c r="AJ339" s="1">
        <f t="shared" si="211"/>
        <v>1</v>
      </c>
      <c r="AK339" s="1" t="s">
        <v>453</v>
      </c>
      <c r="AL339" s="7">
        <f t="shared" si="212"/>
        <v>1</v>
      </c>
      <c r="AM339" s="1">
        <f t="shared" si="213"/>
        <v>1</v>
      </c>
      <c r="AN339" s="1" t="s">
        <v>454</v>
      </c>
      <c r="AO339" s="7">
        <f t="shared" si="214"/>
        <v>0</v>
      </c>
      <c r="AP339" s="1">
        <f t="shared" si="215"/>
        <v>0</v>
      </c>
      <c r="AQ339" s="1" t="s">
        <v>454</v>
      </c>
      <c r="AR339" s="7">
        <f t="shared" si="216"/>
        <v>0</v>
      </c>
      <c r="AS339" s="1">
        <f t="shared" si="217"/>
        <v>0</v>
      </c>
      <c r="AT339" s="1" t="s">
        <v>465</v>
      </c>
      <c r="AU339" s="7">
        <f t="shared" si="218"/>
        <v>2</v>
      </c>
      <c r="AV339" s="1">
        <f t="shared" si="219"/>
        <v>2</v>
      </c>
      <c r="AW339" s="1" t="s">
        <v>453</v>
      </c>
      <c r="AX339" s="7">
        <f t="shared" si="220"/>
        <v>1</v>
      </c>
      <c r="AY339" s="1">
        <f t="shared" si="221"/>
        <v>1</v>
      </c>
      <c r="AZ339" s="1" t="s">
        <v>474</v>
      </c>
      <c r="BA339" s="7">
        <f t="shared" si="222"/>
        <v>1</v>
      </c>
      <c r="BB339" s="1">
        <f t="shared" si="223"/>
        <v>1</v>
      </c>
      <c r="BC339" s="1" t="s">
        <v>455</v>
      </c>
      <c r="BD339" s="7" t="str">
        <f t="shared" si="224"/>
        <v>NA</v>
      </c>
      <c r="BE339" s="1" t="e">
        <f t="shared" si="225"/>
        <v>#VALUE!</v>
      </c>
      <c r="BF339" s="1" t="s">
        <v>454</v>
      </c>
      <c r="BG339" s="7">
        <f t="shared" si="226"/>
        <v>0</v>
      </c>
      <c r="BH339" s="1">
        <f t="shared" si="227"/>
        <v>0</v>
      </c>
    </row>
    <row r="340" spans="1:60" x14ac:dyDescent="0.25">
      <c r="A340" s="1" t="s">
        <v>226</v>
      </c>
      <c r="B340" s="1" t="s">
        <v>403</v>
      </c>
      <c r="C340" s="7">
        <f t="shared" si="190"/>
        <v>2</v>
      </c>
      <c r="D340" s="1" t="s">
        <v>411</v>
      </c>
      <c r="E340" s="7">
        <f t="shared" si="191"/>
        <v>4</v>
      </c>
      <c r="F340" s="1" t="s">
        <v>484</v>
      </c>
      <c r="G340" s="7">
        <f t="shared" si="192"/>
        <v>2</v>
      </c>
      <c r="H340" s="1" t="s">
        <v>418</v>
      </c>
      <c r="I340" s="7">
        <f t="shared" si="193"/>
        <v>2</v>
      </c>
      <c r="J340" s="1" t="s">
        <v>487</v>
      </c>
      <c r="K340" s="7">
        <f t="shared" si="194"/>
        <v>3</v>
      </c>
      <c r="L340" s="7">
        <f t="shared" si="195"/>
        <v>3</v>
      </c>
      <c r="M340" s="1" t="s">
        <v>426</v>
      </c>
      <c r="N340" s="7">
        <f t="shared" si="196"/>
        <v>4</v>
      </c>
      <c r="O340" s="7">
        <f t="shared" si="197"/>
        <v>4</v>
      </c>
      <c r="Q340" s="7" t="str">
        <f t="shared" si="198"/>
        <v>NA</v>
      </c>
      <c r="R340" s="7" t="e">
        <f t="shared" si="199"/>
        <v>#VALUE!</v>
      </c>
      <c r="S340" s="1" t="s">
        <v>433</v>
      </c>
      <c r="T340" s="7">
        <f t="shared" si="200"/>
        <v>1</v>
      </c>
      <c r="U340" s="1">
        <f t="shared" si="201"/>
        <v>1</v>
      </c>
      <c r="V340" s="1" t="s">
        <v>425</v>
      </c>
      <c r="W340" s="7">
        <f t="shared" si="202"/>
        <v>2</v>
      </c>
      <c r="X340" s="1">
        <f t="shared" si="203"/>
        <v>2</v>
      </c>
      <c r="Y340" s="1" t="s">
        <v>425</v>
      </c>
      <c r="Z340" s="7">
        <f t="shared" si="204"/>
        <v>2</v>
      </c>
      <c r="AA340" s="1">
        <f t="shared" si="205"/>
        <v>2</v>
      </c>
      <c r="AB340" s="1" t="s">
        <v>425</v>
      </c>
      <c r="AC340" s="7">
        <f t="shared" si="206"/>
        <v>2</v>
      </c>
      <c r="AD340" s="1">
        <f t="shared" si="207"/>
        <v>2</v>
      </c>
      <c r="AE340" s="1" t="s">
        <v>446</v>
      </c>
      <c r="AF340" s="7">
        <f t="shared" si="208"/>
        <v>5</v>
      </c>
      <c r="AG340" s="1">
        <f t="shared" si="209"/>
        <v>5</v>
      </c>
      <c r="AH340" s="1" t="s">
        <v>453</v>
      </c>
      <c r="AI340" s="7">
        <f t="shared" si="210"/>
        <v>1</v>
      </c>
      <c r="AJ340" s="1">
        <f t="shared" si="211"/>
        <v>1</v>
      </c>
      <c r="AK340" s="1" t="s">
        <v>440</v>
      </c>
      <c r="AL340" s="7" t="str">
        <f t="shared" si="212"/>
        <v>NA</v>
      </c>
      <c r="AM340" s="1" t="e">
        <f t="shared" si="213"/>
        <v>#VALUE!</v>
      </c>
      <c r="AN340" s="1" t="s">
        <v>454</v>
      </c>
      <c r="AO340" s="7">
        <f t="shared" si="214"/>
        <v>0</v>
      </c>
      <c r="AP340" s="1">
        <f t="shared" si="215"/>
        <v>0</v>
      </c>
      <c r="AQ340" s="1" t="s">
        <v>453</v>
      </c>
      <c r="AR340" s="7">
        <f t="shared" si="216"/>
        <v>1</v>
      </c>
      <c r="AS340" s="1">
        <f t="shared" si="217"/>
        <v>1</v>
      </c>
      <c r="AT340" s="1" t="s">
        <v>464</v>
      </c>
      <c r="AU340" s="7">
        <f t="shared" si="218"/>
        <v>4</v>
      </c>
      <c r="AV340" s="1">
        <f t="shared" si="219"/>
        <v>4</v>
      </c>
      <c r="AW340" s="1" t="s">
        <v>453</v>
      </c>
      <c r="AX340" s="7">
        <f t="shared" si="220"/>
        <v>1</v>
      </c>
      <c r="AY340" s="1">
        <f t="shared" si="221"/>
        <v>1</v>
      </c>
      <c r="AZ340" s="1" t="s">
        <v>472</v>
      </c>
      <c r="BA340" s="7">
        <f t="shared" si="222"/>
        <v>3</v>
      </c>
      <c r="BB340" s="1">
        <f t="shared" si="223"/>
        <v>3</v>
      </c>
      <c r="BC340" s="1" t="s">
        <v>454</v>
      </c>
      <c r="BD340" s="7">
        <f t="shared" si="224"/>
        <v>0</v>
      </c>
      <c r="BE340" s="1">
        <f t="shared" si="225"/>
        <v>0</v>
      </c>
      <c r="BF340" s="1" t="s">
        <v>454</v>
      </c>
      <c r="BG340" s="7">
        <f t="shared" si="226"/>
        <v>0</v>
      </c>
      <c r="BH340" s="1">
        <f t="shared" si="227"/>
        <v>0</v>
      </c>
    </row>
    <row r="341" spans="1:60" x14ac:dyDescent="0.25">
      <c r="A341" s="1" t="s">
        <v>82</v>
      </c>
      <c r="B341" s="1" t="s">
        <v>405</v>
      </c>
      <c r="C341" s="7">
        <f t="shared" si="190"/>
        <v>3</v>
      </c>
      <c r="D341" s="1" t="s">
        <v>409</v>
      </c>
      <c r="E341" s="7">
        <f t="shared" si="191"/>
        <v>2</v>
      </c>
      <c r="F341" s="1" t="s">
        <v>484</v>
      </c>
      <c r="G341" s="7">
        <f t="shared" si="192"/>
        <v>2</v>
      </c>
      <c r="H341" s="1" t="s">
        <v>417</v>
      </c>
      <c r="I341" s="7">
        <f t="shared" si="193"/>
        <v>3</v>
      </c>
      <c r="J341" s="1" t="s">
        <v>487</v>
      </c>
      <c r="K341" s="7">
        <f t="shared" si="194"/>
        <v>3</v>
      </c>
      <c r="L341" s="7">
        <f t="shared" si="195"/>
        <v>3</v>
      </c>
      <c r="M341" s="1" t="s">
        <v>426</v>
      </c>
      <c r="N341" s="7">
        <f t="shared" si="196"/>
        <v>4</v>
      </c>
      <c r="O341" s="7">
        <f t="shared" si="197"/>
        <v>4</v>
      </c>
      <c r="Q341" s="7" t="str">
        <f t="shared" si="198"/>
        <v>NA</v>
      </c>
      <c r="R341" s="7" t="e">
        <f t="shared" si="199"/>
        <v>#VALUE!</v>
      </c>
      <c r="S341" s="1" t="s">
        <v>434</v>
      </c>
      <c r="T341" s="7">
        <f t="shared" si="200"/>
        <v>5</v>
      </c>
      <c r="U341" s="1">
        <f t="shared" si="201"/>
        <v>5</v>
      </c>
      <c r="V341" s="1" t="s">
        <v>425</v>
      </c>
      <c r="W341" s="7">
        <f t="shared" si="202"/>
        <v>2</v>
      </c>
      <c r="X341" s="1">
        <f t="shared" si="203"/>
        <v>2</v>
      </c>
      <c r="Y341" s="1" t="s">
        <v>425</v>
      </c>
      <c r="Z341" s="7">
        <f t="shared" si="204"/>
        <v>2</v>
      </c>
      <c r="AA341" s="1">
        <f t="shared" si="205"/>
        <v>2</v>
      </c>
      <c r="AB341" s="1" t="s">
        <v>425</v>
      </c>
      <c r="AC341" s="7">
        <f t="shared" si="206"/>
        <v>2</v>
      </c>
      <c r="AD341" s="1">
        <f t="shared" si="207"/>
        <v>2</v>
      </c>
      <c r="AE341" s="1" t="s">
        <v>445</v>
      </c>
      <c r="AF341" s="7">
        <f t="shared" si="208"/>
        <v>1</v>
      </c>
      <c r="AG341" s="1">
        <f t="shared" si="209"/>
        <v>1</v>
      </c>
      <c r="AH341" s="1" t="s">
        <v>453</v>
      </c>
      <c r="AI341" s="7">
        <f t="shared" si="210"/>
        <v>1</v>
      </c>
      <c r="AJ341" s="1">
        <f t="shared" si="211"/>
        <v>1</v>
      </c>
      <c r="AK341" s="1" t="s">
        <v>453</v>
      </c>
      <c r="AL341" s="7">
        <f t="shared" si="212"/>
        <v>1</v>
      </c>
      <c r="AM341" s="1">
        <f t="shared" si="213"/>
        <v>1</v>
      </c>
      <c r="AN341" s="1" t="s">
        <v>453</v>
      </c>
      <c r="AO341" s="7">
        <f t="shared" si="214"/>
        <v>1</v>
      </c>
      <c r="AP341" s="1">
        <f t="shared" si="215"/>
        <v>1</v>
      </c>
      <c r="AQ341" s="1" t="s">
        <v>453</v>
      </c>
      <c r="AR341" s="7">
        <f t="shared" si="216"/>
        <v>1</v>
      </c>
      <c r="AS341" s="1">
        <f t="shared" si="217"/>
        <v>1</v>
      </c>
      <c r="AT341" s="1" t="s">
        <v>464</v>
      </c>
      <c r="AU341" s="7">
        <f t="shared" si="218"/>
        <v>4</v>
      </c>
      <c r="AV341" s="1">
        <f t="shared" si="219"/>
        <v>4</v>
      </c>
      <c r="AW341" s="1" t="s">
        <v>453</v>
      </c>
      <c r="AX341" s="7">
        <f t="shared" si="220"/>
        <v>1</v>
      </c>
      <c r="AY341" s="1">
        <f t="shared" si="221"/>
        <v>1</v>
      </c>
      <c r="AZ341" s="1" t="s">
        <v>474</v>
      </c>
      <c r="BA341" s="7">
        <f t="shared" si="222"/>
        <v>1</v>
      </c>
      <c r="BB341" s="1">
        <f t="shared" si="223"/>
        <v>1</v>
      </c>
      <c r="BC341" s="1" t="s">
        <v>453</v>
      </c>
      <c r="BD341" s="7">
        <f t="shared" si="224"/>
        <v>1</v>
      </c>
      <c r="BE341" s="1">
        <f t="shared" si="225"/>
        <v>1</v>
      </c>
      <c r="BF341" s="1" t="s">
        <v>453</v>
      </c>
      <c r="BG341" s="7">
        <f t="shared" si="226"/>
        <v>1</v>
      </c>
      <c r="BH341" s="1">
        <f t="shared" si="227"/>
        <v>1</v>
      </c>
    </row>
    <row r="342" spans="1:60" x14ac:dyDescent="0.25">
      <c r="A342" s="1" t="s">
        <v>231</v>
      </c>
      <c r="B342" s="1" t="s">
        <v>403</v>
      </c>
      <c r="C342" s="7">
        <f t="shared" si="190"/>
        <v>2</v>
      </c>
      <c r="D342" s="1" t="s">
        <v>411</v>
      </c>
      <c r="E342" s="7">
        <f t="shared" si="191"/>
        <v>4</v>
      </c>
      <c r="F342" s="1" t="s">
        <v>484</v>
      </c>
      <c r="G342" s="7">
        <f t="shared" si="192"/>
        <v>2</v>
      </c>
      <c r="H342" s="1" t="s">
        <v>419</v>
      </c>
      <c r="I342" s="7">
        <f t="shared" si="193"/>
        <v>4</v>
      </c>
      <c r="J342" s="1" t="s">
        <v>487</v>
      </c>
      <c r="K342" s="7">
        <f t="shared" si="194"/>
        <v>3</v>
      </c>
      <c r="L342" s="7">
        <f t="shared" si="195"/>
        <v>3</v>
      </c>
      <c r="M342" s="1" t="s">
        <v>491</v>
      </c>
      <c r="N342" s="7" t="str">
        <f t="shared" si="196"/>
        <v>NA</v>
      </c>
      <c r="O342" s="7" t="e">
        <f t="shared" si="197"/>
        <v>#VALUE!</v>
      </c>
      <c r="Q342" s="7" t="str">
        <f t="shared" si="198"/>
        <v>NA</v>
      </c>
      <c r="R342" s="7" t="e">
        <f t="shared" si="199"/>
        <v>#VALUE!</v>
      </c>
      <c r="S342" s="1" t="s">
        <v>433</v>
      </c>
      <c r="T342" s="7">
        <f t="shared" si="200"/>
        <v>1</v>
      </c>
      <c r="U342" s="1">
        <f t="shared" si="201"/>
        <v>1</v>
      </c>
      <c r="V342" s="1" t="s">
        <v>425</v>
      </c>
      <c r="W342" s="7">
        <f t="shared" si="202"/>
        <v>2</v>
      </c>
      <c r="X342" s="1">
        <f t="shared" si="203"/>
        <v>2</v>
      </c>
      <c r="Y342" s="1" t="s">
        <v>425</v>
      </c>
      <c r="Z342" s="7">
        <f t="shared" si="204"/>
        <v>2</v>
      </c>
      <c r="AA342" s="1">
        <f t="shared" si="205"/>
        <v>2</v>
      </c>
      <c r="AB342" s="1" t="s">
        <v>425</v>
      </c>
      <c r="AC342" s="7">
        <f t="shared" si="206"/>
        <v>2</v>
      </c>
      <c r="AD342" s="1">
        <f t="shared" si="207"/>
        <v>2</v>
      </c>
      <c r="AE342" s="1" t="s">
        <v>446</v>
      </c>
      <c r="AF342" s="7">
        <f t="shared" si="208"/>
        <v>5</v>
      </c>
      <c r="AG342" s="1">
        <f t="shared" si="209"/>
        <v>5</v>
      </c>
      <c r="AH342" s="1" t="s">
        <v>453</v>
      </c>
      <c r="AI342" s="7">
        <f t="shared" si="210"/>
        <v>1</v>
      </c>
      <c r="AJ342" s="1">
        <f t="shared" si="211"/>
        <v>1</v>
      </c>
      <c r="AK342" s="1" t="s">
        <v>454</v>
      </c>
      <c r="AL342" s="7">
        <f t="shared" si="212"/>
        <v>0</v>
      </c>
      <c r="AM342" s="1">
        <f t="shared" si="213"/>
        <v>0</v>
      </c>
      <c r="AN342" s="1" t="s">
        <v>454</v>
      </c>
      <c r="AO342" s="7">
        <f t="shared" si="214"/>
        <v>0</v>
      </c>
      <c r="AP342" s="1">
        <f t="shared" si="215"/>
        <v>0</v>
      </c>
      <c r="AQ342" s="1" t="s">
        <v>453</v>
      </c>
      <c r="AR342" s="7">
        <f t="shared" si="216"/>
        <v>1</v>
      </c>
      <c r="AS342" s="1">
        <f t="shared" si="217"/>
        <v>1</v>
      </c>
      <c r="AT342" s="1" t="s">
        <v>464</v>
      </c>
      <c r="AU342" s="7">
        <f t="shared" si="218"/>
        <v>4</v>
      </c>
      <c r="AV342" s="1">
        <f t="shared" si="219"/>
        <v>4</v>
      </c>
      <c r="AW342" s="1" t="s">
        <v>453</v>
      </c>
      <c r="AX342" s="7">
        <f t="shared" si="220"/>
        <v>1</v>
      </c>
      <c r="AY342" s="1">
        <f t="shared" si="221"/>
        <v>1</v>
      </c>
      <c r="AZ342" s="1" t="s">
        <v>475</v>
      </c>
      <c r="BA342" s="7">
        <f t="shared" si="222"/>
        <v>4</v>
      </c>
      <c r="BB342" s="1">
        <f t="shared" si="223"/>
        <v>4</v>
      </c>
      <c r="BC342" s="1" t="s">
        <v>454</v>
      </c>
      <c r="BD342" s="7">
        <f t="shared" si="224"/>
        <v>0</v>
      </c>
      <c r="BE342" s="1">
        <f t="shared" si="225"/>
        <v>0</v>
      </c>
      <c r="BF342" s="1" t="s">
        <v>454</v>
      </c>
      <c r="BG342" s="7">
        <f t="shared" si="226"/>
        <v>0</v>
      </c>
      <c r="BH342" s="1">
        <f t="shared" si="227"/>
        <v>0</v>
      </c>
    </row>
    <row r="343" spans="1:60" x14ac:dyDescent="0.25">
      <c r="A343" s="1" t="s">
        <v>112</v>
      </c>
      <c r="B343" s="1" t="s">
        <v>403</v>
      </c>
      <c r="C343" s="7">
        <f t="shared" si="190"/>
        <v>2</v>
      </c>
      <c r="D343" s="1" t="s">
        <v>410</v>
      </c>
      <c r="E343" s="7">
        <f t="shared" si="191"/>
        <v>3</v>
      </c>
      <c r="F343" s="1" t="s">
        <v>484</v>
      </c>
      <c r="G343" s="7">
        <f t="shared" si="192"/>
        <v>2</v>
      </c>
      <c r="H343" s="1" t="s">
        <v>417</v>
      </c>
      <c r="I343" s="7">
        <f t="shared" si="193"/>
        <v>3</v>
      </c>
      <c r="J343" s="1" t="s">
        <v>422</v>
      </c>
      <c r="K343" s="7">
        <f t="shared" si="194"/>
        <v>4</v>
      </c>
      <c r="L343" s="7">
        <f t="shared" si="195"/>
        <v>4</v>
      </c>
      <c r="M343" s="1" t="s">
        <v>491</v>
      </c>
      <c r="N343" s="7" t="str">
        <f t="shared" si="196"/>
        <v>NA</v>
      </c>
      <c r="O343" s="7" t="e">
        <f t="shared" si="197"/>
        <v>#VALUE!</v>
      </c>
      <c r="Q343" s="7" t="str">
        <f t="shared" si="198"/>
        <v>NA</v>
      </c>
      <c r="R343" s="7" t="e">
        <f t="shared" si="199"/>
        <v>#VALUE!</v>
      </c>
      <c r="S343" s="1" t="s">
        <v>427</v>
      </c>
      <c r="T343" s="7" t="str">
        <f t="shared" si="200"/>
        <v>NA</v>
      </c>
      <c r="U343" s="1" t="e">
        <f t="shared" si="201"/>
        <v>#VALUE!</v>
      </c>
      <c r="V343" s="1" t="s">
        <v>439</v>
      </c>
      <c r="W343" s="7" t="str">
        <f t="shared" si="202"/>
        <v>NA</v>
      </c>
      <c r="X343" s="1" t="e">
        <f t="shared" si="203"/>
        <v>#VALUE!</v>
      </c>
      <c r="Y343" s="1" t="s">
        <v>490</v>
      </c>
      <c r="Z343" s="7">
        <f t="shared" si="204"/>
        <v>5</v>
      </c>
      <c r="AA343" s="1">
        <f t="shared" si="205"/>
        <v>5</v>
      </c>
      <c r="AB343" s="1" t="s">
        <v>490</v>
      </c>
      <c r="AC343" s="7">
        <f t="shared" si="206"/>
        <v>5</v>
      </c>
      <c r="AD343" s="1">
        <f t="shared" si="207"/>
        <v>5</v>
      </c>
      <c r="AE343" s="1" t="s">
        <v>425</v>
      </c>
      <c r="AF343" s="7">
        <f t="shared" si="208"/>
        <v>2</v>
      </c>
      <c r="AG343" s="1">
        <f t="shared" si="209"/>
        <v>2</v>
      </c>
      <c r="AH343" s="1" t="s">
        <v>453</v>
      </c>
      <c r="AI343" s="7">
        <f t="shared" si="210"/>
        <v>1</v>
      </c>
      <c r="AJ343" s="1">
        <f t="shared" si="211"/>
        <v>1</v>
      </c>
      <c r="AK343" s="1" t="s">
        <v>453</v>
      </c>
      <c r="AL343" s="7">
        <f t="shared" si="212"/>
        <v>1</v>
      </c>
      <c r="AM343" s="1">
        <f t="shared" si="213"/>
        <v>1</v>
      </c>
      <c r="AN343" s="1" t="s">
        <v>453</v>
      </c>
      <c r="AO343" s="7">
        <f t="shared" si="214"/>
        <v>1</v>
      </c>
      <c r="AP343" s="1">
        <f t="shared" si="215"/>
        <v>1</v>
      </c>
      <c r="AQ343" s="1" t="s">
        <v>454</v>
      </c>
      <c r="AR343" s="7">
        <f t="shared" si="216"/>
        <v>0</v>
      </c>
      <c r="AS343" s="1">
        <f t="shared" si="217"/>
        <v>0</v>
      </c>
      <c r="AT343" s="1" t="s">
        <v>462</v>
      </c>
      <c r="AU343" s="7">
        <f t="shared" si="218"/>
        <v>3</v>
      </c>
      <c r="AV343" s="1">
        <f t="shared" si="219"/>
        <v>3</v>
      </c>
      <c r="AW343" s="1" t="s">
        <v>453</v>
      </c>
      <c r="AX343" s="7">
        <f t="shared" si="220"/>
        <v>1</v>
      </c>
      <c r="AY343" s="1">
        <f t="shared" si="221"/>
        <v>1</v>
      </c>
      <c r="AZ343" s="1" t="s">
        <v>474</v>
      </c>
      <c r="BA343" s="7">
        <f t="shared" si="222"/>
        <v>1</v>
      </c>
      <c r="BB343" s="1">
        <f t="shared" si="223"/>
        <v>1</v>
      </c>
      <c r="BC343" s="1" t="s">
        <v>453</v>
      </c>
      <c r="BD343" s="7">
        <f t="shared" si="224"/>
        <v>1</v>
      </c>
      <c r="BE343" s="1">
        <f t="shared" si="225"/>
        <v>1</v>
      </c>
      <c r="BF343" s="1" t="s">
        <v>453</v>
      </c>
      <c r="BG343" s="7">
        <f t="shared" si="226"/>
        <v>1</v>
      </c>
      <c r="BH343" s="1">
        <f t="shared" si="227"/>
        <v>1</v>
      </c>
    </row>
    <row r="344" spans="1:60" x14ac:dyDescent="0.25">
      <c r="A344" s="1" t="s">
        <v>77</v>
      </c>
      <c r="B344" s="1" t="s">
        <v>404</v>
      </c>
      <c r="C344" s="7">
        <f t="shared" si="190"/>
        <v>1</v>
      </c>
      <c r="D344" s="1" t="s">
        <v>409</v>
      </c>
      <c r="E344" s="7">
        <f t="shared" si="191"/>
        <v>2</v>
      </c>
      <c r="F344" s="1" t="s">
        <v>484</v>
      </c>
      <c r="G344" s="7">
        <f t="shared" si="192"/>
        <v>2</v>
      </c>
      <c r="H344" s="1" t="s">
        <v>417</v>
      </c>
      <c r="I344" s="7">
        <f t="shared" si="193"/>
        <v>3</v>
      </c>
      <c r="J344" s="1" t="s">
        <v>487</v>
      </c>
      <c r="K344" s="7">
        <f t="shared" si="194"/>
        <v>3</v>
      </c>
      <c r="L344" s="7">
        <f t="shared" si="195"/>
        <v>3</v>
      </c>
      <c r="M344" s="1" t="s">
        <v>425</v>
      </c>
      <c r="N344" s="7">
        <f t="shared" si="196"/>
        <v>2</v>
      </c>
      <c r="O344" s="7">
        <f t="shared" si="197"/>
        <v>2</v>
      </c>
      <c r="P344" s="1" t="s">
        <v>496</v>
      </c>
      <c r="Q344" s="7">
        <f t="shared" si="198"/>
        <v>5</v>
      </c>
      <c r="R344" s="7">
        <f t="shared" si="199"/>
        <v>5</v>
      </c>
      <c r="S344" s="1" t="s">
        <v>434</v>
      </c>
      <c r="T344" s="7">
        <f t="shared" si="200"/>
        <v>5</v>
      </c>
      <c r="U344" s="1">
        <f t="shared" si="201"/>
        <v>5</v>
      </c>
      <c r="V344" s="1" t="s">
        <v>425</v>
      </c>
      <c r="W344" s="7">
        <f t="shared" si="202"/>
        <v>2</v>
      </c>
      <c r="X344" s="1">
        <f t="shared" si="203"/>
        <v>2</v>
      </c>
      <c r="Y344" s="1" t="s">
        <v>425</v>
      </c>
      <c r="Z344" s="7">
        <f t="shared" si="204"/>
        <v>2</v>
      </c>
      <c r="AA344" s="1">
        <f t="shared" si="205"/>
        <v>2</v>
      </c>
      <c r="AB344" s="1" t="s">
        <v>425</v>
      </c>
      <c r="AC344" s="7">
        <f t="shared" si="206"/>
        <v>2</v>
      </c>
      <c r="AD344" s="1">
        <f t="shared" si="207"/>
        <v>2</v>
      </c>
      <c r="AE344" s="1" t="s">
        <v>445</v>
      </c>
      <c r="AF344" s="7">
        <f t="shared" si="208"/>
        <v>1</v>
      </c>
      <c r="AG344" s="1">
        <f t="shared" si="209"/>
        <v>1</v>
      </c>
      <c r="AH344" s="1" t="s">
        <v>453</v>
      </c>
      <c r="AI344" s="7">
        <f t="shared" si="210"/>
        <v>1</v>
      </c>
      <c r="AJ344" s="1">
        <f t="shared" si="211"/>
        <v>1</v>
      </c>
      <c r="AK344" s="1" t="s">
        <v>453</v>
      </c>
      <c r="AL344" s="7">
        <f t="shared" si="212"/>
        <v>1</v>
      </c>
      <c r="AM344" s="1">
        <f t="shared" si="213"/>
        <v>1</v>
      </c>
      <c r="AN344" s="1" t="s">
        <v>453</v>
      </c>
      <c r="AO344" s="7">
        <f t="shared" si="214"/>
        <v>1</v>
      </c>
      <c r="AP344" s="1">
        <f t="shared" si="215"/>
        <v>1</v>
      </c>
      <c r="AQ344" s="1" t="s">
        <v>453</v>
      </c>
      <c r="AR344" s="7">
        <f t="shared" si="216"/>
        <v>1</v>
      </c>
      <c r="AS344" s="1">
        <f t="shared" si="217"/>
        <v>1</v>
      </c>
      <c r="AT344" s="1" t="s">
        <v>464</v>
      </c>
      <c r="AU344" s="7">
        <f t="shared" si="218"/>
        <v>4</v>
      </c>
      <c r="AV344" s="1">
        <f t="shared" si="219"/>
        <v>4</v>
      </c>
      <c r="AW344" s="1" t="s">
        <v>453</v>
      </c>
      <c r="AX344" s="7">
        <f t="shared" si="220"/>
        <v>1</v>
      </c>
      <c r="AY344" s="1">
        <f t="shared" si="221"/>
        <v>1</v>
      </c>
      <c r="AZ344" s="1" t="s">
        <v>473</v>
      </c>
      <c r="BA344" s="7">
        <f t="shared" si="222"/>
        <v>2</v>
      </c>
      <c r="BB344" s="1">
        <f t="shared" si="223"/>
        <v>2</v>
      </c>
      <c r="BC344" s="1" t="s">
        <v>453</v>
      </c>
      <c r="BD344" s="7">
        <f t="shared" si="224"/>
        <v>1</v>
      </c>
      <c r="BE344" s="1">
        <f t="shared" si="225"/>
        <v>1</v>
      </c>
      <c r="BF344" s="1" t="s">
        <v>453</v>
      </c>
      <c r="BG344" s="7">
        <f t="shared" si="226"/>
        <v>1</v>
      </c>
      <c r="BH344" s="1">
        <f t="shared" si="227"/>
        <v>1</v>
      </c>
    </row>
    <row r="345" spans="1:60" x14ac:dyDescent="0.25">
      <c r="A345" s="1" t="s">
        <v>3</v>
      </c>
      <c r="B345" s="1" t="s">
        <v>404</v>
      </c>
      <c r="C345" s="7">
        <f t="shared" si="190"/>
        <v>1</v>
      </c>
      <c r="D345" s="1" t="s">
        <v>408</v>
      </c>
      <c r="E345" s="7">
        <f t="shared" si="191"/>
        <v>1</v>
      </c>
      <c r="F345" s="1" t="s">
        <v>414</v>
      </c>
      <c r="G345" s="7">
        <f t="shared" si="192"/>
        <v>1</v>
      </c>
      <c r="H345" s="1" t="s">
        <v>416</v>
      </c>
      <c r="I345" s="7">
        <f t="shared" si="193"/>
        <v>1</v>
      </c>
      <c r="J345" s="1" t="s">
        <v>420</v>
      </c>
      <c r="K345" s="7">
        <f t="shared" si="194"/>
        <v>1</v>
      </c>
      <c r="L345" s="7">
        <f t="shared" si="195"/>
        <v>1</v>
      </c>
      <c r="M345" s="1" t="s">
        <v>489</v>
      </c>
      <c r="N345" s="7">
        <f t="shared" si="196"/>
        <v>1</v>
      </c>
      <c r="O345" s="7">
        <f t="shared" si="197"/>
        <v>1</v>
      </c>
      <c r="P345" s="1" t="s">
        <v>493</v>
      </c>
      <c r="Q345" s="7">
        <f t="shared" si="198"/>
        <v>1</v>
      </c>
      <c r="R345" s="7">
        <f t="shared" si="199"/>
        <v>1</v>
      </c>
      <c r="S345" s="1" t="s">
        <v>432</v>
      </c>
      <c r="T345" s="7">
        <f t="shared" si="200"/>
        <v>2</v>
      </c>
      <c r="U345" s="1">
        <f t="shared" si="201"/>
        <v>2</v>
      </c>
      <c r="V345" s="1" t="s">
        <v>438</v>
      </c>
      <c r="W345" s="7">
        <f t="shared" si="202"/>
        <v>1</v>
      </c>
      <c r="X345" s="1">
        <f t="shared" si="203"/>
        <v>1</v>
      </c>
      <c r="Y345" s="1" t="s">
        <v>438</v>
      </c>
      <c r="Z345" s="7">
        <f t="shared" si="204"/>
        <v>1</v>
      </c>
      <c r="AA345" s="1">
        <f t="shared" si="205"/>
        <v>1</v>
      </c>
      <c r="AB345" s="1" t="s">
        <v>489</v>
      </c>
      <c r="AC345" s="7">
        <f t="shared" si="206"/>
        <v>1</v>
      </c>
      <c r="AD345" s="1">
        <f t="shared" si="207"/>
        <v>1</v>
      </c>
      <c r="AE345" s="1" t="s">
        <v>445</v>
      </c>
      <c r="AF345" s="7">
        <f t="shared" si="208"/>
        <v>1</v>
      </c>
      <c r="AG345" s="1">
        <f t="shared" si="209"/>
        <v>1</v>
      </c>
      <c r="AH345" s="1" t="s">
        <v>453</v>
      </c>
      <c r="AI345" s="7">
        <f t="shared" si="210"/>
        <v>1</v>
      </c>
      <c r="AJ345" s="1">
        <f t="shared" si="211"/>
        <v>1</v>
      </c>
      <c r="AK345" s="1" t="s">
        <v>440</v>
      </c>
      <c r="AL345" s="7" t="str">
        <f t="shared" si="212"/>
        <v>NA</v>
      </c>
      <c r="AM345" s="1" t="e">
        <f t="shared" si="213"/>
        <v>#VALUE!</v>
      </c>
      <c r="AN345" s="1" t="s">
        <v>454</v>
      </c>
      <c r="AO345" s="7">
        <f t="shared" si="214"/>
        <v>0</v>
      </c>
      <c r="AP345" s="1">
        <f t="shared" si="215"/>
        <v>0</v>
      </c>
      <c r="AQ345" s="1" t="s">
        <v>458</v>
      </c>
      <c r="AR345" s="7" t="str">
        <f t="shared" si="216"/>
        <v>NA</v>
      </c>
      <c r="AS345" s="1" t="e">
        <f t="shared" si="217"/>
        <v>#VALUE!</v>
      </c>
      <c r="AT345" s="1" t="s">
        <v>464</v>
      </c>
      <c r="AU345" s="7">
        <f t="shared" si="218"/>
        <v>4</v>
      </c>
      <c r="AV345" s="1">
        <f t="shared" si="219"/>
        <v>4</v>
      </c>
      <c r="AW345" s="1" t="s">
        <v>453</v>
      </c>
      <c r="AX345" s="7">
        <f t="shared" si="220"/>
        <v>1</v>
      </c>
      <c r="AY345" s="1">
        <f t="shared" si="221"/>
        <v>1</v>
      </c>
      <c r="AZ345" s="1" t="s">
        <v>473</v>
      </c>
      <c r="BA345" s="7">
        <f t="shared" si="222"/>
        <v>2</v>
      </c>
      <c r="BB345" s="1">
        <f t="shared" si="223"/>
        <v>2</v>
      </c>
      <c r="BC345" s="1" t="s">
        <v>453</v>
      </c>
      <c r="BD345" s="7">
        <f t="shared" si="224"/>
        <v>1</v>
      </c>
      <c r="BE345" s="1">
        <f t="shared" si="225"/>
        <v>1</v>
      </c>
      <c r="BF345" s="1" t="s">
        <v>455</v>
      </c>
      <c r="BG345" s="7" t="str">
        <f t="shared" si="226"/>
        <v>NA</v>
      </c>
      <c r="BH345" s="1" t="e">
        <f t="shared" si="227"/>
        <v>#VALUE!</v>
      </c>
    </row>
    <row r="346" spans="1:60" x14ac:dyDescent="0.25">
      <c r="A346" s="1" t="s">
        <v>31</v>
      </c>
      <c r="B346" s="1" t="s">
        <v>404</v>
      </c>
      <c r="C346" s="7">
        <f t="shared" si="190"/>
        <v>1</v>
      </c>
      <c r="D346" s="1" t="s">
        <v>408</v>
      </c>
      <c r="E346" s="7">
        <f t="shared" si="191"/>
        <v>1</v>
      </c>
      <c r="F346" s="1" t="s">
        <v>414</v>
      </c>
      <c r="G346" s="7">
        <f t="shared" si="192"/>
        <v>1</v>
      </c>
      <c r="H346" s="1" t="s">
        <v>416</v>
      </c>
      <c r="I346" s="7">
        <f t="shared" si="193"/>
        <v>1</v>
      </c>
      <c r="J346" s="1" t="s">
        <v>421</v>
      </c>
      <c r="K346" s="7">
        <f t="shared" si="194"/>
        <v>2</v>
      </c>
      <c r="L346" s="7">
        <f t="shared" si="195"/>
        <v>2</v>
      </c>
      <c r="M346" s="1" t="s">
        <v>489</v>
      </c>
      <c r="N346" s="7">
        <f t="shared" si="196"/>
        <v>1</v>
      </c>
      <c r="O346" s="7">
        <f t="shared" si="197"/>
        <v>1</v>
      </c>
      <c r="P346" s="1" t="s">
        <v>494</v>
      </c>
      <c r="Q346" s="7">
        <f t="shared" si="198"/>
        <v>4</v>
      </c>
      <c r="R346" s="7">
        <f t="shared" si="199"/>
        <v>4</v>
      </c>
      <c r="S346" s="1" t="s">
        <v>433</v>
      </c>
      <c r="T346" s="7">
        <f t="shared" si="200"/>
        <v>1</v>
      </c>
      <c r="U346" s="1">
        <f t="shared" si="201"/>
        <v>1</v>
      </c>
      <c r="V346" s="1" t="s">
        <v>438</v>
      </c>
      <c r="W346" s="7">
        <f t="shared" si="202"/>
        <v>1</v>
      </c>
      <c r="X346" s="1">
        <f t="shared" si="203"/>
        <v>1</v>
      </c>
      <c r="Y346" s="1" t="s">
        <v>438</v>
      </c>
      <c r="Z346" s="7">
        <f t="shared" si="204"/>
        <v>1</v>
      </c>
      <c r="AA346" s="1">
        <f t="shared" si="205"/>
        <v>1</v>
      </c>
      <c r="AB346" s="1" t="s">
        <v>489</v>
      </c>
      <c r="AC346" s="7">
        <f t="shared" si="206"/>
        <v>1</v>
      </c>
      <c r="AD346" s="1">
        <f t="shared" si="207"/>
        <v>1</v>
      </c>
      <c r="AE346" s="1" t="s">
        <v>446</v>
      </c>
      <c r="AF346" s="7">
        <f t="shared" si="208"/>
        <v>5</v>
      </c>
      <c r="AG346" s="1">
        <f t="shared" si="209"/>
        <v>5</v>
      </c>
      <c r="AH346" s="1" t="s">
        <v>455</v>
      </c>
      <c r="AI346" s="7" t="str">
        <f t="shared" si="210"/>
        <v>NA</v>
      </c>
      <c r="AJ346" s="1" t="e">
        <f t="shared" si="211"/>
        <v>#VALUE!</v>
      </c>
      <c r="AK346" s="1" t="s">
        <v>453</v>
      </c>
      <c r="AL346" s="7">
        <f t="shared" si="212"/>
        <v>1</v>
      </c>
      <c r="AM346" s="1">
        <f t="shared" si="213"/>
        <v>1</v>
      </c>
      <c r="AN346" s="1" t="s">
        <v>454</v>
      </c>
      <c r="AO346" s="7">
        <f t="shared" si="214"/>
        <v>0</v>
      </c>
      <c r="AP346" s="1">
        <f t="shared" si="215"/>
        <v>0</v>
      </c>
      <c r="AQ346" s="1" t="s">
        <v>453</v>
      </c>
      <c r="AR346" s="7">
        <f t="shared" si="216"/>
        <v>1</v>
      </c>
      <c r="AS346" s="1">
        <f t="shared" si="217"/>
        <v>1</v>
      </c>
      <c r="AT346" s="1" t="s">
        <v>462</v>
      </c>
      <c r="AU346" s="7">
        <f t="shared" si="218"/>
        <v>3</v>
      </c>
      <c r="AV346" s="1">
        <f t="shared" si="219"/>
        <v>3</v>
      </c>
      <c r="AW346" s="1" t="s">
        <v>453</v>
      </c>
      <c r="AX346" s="7">
        <f t="shared" si="220"/>
        <v>1</v>
      </c>
      <c r="AY346" s="1">
        <f t="shared" si="221"/>
        <v>1</v>
      </c>
      <c r="AZ346" s="1" t="s">
        <v>473</v>
      </c>
      <c r="BA346" s="7">
        <f t="shared" si="222"/>
        <v>2</v>
      </c>
      <c r="BB346" s="1">
        <f t="shared" si="223"/>
        <v>2</v>
      </c>
      <c r="BC346" s="1" t="s">
        <v>454</v>
      </c>
      <c r="BD346" s="7">
        <f t="shared" si="224"/>
        <v>0</v>
      </c>
      <c r="BE346" s="1">
        <f t="shared" si="225"/>
        <v>0</v>
      </c>
      <c r="BF346" s="1" t="s">
        <v>455</v>
      </c>
      <c r="BG346" s="7" t="str">
        <f t="shared" si="226"/>
        <v>NA</v>
      </c>
      <c r="BH346" s="1" t="e">
        <f t="shared" si="227"/>
        <v>#VALUE!</v>
      </c>
    </row>
    <row r="347" spans="1:60" x14ac:dyDescent="0.25">
      <c r="A347" s="1" t="s">
        <v>31</v>
      </c>
      <c r="B347" s="1" t="s">
        <v>404</v>
      </c>
      <c r="C347" s="7">
        <f t="shared" si="190"/>
        <v>1</v>
      </c>
      <c r="D347" s="1" t="s">
        <v>412</v>
      </c>
      <c r="E347" s="7">
        <f t="shared" si="191"/>
        <v>5</v>
      </c>
      <c r="F347" s="1" t="s">
        <v>415</v>
      </c>
      <c r="G347" s="7">
        <f t="shared" si="192"/>
        <v>3</v>
      </c>
      <c r="H347" s="1" t="s">
        <v>417</v>
      </c>
      <c r="I347" s="7">
        <f t="shared" si="193"/>
        <v>3</v>
      </c>
      <c r="J347" s="1" t="s">
        <v>421</v>
      </c>
      <c r="K347" s="7">
        <f t="shared" si="194"/>
        <v>2</v>
      </c>
      <c r="L347" s="7">
        <f t="shared" si="195"/>
        <v>2</v>
      </c>
      <c r="M347" s="1" t="s">
        <v>425</v>
      </c>
      <c r="N347" s="7">
        <f t="shared" si="196"/>
        <v>2</v>
      </c>
      <c r="O347" s="7">
        <f t="shared" si="197"/>
        <v>2</v>
      </c>
      <c r="P347" s="1" t="s">
        <v>496</v>
      </c>
      <c r="Q347" s="7">
        <f t="shared" si="198"/>
        <v>5</v>
      </c>
      <c r="R347" s="7">
        <f t="shared" si="199"/>
        <v>5</v>
      </c>
      <c r="S347" s="1" t="s">
        <v>432</v>
      </c>
      <c r="T347" s="7">
        <f t="shared" si="200"/>
        <v>2</v>
      </c>
      <c r="U347" s="1">
        <f t="shared" si="201"/>
        <v>2</v>
      </c>
      <c r="V347" s="1" t="s">
        <v>438</v>
      </c>
      <c r="W347" s="7">
        <f t="shared" si="202"/>
        <v>1</v>
      </c>
      <c r="X347" s="1">
        <f t="shared" si="203"/>
        <v>1</v>
      </c>
      <c r="Y347" s="1" t="s">
        <v>438</v>
      </c>
      <c r="Z347" s="7">
        <f t="shared" si="204"/>
        <v>1</v>
      </c>
      <c r="AA347" s="1">
        <f t="shared" si="205"/>
        <v>1</v>
      </c>
      <c r="AB347" s="1" t="s">
        <v>440</v>
      </c>
      <c r="AC347" s="7" t="str">
        <f t="shared" si="206"/>
        <v>NA</v>
      </c>
      <c r="AD347" s="1" t="e">
        <f t="shared" si="207"/>
        <v>#VALUE!</v>
      </c>
      <c r="AE347" s="1" t="s">
        <v>446</v>
      </c>
      <c r="AF347" s="7">
        <f t="shared" si="208"/>
        <v>5</v>
      </c>
      <c r="AG347" s="1">
        <f t="shared" si="209"/>
        <v>5</v>
      </c>
      <c r="AH347" s="1" t="s">
        <v>454</v>
      </c>
      <c r="AI347" s="7">
        <f t="shared" si="210"/>
        <v>0</v>
      </c>
      <c r="AJ347" s="1">
        <f t="shared" si="211"/>
        <v>0</v>
      </c>
      <c r="AK347" s="1" t="s">
        <v>453</v>
      </c>
      <c r="AL347" s="7">
        <f t="shared" si="212"/>
        <v>1</v>
      </c>
      <c r="AM347" s="1">
        <f t="shared" si="213"/>
        <v>1</v>
      </c>
      <c r="AN347" s="1" t="s">
        <v>453</v>
      </c>
      <c r="AO347" s="7">
        <f t="shared" si="214"/>
        <v>1</v>
      </c>
      <c r="AP347" s="1">
        <f t="shared" si="215"/>
        <v>1</v>
      </c>
      <c r="AQ347" s="1" t="s">
        <v>453</v>
      </c>
      <c r="AR347" s="7">
        <f t="shared" si="216"/>
        <v>1</v>
      </c>
      <c r="AS347" s="1">
        <f t="shared" si="217"/>
        <v>1</v>
      </c>
      <c r="AT347" s="1" t="s">
        <v>461</v>
      </c>
      <c r="AU347" s="7">
        <f t="shared" si="218"/>
        <v>1</v>
      </c>
      <c r="AV347" s="1">
        <f t="shared" si="219"/>
        <v>1</v>
      </c>
      <c r="AW347" s="1" t="s">
        <v>454</v>
      </c>
      <c r="AX347" s="7">
        <f t="shared" si="220"/>
        <v>0</v>
      </c>
      <c r="AY347" s="1">
        <f t="shared" si="221"/>
        <v>0</v>
      </c>
      <c r="BA347" s="7" t="str">
        <f t="shared" si="222"/>
        <v>NA</v>
      </c>
      <c r="BB347" s="1" t="e">
        <f t="shared" si="223"/>
        <v>#VALUE!</v>
      </c>
      <c r="BC347" s="1" t="s">
        <v>454</v>
      </c>
      <c r="BD347" s="7">
        <f t="shared" si="224"/>
        <v>0</v>
      </c>
      <c r="BE347" s="1">
        <f t="shared" si="225"/>
        <v>0</v>
      </c>
      <c r="BF347" s="1" t="s">
        <v>454</v>
      </c>
      <c r="BG347" s="7">
        <f t="shared" si="226"/>
        <v>0</v>
      </c>
      <c r="BH347" s="1">
        <f t="shared" si="227"/>
        <v>0</v>
      </c>
    </row>
    <row r="348" spans="1:60" x14ac:dyDescent="0.25">
      <c r="A348" s="1" t="s">
        <v>177</v>
      </c>
      <c r="B348" s="1" t="s">
        <v>404</v>
      </c>
      <c r="C348" s="7">
        <f t="shared" si="190"/>
        <v>1</v>
      </c>
      <c r="D348" s="1" t="s">
        <v>410</v>
      </c>
      <c r="E348" s="7">
        <f t="shared" si="191"/>
        <v>3</v>
      </c>
      <c r="F348" s="1" t="s">
        <v>484</v>
      </c>
      <c r="G348" s="7">
        <f t="shared" si="192"/>
        <v>2</v>
      </c>
      <c r="H348" s="1" t="s">
        <v>417</v>
      </c>
      <c r="I348" s="7">
        <f t="shared" si="193"/>
        <v>3</v>
      </c>
      <c r="J348" s="1" t="s">
        <v>421</v>
      </c>
      <c r="K348" s="7">
        <f t="shared" si="194"/>
        <v>2</v>
      </c>
      <c r="L348" s="7">
        <f t="shared" si="195"/>
        <v>2</v>
      </c>
      <c r="M348" s="1" t="s">
        <v>425</v>
      </c>
      <c r="N348" s="7">
        <f t="shared" si="196"/>
        <v>2</v>
      </c>
      <c r="O348" s="7">
        <f t="shared" si="197"/>
        <v>2</v>
      </c>
      <c r="P348" s="1" t="s">
        <v>495</v>
      </c>
      <c r="Q348" s="7">
        <f t="shared" si="198"/>
        <v>4</v>
      </c>
      <c r="R348" s="7">
        <f t="shared" si="199"/>
        <v>4</v>
      </c>
      <c r="S348" s="1" t="s">
        <v>433</v>
      </c>
      <c r="T348" s="7">
        <f t="shared" si="200"/>
        <v>1</v>
      </c>
      <c r="U348" s="1">
        <f t="shared" si="201"/>
        <v>1</v>
      </c>
      <c r="V348" s="1" t="s">
        <v>438</v>
      </c>
      <c r="W348" s="7">
        <f t="shared" si="202"/>
        <v>1</v>
      </c>
      <c r="X348" s="1">
        <f t="shared" si="203"/>
        <v>1</v>
      </c>
      <c r="Y348" s="1" t="s">
        <v>438</v>
      </c>
      <c r="Z348" s="7">
        <f t="shared" si="204"/>
        <v>1</v>
      </c>
      <c r="AA348" s="1">
        <f t="shared" si="205"/>
        <v>1</v>
      </c>
      <c r="AB348" s="1" t="s">
        <v>489</v>
      </c>
      <c r="AC348" s="7">
        <f t="shared" si="206"/>
        <v>1</v>
      </c>
      <c r="AD348" s="1">
        <f t="shared" si="207"/>
        <v>1</v>
      </c>
      <c r="AE348" s="1" t="s">
        <v>425</v>
      </c>
      <c r="AF348" s="7">
        <f t="shared" si="208"/>
        <v>2</v>
      </c>
      <c r="AG348" s="1">
        <f t="shared" si="209"/>
        <v>2</v>
      </c>
      <c r="AH348" s="1" t="s">
        <v>453</v>
      </c>
      <c r="AI348" s="7">
        <f t="shared" si="210"/>
        <v>1</v>
      </c>
      <c r="AJ348" s="1">
        <f t="shared" si="211"/>
        <v>1</v>
      </c>
      <c r="AK348" s="1" t="s">
        <v>453</v>
      </c>
      <c r="AL348" s="7">
        <f t="shared" si="212"/>
        <v>1</v>
      </c>
      <c r="AM348" s="1">
        <f t="shared" si="213"/>
        <v>1</v>
      </c>
      <c r="AN348" s="1" t="s">
        <v>454</v>
      </c>
      <c r="AO348" s="7">
        <f t="shared" si="214"/>
        <v>0</v>
      </c>
      <c r="AP348" s="1">
        <f t="shared" si="215"/>
        <v>0</v>
      </c>
      <c r="AQ348" s="1" t="s">
        <v>453</v>
      </c>
      <c r="AR348" s="7">
        <f t="shared" si="216"/>
        <v>1</v>
      </c>
      <c r="AS348" s="1">
        <f t="shared" si="217"/>
        <v>1</v>
      </c>
      <c r="AT348" s="1" t="s">
        <v>465</v>
      </c>
      <c r="AU348" s="7">
        <f t="shared" si="218"/>
        <v>2</v>
      </c>
      <c r="AV348" s="1">
        <f t="shared" si="219"/>
        <v>2</v>
      </c>
      <c r="AW348" s="1" t="s">
        <v>453</v>
      </c>
      <c r="AX348" s="7">
        <f t="shared" si="220"/>
        <v>1</v>
      </c>
      <c r="AY348" s="1">
        <f t="shared" si="221"/>
        <v>1</v>
      </c>
      <c r="AZ348" s="1" t="s">
        <v>475</v>
      </c>
      <c r="BA348" s="7">
        <f t="shared" si="222"/>
        <v>4</v>
      </c>
      <c r="BB348" s="1">
        <f t="shared" si="223"/>
        <v>4</v>
      </c>
      <c r="BC348" s="1" t="s">
        <v>453</v>
      </c>
      <c r="BD348" s="7">
        <f t="shared" si="224"/>
        <v>1</v>
      </c>
      <c r="BE348" s="1">
        <f t="shared" si="225"/>
        <v>1</v>
      </c>
      <c r="BF348" s="1" t="s">
        <v>453</v>
      </c>
      <c r="BG348" s="7">
        <f t="shared" si="226"/>
        <v>1</v>
      </c>
      <c r="BH348" s="1">
        <f t="shared" si="227"/>
        <v>1</v>
      </c>
    </row>
    <row r="349" spans="1:60" x14ac:dyDescent="0.25">
      <c r="A349" s="1" t="s">
        <v>374</v>
      </c>
      <c r="B349" s="1" t="s">
        <v>403</v>
      </c>
      <c r="C349" s="7">
        <f t="shared" si="190"/>
        <v>2</v>
      </c>
      <c r="D349" s="1" t="s">
        <v>483</v>
      </c>
      <c r="E349" s="7">
        <f t="shared" si="191"/>
        <v>6</v>
      </c>
      <c r="F349" s="1" t="s">
        <v>484</v>
      </c>
      <c r="G349" s="7">
        <f t="shared" si="192"/>
        <v>2</v>
      </c>
      <c r="H349" s="1" t="s">
        <v>419</v>
      </c>
      <c r="I349" s="7">
        <f t="shared" si="193"/>
        <v>4</v>
      </c>
      <c r="J349" s="1" t="s">
        <v>422</v>
      </c>
      <c r="K349" s="7">
        <f t="shared" si="194"/>
        <v>4</v>
      </c>
      <c r="L349" s="7">
        <f t="shared" si="195"/>
        <v>4</v>
      </c>
      <c r="M349" s="1" t="s">
        <v>425</v>
      </c>
      <c r="N349" s="7">
        <f t="shared" si="196"/>
        <v>2</v>
      </c>
      <c r="O349" s="7">
        <f t="shared" si="197"/>
        <v>2</v>
      </c>
      <c r="P349" s="1" t="s">
        <v>493</v>
      </c>
      <c r="Q349" s="7">
        <f t="shared" si="198"/>
        <v>1</v>
      </c>
      <c r="R349" s="7">
        <f t="shared" si="199"/>
        <v>1</v>
      </c>
      <c r="S349" s="1" t="s">
        <v>434</v>
      </c>
      <c r="T349" s="7">
        <f t="shared" si="200"/>
        <v>5</v>
      </c>
      <c r="U349" s="1">
        <f t="shared" si="201"/>
        <v>5</v>
      </c>
      <c r="V349" s="1" t="s">
        <v>490</v>
      </c>
      <c r="W349" s="7">
        <f t="shared" si="202"/>
        <v>5</v>
      </c>
      <c r="X349" s="1">
        <f t="shared" si="203"/>
        <v>5</v>
      </c>
      <c r="Y349" s="1" t="s">
        <v>490</v>
      </c>
      <c r="Z349" s="7">
        <f t="shared" si="204"/>
        <v>5</v>
      </c>
      <c r="AA349" s="1">
        <f t="shared" si="205"/>
        <v>5</v>
      </c>
      <c r="AB349" s="1" t="s">
        <v>425</v>
      </c>
      <c r="AC349" s="7">
        <f t="shared" si="206"/>
        <v>2</v>
      </c>
      <c r="AD349" s="1">
        <f t="shared" si="207"/>
        <v>2</v>
      </c>
      <c r="AE349" s="1" t="s">
        <v>425</v>
      </c>
      <c r="AF349" s="7">
        <f t="shared" si="208"/>
        <v>2</v>
      </c>
      <c r="AG349" s="1">
        <f t="shared" si="209"/>
        <v>2</v>
      </c>
      <c r="AH349" s="1" t="s">
        <v>453</v>
      </c>
      <c r="AI349" s="7">
        <f t="shared" si="210"/>
        <v>1</v>
      </c>
      <c r="AJ349" s="1">
        <f t="shared" si="211"/>
        <v>1</v>
      </c>
      <c r="AK349" s="1" t="s">
        <v>453</v>
      </c>
      <c r="AL349" s="7">
        <f t="shared" si="212"/>
        <v>1</v>
      </c>
      <c r="AM349" s="1">
        <f t="shared" si="213"/>
        <v>1</v>
      </c>
      <c r="AN349" s="1" t="s">
        <v>454</v>
      </c>
      <c r="AO349" s="7">
        <f t="shared" si="214"/>
        <v>0</v>
      </c>
      <c r="AP349" s="1">
        <f t="shared" si="215"/>
        <v>0</v>
      </c>
      <c r="AQ349" s="1" t="s">
        <v>454</v>
      </c>
      <c r="AR349" s="7">
        <f t="shared" si="216"/>
        <v>0</v>
      </c>
      <c r="AS349" s="1">
        <f t="shared" si="217"/>
        <v>0</v>
      </c>
      <c r="AT349" s="1" t="s">
        <v>463</v>
      </c>
      <c r="AU349" s="7">
        <f t="shared" si="218"/>
        <v>5</v>
      </c>
      <c r="AV349" s="1">
        <f t="shared" si="219"/>
        <v>5</v>
      </c>
      <c r="AW349" s="1" t="s">
        <v>453</v>
      </c>
      <c r="AX349" s="7">
        <f t="shared" si="220"/>
        <v>1</v>
      </c>
      <c r="AY349" s="1">
        <f t="shared" si="221"/>
        <v>1</v>
      </c>
      <c r="AZ349" s="1" t="s">
        <v>473</v>
      </c>
      <c r="BA349" s="7">
        <f t="shared" si="222"/>
        <v>2</v>
      </c>
      <c r="BB349" s="1">
        <f t="shared" si="223"/>
        <v>2</v>
      </c>
      <c r="BC349" s="1" t="s">
        <v>453</v>
      </c>
      <c r="BD349" s="7">
        <f t="shared" si="224"/>
        <v>1</v>
      </c>
      <c r="BE349" s="1">
        <f t="shared" si="225"/>
        <v>1</v>
      </c>
      <c r="BF349" s="1" t="s">
        <v>453</v>
      </c>
      <c r="BG349" s="7">
        <f t="shared" si="226"/>
        <v>1</v>
      </c>
      <c r="BH349" s="1">
        <f t="shared" si="227"/>
        <v>1</v>
      </c>
    </row>
    <row r="350" spans="1:60" x14ac:dyDescent="0.25">
      <c r="A350" s="1" t="s">
        <v>279</v>
      </c>
      <c r="B350" s="1" t="s">
        <v>404</v>
      </c>
      <c r="C350" s="7">
        <f t="shared" si="190"/>
        <v>1</v>
      </c>
      <c r="D350" s="1" t="s">
        <v>411</v>
      </c>
      <c r="E350" s="7">
        <f t="shared" si="191"/>
        <v>4</v>
      </c>
      <c r="F350" s="1" t="s">
        <v>414</v>
      </c>
      <c r="G350" s="7">
        <f t="shared" si="192"/>
        <v>1</v>
      </c>
      <c r="H350" s="1" t="s">
        <v>417</v>
      </c>
      <c r="I350" s="7">
        <f t="shared" si="193"/>
        <v>3</v>
      </c>
      <c r="J350" s="1" t="s">
        <v>423</v>
      </c>
      <c r="K350" s="7">
        <f t="shared" si="194"/>
        <v>5</v>
      </c>
      <c r="L350" s="7">
        <f t="shared" si="195"/>
        <v>5</v>
      </c>
      <c r="M350" s="1" t="s">
        <v>489</v>
      </c>
      <c r="N350" s="7">
        <f t="shared" si="196"/>
        <v>1</v>
      </c>
      <c r="O350" s="7">
        <f t="shared" si="197"/>
        <v>1</v>
      </c>
      <c r="P350" s="1" t="s">
        <v>493</v>
      </c>
      <c r="Q350" s="7">
        <f t="shared" si="198"/>
        <v>1</v>
      </c>
      <c r="R350" s="7">
        <f t="shared" si="199"/>
        <v>1</v>
      </c>
      <c r="S350" s="1" t="s">
        <v>436</v>
      </c>
      <c r="T350" s="7" t="str">
        <f t="shared" si="200"/>
        <v>NA</v>
      </c>
      <c r="U350" s="1" t="e">
        <f t="shared" si="201"/>
        <v>#VALUE!</v>
      </c>
      <c r="V350" s="1" t="s">
        <v>440</v>
      </c>
      <c r="W350" s="7" t="str">
        <f t="shared" si="202"/>
        <v>NA</v>
      </c>
      <c r="X350" s="1" t="e">
        <f t="shared" si="203"/>
        <v>#VALUE!</v>
      </c>
      <c r="Y350" s="1" t="s">
        <v>490</v>
      </c>
      <c r="Z350" s="7">
        <f t="shared" si="204"/>
        <v>5</v>
      </c>
      <c r="AA350" s="1">
        <f t="shared" si="205"/>
        <v>5</v>
      </c>
      <c r="AB350" s="1" t="s">
        <v>490</v>
      </c>
      <c r="AC350" s="7">
        <f t="shared" si="206"/>
        <v>5</v>
      </c>
      <c r="AD350" s="1">
        <f t="shared" si="207"/>
        <v>5</v>
      </c>
      <c r="AE350" s="1" t="s">
        <v>425</v>
      </c>
      <c r="AF350" s="7">
        <f t="shared" si="208"/>
        <v>2</v>
      </c>
      <c r="AG350" s="1">
        <f t="shared" si="209"/>
        <v>2</v>
      </c>
      <c r="AH350" s="1" t="s">
        <v>453</v>
      </c>
      <c r="AI350" s="7">
        <f t="shared" si="210"/>
        <v>1</v>
      </c>
      <c r="AJ350" s="1">
        <f t="shared" si="211"/>
        <v>1</v>
      </c>
      <c r="AK350" s="1" t="s">
        <v>453</v>
      </c>
      <c r="AL350" s="7">
        <f t="shared" si="212"/>
        <v>1</v>
      </c>
      <c r="AM350" s="1">
        <f t="shared" si="213"/>
        <v>1</v>
      </c>
      <c r="AN350" s="1" t="s">
        <v>458</v>
      </c>
      <c r="AO350" s="7" t="str">
        <f t="shared" si="214"/>
        <v>NA</v>
      </c>
      <c r="AP350" s="1" t="e">
        <f t="shared" si="215"/>
        <v>#VALUE!</v>
      </c>
      <c r="AQ350" s="1" t="s">
        <v>454</v>
      </c>
      <c r="AR350" s="7">
        <f t="shared" si="216"/>
        <v>0</v>
      </c>
      <c r="AS350" s="1">
        <f t="shared" si="217"/>
        <v>0</v>
      </c>
      <c r="AT350" s="1" t="s">
        <v>464</v>
      </c>
      <c r="AU350" s="7">
        <f t="shared" si="218"/>
        <v>4</v>
      </c>
      <c r="AV350" s="1">
        <f t="shared" si="219"/>
        <v>4</v>
      </c>
      <c r="AW350" s="1" t="s">
        <v>454</v>
      </c>
      <c r="AX350" s="7">
        <f t="shared" si="220"/>
        <v>0</v>
      </c>
      <c r="AY350" s="1">
        <f t="shared" si="221"/>
        <v>0</v>
      </c>
      <c r="BA350" s="7" t="str">
        <f t="shared" si="222"/>
        <v>NA</v>
      </c>
      <c r="BB350" s="1" t="e">
        <f t="shared" si="223"/>
        <v>#VALUE!</v>
      </c>
      <c r="BC350" s="1" t="s">
        <v>453</v>
      </c>
      <c r="BD350" s="7">
        <f t="shared" si="224"/>
        <v>1</v>
      </c>
      <c r="BE350" s="1">
        <f t="shared" si="225"/>
        <v>1</v>
      </c>
      <c r="BF350" s="1" t="s">
        <v>453</v>
      </c>
      <c r="BG350" s="7">
        <f t="shared" si="226"/>
        <v>1</v>
      </c>
      <c r="BH350" s="1">
        <f t="shared" si="227"/>
        <v>1</v>
      </c>
    </row>
    <row r="351" spans="1:60" x14ac:dyDescent="0.25">
      <c r="A351" s="1" t="s">
        <v>27</v>
      </c>
      <c r="B351" s="1" t="s">
        <v>404</v>
      </c>
      <c r="C351" s="7">
        <f t="shared" si="190"/>
        <v>1</v>
      </c>
      <c r="D351" s="1" t="s">
        <v>408</v>
      </c>
      <c r="E351" s="7">
        <f t="shared" si="191"/>
        <v>1</v>
      </c>
      <c r="F351" s="1" t="s">
        <v>414</v>
      </c>
      <c r="G351" s="7">
        <f t="shared" si="192"/>
        <v>1</v>
      </c>
      <c r="H351" s="1" t="s">
        <v>416</v>
      </c>
      <c r="I351" s="7">
        <f t="shared" si="193"/>
        <v>1</v>
      </c>
      <c r="J351" s="1" t="s">
        <v>420</v>
      </c>
      <c r="K351" s="7">
        <f t="shared" si="194"/>
        <v>1</v>
      </c>
      <c r="L351" s="7">
        <f t="shared" si="195"/>
        <v>1</v>
      </c>
      <c r="M351" s="1" t="s">
        <v>489</v>
      </c>
      <c r="N351" s="7">
        <f t="shared" si="196"/>
        <v>1</v>
      </c>
      <c r="O351" s="7">
        <f t="shared" si="197"/>
        <v>1</v>
      </c>
      <c r="P351" s="1" t="s">
        <v>494</v>
      </c>
      <c r="Q351" s="7">
        <f t="shared" si="198"/>
        <v>4</v>
      </c>
      <c r="R351" s="7">
        <f t="shared" si="199"/>
        <v>4</v>
      </c>
      <c r="S351" s="1" t="s">
        <v>432</v>
      </c>
      <c r="T351" s="7">
        <f t="shared" si="200"/>
        <v>2</v>
      </c>
      <c r="U351" s="1">
        <f t="shared" si="201"/>
        <v>2</v>
      </c>
      <c r="V351" s="1" t="s">
        <v>438</v>
      </c>
      <c r="W351" s="7">
        <f t="shared" si="202"/>
        <v>1</v>
      </c>
      <c r="X351" s="1">
        <f t="shared" si="203"/>
        <v>1</v>
      </c>
      <c r="Y351" s="1" t="s">
        <v>438</v>
      </c>
      <c r="Z351" s="7">
        <f t="shared" si="204"/>
        <v>1</v>
      </c>
      <c r="AA351" s="1">
        <f t="shared" si="205"/>
        <v>1</v>
      </c>
      <c r="AB351" s="1" t="s">
        <v>489</v>
      </c>
      <c r="AC351" s="7">
        <f t="shared" si="206"/>
        <v>1</v>
      </c>
      <c r="AD351" s="1">
        <f t="shared" si="207"/>
        <v>1</v>
      </c>
      <c r="AE351" s="1" t="s">
        <v>446</v>
      </c>
      <c r="AF351" s="7">
        <f t="shared" si="208"/>
        <v>5</v>
      </c>
      <c r="AG351" s="1">
        <f t="shared" si="209"/>
        <v>5</v>
      </c>
      <c r="AH351" s="1" t="s">
        <v>455</v>
      </c>
      <c r="AI351" s="7" t="str">
        <f t="shared" si="210"/>
        <v>NA</v>
      </c>
      <c r="AJ351" s="1" t="e">
        <f t="shared" si="211"/>
        <v>#VALUE!</v>
      </c>
      <c r="AK351" s="1" t="s">
        <v>453</v>
      </c>
      <c r="AL351" s="7">
        <f t="shared" si="212"/>
        <v>1</v>
      </c>
      <c r="AM351" s="1">
        <f t="shared" si="213"/>
        <v>1</v>
      </c>
      <c r="AN351" s="1" t="s">
        <v>453</v>
      </c>
      <c r="AO351" s="7">
        <f t="shared" si="214"/>
        <v>1</v>
      </c>
      <c r="AP351" s="1">
        <f t="shared" si="215"/>
        <v>1</v>
      </c>
      <c r="AQ351" s="1" t="s">
        <v>453</v>
      </c>
      <c r="AR351" s="7">
        <f t="shared" si="216"/>
        <v>1</v>
      </c>
      <c r="AS351" s="1">
        <f t="shared" si="217"/>
        <v>1</v>
      </c>
      <c r="AT351" s="1" t="s">
        <v>462</v>
      </c>
      <c r="AU351" s="7">
        <f t="shared" si="218"/>
        <v>3</v>
      </c>
      <c r="AV351" s="1">
        <f t="shared" si="219"/>
        <v>3</v>
      </c>
      <c r="AW351" s="1" t="s">
        <v>467</v>
      </c>
      <c r="AX351" s="7" t="str">
        <f t="shared" si="220"/>
        <v>NA</v>
      </c>
      <c r="AY351" s="1" t="e">
        <f t="shared" si="221"/>
        <v>#VALUE!</v>
      </c>
      <c r="BA351" s="7" t="str">
        <f t="shared" si="222"/>
        <v>NA</v>
      </c>
      <c r="BB351" s="1" t="e">
        <f t="shared" si="223"/>
        <v>#VALUE!</v>
      </c>
      <c r="BC351" s="1" t="s">
        <v>454</v>
      </c>
      <c r="BD351" s="7">
        <f t="shared" si="224"/>
        <v>0</v>
      </c>
      <c r="BE351" s="1">
        <f t="shared" si="225"/>
        <v>0</v>
      </c>
      <c r="BF351" s="1" t="s">
        <v>455</v>
      </c>
      <c r="BG351" s="7" t="str">
        <f t="shared" si="226"/>
        <v>NA</v>
      </c>
      <c r="BH351" s="1" t="e">
        <f t="shared" si="227"/>
        <v>#VALUE!</v>
      </c>
    </row>
    <row r="352" spans="1:60" x14ac:dyDescent="0.25">
      <c r="A352" s="1" t="s">
        <v>27</v>
      </c>
      <c r="B352" s="1" t="s">
        <v>404</v>
      </c>
      <c r="C352" s="7">
        <f t="shared" si="190"/>
        <v>1</v>
      </c>
      <c r="D352" s="1" t="s">
        <v>411</v>
      </c>
      <c r="E352" s="7">
        <f t="shared" si="191"/>
        <v>4</v>
      </c>
      <c r="F352" s="1" t="s">
        <v>414</v>
      </c>
      <c r="G352" s="7">
        <f t="shared" si="192"/>
        <v>1</v>
      </c>
      <c r="H352" s="1" t="s">
        <v>417</v>
      </c>
      <c r="I352" s="7">
        <f t="shared" si="193"/>
        <v>3</v>
      </c>
      <c r="J352" s="1" t="s">
        <v>423</v>
      </c>
      <c r="K352" s="7">
        <f t="shared" si="194"/>
        <v>5</v>
      </c>
      <c r="L352" s="7">
        <f t="shared" si="195"/>
        <v>5</v>
      </c>
      <c r="M352" s="1" t="s">
        <v>489</v>
      </c>
      <c r="N352" s="7">
        <f t="shared" si="196"/>
        <v>1</v>
      </c>
      <c r="O352" s="7">
        <f t="shared" si="197"/>
        <v>1</v>
      </c>
      <c r="P352" s="1" t="s">
        <v>493</v>
      </c>
      <c r="Q352" s="7">
        <f t="shared" si="198"/>
        <v>1</v>
      </c>
      <c r="R352" s="7">
        <f t="shared" si="199"/>
        <v>1</v>
      </c>
      <c r="S352" s="1" t="s">
        <v>436</v>
      </c>
      <c r="T352" s="7" t="str">
        <f t="shared" si="200"/>
        <v>NA</v>
      </c>
      <c r="U352" s="1" t="e">
        <f t="shared" si="201"/>
        <v>#VALUE!</v>
      </c>
      <c r="V352" s="1" t="s">
        <v>440</v>
      </c>
      <c r="W352" s="7" t="str">
        <f t="shared" si="202"/>
        <v>NA</v>
      </c>
      <c r="X352" s="1" t="e">
        <f t="shared" si="203"/>
        <v>#VALUE!</v>
      </c>
      <c r="Y352" s="1" t="s">
        <v>490</v>
      </c>
      <c r="Z352" s="7">
        <f t="shared" si="204"/>
        <v>5</v>
      </c>
      <c r="AA352" s="1">
        <f t="shared" si="205"/>
        <v>5</v>
      </c>
      <c r="AB352" s="1" t="s">
        <v>490</v>
      </c>
      <c r="AC352" s="7">
        <f t="shared" si="206"/>
        <v>5</v>
      </c>
      <c r="AD352" s="1">
        <f t="shared" si="207"/>
        <v>5</v>
      </c>
      <c r="AE352" s="1" t="s">
        <v>425</v>
      </c>
      <c r="AF352" s="7">
        <f t="shared" si="208"/>
        <v>2</v>
      </c>
      <c r="AG352" s="1">
        <f t="shared" si="209"/>
        <v>2</v>
      </c>
      <c r="AH352" s="1" t="s">
        <v>453</v>
      </c>
      <c r="AI352" s="7">
        <f t="shared" si="210"/>
        <v>1</v>
      </c>
      <c r="AJ352" s="1">
        <f t="shared" si="211"/>
        <v>1</v>
      </c>
      <c r="AK352" s="1" t="s">
        <v>453</v>
      </c>
      <c r="AL352" s="7">
        <f t="shared" si="212"/>
        <v>1</v>
      </c>
      <c r="AM352" s="1">
        <f t="shared" si="213"/>
        <v>1</v>
      </c>
      <c r="AN352" s="1" t="s">
        <v>458</v>
      </c>
      <c r="AO352" s="7" t="str">
        <f t="shared" si="214"/>
        <v>NA</v>
      </c>
      <c r="AP352" s="1" t="e">
        <f t="shared" si="215"/>
        <v>#VALUE!</v>
      </c>
      <c r="AQ352" s="1" t="s">
        <v>454</v>
      </c>
      <c r="AR352" s="7">
        <f t="shared" si="216"/>
        <v>0</v>
      </c>
      <c r="AS352" s="1">
        <f t="shared" si="217"/>
        <v>0</v>
      </c>
      <c r="AT352" s="1" t="s">
        <v>464</v>
      </c>
      <c r="AU352" s="7">
        <f t="shared" si="218"/>
        <v>4</v>
      </c>
      <c r="AV352" s="1">
        <f t="shared" si="219"/>
        <v>4</v>
      </c>
      <c r="AW352" s="1" t="s">
        <v>454</v>
      </c>
      <c r="AX352" s="7">
        <f t="shared" si="220"/>
        <v>0</v>
      </c>
      <c r="AY352" s="1">
        <f t="shared" si="221"/>
        <v>0</v>
      </c>
      <c r="BA352" s="7" t="str">
        <f t="shared" si="222"/>
        <v>NA</v>
      </c>
      <c r="BB352" s="1" t="e">
        <f t="shared" si="223"/>
        <v>#VALUE!</v>
      </c>
      <c r="BC352" s="1" t="s">
        <v>453</v>
      </c>
      <c r="BD352" s="7">
        <f t="shared" si="224"/>
        <v>1</v>
      </c>
      <c r="BE352" s="1">
        <f t="shared" si="225"/>
        <v>1</v>
      </c>
      <c r="BF352" s="1" t="s">
        <v>453</v>
      </c>
      <c r="BG352" s="7">
        <f t="shared" si="226"/>
        <v>1</v>
      </c>
      <c r="BH352" s="1">
        <f t="shared" si="227"/>
        <v>1</v>
      </c>
    </row>
    <row r="353" spans="1:60" x14ac:dyDescent="0.25">
      <c r="A353" s="1" t="s">
        <v>323</v>
      </c>
      <c r="B353" s="1" t="s">
        <v>404</v>
      </c>
      <c r="C353" s="7">
        <f t="shared" si="190"/>
        <v>1</v>
      </c>
      <c r="D353" s="1" t="s">
        <v>412</v>
      </c>
      <c r="E353" s="7">
        <f t="shared" si="191"/>
        <v>5</v>
      </c>
      <c r="F353" s="1" t="s">
        <v>414</v>
      </c>
      <c r="G353" s="7">
        <f t="shared" si="192"/>
        <v>1</v>
      </c>
      <c r="H353" s="1" t="s">
        <v>417</v>
      </c>
      <c r="I353" s="7">
        <f t="shared" si="193"/>
        <v>3</v>
      </c>
      <c r="J353" s="1" t="s">
        <v>487</v>
      </c>
      <c r="K353" s="7">
        <f t="shared" si="194"/>
        <v>3</v>
      </c>
      <c r="L353" s="7">
        <f t="shared" si="195"/>
        <v>3</v>
      </c>
      <c r="M353" s="1" t="s">
        <v>426</v>
      </c>
      <c r="N353" s="7">
        <f t="shared" si="196"/>
        <v>4</v>
      </c>
      <c r="O353" s="7">
        <f t="shared" si="197"/>
        <v>4</v>
      </c>
      <c r="Q353" s="7" t="str">
        <f t="shared" si="198"/>
        <v>NA</v>
      </c>
      <c r="R353" s="7" t="e">
        <f t="shared" si="199"/>
        <v>#VALUE!</v>
      </c>
      <c r="S353" s="1" t="s">
        <v>432</v>
      </c>
      <c r="T353" s="7">
        <f t="shared" si="200"/>
        <v>2</v>
      </c>
      <c r="U353" s="1">
        <f t="shared" si="201"/>
        <v>2</v>
      </c>
      <c r="V353" s="1" t="s">
        <v>438</v>
      </c>
      <c r="W353" s="7">
        <f t="shared" si="202"/>
        <v>1</v>
      </c>
      <c r="X353" s="1">
        <f t="shared" si="203"/>
        <v>1</v>
      </c>
      <c r="Y353" s="1" t="s">
        <v>425</v>
      </c>
      <c r="Z353" s="7">
        <f t="shared" si="204"/>
        <v>2</v>
      </c>
      <c r="AA353" s="1">
        <f t="shared" si="205"/>
        <v>2</v>
      </c>
      <c r="AB353" s="1" t="s">
        <v>440</v>
      </c>
      <c r="AC353" s="7" t="str">
        <f t="shared" si="206"/>
        <v>NA</v>
      </c>
      <c r="AD353" s="1" t="e">
        <f t="shared" si="207"/>
        <v>#VALUE!</v>
      </c>
      <c r="AE353" s="1" t="s">
        <v>446</v>
      </c>
      <c r="AF353" s="7">
        <f t="shared" si="208"/>
        <v>5</v>
      </c>
      <c r="AG353" s="1">
        <f t="shared" si="209"/>
        <v>5</v>
      </c>
      <c r="AH353" s="1" t="s">
        <v>453</v>
      </c>
      <c r="AI353" s="7">
        <f t="shared" si="210"/>
        <v>1</v>
      </c>
      <c r="AJ353" s="1">
        <f t="shared" si="211"/>
        <v>1</v>
      </c>
      <c r="AK353" s="1" t="s">
        <v>453</v>
      </c>
      <c r="AL353" s="7">
        <f t="shared" si="212"/>
        <v>1</v>
      </c>
      <c r="AM353" s="1">
        <f t="shared" si="213"/>
        <v>1</v>
      </c>
      <c r="AN353" s="1" t="s">
        <v>458</v>
      </c>
      <c r="AO353" s="7" t="str">
        <f t="shared" si="214"/>
        <v>NA</v>
      </c>
      <c r="AP353" s="1" t="e">
        <f t="shared" si="215"/>
        <v>#VALUE!</v>
      </c>
      <c r="AQ353" s="1" t="s">
        <v>454</v>
      </c>
      <c r="AR353" s="7">
        <f t="shared" si="216"/>
        <v>0</v>
      </c>
      <c r="AS353" s="1">
        <f t="shared" si="217"/>
        <v>0</v>
      </c>
      <c r="AT353" s="1" t="s">
        <v>462</v>
      </c>
      <c r="AU353" s="7">
        <f t="shared" si="218"/>
        <v>3</v>
      </c>
      <c r="AV353" s="1">
        <f t="shared" si="219"/>
        <v>3</v>
      </c>
      <c r="AW353" s="1" t="s">
        <v>453</v>
      </c>
      <c r="AX353" s="7">
        <f t="shared" si="220"/>
        <v>1</v>
      </c>
      <c r="AY353" s="1">
        <f t="shared" si="221"/>
        <v>1</v>
      </c>
      <c r="AZ353" s="1" t="s">
        <v>474</v>
      </c>
      <c r="BA353" s="7">
        <f t="shared" si="222"/>
        <v>1</v>
      </c>
      <c r="BB353" s="1">
        <f t="shared" si="223"/>
        <v>1</v>
      </c>
      <c r="BC353" s="1" t="s">
        <v>453</v>
      </c>
      <c r="BD353" s="7">
        <f t="shared" si="224"/>
        <v>1</v>
      </c>
      <c r="BE353" s="1">
        <f t="shared" si="225"/>
        <v>1</v>
      </c>
      <c r="BF353" s="1" t="s">
        <v>455</v>
      </c>
      <c r="BG353" s="7" t="str">
        <f t="shared" si="226"/>
        <v>NA</v>
      </c>
      <c r="BH353" s="1" t="e">
        <f t="shared" si="227"/>
        <v>#VALUE!</v>
      </c>
    </row>
    <row r="354" spans="1:60" x14ac:dyDescent="0.25">
      <c r="A354" s="1" t="s">
        <v>284</v>
      </c>
      <c r="B354" s="1" t="s">
        <v>404</v>
      </c>
      <c r="C354" s="7">
        <f t="shared" si="190"/>
        <v>1</v>
      </c>
      <c r="D354" s="1" t="s">
        <v>411</v>
      </c>
      <c r="E354" s="7">
        <f t="shared" si="191"/>
        <v>4</v>
      </c>
      <c r="F354" s="1" t="s">
        <v>484</v>
      </c>
      <c r="G354" s="7">
        <f t="shared" si="192"/>
        <v>2</v>
      </c>
      <c r="H354" s="1" t="s">
        <v>417</v>
      </c>
      <c r="I354" s="7">
        <f t="shared" si="193"/>
        <v>3</v>
      </c>
      <c r="J354" s="1" t="s">
        <v>423</v>
      </c>
      <c r="K354" s="7">
        <f t="shared" si="194"/>
        <v>5</v>
      </c>
      <c r="L354" s="7">
        <f t="shared" si="195"/>
        <v>5</v>
      </c>
      <c r="M354" s="1" t="s">
        <v>489</v>
      </c>
      <c r="N354" s="7">
        <f t="shared" si="196"/>
        <v>1</v>
      </c>
      <c r="O354" s="7">
        <f t="shared" si="197"/>
        <v>1</v>
      </c>
      <c r="P354" s="1" t="s">
        <v>493</v>
      </c>
      <c r="Q354" s="7">
        <f t="shared" si="198"/>
        <v>1</v>
      </c>
      <c r="R354" s="7">
        <f t="shared" si="199"/>
        <v>1</v>
      </c>
      <c r="S354" s="1" t="s">
        <v>436</v>
      </c>
      <c r="T354" s="7" t="str">
        <f t="shared" si="200"/>
        <v>NA</v>
      </c>
      <c r="U354" s="1" t="e">
        <f t="shared" si="201"/>
        <v>#VALUE!</v>
      </c>
      <c r="V354" s="1" t="s">
        <v>440</v>
      </c>
      <c r="W354" s="7" t="str">
        <f t="shared" si="202"/>
        <v>NA</v>
      </c>
      <c r="X354" s="1" t="e">
        <f t="shared" si="203"/>
        <v>#VALUE!</v>
      </c>
      <c r="Y354" s="1" t="s">
        <v>490</v>
      </c>
      <c r="Z354" s="7">
        <f t="shared" si="204"/>
        <v>5</v>
      </c>
      <c r="AA354" s="1">
        <f t="shared" si="205"/>
        <v>5</v>
      </c>
      <c r="AB354" s="1" t="s">
        <v>490</v>
      </c>
      <c r="AC354" s="7">
        <f t="shared" si="206"/>
        <v>5</v>
      </c>
      <c r="AD354" s="1">
        <f t="shared" si="207"/>
        <v>5</v>
      </c>
      <c r="AE354" s="1" t="s">
        <v>425</v>
      </c>
      <c r="AF354" s="7">
        <f t="shared" si="208"/>
        <v>2</v>
      </c>
      <c r="AG354" s="1">
        <f t="shared" si="209"/>
        <v>2</v>
      </c>
      <c r="AH354" s="1" t="s">
        <v>453</v>
      </c>
      <c r="AI354" s="7">
        <f t="shared" si="210"/>
        <v>1</v>
      </c>
      <c r="AJ354" s="1">
        <f t="shared" si="211"/>
        <v>1</v>
      </c>
      <c r="AK354" s="1" t="s">
        <v>453</v>
      </c>
      <c r="AL354" s="7">
        <f t="shared" si="212"/>
        <v>1</v>
      </c>
      <c r="AM354" s="1">
        <f t="shared" si="213"/>
        <v>1</v>
      </c>
      <c r="AN354" s="1" t="s">
        <v>454</v>
      </c>
      <c r="AO354" s="7">
        <f t="shared" si="214"/>
        <v>0</v>
      </c>
      <c r="AP354" s="1">
        <f t="shared" si="215"/>
        <v>0</v>
      </c>
      <c r="AQ354" s="1" t="s">
        <v>454</v>
      </c>
      <c r="AR354" s="7">
        <f t="shared" si="216"/>
        <v>0</v>
      </c>
      <c r="AS354" s="1">
        <f t="shared" si="217"/>
        <v>0</v>
      </c>
      <c r="AT354" s="1" t="s">
        <v>464</v>
      </c>
      <c r="AU354" s="7">
        <f t="shared" si="218"/>
        <v>4</v>
      </c>
      <c r="AV354" s="1">
        <f t="shared" si="219"/>
        <v>4</v>
      </c>
      <c r="AW354" s="1" t="s">
        <v>454</v>
      </c>
      <c r="AX354" s="7">
        <f t="shared" si="220"/>
        <v>0</v>
      </c>
      <c r="AY354" s="1">
        <f t="shared" si="221"/>
        <v>0</v>
      </c>
      <c r="BA354" s="7" t="str">
        <f t="shared" si="222"/>
        <v>NA</v>
      </c>
      <c r="BB354" s="1" t="e">
        <f t="shared" si="223"/>
        <v>#VALUE!</v>
      </c>
      <c r="BC354" s="1" t="s">
        <v>453</v>
      </c>
      <c r="BD354" s="7">
        <f t="shared" si="224"/>
        <v>1</v>
      </c>
      <c r="BE354" s="1">
        <f t="shared" si="225"/>
        <v>1</v>
      </c>
      <c r="BF354" s="1" t="s">
        <v>453</v>
      </c>
      <c r="BG354" s="7">
        <f t="shared" si="226"/>
        <v>1</v>
      </c>
      <c r="BH354" s="1">
        <f t="shared" si="227"/>
        <v>1</v>
      </c>
    </row>
    <row r="355" spans="1:60" x14ac:dyDescent="0.25">
      <c r="A355" s="1" t="s">
        <v>150</v>
      </c>
      <c r="B355" s="1" t="s">
        <v>404</v>
      </c>
      <c r="C355" s="7">
        <f t="shared" si="190"/>
        <v>1</v>
      </c>
      <c r="D355" s="1" t="s">
        <v>410</v>
      </c>
      <c r="E355" s="7">
        <f t="shared" si="191"/>
        <v>3</v>
      </c>
      <c r="F355" s="1" t="s">
        <v>414</v>
      </c>
      <c r="G355" s="7">
        <f t="shared" si="192"/>
        <v>1</v>
      </c>
      <c r="H355" s="1" t="s">
        <v>418</v>
      </c>
      <c r="I355" s="7">
        <f t="shared" si="193"/>
        <v>2</v>
      </c>
      <c r="J355" s="1" t="s">
        <v>420</v>
      </c>
      <c r="K355" s="7">
        <f t="shared" si="194"/>
        <v>1</v>
      </c>
      <c r="L355" s="7">
        <f t="shared" si="195"/>
        <v>1</v>
      </c>
      <c r="M355" s="1" t="s">
        <v>489</v>
      </c>
      <c r="N355" s="7">
        <f t="shared" si="196"/>
        <v>1</v>
      </c>
      <c r="O355" s="7">
        <f t="shared" si="197"/>
        <v>1</v>
      </c>
      <c r="P355" s="1" t="s">
        <v>496</v>
      </c>
      <c r="Q355" s="7">
        <f t="shared" si="198"/>
        <v>5</v>
      </c>
      <c r="R355" s="7">
        <f t="shared" si="199"/>
        <v>5</v>
      </c>
      <c r="S355" s="1" t="s">
        <v>432</v>
      </c>
      <c r="T355" s="7">
        <f t="shared" si="200"/>
        <v>2</v>
      </c>
      <c r="U355" s="1">
        <f t="shared" si="201"/>
        <v>2</v>
      </c>
      <c r="V355" s="1" t="s">
        <v>438</v>
      </c>
      <c r="W355" s="7">
        <f t="shared" si="202"/>
        <v>1</v>
      </c>
      <c r="X355" s="1">
        <f t="shared" si="203"/>
        <v>1</v>
      </c>
      <c r="Y355" s="1" t="s">
        <v>491</v>
      </c>
      <c r="Z355" s="7" t="str">
        <f t="shared" si="204"/>
        <v>NA</v>
      </c>
      <c r="AA355" s="1" t="e">
        <f t="shared" si="205"/>
        <v>#VALUE!</v>
      </c>
      <c r="AB355" s="1" t="s">
        <v>489</v>
      </c>
      <c r="AC355" s="7">
        <f t="shared" si="206"/>
        <v>1</v>
      </c>
      <c r="AD355" s="1">
        <f t="shared" si="207"/>
        <v>1</v>
      </c>
      <c r="AE355" s="1" t="s">
        <v>438</v>
      </c>
      <c r="AF355" s="7">
        <f t="shared" si="208"/>
        <v>1</v>
      </c>
      <c r="AG355" s="1">
        <f t="shared" si="209"/>
        <v>1</v>
      </c>
      <c r="AH355" s="1" t="s">
        <v>455</v>
      </c>
      <c r="AI355" s="7" t="str">
        <f t="shared" si="210"/>
        <v>NA</v>
      </c>
      <c r="AJ355" s="1" t="e">
        <f t="shared" si="211"/>
        <v>#VALUE!</v>
      </c>
      <c r="AK355" s="1" t="s">
        <v>453</v>
      </c>
      <c r="AL355" s="7">
        <f t="shared" si="212"/>
        <v>1</v>
      </c>
      <c r="AM355" s="1">
        <f t="shared" si="213"/>
        <v>1</v>
      </c>
      <c r="AN355" s="1" t="s">
        <v>454</v>
      </c>
      <c r="AO355" s="7">
        <f t="shared" si="214"/>
        <v>0</v>
      </c>
      <c r="AP355" s="1">
        <f t="shared" si="215"/>
        <v>0</v>
      </c>
      <c r="AQ355" s="1" t="s">
        <v>453</v>
      </c>
      <c r="AR355" s="7">
        <f t="shared" si="216"/>
        <v>1</v>
      </c>
      <c r="AS355" s="1">
        <f t="shared" si="217"/>
        <v>1</v>
      </c>
      <c r="AT355" s="1" t="s">
        <v>464</v>
      </c>
      <c r="AU355" s="7">
        <f t="shared" si="218"/>
        <v>4</v>
      </c>
      <c r="AV355" s="1">
        <f t="shared" si="219"/>
        <v>4</v>
      </c>
      <c r="AW355" s="1" t="s">
        <v>454</v>
      </c>
      <c r="AX355" s="7">
        <f t="shared" si="220"/>
        <v>0</v>
      </c>
      <c r="AY355" s="1">
        <f t="shared" si="221"/>
        <v>0</v>
      </c>
      <c r="BA355" s="7" t="str">
        <f t="shared" si="222"/>
        <v>NA</v>
      </c>
      <c r="BB355" s="1" t="e">
        <f t="shared" si="223"/>
        <v>#VALUE!</v>
      </c>
      <c r="BC355" s="1" t="s">
        <v>453</v>
      </c>
      <c r="BD355" s="7">
        <f t="shared" si="224"/>
        <v>1</v>
      </c>
      <c r="BE355" s="1">
        <f t="shared" si="225"/>
        <v>1</v>
      </c>
      <c r="BF355" s="1" t="s">
        <v>455</v>
      </c>
      <c r="BG355" s="7" t="str">
        <f t="shared" si="226"/>
        <v>NA</v>
      </c>
      <c r="BH355" s="1" t="e">
        <f t="shared" si="227"/>
        <v>#VALUE!</v>
      </c>
    </row>
    <row r="356" spans="1:60" x14ac:dyDescent="0.25">
      <c r="A356" s="1" t="s">
        <v>293</v>
      </c>
      <c r="B356" s="1" t="s">
        <v>404</v>
      </c>
      <c r="C356" s="7">
        <f t="shared" si="190"/>
        <v>1</v>
      </c>
      <c r="D356" s="1" t="s">
        <v>412</v>
      </c>
      <c r="E356" s="7">
        <f t="shared" si="191"/>
        <v>5</v>
      </c>
      <c r="F356" s="1" t="s">
        <v>484</v>
      </c>
      <c r="G356" s="7">
        <f t="shared" si="192"/>
        <v>2</v>
      </c>
      <c r="H356" s="1" t="s">
        <v>416</v>
      </c>
      <c r="I356" s="7">
        <f t="shared" si="193"/>
        <v>1</v>
      </c>
      <c r="J356" s="1" t="s">
        <v>421</v>
      </c>
      <c r="K356" s="7">
        <f t="shared" si="194"/>
        <v>2</v>
      </c>
      <c r="L356" s="7">
        <f t="shared" si="195"/>
        <v>2</v>
      </c>
      <c r="M356" s="1" t="s">
        <v>425</v>
      </c>
      <c r="N356" s="7">
        <f t="shared" si="196"/>
        <v>2</v>
      </c>
      <c r="O356" s="7">
        <f t="shared" si="197"/>
        <v>2</v>
      </c>
      <c r="P356" s="1" t="s">
        <v>496</v>
      </c>
      <c r="Q356" s="7">
        <f t="shared" si="198"/>
        <v>5</v>
      </c>
      <c r="R356" s="7">
        <f t="shared" si="199"/>
        <v>5</v>
      </c>
      <c r="S356" s="1" t="s">
        <v>435</v>
      </c>
      <c r="T356" s="7" t="str">
        <f t="shared" si="200"/>
        <v>NA</v>
      </c>
      <c r="U356" s="1" t="e">
        <f t="shared" si="201"/>
        <v>#VALUE!</v>
      </c>
      <c r="V356" s="1" t="s">
        <v>438</v>
      </c>
      <c r="W356" s="7">
        <f t="shared" si="202"/>
        <v>1</v>
      </c>
      <c r="X356" s="1">
        <f t="shared" si="203"/>
        <v>1</v>
      </c>
      <c r="Y356" s="1" t="s">
        <v>491</v>
      </c>
      <c r="Z356" s="7" t="str">
        <f t="shared" si="204"/>
        <v>NA</v>
      </c>
      <c r="AA356" s="1" t="e">
        <f t="shared" si="205"/>
        <v>#VALUE!</v>
      </c>
      <c r="AB356" s="1" t="s">
        <v>439</v>
      </c>
      <c r="AC356" s="7" t="str">
        <f t="shared" si="206"/>
        <v>NA</v>
      </c>
      <c r="AD356" s="1" t="e">
        <f t="shared" si="207"/>
        <v>#VALUE!</v>
      </c>
      <c r="AE356" s="1" t="s">
        <v>445</v>
      </c>
      <c r="AF356" s="7">
        <f t="shared" si="208"/>
        <v>1</v>
      </c>
      <c r="AG356" s="1">
        <f t="shared" si="209"/>
        <v>1</v>
      </c>
      <c r="AH356" s="1" t="s">
        <v>454</v>
      </c>
      <c r="AI356" s="7">
        <f t="shared" si="210"/>
        <v>0</v>
      </c>
      <c r="AJ356" s="1">
        <f t="shared" si="211"/>
        <v>0</v>
      </c>
      <c r="AK356" s="1" t="s">
        <v>453</v>
      </c>
      <c r="AL356" s="7">
        <f t="shared" si="212"/>
        <v>1</v>
      </c>
      <c r="AM356" s="1">
        <f t="shared" si="213"/>
        <v>1</v>
      </c>
      <c r="AN356" s="1" t="s">
        <v>454</v>
      </c>
      <c r="AO356" s="7">
        <f t="shared" si="214"/>
        <v>0</v>
      </c>
      <c r="AP356" s="1">
        <f t="shared" si="215"/>
        <v>0</v>
      </c>
      <c r="AQ356" s="1" t="s">
        <v>454</v>
      </c>
      <c r="AR356" s="7">
        <f t="shared" si="216"/>
        <v>0</v>
      </c>
      <c r="AS356" s="1">
        <f t="shared" si="217"/>
        <v>0</v>
      </c>
      <c r="AT356" s="1" t="s">
        <v>461</v>
      </c>
      <c r="AU356" s="7">
        <f t="shared" si="218"/>
        <v>1</v>
      </c>
      <c r="AV356" s="1">
        <f t="shared" si="219"/>
        <v>1</v>
      </c>
      <c r="AW356" s="1" t="s">
        <v>454</v>
      </c>
      <c r="AX356" s="7">
        <f t="shared" si="220"/>
        <v>0</v>
      </c>
      <c r="AY356" s="1">
        <f t="shared" si="221"/>
        <v>0</v>
      </c>
      <c r="BA356" s="7" t="str">
        <f t="shared" si="222"/>
        <v>NA</v>
      </c>
      <c r="BB356" s="1" t="e">
        <f t="shared" si="223"/>
        <v>#VALUE!</v>
      </c>
      <c r="BC356" s="1" t="s">
        <v>454</v>
      </c>
      <c r="BD356" s="7">
        <f t="shared" si="224"/>
        <v>0</v>
      </c>
      <c r="BE356" s="1">
        <f t="shared" si="225"/>
        <v>0</v>
      </c>
      <c r="BF356" s="1" t="s">
        <v>454</v>
      </c>
      <c r="BG356" s="7">
        <f t="shared" si="226"/>
        <v>0</v>
      </c>
      <c r="BH356" s="1">
        <f t="shared" si="227"/>
        <v>0</v>
      </c>
    </row>
    <row r="357" spans="1:60" x14ac:dyDescent="0.25">
      <c r="A357" s="1" t="s">
        <v>111</v>
      </c>
      <c r="B357" s="1" t="s">
        <v>403</v>
      </c>
      <c r="C357" s="7">
        <f t="shared" si="190"/>
        <v>2</v>
      </c>
      <c r="D357" s="1" t="s">
        <v>410</v>
      </c>
      <c r="E357" s="7">
        <f t="shared" si="191"/>
        <v>3</v>
      </c>
      <c r="F357" s="1" t="s">
        <v>484</v>
      </c>
      <c r="G357" s="7">
        <f t="shared" si="192"/>
        <v>2</v>
      </c>
      <c r="H357" s="1" t="s">
        <v>417</v>
      </c>
      <c r="I357" s="7">
        <f t="shared" si="193"/>
        <v>3</v>
      </c>
      <c r="J357" s="1" t="s">
        <v>422</v>
      </c>
      <c r="K357" s="7">
        <f t="shared" si="194"/>
        <v>4</v>
      </c>
      <c r="L357" s="7">
        <f t="shared" si="195"/>
        <v>4</v>
      </c>
      <c r="M357" s="1" t="s">
        <v>491</v>
      </c>
      <c r="N357" s="7" t="str">
        <f t="shared" si="196"/>
        <v>NA</v>
      </c>
      <c r="O357" s="7" t="e">
        <f t="shared" si="197"/>
        <v>#VALUE!</v>
      </c>
      <c r="Q357" s="7" t="str">
        <f t="shared" si="198"/>
        <v>NA</v>
      </c>
      <c r="R357" s="7" t="e">
        <f t="shared" si="199"/>
        <v>#VALUE!</v>
      </c>
      <c r="S357" s="1" t="s">
        <v>427</v>
      </c>
      <c r="T357" s="7" t="str">
        <f t="shared" si="200"/>
        <v>NA</v>
      </c>
      <c r="U357" s="1" t="e">
        <f t="shared" si="201"/>
        <v>#VALUE!</v>
      </c>
      <c r="V357" s="1" t="s">
        <v>439</v>
      </c>
      <c r="W357" s="7" t="str">
        <f t="shared" si="202"/>
        <v>NA</v>
      </c>
      <c r="X357" s="1" t="e">
        <f t="shared" si="203"/>
        <v>#VALUE!</v>
      </c>
      <c r="Y357" s="1" t="s">
        <v>490</v>
      </c>
      <c r="Z357" s="7">
        <f t="shared" si="204"/>
        <v>5</v>
      </c>
      <c r="AA357" s="1">
        <f t="shared" si="205"/>
        <v>5</v>
      </c>
      <c r="AB357" s="1" t="s">
        <v>490</v>
      </c>
      <c r="AC357" s="7">
        <f t="shared" si="206"/>
        <v>5</v>
      </c>
      <c r="AD357" s="1">
        <f t="shared" si="207"/>
        <v>5</v>
      </c>
      <c r="AE357" s="1" t="s">
        <v>425</v>
      </c>
      <c r="AF357" s="7">
        <f t="shared" si="208"/>
        <v>2</v>
      </c>
      <c r="AG357" s="1">
        <f t="shared" si="209"/>
        <v>2</v>
      </c>
      <c r="AH357" s="1" t="s">
        <v>453</v>
      </c>
      <c r="AI357" s="7">
        <f t="shared" si="210"/>
        <v>1</v>
      </c>
      <c r="AJ357" s="1">
        <f t="shared" si="211"/>
        <v>1</v>
      </c>
      <c r="AK357" s="1" t="s">
        <v>453</v>
      </c>
      <c r="AL357" s="7">
        <f t="shared" si="212"/>
        <v>1</v>
      </c>
      <c r="AM357" s="1">
        <f t="shared" si="213"/>
        <v>1</v>
      </c>
      <c r="AN357" s="1" t="s">
        <v>453</v>
      </c>
      <c r="AO357" s="7">
        <f t="shared" si="214"/>
        <v>1</v>
      </c>
      <c r="AP357" s="1">
        <f t="shared" si="215"/>
        <v>1</v>
      </c>
      <c r="AQ357" s="1" t="s">
        <v>454</v>
      </c>
      <c r="AR357" s="7">
        <f t="shared" si="216"/>
        <v>0</v>
      </c>
      <c r="AS357" s="1">
        <f t="shared" si="217"/>
        <v>0</v>
      </c>
      <c r="AT357" s="1" t="s">
        <v>462</v>
      </c>
      <c r="AU357" s="7">
        <f t="shared" si="218"/>
        <v>3</v>
      </c>
      <c r="AV357" s="1">
        <f t="shared" si="219"/>
        <v>3</v>
      </c>
      <c r="AW357" s="1" t="s">
        <v>453</v>
      </c>
      <c r="AX357" s="7">
        <f t="shared" si="220"/>
        <v>1</v>
      </c>
      <c r="AY357" s="1">
        <f t="shared" si="221"/>
        <v>1</v>
      </c>
      <c r="AZ357" s="1" t="s">
        <v>474</v>
      </c>
      <c r="BA357" s="7">
        <f t="shared" si="222"/>
        <v>1</v>
      </c>
      <c r="BB357" s="1">
        <f t="shared" si="223"/>
        <v>1</v>
      </c>
      <c r="BC357" s="1" t="s">
        <v>453</v>
      </c>
      <c r="BD357" s="7">
        <f t="shared" si="224"/>
        <v>1</v>
      </c>
      <c r="BE357" s="1">
        <f t="shared" si="225"/>
        <v>1</v>
      </c>
      <c r="BF357" s="1" t="s">
        <v>453</v>
      </c>
      <c r="BG357" s="7">
        <f t="shared" si="226"/>
        <v>1</v>
      </c>
      <c r="BH357" s="1">
        <f t="shared" si="227"/>
        <v>1</v>
      </c>
    </row>
    <row r="358" spans="1:60" x14ac:dyDescent="0.25">
      <c r="A358" s="1" t="s">
        <v>238</v>
      </c>
      <c r="B358" s="1" t="s">
        <v>403</v>
      </c>
      <c r="C358" s="7">
        <f t="shared" si="190"/>
        <v>2</v>
      </c>
      <c r="D358" s="1" t="s">
        <v>411</v>
      </c>
      <c r="E358" s="7">
        <f t="shared" si="191"/>
        <v>4</v>
      </c>
      <c r="F358" s="1" t="s">
        <v>484</v>
      </c>
      <c r="G358" s="7">
        <f t="shared" si="192"/>
        <v>2</v>
      </c>
      <c r="H358" s="1" t="s">
        <v>419</v>
      </c>
      <c r="I358" s="7">
        <f t="shared" si="193"/>
        <v>4</v>
      </c>
      <c r="J358" s="1" t="s">
        <v>487</v>
      </c>
      <c r="K358" s="7">
        <f t="shared" si="194"/>
        <v>3</v>
      </c>
      <c r="L358" s="7">
        <f t="shared" si="195"/>
        <v>3</v>
      </c>
      <c r="M358" s="1" t="s">
        <v>491</v>
      </c>
      <c r="N358" s="7" t="str">
        <f t="shared" si="196"/>
        <v>NA</v>
      </c>
      <c r="O358" s="7" t="e">
        <f t="shared" si="197"/>
        <v>#VALUE!</v>
      </c>
      <c r="Q358" s="7" t="str">
        <f t="shared" si="198"/>
        <v>NA</v>
      </c>
      <c r="R358" s="7" t="e">
        <f t="shared" si="199"/>
        <v>#VALUE!</v>
      </c>
      <c r="S358" s="1" t="s">
        <v>434</v>
      </c>
      <c r="T358" s="7">
        <f t="shared" si="200"/>
        <v>5</v>
      </c>
      <c r="U358" s="1">
        <f t="shared" si="201"/>
        <v>5</v>
      </c>
      <c r="V358" s="1" t="s">
        <v>490</v>
      </c>
      <c r="W358" s="7">
        <f t="shared" si="202"/>
        <v>5</v>
      </c>
      <c r="X358" s="1">
        <f t="shared" si="203"/>
        <v>5</v>
      </c>
      <c r="Y358" s="1" t="s">
        <v>425</v>
      </c>
      <c r="Z358" s="7">
        <f t="shared" si="204"/>
        <v>2</v>
      </c>
      <c r="AA358" s="1">
        <f t="shared" si="205"/>
        <v>2</v>
      </c>
      <c r="AB358" s="1" t="s">
        <v>425</v>
      </c>
      <c r="AC358" s="7">
        <f t="shared" si="206"/>
        <v>2</v>
      </c>
      <c r="AD358" s="1">
        <f t="shared" si="207"/>
        <v>2</v>
      </c>
      <c r="AE358" s="1" t="s">
        <v>446</v>
      </c>
      <c r="AF358" s="7">
        <f t="shared" si="208"/>
        <v>5</v>
      </c>
      <c r="AG358" s="1">
        <f t="shared" si="209"/>
        <v>5</v>
      </c>
      <c r="AH358" s="1" t="s">
        <v>453</v>
      </c>
      <c r="AI358" s="7">
        <f t="shared" si="210"/>
        <v>1</v>
      </c>
      <c r="AJ358" s="1">
        <f t="shared" si="211"/>
        <v>1</v>
      </c>
      <c r="AK358" s="1" t="s">
        <v>454</v>
      </c>
      <c r="AL358" s="7">
        <f t="shared" si="212"/>
        <v>0</v>
      </c>
      <c r="AM358" s="1">
        <f t="shared" si="213"/>
        <v>0</v>
      </c>
      <c r="AN358" s="1" t="s">
        <v>454</v>
      </c>
      <c r="AO358" s="7">
        <f t="shared" si="214"/>
        <v>0</v>
      </c>
      <c r="AP358" s="1">
        <f t="shared" si="215"/>
        <v>0</v>
      </c>
      <c r="AQ358" s="1" t="s">
        <v>453</v>
      </c>
      <c r="AR358" s="7">
        <f t="shared" si="216"/>
        <v>1</v>
      </c>
      <c r="AS358" s="1">
        <f t="shared" si="217"/>
        <v>1</v>
      </c>
      <c r="AT358" s="1" t="s">
        <v>464</v>
      </c>
      <c r="AU358" s="7">
        <f t="shared" si="218"/>
        <v>4</v>
      </c>
      <c r="AV358" s="1">
        <f t="shared" si="219"/>
        <v>4</v>
      </c>
      <c r="AW358" s="1" t="s">
        <v>454</v>
      </c>
      <c r="AX358" s="7">
        <f t="shared" si="220"/>
        <v>0</v>
      </c>
      <c r="AY358" s="1">
        <f t="shared" si="221"/>
        <v>0</v>
      </c>
      <c r="BA358" s="7" t="str">
        <f t="shared" si="222"/>
        <v>NA</v>
      </c>
      <c r="BB358" s="1" t="e">
        <f t="shared" si="223"/>
        <v>#VALUE!</v>
      </c>
      <c r="BC358" s="1" t="s">
        <v>455</v>
      </c>
      <c r="BD358" s="7" t="str">
        <f t="shared" si="224"/>
        <v>NA</v>
      </c>
      <c r="BE358" s="1" t="e">
        <f t="shared" si="225"/>
        <v>#VALUE!</v>
      </c>
      <c r="BF358" s="1" t="s">
        <v>454</v>
      </c>
      <c r="BG358" s="7">
        <f t="shared" si="226"/>
        <v>0</v>
      </c>
      <c r="BH358" s="1">
        <f t="shared" si="227"/>
        <v>0</v>
      </c>
    </row>
    <row r="359" spans="1:60" x14ac:dyDescent="0.25">
      <c r="A359" s="1" t="s">
        <v>230</v>
      </c>
      <c r="B359" s="1" t="s">
        <v>403</v>
      </c>
      <c r="C359" s="7">
        <f t="shared" si="190"/>
        <v>2</v>
      </c>
      <c r="D359" s="1" t="s">
        <v>411</v>
      </c>
      <c r="E359" s="7">
        <f t="shared" si="191"/>
        <v>4</v>
      </c>
      <c r="F359" s="1" t="s">
        <v>484</v>
      </c>
      <c r="G359" s="7">
        <f t="shared" si="192"/>
        <v>2</v>
      </c>
      <c r="H359" s="1" t="s">
        <v>419</v>
      </c>
      <c r="I359" s="7">
        <f t="shared" si="193"/>
        <v>4</v>
      </c>
      <c r="J359" s="1" t="s">
        <v>487</v>
      </c>
      <c r="K359" s="7">
        <f t="shared" si="194"/>
        <v>3</v>
      </c>
      <c r="L359" s="7">
        <f t="shared" si="195"/>
        <v>3</v>
      </c>
      <c r="M359" s="1" t="s">
        <v>491</v>
      </c>
      <c r="N359" s="7" t="str">
        <f t="shared" si="196"/>
        <v>NA</v>
      </c>
      <c r="O359" s="7" t="e">
        <f t="shared" si="197"/>
        <v>#VALUE!</v>
      </c>
      <c r="Q359" s="7" t="str">
        <f t="shared" si="198"/>
        <v>NA</v>
      </c>
      <c r="R359" s="7" t="e">
        <f t="shared" si="199"/>
        <v>#VALUE!</v>
      </c>
      <c r="S359" s="1" t="s">
        <v>433</v>
      </c>
      <c r="T359" s="7">
        <f t="shared" si="200"/>
        <v>1</v>
      </c>
      <c r="U359" s="1">
        <f t="shared" si="201"/>
        <v>1</v>
      </c>
      <c r="V359" s="1" t="s">
        <v>425</v>
      </c>
      <c r="W359" s="7">
        <f t="shared" si="202"/>
        <v>2</v>
      </c>
      <c r="X359" s="1">
        <f t="shared" si="203"/>
        <v>2</v>
      </c>
      <c r="Y359" s="1" t="s">
        <v>425</v>
      </c>
      <c r="Z359" s="7">
        <f t="shared" si="204"/>
        <v>2</v>
      </c>
      <c r="AA359" s="1">
        <f t="shared" si="205"/>
        <v>2</v>
      </c>
      <c r="AB359" s="1" t="s">
        <v>425</v>
      </c>
      <c r="AC359" s="7">
        <f t="shared" si="206"/>
        <v>2</v>
      </c>
      <c r="AD359" s="1">
        <f t="shared" si="207"/>
        <v>2</v>
      </c>
      <c r="AE359" s="1" t="s">
        <v>446</v>
      </c>
      <c r="AF359" s="7">
        <f t="shared" si="208"/>
        <v>5</v>
      </c>
      <c r="AG359" s="1">
        <f t="shared" si="209"/>
        <v>5</v>
      </c>
      <c r="AH359" s="1" t="s">
        <v>453</v>
      </c>
      <c r="AI359" s="7">
        <f t="shared" si="210"/>
        <v>1</v>
      </c>
      <c r="AJ359" s="1">
        <f t="shared" si="211"/>
        <v>1</v>
      </c>
      <c r="AK359" s="1" t="s">
        <v>453</v>
      </c>
      <c r="AL359" s="7">
        <f t="shared" si="212"/>
        <v>1</v>
      </c>
      <c r="AM359" s="1">
        <f t="shared" si="213"/>
        <v>1</v>
      </c>
      <c r="AN359" s="1" t="s">
        <v>454</v>
      </c>
      <c r="AO359" s="7">
        <f t="shared" si="214"/>
        <v>0</v>
      </c>
      <c r="AP359" s="1">
        <f t="shared" si="215"/>
        <v>0</v>
      </c>
      <c r="AQ359" s="1" t="s">
        <v>453</v>
      </c>
      <c r="AR359" s="7">
        <f t="shared" si="216"/>
        <v>1</v>
      </c>
      <c r="AS359" s="1">
        <f t="shared" si="217"/>
        <v>1</v>
      </c>
      <c r="AT359" s="1" t="s">
        <v>464</v>
      </c>
      <c r="AU359" s="7">
        <f t="shared" si="218"/>
        <v>4</v>
      </c>
      <c r="AV359" s="1">
        <f t="shared" si="219"/>
        <v>4</v>
      </c>
      <c r="AW359" s="1" t="s">
        <v>453</v>
      </c>
      <c r="AX359" s="7">
        <f t="shared" si="220"/>
        <v>1</v>
      </c>
      <c r="AY359" s="1">
        <f t="shared" si="221"/>
        <v>1</v>
      </c>
      <c r="AZ359" s="1" t="s">
        <v>475</v>
      </c>
      <c r="BA359" s="7">
        <f t="shared" si="222"/>
        <v>4</v>
      </c>
      <c r="BB359" s="1">
        <f t="shared" si="223"/>
        <v>4</v>
      </c>
      <c r="BC359" s="1" t="s">
        <v>454</v>
      </c>
      <c r="BD359" s="7">
        <f t="shared" si="224"/>
        <v>0</v>
      </c>
      <c r="BE359" s="1">
        <f t="shared" si="225"/>
        <v>0</v>
      </c>
      <c r="BF359" s="1" t="s">
        <v>454</v>
      </c>
      <c r="BG359" s="7">
        <f t="shared" si="226"/>
        <v>0</v>
      </c>
      <c r="BH359" s="1">
        <f t="shared" si="227"/>
        <v>0</v>
      </c>
    </row>
    <row r="360" spans="1:60" x14ac:dyDescent="0.25">
      <c r="A360" s="1" t="s">
        <v>204</v>
      </c>
      <c r="B360" s="1" t="s">
        <v>403</v>
      </c>
      <c r="C360" s="7">
        <f t="shared" si="190"/>
        <v>2</v>
      </c>
      <c r="D360" s="1" t="s">
        <v>411</v>
      </c>
      <c r="E360" s="7">
        <f t="shared" si="191"/>
        <v>4</v>
      </c>
      <c r="F360" s="1" t="s">
        <v>484</v>
      </c>
      <c r="G360" s="7">
        <f t="shared" si="192"/>
        <v>2</v>
      </c>
      <c r="H360" s="1" t="s">
        <v>418</v>
      </c>
      <c r="I360" s="7">
        <f t="shared" si="193"/>
        <v>2</v>
      </c>
      <c r="J360" s="1" t="s">
        <v>421</v>
      </c>
      <c r="K360" s="7">
        <f t="shared" si="194"/>
        <v>2</v>
      </c>
      <c r="L360" s="7">
        <f t="shared" si="195"/>
        <v>2</v>
      </c>
      <c r="M360" s="1" t="s">
        <v>425</v>
      </c>
      <c r="N360" s="7">
        <f t="shared" si="196"/>
        <v>2</v>
      </c>
      <c r="O360" s="7">
        <f t="shared" si="197"/>
        <v>2</v>
      </c>
      <c r="P360" s="1" t="s">
        <v>496</v>
      </c>
      <c r="Q360" s="7">
        <f t="shared" si="198"/>
        <v>5</v>
      </c>
      <c r="R360" s="7">
        <f t="shared" si="199"/>
        <v>5</v>
      </c>
      <c r="S360" s="1" t="s">
        <v>433</v>
      </c>
      <c r="T360" s="7">
        <f t="shared" si="200"/>
        <v>1</v>
      </c>
      <c r="U360" s="1">
        <f t="shared" si="201"/>
        <v>1</v>
      </c>
      <c r="V360" s="1" t="s">
        <v>425</v>
      </c>
      <c r="W360" s="7">
        <f t="shared" si="202"/>
        <v>2</v>
      </c>
      <c r="X360" s="1">
        <f t="shared" si="203"/>
        <v>2</v>
      </c>
      <c r="Y360" s="1" t="s">
        <v>438</v>
      </c>
      <c r="Z360" s="7">
        <f t="shared" si="204"/>
        <v>1</v>
      </c>
      <c r="AA360" s="1">
        <f t="shared" si="205"/>
        <v>1</v>
      </c>
      <c r="AB360" s="1" t="s">
        <v>425</v>
      </c>
      <c r="AC360" s="7">
        <f t="shared" si="206"/>
        <v>2</v>
      </c>
      <c r="AD360" s="1">
        <f t="shared" si="207"/>
        <v>2</v>
      </c>
      <c r="AE360" s="1" t="s">
        <v>425</v>
      </c>
      <c r="AF360" s="7">
        <f t="shared" si="208"/>
        <v>2</v>
      </c>
      <c r="AG360" s="1">
        <f t="shared" si="209"/>
        <v>2</v>
      </c>
      <c r="AH360" s="1" t="s">
        <v>453</v>
      </c>
      <c r="AI360" s="7">
        <f t="shared" si="210"/>
        <v>1</v>
      </c>
      <c r="AJ360" s="1">
        <f t="shared" si="211"/>
        <v>1</v>
      </c>
      <c r="AK360" s="1" t="s">
        <v>453</v>
      </c>
      <c r="AL360" s="7">
        <f t="shared" si="212"/>
        <v>1</v>
      </c>
      <c r="AM360" s="1">
        <f t="shared" si="213"/>
        <v>1</v>
      </c>
      <c r="AN360" s="1" t="s">
        <v>454</v>
      </c>
      <c r="AO360" s="7">
        <f t="shared" si="214"/>
        <v>0</v>
      </c>
      <c r="AP360" s="1">
        <f t="shared" si="215"/>
        <v>0</v>
      </c>
      <c r="AQ360" s="1" t="s">
        <v>454</v>
      </c>
      <c r="AR360" s="7">
        <f t="shared" si="216"/>
        <v>0</v>
      </c>
      <c r="AS360" s="1">
        <f t="shared" si="217"/>
        <v>0</v>
      </c>
      <c r="AT360" s="1" t="s">
        <v>462</v>
      </c>
      <c r="AU360" s="7">
        <f t="shared" si="218"/>
        <v>3</v>
      </c>
      <c r="AV360" s="1">
        <f t="shared" si="219"/>
        <v>3</v>
      </c>
      <c r="AW360" s="1" t="s">
        <v>453</v>
      </c>
      <c r="AX360" s="7">
        <f t="shared" si="220"/>
        <v>1</v>
      </c>
      <c r="AY360" s="1">
        <f t="shared" si="221"/>
        <v>1</v>
      </c>
      <c r="AZ360" s="1" t="s">
        <v>472</v>
      </c>
      <c r="BA360" s="7">
        <f t="shared" si="222"/>
        <v>3</v>
      </c>
      <c r="BB360" s="1">
        <f t="shared" si="223"/>
        <v>3</v>
      </c>
      <c r="BC360" s="1" t="s">
        <v>453</v>
      </c>
      <c r="BD360" s="7">
        <f t="shared" si="224"/>
        <v>1</v>
      </c>
      <c r="BE360" s="1">
        <f t="shared" si="225"/>
        <v>1</v>
      </c>
      <c r="BF360" s="1" t="s">
        <v>453</v>
      </c>
      <c r="BG360" s="7">
        <f t="shared" si="226"/>
        <v>1</v>
      </c>
      <c r="BH360" s="1">
        <f t="shared" si="227"/>
        <v>1</v>
      </c>
    </row>
    <row r="361" spans="1:60" x14ac:dyDescent="0.25">
      <c r="A361" s="1" t="s">
        <v>154</v>
      </c>
      <c r="B361" s="1" t="s">
        <v>404</v>
      </c>
      <c r="C361" s="7">
        <f t="shared" si="190"/>
        <v>1</v>
      </c>
      <c r="D361" s="1" t="s">
        <v>410</v>
      </c>
      <c r="E361" s="7">
        <f t="shared" si="191"/>
        <v>3</v>
      </c>
      <c r="F361" s="1" t="s">
        <v>414</v>
      </c>
      <c r="G361" s="7">
        <f t="shared" si="192"/>
        <v>1</v>
      </c>
      <c r="H361" s="1" t="s">
        <v>418</v>
      </c>
      <c r="I361" s="7">
        <f t="shared" si="193"/>
        <v>2</v>
      </c>
      <c r="J361" s="1" t="s">
        <v>420</v>
      </c>
      <c r="K361" s="7">
        <f t="shared" si="194"/>
        <v>1</v>
      </c>
      <c r="L361" s="7">
        <f t="shared" si="195"/>
        <v>1</v>
      </c>
      <c r="M361" s="1" t="s">
        <v>489</v>
      </c>
      <c r="N361" s="7">
        <f t="shared" si="196"/>
        <v>1</v>
      </c>
      <c r="O361" s="7">
        <f t="shared" si="197"/>
        <v>1</v>
      </c>
      <c r="P361" s="1" t="s">
        <v>496</v>
      </c>
      <c r="Q361" s="7">
        <f t="shared" si="198"/>
        <v>5</v>
      </c>
      <c r="R361" s="7">
        <f t="shared" si="199"/>
        <v>5</v>
      </c>
      <c r="S361" s="1" t="s">
        <v>432</v>
      </c>
      <c r="T361" s="7">
        <f t="shared" si="200"/>
        <v>2</v>
      </c>
      <c r="U361" s="1">
        <f t="shared" si="201"/>
        <v>2</v>
      </c>
      <c r="V361" s="1" t="s">
        <v>438</v>
      </c>
      <c r="W361" s="7">
        <f t="shared" si="202"/>
        <v>1</v>
      </c>
      <c r="X361" s="1">
        <f t="shared" si="203"/>
        <v>1</v>
      </c>
      <c r="Y361" s="1" t="s">
        <v>440</v>
      </c>
      <c r="Z361" s="7" t="str">
        <f t="shared" si="204"/>
        <v>NA</v>
      </c>
      <c r="AA361" s="1" t="e">
        <f t="shared" si="205"/>
        <v>#VALUE!</v>
      </c>
      <c r="AB361" s="1" t="s">
        <v>489</v>
      </c>
      <c r="AC361" s="7">
        <f t="shared" si="206"/>
        <v>1</v>
      </c>
      <c r="AD361" s="1">
        <f t="shared" si="207"/>
        <v>1</v>
      </c>
      <c r="AE361" s="1" t="s">
        <v>438</v>
      </c>
      <c r="AF361" s="7">
        <f t="shared" si="208"/>
        <v>1</v>
      </c>
      <c r="AG361" s="1">
        <f t="shared" si="209"/>
        <v>1</v>
      </c>
      <c r="AH361" s="1" t="s">
        <v>455</v>
      </c>
      <c r="AI361" s="7" t="str">
        <f t="shared" si="210"/>
        <v>NA</v>
      </c>
      <c r="AJ361" s="1" t="e">
        <f t="shared" si="211"/>
        <v>#VALUE!</v>
      </c>
      <c r="AK361" s="1" t="s">
        <v>453</v>
      </c>
      <c r="AL361" s="7">
        <f t="shared" si="212"/>
        <v>1</v>
      </c>
      <c r="AM361" s="1">
        <f t="shared" si="213"/>
        <v>1</v>
      </c>
      <c r="AN361" s="1" t="s">
        <v>454</v>
      </c>
      <c r="AO361" s="7">
        <f t="shared" si="214"/>
        <v>0</v>
      </c>
      <c r="AP361" s="1">
        <f t="shared" si="215"/>
        <v>0</v>
      </c>
      <c r="AQ361" s="1" t="s">
        <v>453</v>
      </c>
      <c r="AR361" s="7">
        <f t="shared" si="216"/>
        <v>1</v>
      </c>
      <c r="AS361" s="1">
        <f t="shared" si="217"/>
        <v>1</v>
      </c>
      <c r="AT361" s="1" t="s">
        <v>464</v>
      </c>
      <c r="AU361" s="7">
        <f t="shared" si="218"/>
        <v>4</v>
      </c>
      <c r="AV361" s="1">
        <f t="shared" si="219"/>
        <v>4</v>
      </c>
      <c r="AW361" s="1" t="s">
        <v>454</v>
      </c>
      <c r="AX361" s="7">
        <f t="shared" si="220"/>
        <v>0</v>
      </c>
      <c r="AY361" s="1">
        <f t="shared" si="221"/>
        <v>0</v>
      </c>
      <c r="BA361" s="7" t="str">
        <f t="shared" si="222"/>
        <v>NA</v>
      </c>
      <c r="BB361" s="1" t="e">
        <f t="shared" si="223"/>
        <v>#VALUE!</v>
      </c>
      <c r="BC361" s="1" t="s">
        <v>453</v>
      </c>
      <c r="BD361" s="7">
        <f t="shared" si="224"/>
        <v>1</v>
      </c>
      <c r="BE361" s="1">
        <f t="shared" si="225"/>
        <v>1</v>
      </c>
      <c r="BF361" s="1" t="s">
        <v>453</v>
      </c>
      <c r="BG361" s="7">
        <f t="shared" si="226"/>
        <v>1</v>
      </c>
      <c r="BH361" s="1">
        <f t="shared" si="227"/>
        <v>1</v>
      </c>
    </row>
    <row r="362" spans="1:60" x14ac:dyDescent="0.25">
      <c r="A362" s="1" t="s">
        <v>375</v>
      </c>
      <c r="B362" s="1" t="s">
        <v>403</v>
      </c>
      <c r="C362" s="7">
        <f t="shared" si="190"/>
        <v>2</v>
      </c>
      <c r="D362" s="1" t="s">
        <v>483</v>
      </c>
      <c r="E362" s="7">
        <f t="shared" si="191"/>
        <v>6</v>
      </c>
      <c r="F362" s="1" t="s">
        <v>484</v>
      </c>
      <c r="G362" s="7">
        <f t="shared" si="192"/>
        <v>2</v>
      </c>
      <c r="H362" s="1" t="s">
        <v>419</v>
      </c>
      <c r="I362" s="7">
        <f t="shared" si="193"/>
        <v>4</v>
      </c>
      <c r="J362" s="1" t="s">
        <v>422</v>
      </c>
      <c r="K362" s="7">
        <f t="shared" si="194"/>
        <v>4</v>
      </c>
      <c r="L362" s="7">
        <f t="shared" si="195"/>
        <v>4</v>
      </c>
      <c r="M362" s="1" t="s">
        <v>425</v>
      </c>
      <c r="N362" s="7">
        <f t="shared" si="196"/>
        <v>2</v>
      </c>
      <c r="O362" s="7">
        <f t="shared" si="197"/>
        <v>2</v>
      </c>
      <c r="P362" s="1" t="s">
        <v>493</v>
      </c>
      <c r="Q362" s="7">
        <f t="shared" si="198"/>
        <v>1</v>
      </c>
      <c r="R362" s="7">
        <f t="shared" si="199"/>
        <v>1</v>
      </c>
      <c r="S362" s="1" t="s">
        <v>434</v>
      </c>
      <c r="T362" s="7">
        <f t="shared" si="200"/>
        <v>5</v>
      </c>
      <c r="U362" s="1">
        <f t="shared" si="201"/>
        <v>5</v>
      </c>
      <c r="V362" s="1" t="s">
        <v>490</v>
      </c>
      <c r="W362" s="7">
        <f t="shared" si="202"/>
        <v>5</v>
      </c>
      <c r="X362" s="1">
        <f t="shared" si="203"/>
        <v>5</v>
      </c>
      <c r="Y362" s="1" t="s">
        <v>490</v>
      </c>
      <c r="Z362" s="7">
        <f t="shared" si="204"/>
        <v>5</v>
      </c>
      <c r="AA362" s="1">
        <f t="shared" si="205"/>
        <v>5</v>
      </c>
      <c r="AB362" s="1" t="s">
        <v>425</v>
      </c>
      <c r="AC362" s="7">
        <f t="shared" si="206"/>
        <v>2</v>
      </c>
      <c r="AD362" s="1">
        <f t="shared" si="207"/>
        <v>2</v>
      </c>
      <c r="AE362" s="1" t="s">
        <v>425</v>
      </c>
      <c r="AF362" s="7">
        <f t="shared" si="208"/>
        <v>2</v>
      </c>
      <c r="AG362" s="1">
        <f t="shared" si="209"/>
        <v>2</v>
      </c>
      <c r="AH362" s="1" t="s">
        <v>453</v>
      </c>
      <c r="AI362" s="7">
        <f t="shared" si="210"/>
        <v>1</v>
      </c>
      <c r="AJ362" s="1">
        <f t="shared" si="211"/>
        <v>1</v>
      </c>
      <c r="AK362" s="1" t="s">
        <v>453</v>
      </c>
      <c r="AL362" s="7">
        <f t="shared" si="212"/>
        <v>1</v>
      </c>
      <c r="AM362" s="1">
        <f t="shared" si="213"/>
        <v>1</v>
      </c>
      <c r="AN362" s="1" t="s">
        <v>454</v>
      </c>
      <c r="AO362" s="7">
        <f t="shared" si="214"/>
        <v>0</v>
      </c>
      <c r="AP362" s="1">
        <f t="shared" si="215"/>
        <v>0</v>
      </c>
      <c r="AQ362" s="1" t="s">
        <v>454</v>
      </c>
      <c r="AR362" s="7">
        <f t="shared" si="216"/>
        <v>0</v>
      </c>
      <c r="AS362" s="1">
        <f t="shared" si="217"/>
        <v>0</v>
      </c>
      <c r="AT362" s="1" t="s">
        <v>463</v>
      </c>
      <c r="AU362" s="7">
        <f t="shared" si="218"/>
        <v>5</v>
      </c>
      <c r="AV362" s="1">
        <f t="shared" si="219"/>
        <v>5</v>
      </c>
      <c r="AW362" s="1" t="s">
        <v>453</v>
      </c>
      <c r="AX362" s="7">
        <f t="shared" si="220"/>
        <v>1</v>
      </c>
      <c r="AY362" s="1">
        <f t="shared" si="221"/>
        <v>1</v>
      </c>
      <c r="AZ362" s="1" t="s">
        <v>474</v>
      </c>
      <c r="BA362" s="7">
        <f t="shared" si="222"/>
        <v>1</v>
      </c>
      <c r="BB362" s="1">
        <f t="shared" si="223"/>
        <v>1</v>
      </c>
      <c r="BC362" s="1" t="s">
        <v>453</v>
      </c>
      <c r="BD362" s="7">
        <f t="shared" si="224"/>
        <v>1</v>
      </c>
      <c r="BE362" s="1">
        <f t="shared" si="225"/>
        <v>1</v>
      </c>
      <c r="BF362" s="1" t="s">
        <v>453</v>
      </c>
      <c r="BG362" s="7">
        <f t="shared" si="226"/>
        <v>1</v>
      </c>
      <c r="BH362" s="1">
        <f t="shared" si="227"/>
        <v>1</v>
      </c>
    </row>
    <row r="363" spans="1:60" x14ac:dyDescent="0.25">
      <c r="A363" s="1" t="s">
        <v>179</v>
      </c>
      <c r="B363" s="1" t="s">
        <v>404</v>
      </c>
      <c r="C363" s="7">
        <f t="shared" si="190"/>
        <v>1</v>
      </c>
      <c r="D363" s="1" t="s">
        <v>410</v>
      </c>
      <c r="E363" s="7">
        <f t="shared" si="191"/>
        <v>3</v>
      </c>
      <c r="F363" s="1" t="s">
        <v>484</v>
      </c>
      <c r="G363" s="7">
        <f t="shared" si="192"/>
        <v>2</v>
      </c>
      <c r="H363" s="1" t="s">
        <v>417</v>
      </c>
      <c r="I363" s="7">
        <f t="shared" si="193"/>
        <v>3</v>
      </c>
      <c r="J363" s="1" t="s">
        <v>421</v>
      </c>
      <c r="K363" s="7">
        <f t="shared" si="194"/>
        <v>2</v>
      </c>
      <c r="L363" s="7">
        <f t="shared" si="195"/>
        <v>2</v>
      </c>
      <c r="M363" s="1" t="s">
        <v>425</v>
      </c>
      <c r="N363" s="7">
        <f t="shared" si="196"/>
        <v>2</v>
      </c>
      <c r="O363" s="7">
        <f t="shared" si="197"/>
        <v>2</v>
      </c>
      <c r="P363" s="1" t="s">
        <v>495</v>
      </c>
      <c r="Q363" s="7">
        <f t="shared" si="198"/>
        <v>4</v>
      </c>
      <c r="R363" s="7">
        <f t="shared" si="199"/>
        <v>4</v>
      </c>
      <c r="S363" s="1" t="s">
        <v>433</v>
      </c>
      <c r="T363" s="7">
        <f t="shared" si="200"/>
        <v>1</v>
      </c>
      <c r="U363" s="1">
        <f t="shared" si="201"/>
        <v>1</v>
      </c>
      <c r="V363" s="1" t="s">
        <v>438</v>
      </c>
      <c r="W363" s="7">
        <f t="shared" si="202"/>
        <v>1</v>
      </c>
      <c r="X363" s="1">
        <f t="shared" si="203"/>
        <v>1</v>
      </c>
      <c r="Y363" s="1" t="s">
        <v>438</v>
      </c>
      <c r="Z363" s="7">
        <f t="shared" si="204"/>
        <v>1</v>
      </c>
      <c r="AA363" s="1">
        <f t="shared" si="205"/>
        <v>1</v>
      </c>
      <c r="AB363" s="1" t="s">
        <v>489</v>
      </c>
      <c r="AC363" s="7">
        <f t="shared" si="206"/>
        <v>1</v>
      </c>
      <c r="AD363" s="1">
        <f t="shared" si="207"/>
        <v>1</v>
      </c>
      <c r="AE363" s="1" t="s">
        <v>425</v>
      </c>
      <c r="AF363" s="7">
        <f t="shared" si="208"/>
        <v>2</v>
      </c>
      <c r="AG363" s="1">
        <f t="shared" si="209"/>
        <v>2</v>
      </c>
      <c r="AH363" s="1" t="s">
        <v>453</v>
      </c>
      <c r="AI363" s="7">
        <f t="shared" si="210"/>
        <v>1</v>
      </c>
      <c r="AJ363" s="1">
        <f t="shared" si="211"/>
        <v>1</v>
      </c>
      <c r="AK363" s="1" t="s">
        <v>453</v>
      </c>
      <c r="AL363" s="7">
        <f t="shared" si="212"/>
        <v>1</v>
      </c>
      <c r="AM363" s="1">
        <f t="shared" si="213"/>
        <v>1</v>
      </c>
      <c r="AN363" s="1" t="s">
        <v>454</v>
      </c>
      <c r="AO363" s="7">
        <f t="shared" si="214"/>
        <v>0</v>
      </c>
      <c r="AP363" s="1">
        <f t="shared" si="215"/>
        <v>0</v>
      </c>
      <c r="AQ363" s="1" t="s">
        <v>453</v>
      </c>
      <c r="AR363" s="7">
        <f t="shared" si="216"/>
        <v>1</v>
      </c>
      <c r="AS363" s="1">
        <f t="shared" si="217"/>
        <v>1</v>
      </c>
      <c r="AT363" s="1" t="s">
        <v>462</v>
      </c>
      <c r="AU363" s="7">
        <f t="shared" si="218"/>
        <v>3</v>
      </c>
      <c r="AV363" s="1">
        <f t="shared" si="219"/>
        <v>3</v>
      </c>
      <c r="AW363" s="1" t="s">
        <v>453</v>
      </c>
      <c r="AX363" s="7">
        <f t="shared" si="220"/>
        <v>1</v>
      </c>
      <c r="AY363" s="1">
        <f t="shared" si="221"/>
        <v>1</v>
      </c>
      <c r="AZ363" s="1" t="s">
        <v>475</v>
      </c>
      <c r="BA363" s="7">
        <f t="shared" si="222"/>
        <v>4</v>
      </c>
      <c r="BB363" s="1">
        <f t="shared" si="223"/>
        <v>4</v>
      </c>
      <c r="BC363" s="1" t="s">
        <v>453</v>
      </c>
      <c r="BD363" s="7">
        <f t="shared" si="224"/>
        <v>1</v>
      </c>
      <c r="BE363" s="1">
        <f t="shared" si="225"/>
        <v>1</v>
      </c>
      <c r="BF363" s="1" t="s">
        <v>453</v>
      </c>
      <c r="BG363" s="7">
        <f t="shared" si="226"/>
        <v>1</v>
      </c>
      <c r="BH363" s="1">
        <f t="shared" si="227"/>
        <v>1</v>
      </c>
    </row>
    <row r="364" spans="1:60" x14ac:dyDescent="0.25">
      <c r="A364" s="1" t="s">
        <v>282</v>
      </c>
      <c r="B364" s="1" t="s">
        <v>404</v>
      </c>
      <c r="C364" s="7">
        <f t="shared" si="190"/>
        <v>1</v>
      </c>
      <c r="D364" s="1" t="s">
        <v>411</v>
      </c>
      <c r="E364" s="7">
        <f t="shared" si="191"/>
        <v>4</v>
      </c>
      <c r="F364" s="1" t="s">
        <v>484</v>
      </c>
      <c r="G364" s="7">
        <f t="shared" si="192"/>
        <v>2</v>
      </c>
      <c r="H364" s="1" t="s">
        <v>417</v>
      </c>
      <c r="I364" s="7">
        <f t="shared" si="193"/>
        <v>3</v>
      </c>
      <c r="J364" s="1" t="s">
        <v>423</v>
      </c>
      <c r="K364" s="7">
        <f t="shared" si="194"/>
        <v>5</v>
      </c>
      <c r="L364" s="7">
        <f t="shared" si="195"/>
        <v>5</v>
      </c>
      <c r="M364" s="1" t="s">
        <v>489</v>
      </c>
      <c r="N364" s="7">
        <f t="shared" si="196"/>
        <v>1</v>
      </c>
      <c r="O364" s="7">
        <f t="shared" si="197"/>
        <v>1</v>
      </c>
      <c r="P364" s="1" t="s">
        <v>493</v>
      </c>
      <c r="Q364" s="7">
        <f t="shared" si="198"/>
        <v>1</v>
      </c>
      <c r="R364" s="7">
        <f t="shared" si="199"/>
        <v>1</v>
      </c>
      <c r="S364" s="1" t="s">
        <v>436</v>
      </c>
      <c r="T364" s="7" t="str">
        <f t="shared" si="200"/>
        <v>NA</v>
      </c>
      <c r="U364" s="1" t="e">
        <f t="shared" si="201"/>
        <v>#VALUE!</v>
      </c>
      <c r="V364" s="1" t="s">
        <v>440</v>
      </c>
      <c r="W364" s="7" t="str">
        <f t="shared" si="202"/>
        <v>NA</v>
      </c>
      <c r="X364" s="1" t="e">
        <f t="shared" si="203"/>
        <v>#VALUE!</v>
      </c>
      <c r="Y364" s="1" t="s">
        <v>490</v>
      </c>
      <c r="Z364" s="7">
        <f t="shared" si="204"/>
        <v>5</v>
      </c>
      <c r="AA364" s="1">
        <f t="shared" si="205"/>
        <v>5</v>
      </c>
      <c r="AB364" s="1" t="s">
        <v>490</v>
      </c>
      <c r="AC364" s="7">
        <f t="shared" si="206"/>
        <v>5</v>
      </c>
      <c r="AD364" s="1">
        <f t="shared" si="207"/>
        <v>5</v>
      </c>
      <c r="AE364" s="1" t="s">
        <v>425</v>
      </c>
      <c r="AF364" s="7">
        <f t="shared" si="208"/>
        <v>2</v>
      </c>
      <c r="AG364" s="1">
        <f t="shared" si="209"/>
        <v>2</v>
      </c>
      <c r="AH364" s="1" t="s">
        <v>453</v>
      </c>
      <c r="AI364" s="7">
        <f t="shared" si="210"/>
        <v>1</v>
      </c>
      <c r="AJ364" s="1">
        <f t="shared" si="211"/>
        <v>1</v>
      </c>
      <c r="AK364" s="1" t="s">
        <v>453</v>
      </c>
      <c r="AL364" s="7">
        <f t="shared" si="212"/>
        <v>1</v>
      </c>
      <c r="AM364" s="1">
        <f t="shared" si="213"/>
        <v>1</v>
      </c>
      <c r="AN364" s="1" t="s">
        <v>454</v>
      </c>
      <c r="AO364" s="7">
        <f t="shared" si="214"/>
        <v>0</v>
      </c>
      <c r="AP364" s="1">
        <f t="shared" si="215"/>
        <v>0</v>
      </c>
      <c r="AQ364" s="1" t="s">
        <v>454</v>
      </c>
      <c r="AR364" s="7">
        <f t="shared" si="216"/>
        <v>0</v>
      </c>
      <c r="AS364" s="1">
        <f t="shared" si="217"/>
        <v>0</v>
      </c>
      <c r="AT364" s="1" t="s">
        <v>464</v>
      </c>
      <c r="AU364" s="7">
        <f t="shared" si="218"/>
        <v>4</v>
      </c>
      <c r="AV364" s="1">
        <f t="shared" si="219"/>
        <v>4</v>
      </c>
      <c r="AW364" s="1" t="s">
        <v>454</v>
      </c>
      <c r="AX364" s="7">
        <f t="shared" si="220"/>
        <v>0</v>
      </c>
      <c r="AY364" s="1">
        <f t="shared" si="221"/>
        <v>0</v>
      </c>
      <c r="BA364" s="7" t="str">
        <f t="shared" si="222"/>
        <v>NA</v>
      </c>
      <c r="BB364" s="1" t="e">
        <f t="shared" si="223"/>
        <v>#VALUE!</v>
      </c>
      <c r="BC364" s="1" t="s">
        <v>453</v>
      </c>
      <c r="BD364" s="7">
        <f t="shared" si="224"/>
        <v>1</v>
      </c>
      <c r="BE364" s="1">
        <f t="shared" si="225"/>
        <v>1</v>
      </c>
      <c r="BF364" s="1" t="s">
        <v>453</v>
      </c>
      <c r="BG364" s="7">
        <f t="shared" si="226"/>
        <v>1</v>
      </c>
      <c r="BH364" s="1">
        <f t="shared" si="227"/>
        <v>1</v>
      </c>
    </row>
    <row r="365" spans="1:60" x14ac:dyDescent="0.25">
      <c r="A365" s="1" t="s">
        <v>135</v>
      </c>
      <c r="B365" s="1" t="s">
        <v>403</v>
      </c>
      <c r="C365" s="7">
        <f t="shared" si="190"/>
        <v>2</v>
      </c>
      <c r="D365" s="1" t="s">
        <v>410</v>
      </c>
      <c r="E365" s="7">
        <f t="shared" si="191"/>
        <v>3</v>
      </c>
      <c r="F365" s="1" t="s">
        <v>414</v>
      </c>
      <c r="G365" s="7">
        <f t="shared" si="192"/>
        <v>1</v>
      </c>
      <c r="H365" s="1" t="s">
        <v>417</v>
      </c>
      <c r="I365" s="7">
        <f t="shared" si="193"/>
        <v>3</v>
      </c>
      <c r="J365" s="1" t="s">
        <v>421</v>
      </c>
      <c r="K365" s="7">
        <f t="shared" si="194"/>
        <v>2</v>
      </c>
      <c r="L365" s="7">
        <f t="shared" si="195"/>
        <v>2</v>
      </c>
      <c r="M365" s="1" t="s">
        <v>427</v>
      </c>
      <c r="N365" s="7" t="str">
        <f t="shared" si="196"/>
        <v>NA</v>
      </c>
      <c r="O365" s="7" t="e">
        <f t="shared" si="197"/>
        <v>#VALUE!</v>
      </c>
      <c r="Q365" s="7" t="str">
        <f t="shared" si="198"/>
        <v>NA</v>
      </c>
      <c r="R365" s="7" t="e">
        <f t="shared" si="199"/>
        <v>#VALUE!</v>
      </c>
      <c r="S365" s="1" t="s">
        <v>432</v>
      </c>
      <c r="T365" s="7">
        <f t="shared" si="200"/>
        <v>2</v>
      </c>
      <c r="U365" s="1">
        <f t="shared" si="201"/>
        <v>2</v>
      </c>
      <c r="V365" s="1" t="s">
        <v>440</v>
      </c>
      <c r="W365" s="7" t="str">
        <f t="shared" si="202"/>
        <v>NA</v>
      </c>
      <c r="X365" s="1" t="e">
        <f t="shared" si="203"/>
        <v>#VALUE!</v>
      </c>
      <c r="Y365" s="1" t="s">
        <v>491</v>
      </c>
      <c r="Z365" s="7" t="str">
        <f t="shared" si="204"/>
        <v>NA</v>
      </c>
      <c r="AA365" s="1" t="e">
        <f t="shared" si="205"/>
        <v>#VALUE!</v>
      </c>
      <c r="AB365" s="1" t="s">
        <v>440</v>
      </c>
      <c r="AC365" s="7" t="str">
        <f t="shared" si="206"/>
        <v>NA</v>
      </c>
      <c r="AD365" s="1" t="e">
        <f t="shared" si="207"/>
        <v>#VALUE!</v>
      </c>
      <c r="AE365" s="1" t="s">
        <v>425</v>
      </c>
      <c r="AF365" s="7">
        <f t="shared" si="208"/>
        <v>2</v>
      </c>
      <c r="AG365" s="1">
        <f t="shared" si="209"/>
        <v>2</v>
      </c>
      <c r="AH365" s="1" t="s">
        <v>453</v>
      </c>
      <c r="AI365" s="7">
        <f t="shared" si="210"/>
        <v>1</v>
      </c>
      <c r="AJ365" s="1">
        <f t="shared" si="211"/>
        <v>1</v>
      </c>
      <c r="AK365" s="1" t="s">
        <v>453</v>
      </c>
      <c r="AL365" s="7">
        <f t="shared" si="212"/>
        <v>1</v>
      </c>
      <c r="AM365" s="1">
        <f t="shared" si="213"/>
        <v>1</v>
      </c>
      <c r="AN365" s="1" t="s">
        <v>454</v>
      </c>
      <c r="AO365" s="7">
        <f t="shared" si="214"/>
        <v>0</v>
      </c>
      <c r="AP365" s="1">
        <f t="shared" si="215"/>
        <v>0</v>
      </c>
      <c r="AQ365" s="1" t="s">
        <v>453</v>
      </c>
      <c r="AR365" s="7">
        <f t="shared" si="216"/>
        <v>1</v>
      </c>
      <c r="AS365" s="1">
        <f t="shared" si="217"/>
        <v>1</v>
      </c>
      <c r="AT365" s="1" t="s">
        <v>464</v>
      </c>
      <c r="AU365" s="7">
        <f t="shared" si="218"/>
        <v>4</v>
      </c>
      <c r="AV365" s="1">
        <f t="shared" si="219"/>
        <v>4</v>
      </c>
      <c r="AW365" s="1" t="s">
        <v>454</v>
      </c>
      <c r="AX365" s="7">
        <f t="shared" si="220"/>
        <v>0</v>
      </c>
      <c r="AY365" s="1">
        <f t="shared" si="221"/>
        <v>0</v>
      </c>
      <c r="BA365" s="7" t="str">
        <f t="shared" si="222"/>
        <v>NA</v>
      </c>
      <c r="BB365" s="1" t="e">
        <f t="shared" si="223"/>
        <v>#VALUE!</v>
      </c>
      <c r="BC365" s="1" t="s">
        <v>453</v>
      </c>
      <c r="BD365" s="7">
        <f t="shared" si="224"/>
        <v>1</v>
      </c>
      <c r="BE365" s="1">
        <f t="shared" si="225"/>
        <v>1</v>
      </c>
      <c r="BF365" s="1" t="s">
        <v>455</v>
      </c>
      <c r="BG365" s="7" t="str">
        <f t="shared" si="226"/>
        <v>NA</v>
      </c>
      <c r="BH365" s="1" t="e">
        <f t="shared" si="227"/>
        <v>#VALUE!</v>
      </c>
    </row>
    <row r="366" spans="1:60" x14ac:dyDescent="0.25">
      <c r="A366" s="1" t="s">
        <v>225</v>
      </c>
      <c r="B366" s="1" t="s">
        <v>404</v>
      </c>
      <c r="C366" s="7">
        <f t="shared" si="190"/>
        <v>1</v>
      </c>
      <c r="D366" s="1" t="s">
        <v>411</v>
      </c>
      <c r="E366" s="7">
        <f t="shared" si="191"/>
        <v>4</v>
      </c>
      <c r="F366" s="1" t="s">
        <v>484</v>
      </c>
      <c r="G366" s="7">
        <f t="shared" si="192"/>
        <v>2</v>
      </c>
      <c r="H366" s="1" t="s">
        <v>418</v>
      </c>
      <c r="I366" s="7">
        <f t="shared" si="193"/>
        <v>2</v>
      </c>
      <c r="J366" s="1" t="s">
        <v>487</v>
      </c>
      <c r="K366" s="7">
        <f t="shared" si="194"/>
        <v>3</v>
      </c>
      <c r="L366" s="7">
        <f t="shared" si="195"/>
        <v>3</v>
      </c>
      <c r="M366" s="1" t="s">
        <v>426</v>
      </c>
      <c r="N366" s="7">
        <f t="shared" si="196"/>
        <v>4</v>
      </c>
      <c r="O366" s="7">
        <f t="shared" si="197"/>
        <v>4</v>
      </c>
      <c r="Q366" s="7" t="str">
        <f t="shared" si="198"/>
        <v>NA</v>
      </c>
      <c r="R366" s="7" t="e">
        <f t="shared" si="199"/>
        <v>#VALUE!</v>
      </c>
      <c r="S366" s="1" t="s">
        <v>433</v>
      </c>
      <c r="T366" s="7">
        <f t="shared" si="200"/>
        <v>1</v>
      </c>
      <c r="U366" s="1">
        <f t="shared" si="201"/>
        <v>1</v>
      </c>
      <c r="V366" s="1" t="s">
        <v>425</v>
      </c>
      <c r="W366" s="7">
        <f t="shared" si="202"/>
        <v>2</v>
      </c>
      <c r="X366" s="1">
        <f t="shared" si="203"/>
        <v>2</v>
      </c>
      <c r="Y366" s="1" t="s">
        <v>425</v>
      </c>
      <c r="Z366" s="7">
        <f t="shared" si="204"/>
        <v>2</v>
      </c>
      <c r="AA366" s="1">
        <f t="shared" si="205"/>
        <v>2</v>
      </c>
      <c r="AB366" s="1" t="s">
        <v>425</v>
      </c>
      <c r="AC366" s="7">
        <f t="shared" si="206"/>
        <v>2</v>
      </c>
      <c r="AD366" s="1">
        <f t="shared" si="207"/>
        <v>2</v>
      </c>
      <c r="AE366" s="1" t="s">
        <v>445</v>
      </c>
      <c r="AF366" s="7">
        <f t="shared" si="208"/>
        <v>1</v>
      </c>
      <c r="AG366" s="1">
        <f t="shared" si="209"/>
        <v>1</v>
      </c>
      <c r="AH366" s="1" t="s">
        <v>453</v>
      </c>
      <c r="AI366" s="7">
        <f t="shared" si="210"/>
        <v>1</v>
      </c>
      <c r="AJ366" s="1">
        <f t="shared" si="211"/>
        <v>1</v>
      </c>
      <c r="AK366" s="1" t="s">
        <v>453</v>
      </c>
      <c r="AL366" s="7">
        <f t="shared" si="212"/>
        <v>1</v>
      </c>
      <c r="AM366" s="1">
        <f t="shared" si="213"/>
        <v>1</v>
      </c>
      <c r="AN366" s="1" t="s">
        <v>454</v>
      </c>
      <c r="AO366" s="7">
        <f t="shared" si="214"/>
        <v>0</v>
      </c>
      <c r="AP366" s="1">
        <f t="shared" si="215"/>
        <v>0</v>
      </c>
      <c r="AQ366" s="1" t="s">
        <v>453</v>
      </c>
      <c r="AR366" s="7">
        <f t="shared" si="216"/>
        <v>1</v>
      </c>
      <c r="AS366" s="1">
        <f t="shared" si="217"/>
        <v>1</v>
      </c>
      <c r="AT366" s="1" t="s">
        <v>464</v>
      </c>
      <c r="AU366" s="7">
        <f t="shared" si="218"/>
        <v>4</v>
      </c>
      <c r="AV366" s="1">
        <f t="shared" si="219"/>
        <v>4</v>
      </c>
      <c r="AW366" s="1" t="s">
        <v>453</v>
      </c>
      <c r="AX366" s="7">
        <f t="shared" si="220"/>
        <v>1</v>
      </c>
      <c r="AY366" s="1">
        <f t="shared" si="221"/>
        <v>1</v>
      </c>
      <c r="AZ366" s="1" t="s">
        <v>475</v>
      </c>
      <c r="BA366" s="7">
        <f t="shared" si="222"/>
        <v>4</v>
      </c>
      <c r="BB366" s="1">
        <f t="shared" si="223"/>
        <v>4</v>
      </c>
      <c r="BC366" s="1" t="s">
        <v>454</v>
      </c>
      <c r="BD366" s="7">
        <f t="shared" si="224"/>
        <v>0</v>
      </c>
      <c r="BE366" s="1">
        <f t="shared" si="225"/>
        <v>0</v>
      </c>
      <c r="BF366" s="1" t="s">
        <v>454</v>
      </c>
      <c r="BG366" s="7">
        <f t="shared" si="226"/>
        <v>0</v>
      </c>
      <c r="BH366" s="1">
        <f t="shared" si="227"/>
        <v>0</v>
      </c>
    </row>
    <row r="367" spans="1:60" x14ac:dyDescent="0.25">
      <c r="A367" s="1" t="s">
        <v>132</v>
      </c>
      <c r="B367" s="1" t="s">
        <v>403</v>
      </c>
      <c r="C367" s="7">
        <f t="shared" si="190"/>
        <v>2</v>
      </c>
      <c r="D367" s="1" t="s">
        <v>410</v>
      </c>
      <c r="E367" s="7">
        <f t="shared" si="191"/>
        <v>3</v>
      </c>
      <c r="F367" s="1" t="s">
        <v>414</v>
      </c>
      <c r="G367" s="7">
        <f t="shared" si="192"/>
        <v>1</v>
      </c>
      <c r="H367" s="1" t="s">
        <v>417</v>
      </c>
      <c r="I367" s="7">
        <f t="shared" si="193"/>
        <v>3</v>
      </c>
      <c r="J367" s="1" t="s">
        <v>421</v>
      </c>
      <c r="K367" s="7">
        <f t="shared" si="194"/>
        <v>2</v>
      </c>
      <c r="L367" s="7">
        <f t="shared" si="195"/>
        <v>2</v>
      </c>
      <c r="M367" s="1" t="s">
        <v>427</v>
      </c>
      <c r="N367" s="7" t="str">
        <f t="shared" si="196"/>
        <v>NA</v>
      </c>
      <c r="O367" s="7" t="e">
        <f t="shared" si="197"/>
        <v>#VALUE!</v>
      </c>
      <c r="Q367" s="7" t="str">
        <f t="shared" si="198"/>
        <v>NA</v>
      </c>
      <c r="R367" s="7" t="e">
        <f t="shared" si="199"/>
        <v>#VALUE!</v>
      </c>
      <c r="S367" s="1" t="s">
        <v>432</v>
      </c>
      <c r="T367" s="7">
        <f t="shared" si="200"/>
        <v>2</v>
      </c>
      <c r="U367" s="1">
        <f t="shared" si="201"/>
        <v>2</v>
      </c>
      <c r="V367" s="1" t="s">
        <v>440</v>
      </c>
      <c r="W367" s="7" t="str">
        <f t="shared" si="202"/>
        <v>NA</v>
      </c>
      <c r="X367" s="1" t="e">
        <f t="shared" si="203"/>
        <v>#VALUE!</v>
      </c>
      <c r="Y367" s="1" t="s">
        <v>490</v>
      </c>
      <c r="Z367" s="7">
        <f t="shared" si="204"/>
        <v>5</v>
      </c>
      <c r="AA367" s="1">
        <f t="shared" si="205"/>
        <v>5</v>
      </c>
      <c r="AB367" s="1" t="s">
        <v>440</v>
      </c>
      <c r="AC367" s="7" t="str">
        <f t="shared" si="206"/>
        <v>NA</v>
      </c>
      <c r="AD367" s="1" t="e">
        <f t="shared" si="207"/>
        <v>#VALUE!</v>
      </c>
      <c r="AE367" s="1" t="s">
        <v>425</v>
      </c>
      <c r="AF367" s="7">
        <f t="shared" si="208"/>
        <v>2</v>
      </c>
      <c r="AG367" s="1">
        <f t="shared" si="209"/>
        <v>2</v>
      </c>
      <c r="AH367" s="1" t="s">
        <v>453</v>
      </c>
      <c r="AI367" s="7">
        <f t="shared" si="210"/>
        <v>1</v>
      </c>
      <c r="AJ367" s="1">
        <f t="shared" si="211"/>
        <v>1</v>
      </c>
      <c r="AK367" s="1" t="s">
        <v>453</v>
      </c>
      <c r="AL367" s="7">
        <f t="shared" si="212"/>
        <v>1</v>
      </c>
      <c r="AM367" s="1">
        <f t="shared" si="213"/>
        <v>1</v>
      </c>
      <c r="AN367" s="1" t="s">
        <v>454</v>
      </c>
      <c r="AO367" s="7">
        <f t="shared" si="214"/>
        <v>0</v>
      </c>
      <c r="AP367" s="1">
        <f t="shared" si="215"/>
        <v>0</v>
      </c>
      <c r="AQ367" s="1" t="s">
        <v>453</v>
      </c>
      <c r="AR367" s="7">
        <f t="shared" si="216"/>
        <v>1</v>
      </c>
      <c r="AS367" s="1">
        <f t="shared" si="217"/>
        <v>1</v>
      </c>
      <c r="AT367" s="1" t="s">
        <v>464</v>
      </c>
      <c r="AU367" s="7">
        <f t="shared" si="218"/>
        <v>4</v>
      </c>
      <c r="AV367" s="1">
        <f t="shared" si="219"/>
        <v>4</v>
      </c>
      <c r="AW367" s="1" t="s">
        <v>454</v>
      </c>
      <c r="AX367" s="7">
        <f t="shared" si="220"/>
        <v>0</v>
      </c>
      <c r="AY367" s="1">
        <f t="shared" si="221"/>
        <v>0</v>
      </c>
      <c r="BA367" s="7" t="str">
        <f t="shared" si="222"/>
        <v>NA</v>
      </c>
      <c r="BB367" s="1" t="e">
        <f t="shared" si="223"/>
        <v>#VALUE!</v>
      </c>
      <c r="BC367" s="1" t="s">
        <v>453</v>
      </c>
      <c r="BD367" s="7">
        <f t="shared" si="224"/>
        <v>1</v>
      </c>
      <c r="BE367" s="1">
        <f t="shared" si="225"/>
        <v>1</v>
      </c>
      <c r="BF367" s="1" t="s">
        <v>455</v>
      </c>
      <c r="BG367" s="7" t="str">
        <f t="shared" si="226"/>
        <v>NA</v>
      </c>
      <c r="BH367" s="1" t="e">
        <f t="shared" si="227"/>
        <v>#VALUE!</v>
      </c>
    </row>
    <row r="368" spans="1:60" x14ac:dyDescent="0.25">
      <c r="A368" s="1" t="s">
        <v>220</v>
      </c>
      <c r="B368" s="1" t="s">
        <v>404</v>
      </c>
      <c r="C368" s="7">
        <f t="shared" si="190"/>
        <v>1</v>
      </c>
      <c r="D368" s="1" t="s">
        <v>411</v>
      </c>
      <c r="E368" s="7">
        <f t="shared" si="191"/>
        <v>4</v>
      </c>
      <c r="F368" s="1" t="s">
        <v>484</v>
      </c>
      <c r="G368" s="7">
        <f t="shared" si="192"/>
        <v>2</v>
      </c>
      <c r="H368" s="1" t="s">
        <v>418</v>
      </c>
      <c r="I368" s="7">
        <f t="shared" si="193"/>
        <v>2</v>
      </c>
      <c r="J368" s="1" t="s">
        <v>487</v>
      </c>
      <c r="K368" s="7">
        <f t="shared" si="194"/>
        <v>3</v>
      </c>
      <c r="L368" s="7">
        <f t="shared" si="195"/>
        <v>3</v>
      </c>
      <c r="M368" s="1" t="s">
        <v>426</v>
      </c>
      <c r="N368" s="7">
        <f t="shared" si="196"/>
        <v>4</v>
      </c>
      <c r="O368" s="7">
        <f t="shared" si="197"/>
        <v>4</v>
      </c>
      <c r="Q368" s="7" t="str">
        <f t="shared" si="198"/>
        <v>NA</v>
      </c>
      <c r="R368" s="7" t="e">
        <f t="shared" si="199"/>
        <v>#VALUE!</v>
      </c>
      <c r="S368" s="1" t="s">
        <v>433</v>
      </c>
      <c r="T368" s="7">
        <f t="shared" si="200"/>
        <v>1</v>
      </c>
      <c r="U368" s="1">
        <f t="shared" si="201"/>
        <v>1</v>
      </c>
      <c r="V368" s="1" t="s">
        <v>425</v>
      </c>
      <c r="W368" s="7">
        <f t="shared" si="202"/>
        <v>2</v>
      </c>
      <c r="X368" s="1">
        <f t="shared" si="203"/>
        <v>2</v>
      </c>
      <c r="Y368" s="1" t="s">
        <v>425</v>
      </c>
      <c r="Z368" s="7">
        <f t="shared" si="204"/>
        <v>2</v>
      </c>
      <c r="AA368" s="1">
        <f t="shared" si="205"/>
        <v>2</v>
      </c>
      <c r="AB368" s="1" t="s">
        <v>425</v>
      </c>
      <c r="AC368" s="7">
        <f t="shared" si="206"/>
        <v>2</v>
      </c>
      <c r="AD368" s="1">
        <f t="shared" si="207"/>
        <v>2</v>
      </c>
      <c r="AE368" s="1" t="s">
        <v>445</v>
      </c>
      <c r="AF368" s="7">
        <f t="shared" si="208"/>
        <v>1</v>
      </c>
      <c r="AG368" s="1">
        <f t="shared" si="209"/>
        <v>1</v>
      </c>
      <c r="AH368" s="1" t="s">
        <v>453</v>
      </c>
      <c r="AI368" s="7">
        <f t="shared" si="210"/>
        <v>1</v>
      </c>
      <c r="AJ368" s="1">
        <f t="shared" si="211"/>
        <v>1</v>
      </c>
      <c r="AK368" s="1" t="s">
        <v>440</v>
      </c>
      <c r="AL368" s="7" t="str">
        <f t="shared" si="212"/>
        <v>NA</v>
      </c>
      <c r="AM368" s="1" t="e">
        <f t="shared" si="213"/>
        <v>#VALUE!</v>
      </c>
      <c r="AN368" s="1" t="s">
        <v>454</v>
      </c>
      <c r="AO368" s="7">
        <f t="shared" si="214"/>
        <v>0</v>
      </c>
      <c r="AP368" s="1">
        <f t="shared" si="215"/>
        <v>0</v>
      </c>
      <c r="AQ368" s="1" t="s">
        <v>454</v>
      </c>
      <c r="AR368" s="7">
        <f t="shared" si="216"/>
        <v>0</v>
      </c>
      <c r="AS368" s="1">
        <f t="shared" si="217"/>
        <v>0</v>
      </c>
      <c r="AT368" s="1" t="s">
        <v>464</v>
      </c>
      <c r="AU368" s="7">
        <f t="shared" si="218"/>
        <v>4</v>
      </c>
      <c r="AV368" s="1">
        <f t="shared" si="219"/>
        <v>4</v>
      </c>
      <c r="AW368" s="1" t="s">
        <v>453</v>
      </c>
      <c r="AX368" s="7">
        <f t="shared" si="220"/>
        <v>1</v>
      </c>
      <c r="AY368" s="1">
        <f t="shared" si="221"/>
        <v>1</v>
      </c>
      <c r="AZ368" s="1" t="s">
        <v>474</v>
      </c>
      <c r="BA368" s="7">
        <f t="shared" si="222"/>
        <v>1</v>
      </c>
      <c r="BB368" s="1">
        <f t="shared" si="223"/>
        <v>1</v>
      </c>
      <c r="BC368" s="1" t="s">
        <v>455</v>
      </c>
      <c r="BD368" s="7" t="str">
        <f t="shared" si="224"/>
        <v>NA</v>
      </c>
      <c r="BE368" s="1" t="e">
        <f t="shared" si="225"/>
        <v>#VALUE!</v>
      </c>
      <c r="BF368" s="1" t="s">
        <v>454</v>
      </c>
      <c r="BG368" s="7">
        <f t="shared" si="226"/>
        <v>0</v>
      </c>
      <c r="BH368" s="1">
        <f t="shared" si="227"/>
        <v>0</v>
      </c>
    </row>
    <row r="369" spans="1:60" x14ac:dyDescent="0.25">
      <c r="A369" s="1" t="s">
        <v>312</v>
      </c>
      <c r="B369" s="1" t="s">
        <v>404</v>
      </c>
      <c r="C369" s="7">
        <f t="shared" si="190"/>
        <v>1</v>
      </c>
      <c r="D369" s="1" t="s">
        <v>412</v>
      </c>
      <c r="E369" s="7">
        <f t="shared" si="191"/>
        <v>5</v>
      </c>
      <c r="F369" s="1" t="s">
        <v>415</v>
      </c>
      <c r="G369" s="7">
        <f t="shared" si="192"/>
        <v>3</v>
      </c>
      <c r="H369" s="1" t="s">
        <v>417</v>
      </c>
      <c r="I369" s="7">
        <f t="shared" si="193"/>
        <v>3</v>
      </c>
      <c r="J369" s="1" t="s">
        <v>487</v>
      </c>
      <c r="K369" s="7">
        <f t="shared" si="194"/>
        <v>3</v>
      </c>
      <c r="L369" s="7">
        <f t="shared" si="195"/>
        <v>3</v>
      </c>
      <c r="M369" s="1" t="s">
        <v>425</v>
      </c>
      <c r="N369" s="7">
        <f t="shared" si="196"/>
        <v>2</v>
      </c>
      <c r="O369" s="7">
        <f t="shared" si="197"/>
        <v>2</v>
      </c>
      <c r="P369" s="1" t="s">
        <v>496</v>
      </c>
      <c r="Q369" s="7">
        <f t="shared" si="198"/>
        <v>5</v>
      </c>
      <c r="R369" s="7">
        <f t="shared" si="199"/>
        <v>5</v>
      </c>
      <c r="S369" s="1" t="s">
        <v>432</v>
      </c>
      <c r="T369" s="7">
        <f t="shared" si="200"/>
        <v>2</v>
      </c>
      <c r="U369" s="1">
        <f t="shared" si="201"/>
        <v>2</v>
      </c>
      <c r="V369" s="1" t="s">
        <v>438</v>
      </c>
      <c r="W369" s="7">
        <f t="shared" si="202"/>
        <v>1</v>
      </c>
      <c r="X369" s="1">
        <f t="shared" si="203"/>
        <v>1</v>
      </c>
      <c r="Y369" s="1" t="s">
        <v>438</v>
      </c>
      <c r="Z369" s="7">
        <f t="shared" si="204"/>
        <v>1</v>
      </c>
      <c r="AA369" s="1">
        <f t="shared" si="205"/>
        <v>1</v>
      </c>
      <c r="AB369" s="1" t="s">
        <v>440</v>
      </c>
      <c r="AC369" s="7" t="str">
        <f t="shared" si="206"/>
        <v>NA</v>
      </c>
      <c r="AD369" s="1" t="e">
        <f t="shared" si="207"/>
        <v>#VALUE!</v>
      </c>
      <c r="AE369" s="1" t="s">
        <v>446</v>
      </c>
      <c r="AF369" s="7">
        <f t="shared" si="208"/>
        <v>5</v>
      </c>
      <c r="AG369" s="1">
        <f t="shared" si="209"/>
        <v>5</v>
      </c>
      <c r="AH369" s="1" t="s">
        <v>453</v>
      </c>
      <c r="AI369" s="7">
        <f t="shared" si="210"/>
        <v>1</v>
      </c>
      <c r="AJ369" s="1">
        <f t="shared" si="211"/>
        <v>1</v>
      </c>
      <c r="AK369" s="1" t="s">
        <v>453</v>
      </c>
      <c r="AL369" s="7">
        <f t="shared" si="212"/>
        <v>1</v>
      </c>
      <c r="AM369" s="1">
        <f t="shared" si="213"/>
        <v>1</v>
      </c>
      <c r="AN369" s="1" t="s">
        <v>453</v>
      </c>
      <c r="AO369" s="7">
        <f t="shared" si="214"/>
        <v>1</v>
      </c>
      <c r="AP369" s="1">
        <f t="shared" si="215"/>
        <v>1</v>
      </c>
      <c r="AQ369" s="1" t="s">
        <v>453</v>
      </c>
      <c r="AR369" s="7">
        <f t="shared" si="216"/>
        <v>1</v>
      </c>
      <c r="AS369" s="1">
        <f t="shared" si="217"/>
        <v>1</v>
      </c>
      <c r="AT369" s="1" t="s">
        <v>462</v>
      </c>
      <c r="AU369" s="7">
        <f t="shared" si="218"/>
        <v>3</v>
      </c>
      <c r="AV369" s="1">
        <f t="shared" si="219"/>
        <v>3</v>
      </c>
      <c r="AW369" s="1" t="s">
        <v>453</v>
      </c>
      <c r="AX369" s="7">
        <f t="shared" si="220"/>
        <v>1</v>
      </c>
      <c r="AY369" s="1">
        <f t="shared" si="221"/>
        <v>1</v>
      </c>
      <c r="AZ369" s="1" t="s">
        <v>474</v>
      </c>
      <c r="BA369" s="7">
        <f t="shared" si="222"/>
        <v>1</v>
      </c>
      <c r="BB369" s="1">
        <f t="shared" si="223"/>
        <v>1</v>
      </c>
      <c r="BC369" s="1" t="s">
        <v>454</v>
      </c>
      <c r="BD369" s="7">
        <f t="shared" si="224"/>
        <v>0</v>
      </c>
      <c r="BE369" s="1">
        <f t="shared" si="225"/>
        <v>0</v>
      </c>
      <c r="BF369" s="1" t="s">
        <v>455</v>
      </c>
      <c r="BG369" s="7" t="str">
        <f t="shared" si="226"/>
        <v>NA</v>
      </c>
      <c r="BH369" s="1" t="e">
        <f t="shared" si="227"/>
        <v>#VALUE!</v>
      </c>
    </row>
    <row r="370" spans="1:60" x14ac:dyDescent="0.25">
      <c r="A370" s="1" t="s">
        <v>357</v>
      </c>
      <c r="B370" s="1" t="s">
        <v>403</v>
      </c>
      <c r="C370" s="7">
        <f t="shared" si="190"/>
        <v>2</v>
      </c>
      <c r="D370" s="1" t="s">
        <v>412</v>
      </c>
      <c r="E370" s="7">
        <f t="shared" si="191"/>
        <v>5</v>
      </c>
      <c r="F370" s="1" t="s">
        <v>414</v>
      </c>
      <c r="G370" s="7">
        <f t="shared" si="192"/>
        <v>1</v>
      </c>
      <c r="H370" s="1" t="s">
        <v>418</v>
      </c>
      <c r="I370" s="7">
        <f t="shared" si="193"/>
        <v>2</v>
      </c>
      <c r="J370" s="1" t="s">
        <v>487</v>
      </c>
      <c r="K370" s="7">
        <f t="shared" si="194"/>
        <v>3</v>
      </c>
      <c r="L370" s="7">
        <f t="shared" si="195"/>
        <v>3</v>
      </c>
      <c r="M370" s="1" t="s">
        <v>491</v>
      </c>
      <c r="N370" s="7" t="str">
        <f t="shared" si="196"/>
        <v>NA</v>
      </c>
      <c r="O370" s="7" t="e">
        <f t="shared" si="197"/>
        <v>#VALUE!</v>
      </c>
      <c r="Q370" s="7" t="str">
        <f t="shared" si="198"/>
        <v>NA</v>
      </c>
      <c r="R370" s="7" t="e">
        <f t="shared" si="199"/>
        <v>#VALUE!</v>
      </c>
      <c r="S370" s="1" t="s">
        <v>434</v>
      </c>
      <c r="T370" s="7">
        <f t="shared" si="200"/>
        <v>5</v>
      </c>
      <c r="U370" s="1">
        <f t="shared" si="201"/>
        <v>5</v>
      </c>
      <c r="V370" s="1" t="s">
        <v>425</v>
      </c>
      <c r="W370" s="7">
        <f t="shared" si="202"/>
        <v>2</v>
      </c>
      <c r="X370" s="1">
        <f t="shared" si="203"/>
        <v>2</v>
      </c>
      <c r="Y370" s="1" t="s">
        <v>425</v>
      </c>
      <c r="Z370" s="7">
        <f t="shared" si="204"/>
        <v>2</v>
      </c>
      <c r="AA370" s="1">
        <f t="shared" si="205"/>
        <v>2</v>
      </c>
      <c r="AB370" s="1" t="s">
        <v>489</v>
      </c>
      <c r="AC370" s="7">
        <f t="shared" si="206"/>
        <v>1</v>
      </c>
      <c r="AD370" s="1">
        <f t="shared" si="207"/>
        <v>1</v>
      </c>
      <c r="AE370" s="1" t="s">
        <v>445</v>
      </c>
      <c r="AF370" s="7">
        <f t="shared" si="208"/>
        <v>1</v>
      </c>
      <c r="AG370" s="1">
        <f t="shared" si="209"/>
        <v>1</v>
      </c>
      <c r="AH370" s="1" t="s">
        <v>454</v>
      </c>
      <c r="AI370" s="7">
        <f t="shared" si="210"/>
        <v>0</v>
      </c>
      <c r="AJ370" s="1">
        <f t="shared" si="211"/>
        <v>0</v>
      </c>
      <c r="AK370" s="1" t="s">
        <v>454</v>
      </c>
      <c r="AL370" s="7">
        <f t="shared" si="212"/>
        <v>0</v>
      </c>
      <c r="AM370" s="1">
        <f t="shared" si="213"/>
        <v>0</v>
      </c>
      <c r="AN370" s="1" t="s">
        <v>458</v>
      </c>
      <c r="AO370" s="7" t="str">
        <f t="shared" si="214"/>
        <v>NA</v>
      </c>
      <c r="AP370" s="1" t="e">
        <f t="shared" si="215"/>
        <v>#VALUE!</v>
      </c>
      <c r="AQ370" s="1" t="s">
        <v>453</v>
      </c>
      <c r="AR370" s="7">
        <f t="shared" si="216"/>
        <v>1</v>
      </c>
      <c r="AS370" s="1">
        <f t="shared" si="217"/>
        <v>1</v>
      </c>
      <c r="AT370" s="1" t="s">
        <v>463</v>
      </c>
      <c r="AU370" s="7">
        <f t="shared" si="218"/>
        <v>5</v>
      </c>
      <c r="AV370" s="1">
        <f t="shared" si="219"/>
        <v>5</v>
      </c>
      <c r="AW370" s="1" t="s">
        <v>454</v>
      </c>
      <c r="AX370" s="7">
        <f t="shared" si="220"/>
        <v>0</v>
      </c>
      <c r="AY370" s="1">
        <f t="shared" si="221"/>
        <v>0</v>
      </c>
      <c r="BA370" s="7" t="str">
        <f t="shared" si="222"/>
        <v>NA</v>
      </c>
      <c r="BB370" s="1" t="e">
        <f t="shared" si="223"/>
        <v>#VALUE!</v>
      </c>
      <c r="BC370" s="1" t="s">
        <v>453</v>
      </c>
      <c r="BD370" s="7">
        <f t="shared" si="224"/>
        <v>1</v>
      </c>
      <c r="BE370" s="1">
        <f t="shared" si="225"/>
        <v>1</v>
      </c>
      <c r="BF370" s="1" t="s">
        <v>453</v>
      </c>
      <c r="BG370" s="7">
        <f t="shared" si="226"/>
        <v>1</v>
      </c>
      <c r="BH370" s="1">
        <f t="shared" si="227"/>
        <v>1</v>
      </c>
    </row>
    <row r="371" spans="1:60" x14ac:dyDescent="0.25">
      <c r="A371" s="1" t="s">
        <v>326</v>
      </c>
      <c r="B371" s="1" t="s">
        <v>404</v>
      </c>
      <c r="C371" s="7">
        <f t="shared" si="190"/>
        <v>1</v>
      </c>
      <c r="D371" s="1" t="s">
        <v>412</v>
      </c>
      <c r="E371" s="7">
        <f t="shared" si="191"/>
        <v>5</v>
      </c>
      <c r="F371" s="1" t="s">
        <v>414</v>
      </c>
      <c r="G371" s="7">
        <f t="shared" si="192"/>
        <v>1</v>
      </c>
      <c r="H371" s="1" t="s">
        <v>417</v>
      </c>
      <c r="I371" s="7">
        <f t="shared" si="193"/>
        <v>3</v>
      </c>
      <c r="J371" s="1" t="s">
        <v>487</v>
      </c>
      <c r="K371" s="7">
        <f t="shared" si="194"/>
        <v>3</v>
      </c>
      <c r="L371" s="7">
        <f t="shared" si="195"/>
        <v>3</v>
      </c>
      <c r="M371" s="1" t="s">
        <v>426</v>
      </c>
      <c r="N371" s="7">
        <f t="shared" si="196"/>
        <v>4</v>
      </c>
      <c r="O371" s="7">
        <f t="shared" si="197"/>
        <v>4</v>
      </c>
      <c r="Q371" s="7" t="str">
        <f t="shared" si="198"/>
        <v>NA</v>
      </c>
      <c r="R371" s="7" t="e">
        <f t="shared" si="199"/>
        <v>#VALUE!</v>
      </c>
      <c r="S371" s="1" t="s">
        <v>433</v>
      </c>
      <c r="T371" s="7">
        <f t="shared" si="200"/>
        <v>1</v>
      </c>
      <c r="U371" s="1">
        <f t="shared" si="201"/>
        <v>1</v>
      </c>
      <c r="V371" s="1" t="s">
        <v>438</v>
      </c>
      <c r="W371" s="7">
        <f t="shared" si="202"/>
        <v>1</v>
      </c>
      <c r="X371" s="1">
        <f t="shared" si="203"/>
        <v>1</v>
      </c>
      <c r="Y371" s="1" t="s">
        <v>425</v>
      </c>
      <c r="Z371" s="7">
        <f t="shared" si="204"/>
        <v>2</v>
      </c>
      <c r="AA371" s="1">
        <f t="shared" si="205"/>
        <v>2</v>
      </c>
      <c r="AB371" s="1" t="s">
        <v>440</v>
      </c>
      <c r="AC371" s="7" t="str">
        <f t="shared" si="206"/>
        <v>NA</v>
      </c>
      <c r="AD371" s="1" t="e">
        <f t="shared" si="207"/>
        <v>#VALUE!</v>
      </c>
      <c r="AE371" s="1" t="s">
        <v>446</v>
      </c>
      <c r="AF371" s="7">
        <f t="shared" si="208"/>
        <v>5</v>
      </c>
      <c r="AG371" s="1">
        <f t="shared" si="209"/>
        <v>5</v>
      </c>
      <c r="AH371" s="1" t="s">
        <v>454</v>
      </c>
      <c r="AI371" s="7">
        <f t="shared" si="210"/>
        <v>0</v>
      </c>
      <c r="AJ371" s="1">
        <f t="shared" si="211"/>
        <v>0</v>
      </c>
      <c r="AK371" s="1" t="s">
        <v>453</v>
      </c>
      <c r="AL371" s="7">
        <f t="shared" si="212"/>
        <v>1</v>
      </c>
      <c r="AM371" s="1">
        <f t="shared" si="213"/>
        <v>1</v>
      </c>
      <c r="AN371" s="1" t="s">
        <v>458</v>
      </c>
      <c r="AO371" s="7" t="str">
        <f t="shared" si="214"/>
        <v>NA</v>
      </c>
      <c r="AP371" s="1" t="e">
        <f t="shared" si="215"/>
        <v>#VALUE!</v>
      </c>
      <c r="AQ371" s="1" t="s">
        <v>454</v>
      </c>
      <c r="AR371" s="7">
        <f t="shared" si="216"/>
        <v>0</v>
      </c>
      <c r="AS371" s="1">
        <f t="shared" si="217"/>
        <v>0</v>
      </c>
      <c r="AT371" s="1" t="s">
        <v>462</v>
      </c>
      <c r="AU371" s="7">
        <f t="shared" si="218"/>
        <v>3</v>
      </c>
      <c r="AV371" s="1">
        <f t="shared" si="219"/>
        <v>3</v>
      </c>
      <c r="AW371" s="1" t="s">
        <v>453</v>
      </c>
      <c r="AX371" s="7">
        <f t="shared" si="220"/>
        <v>1</v>
      </c>
      <c r="AY371" s="1">
        <f t="shared" si="221"/>
        <v>1</v>
      </c>
      <c r="AZ371" s="1" t="s">
        <v>474</v>
      </c>
      <c r="BA371" s="7">
        <f t="shared" si="222"/>
        <v>1</v>
      </c>
      <c r="BB371" s="1">
        <f t="shared" si="223"/>
        <v>1</v>
      </c>
      <c r="BC371" s="1" t="s">
        <v>453</v>
      </c>
      <c r="BD371" s="7">
        <f t="shared" si="224"/>
        <v>1</v>
      </c>
      <c r="BE371" s="1">
        <f t="shared" si="225"/>
        <v>1</v>
      </c>
      <c r="BF371" s="1" t="s">
        <v>455</v>
      </c>
      <c r="BG371" s="7" t="str">
        <f t="shared" si="226"/>
        <v>NA</v>
      </c>
      <c r="BH371" s="1" t="e">
        <f t="shared" si="227"/>
        <v>#VALUE!</v>
      </c>
    </row>
    <row r="372" spans="1:60" x14ac:dyDescent="0.25">
      <c r="A372" s="1" t="s">
        <v>40</v>
      </c>
      <c r="B372" s="1" t="s">
        <v>404</v>
      </c>
      <c r="C372" s="7">
        <f t="shared" si="190"/>
        <v>1</v>
      </c>
      <c r="D372" s="1" t="s">
        <v>408</v>
      </c>
      <c r="E372" s="7">
        <f t="shared" si="191"/>
        <v>1</v>
      </c>
      <c r="F372" s="1" t="s">
        <v>484</v>
      </c>
      <c r="G372" s="7">
        <f t="shared" si="192"/>
        <v>2</v>
      </c>
      <c r="H372" s="1" t="s">
        <v>416</v>
      </c>
      <c r="I372" s="7">
        <f t="shared" si="193"/>
        <v>1</v>
      </c>
      <c r="J372" s="1" t="s">
        <v>421</v>
      </c>
      <c r="K372" s="7">
        <f t="shared" si="194"/>
        <v>2</v>
      </c>
      <c r="L372" s="7">
        <f t="shared" si="195"/>
        <v>2</v>
      </c>
      <c r="M372" s="1" t="s">
        <v>489</v>
      </c>
      <c r="N372" s="7">
        <f t="shared" si="196"/>
        <v>1</v>
      </c>
      <c r="O372" s="7">
        <f t="shared" si="197"/>
        <v>1</v>
      </c>
      <c r="P372" s="1" t="s">
        <v>493</v>
      </c>
      <c r="Q372" s="7">
        <f t="shared" si="198"/>
        <v>1</v>
      </c>
      <c r="R372" s="7">
        <f t="shared" si="199"/>
        <v>1</v>
      </c>
      <c r="S372" s="1" t="s">
        <v>433</v>
      </c>
      <c r="T372" s="7">
        <f t="shared" si="200"/>
        <v>1</v>
      </c>
      <c r="U372" s="1">
        <f t="shared" si="201"/>
        <v>1</v>
      </c>
      <c r="V372" s="1" t="s">
        <v>438</v>
      </c>
      <c r="W372" s="7">
        <f t="shared" si="202"/>
        <v>1</v>
      </c>
      <c r="X372" s="1">
        <f t="shared" si="203"/>
        <v>1</v>
      </c>
      <c r="Y372" s="1" t="s">
        <v>425</v>
      </c>
      <c r="Z372" s="7">
        <f t="shared" si="204"/>
        <v>2</v>
      </c>
      <c r="AA372" s="1">
        <f t="shared" si="205"/>
        <v>2</v>
      </c>
      <c r="AB372" s="1" t="s">
        <v>489</v>
      </c>
      <c r="AC372" s="7">
        <f t="shared" si="206"/>
        <v>1</v>
      </c>
      <c r="AD372" s="1">
        <f t="shared" si="207"/>
        <v>1</v>
      </c>
      <c r="AE372" s="1" t="s">
        <v>440</v>
      </c>
      <c r="AF372" s="7" t="str">
        <f t="shared" si="208"/>
        <v>NA</v>
      </c>
      <c r="AG372" s="1" t="e">
        <f t="shared" si="209"/>
        <v>#VALUE!</v>
      </c>
      <c r="AH372" s="1" t="s">
        <v>454</v>
      </c>
      <c r="AI372" s="7">
        <f t="shared" si="210"/>
        <v>0</v>
      </c>
      <c r="AJ372" s="1">
        <f t="shared" si="211"/>
        <v>0</v>
      </c>
      <c r="AK372" s="1" t="s">
        <v>453</v>
      </c>
      <c r="AL372" s="7">
        <f t="shared" si="212"/>
        <v>1</v>
      </c>
      <c r="AM372" s="1">
        <f t="shared" si="213"/>
        <v>1</v>
      </c>
      <c r="AN372" s="1" t="s">
        <v>454</v>
      </c>
      <c r="AO372" s="7">
        <f t="shared" si="214"/>
        <v>0</v>
      </c>
      <c r="AP372" s="1">
        <f t="shared" si="215"/>
        <v>0</v>
      </c>
      <c r="AQ372" s="1" t="s">
        <v>454</v>
      </c>
      <c r="AR372" s="7">
        <f t="shared" si="216"/>
        <v>0</v>
      </c>
      <c r="AS372" s="1">
        <f t="shared" si="217"/>
        <v>0</v>
      </c>
      <c r="AT372" s="1" t="s">
        <v>461</v>
      </c>
      <c r="AU372" s="7">
        <f t="shared" si="218"/>
        <v>1</v>
      </c>
      <c r="AV372" s="1">
        <f t="shared" si="219"/>
        <v>1</v>
      </c>
      <c r="AW372" s="1" t="s">
        <v>467</v>
      </c>
      <c r="AX372" s="7" t="str">
        <f t="shared" si="220"/>
        <v>NA</v>
      </c>
      <c r="AY372" s="1" t="e">
        <f t="shared" si="221"/>
        <v>#VALUE!</v>
      </c>
      <c r="BA372" s="7" t="str">
        <f t="shared" si="222"/>
        <v>NA</v>
      </c>
      <c r="BB372" s="1" t="e">
        <f t="shared" si="223"/>
        <v>#VALUE!</v>
      </c>
      <c r="BC372" s="1" t="s">
        <v>454</v>
      </c>
      <c r="BD372" s="7">
        <f t="shared" si="224"/>
        <v>0</v>
      </c>
      <c r="BE372" s="1">
        <f t="shared" si="225"/>
        <v>0</v>
      </c>
      <c r="BF372" s="1" t="s">
        <v>454</v>
      </c>
      <c r="BG372" s="7">
        <f t="shared" si="226"/>
        <v>0</v>
      </c>
      <c r="BH372" s="1">
        <f t="shared" si="227"/>
        <v>0</v>
      </c>
    </row>
    <row r="373" spans="1:60" x14ac:dyDescent="0.25">
      <c r="A373" s="1" t="s">
        <v>57</v>
      </c>
      <c r="B373" s="1" t="s">
        <v>404</v>
      </c>
      <c r="C373" s="7">
        <f t="shared" si="190"/>
        <v>1</v>
      </c>
      <c r="D373" s="1" t="s">
        <v>409</v>
      </c>
      <c r="E373" s="7">
        <f t="shared" si="191"/>
        <v>2</v>
      </c>
      <c r="F373" s="1" t="s">
        <v>484</v>
      </c>
      <c r="G373" s="7">
        <f t="shared" si="192"/>
        <v>2</v>
      </c>
      <c r="H373" s="1" t="s">
        <v>416</v>
      </c>
      <c r="I373" s="7">
        <f t="shared" si="193"/>
        <v>1</v>
      </c>
      <c r="J373" s="1" t="s">
        <v>487</v>
      </c>
      <c r="K373" s="7">
        <f t="shared" si="194"/>
        <v>3</v>
      </c>
      <c r="L373" s="7">
        <f t="shared" si="195"/>
        <v>3</v>
      </c>
      <c r="M373" s="1" t="s">
        <v>425</v>
      </c>
      <c r="N373" s="7">
        <f t="shared" si="196"/>
        <v>2</v>
      </c>
      <c r="O373" s="7">
        <f t="shared" si="197"/>
        <v>2</v>
      </c>
      <c r="P373" s="1" t="s">
        <v>493</v>
      </c>
      <c r="Q373" s="7">
        <f t="shared" si="198"/>
        <v>1</v>
      </c>
      <c r="R373" s="7">
        <f t="shared" si="199"/>
        <v>1</v>
      </c>
      <c r="S373" s="1" t="s">
        <v>433</v>
      </c>
      <c r="T373" s="7">
        <f t="shared" si="200"/>
        <v>1</v>
      </c>
      <c r="U373" s="1">
        <f t="shared" si="201"/>
        <v>1</v>
      </c>
      <c r="V373" s="1" t="s">
        <v>425</v>
      </c>
      <c r="W373" s="7">
        <f t="shared" si="202"/>
        <v>2</v>
      </c>
      <c r="X373" s="1">
        <f t="shared" si="203"/>
        <v>2</v>
      </c>
      <c r="Y373" s="1" t="s">
        <v>425</v>
      </c>
      <c r="Z373" s="7">
        <f t="shared" si="204"/>
        <v>2</v>
      </c>
      <c r="AA373" s="1">
        <f t="shared" si="205"/>
        <v>2</v>
      </c>
      <c r="AB373" s="1" t="s">
        <v>425</v>
      </c>
      <c r="AC373" s="7">
        <f t="shared" si="206"/>
        <v>2</v>
      </c>
      <c r="AD373" s="1">
        <f t="shared" si="207"/>
        <v>2</v>
      </c>
      <c r="AE373" s="1" t="s">
        <v>445</v>
      </c>
      <c r="AF373" s="7">
        <f t="shared" si="208"/>
        <v>1</v>
      </c>
      <c r="AG373" s="1">
        <f t="shared" si="209"/>
        <v>1</v>
      </c>
      <c r="AH373" s="1" t="s">
        <v>453</v>
      </c>
      <c r="AI373" s="7">
        <f t="shared" si="210"/>
        <v>1</v>
      </c>
      <c r="AJ373" s="1">
        <f t="shared" si="211"/>
        <v>1</v>
      </c>
      <c r="AK373" s="1" t="s">
        <v>440</v>
      </c>
      <c r="AL373" s="7" t="str">
        <f t="shared" si="212"/>
        <v>NA</v>
      </c>
      <c r="AM373" s="1" t="e">
        <f t="shared" si="213"/>
        <v>#VALUE!</v>
      </c>
      <c r="AN373" s="1" t="s">
        <v>454</v>
      </c>
      <c r="AO373" s="7">
        <f t="shared" si="214"/>
        <v>0</v>
      </c>
      <c r="AP373" s="1">
        <f t="shared" si="215"/>
        <v>0</v>
      </c>
      <c r="AQ373" s="1" t="s">
        <v>454</v>
      </c>
      <c r="AR373" s="7">
        <f t="shared" si="216"/>
        <v>0</v>
      </c>
      <c r="AS373" s="1">
        <f t="shared" si="217"/>
        <v>0</v>
      </c>
      <c r="AT373" s="1" t="s">
        <v>463</v>
      </c>
      <c r="AU373" s="7">
        <f t="shared" si="218"/>
        <v>5</v>
      </c>
      <c r="AV373" s="1">
        <f t="shared" si="219"/>
        <v>5</v>
      </c>
      <c r="AW373" s="1" t="s">
        <v>453</v>
      </c>
      <c r="AX373" s="7">
        <f t="shared" si="220"/>
        <v>1</v>
      </c>
      <c r="AY373" s="1">
        <f t="shared" si="221"/>
        <v>1</v>
      </c>
      <c r="AZ373" s="1" t="s">
        <v>472</v>
      </c>
      <c r="BA373" s="7">
        <f t="shared" si="222"/>
        <v>3</v>
      </c>
      <c r="BB373" s="1">
        <f t="shared" si="223"/>
        <v>3</v>
      </c>
      <c r="BC373" s="1" t="s">
        <v>455</v>
      </c>
      <c r="BD373" s="7" t="str">
        <f t="shared" si="224"/>
        <v>NA</v>
      </c>
      <c r="BE373" s="1" t="e">
        <f t="shared" si="225"/>
        <v>#VALUE!</v>
      </c>
      <c r="BF373" s="1" t="s">
        <v>453</v>
      </c>
      <c r="BG373" s="7">
        <f t="shared" si="226"/>
        <v>1</v>
      </c>
      <c r="BH373" s="1">
        <f t="shared" si="227"/>
        <v>1</v>
      </c>
    </row>
    <row r="374" spans="1:60" x14ac:dyDescent="0.25">
      <c r="A374" s="1" t="s">
        <v>57</v>
      </c>
      <c r="B374" s="1" t="s">
        <v>404</v>
      </c>
      <c r="C374" s="7">
        <f t="shared" si="190"/>
        <v>1</v>
      </c>
      <c r="D374" s="1" t="s">
        <v>412</v>
      </c>
      <c r="E374" s="7">
        <f t="shared" si="191"/>
        <v>5</v>
      </c>
      <c r="F374" s="1" t="s">
        <v>484</v>
      </c>
      <c r="G374" s="7">
        <f t="shared" si="192"/>
        <v>2</v>
      </c>
      <c r="H374" s="1" t="s">
        <v>417</v>
      </c>
      <c r="I374" s="7">
        <f t="shared" si="193"/>
        <v>3</v>
      </c>
      <c r="J374" s="1" t="s">
        <v>421</v>
      </c>
      <c r="K374" s="7">
        <f t="shared" si="194"/>
        <v>2</v>
      </c>
      <c r="L374" s="7">
        <f t="shared" si="195"/>
        <v>2</v>
      </c>
      <c r="M374" s="1" t="s">
        <v>425</v>
      </c>
      <c r="N374" s="7">
        <f t="shared" si="196"/>
        <v>2</v>
      </c>
      <c r="O374" s="7">
        <f t="shared" si="197"/>
        <v>2</v>
      </c>
      <c r="P374" s="1" t="s">
        <v>496</v>
      </c>
      <c r="Q374" s="7">
        <f t="shared" si="198"/>
        <v>5</v>
      </c>
      <c r="R374" s="7">
        <f t="shared" si="199"/>
        <v>5</v>
      </c>
      <c r="S374" s="1" t="s">
        <v>435</v>
      </c>
      <c r="T374" s="7" t="str">
        <f t="shared" si="200"/>
        <v>NA</v>
      </c>
      <c r="U374" s="1" t="e">
        <f t="shared" si="201"/>
        <v>#VALUE!</v>
      </c>
      <c r="V374" s="1" t="s">
        <v>438</v>
      </c>
      <c r="W374" s="7">
        <f t="shared" si="202"/>
        <v>1</v>
      </c>
      <c r="X374" s="1">
        <f t="shared" si="203"/>
        <v>1</v>
      </c>
      <c r="Y374" s="1" t="s">
        <v>438</v>
      </c>
      <c r="Z374" s="7">
        <f t="shared" si="204"/>
        <v>1</v>
      </c>
      <c r="AA374" s="1">
        <f t="shared" si="205"/>
        <v>1</v>
      </c>
      <c r="AB374" s="1" t="s">
        <v>440</v>
      </c>
      <c r="AC374" s="7" t="str">
        <f t="shared" si="206"/>
        <v>NA</v>
      </c>
      <c r="AD374" s="1" t="e">
        <f t="shared" si="207"/>
        <v>#VALUE!</v>
      </c>
      <c r="AE374" s="1" t="s">
        <v>445</v>
      </c>
      <c r="AF374" s="7">
        <f t="shared" si="208"/>
        <v>1</v>
      </c>
      <c r="AG374" s="1">
        <f t="shared" si="209"/>
        <v>1</v>
      </c>
      <c r="AH374" s="1" t="s">
        <v>454</v>
      </c>
      <c r="AI374" s="7">
        <f t="shared" si="210"/>
        <v>0</v>
      </c>
      <c r="AJ374" s="1">
        <f t="shared" si="211"/>
        <v>0</v>
      </c>
      <c r="AK374" s="1" t="s">
        <v>453</v>
      </c>
      <c r="AL374" s="7">
        <f t="shared" si="212"/>
        <v>1</v>
      </c>
      <c r="AM374" s="1">
        <f t="shared" si="213"/>
        <v>1</v>
      </c>
      <c r="AN374" s="1" t="s">
        <v>453</v>
      </c>
      <c r="AO374" s="7">
        <f t="shared" si="214"/>
        <v>1</v>
      </c>
      <c r="AP374" s="1">
        <f t="shared" si="215"/>
        <v>1</v>
      </c>
      <c r="AQ374" s="1" t="s">
        <v>453</v>
      </c>
      <c r="AR374" s="7">
        <f t="shared" si="216"/>
        <v>1</v>
      </c>
      <c r="AS374" s="1">
        <f t="shared" si="217"/>
        <v>1</v>
      </c>
      <c r="AT374" s="1" t="s">
        <v>461</v>
      </c>
      <c r="AU374" s="7">
        <f t="shared" si="218"/>
        <v>1</v>
      </c>
      <c r="AV374" s="1">
        <f t="shared" si="219"/>
        <v>1</v>
      </c>
      <c r="AW374" s="1" t="s">
        <v>454</v>
      </c>
      <c r="AX374" s="7">
        <f t="shared" si="220"/>
        <v>0</v>
      </c>
      <c r="AY374" s="1">
        <f t="shared" si="221"/>
        <v>0</v>
      </c>
      <c r="BA374" s="7" t="str">
        <f t="shared" si="222"/>
        <v>NA</v>
      </c>
      <c r="BB374" s="1" t="e">
        <f t="shared" si="223"/>
        <v>#VALUE!</v>
      </c>
      <c r="BC374" s="1" t="s">
        <v>454</v>
      </c>
      <c r="BD374" s="7">
        <f t="shared" si="224"/>
        <v>0</v>
      </c>
      <c r="BE374" s="1">
        <f t="shared" si="225"/>
        <v>0</v>
      </c>
      <c r="BF374" s="1" t="s">
        <v>454</v>
      </c>
      <c r="BG374" s="7">
        <f t="shared" si="226"/>
        <v>0</v>
      </c>
      <c r="BH374" s="1">
        <f t="shared" si="227"/>
        <v>0</v>
      </c>
    </row>
    <row r="375" spans="1:60" x14ac:dyDescent="0.25">
      <c r="A375" s="1" t="s">
        <v>7</v>
      </c>
      <c r="B375" s="1" t="s">
        <v>403</v>
      </c>
      <c r="C375" s="7">
        <f t="shared" si="190"/>
        <v>2</v>
      </c>
      <c r="D375" s="1" t="s">
        <v>408</v>
      </c>
      <c r="E375" s="7">
        <f t="shared" si="191"/>
        <v>1</v>
      </c>
      <c r="F375" s="1" t="s">
        <v>414</v>
      </c>
      <c r="G375" s="7">
        <f t="shared" si="192"/>
        <v>1</v>
      </c>
      <c r="H375" s="1" t="s">
        <v>416</v>
      </c>
      <c r="I375" s="7">
        <f t="shared" si="193"/>
        <v>1</v>
      </c>
      <c r="J375" s="1" t="s">
        <v>420</v>
      </c>
      <c r="K375" s="7">
        <f t="shared" si="194"/>
        <v>1</v>
      </c>
      <c r="L375" s="7">
        <f t="shared" si="195"/>
        <v>1</v>
      </c>
      <c r="M375" s="1" t="s">
        <v>489</v>
      </c>
      <c r="N375" s="7">
        <f t="shared" si="196"/>
        <v>1</v>
      </c>
      <c r="O375" s="7">
        <f t="shared" si="197"/>
        <v>1</v>
      </c>
      <c r="P375" s="1" t="s">
        <v>493</v>
      </c>
      <c r="Q375" s="7">
        <f t="shared" si="198"/>
        <v>1</v>
      </c>
      <c r="R375" s="7">
        <f t="shared" si="199"/>
        <v>1</v>
      </c>
      <c r="S375" s="1" t="s">
        <v>432</v>
      </c>
      <c r="T375" s="7">
        <f t="shared" si="200"/>
        <v>2</v>
      </c>
      <c r="U375" s="1">
        <f t="shared" si="201"/>
        <v>2</v>
      </c>
      <c r="V375" s="1" t="s">
        <v>438</v>
      </c>
      <c r="W375" s="7">
        <f t="shared" si="202"/>
        <v>1</v>
      </c>
      <c r="X375" s="1">
        <f t="shared" si="203"/>
        <v>1</v>
      </c>
      <c r="Y375" s="1" t="s">
        <v>438</v>
      </c>
      <c r="Z375" s="7">
        <f t="shared" si="204"/>
        <v>1</v>
      </c>
      <c r="AA375" s="1">
        <f t="shared" si="205"/>
        <v>1</v>
      </c>
      <c r="AB375" s="1" t="s">
        <v>489</v>
      </c>
      <c r="AC375" s="7">
        <f t="shared" si="206"/>
        <v>1</v>
      </c>
      <c r="AD375" s="1">
        <f t="shared" si="207"/>
        <v>1</v>
      </c>
      <c r="AE375" s="1" t="s">
        <v>445</v>
      </c>
      <c r="AF375" s="7">
        <f t="shared" si="208"/>
        <v>1</v>
      </c>
      <c r="AG375" s="1">
        <f t="shared" si="209"/>
        <v>1</v>
      </c>
      <c r="AH375" s="1" t="s">
        <v>453</v>
      </c>
      <c r="AI375" s="7">
        <f t="shared" si="210"/>
        <v>1</v>
      </c>
      <c r="AJ375" s="1">
        <f t="shared" si="211"/>
        <v>1</v>
      </c>
      <c r="AK375" s="1" t="s">
        <v>440</v>
      </c>
      <c r="AL375" s="7" t="str">
        <f t="shared" si="212"/>
        <v>NA</v>
      </c>
      <c r="AM375" s="1" t="e">
        <f t="shared" si="213"/>
        <v>#VALUE!</v>
      </c>
      <c r="AN375" s="1" t="s">
        <v>454</v>
      </c>
      <c r="AO375" s="7">
        <f t="shared" si="214"/>
        <v>0</v>
      </c>
      <c r="AP375" s="1">
        <f t="shared" si="215"/>
        <v>0</v>
      </c>
      <c r="AQ375" s="1" t="s">
        <v>453</v>
      </c>
      <c r="AR375" s="7">
        <f t="shared" si="216"/>
        <v>1</v>
      </c>
      <c r="AS375" s="1">
        <f t="shared" si="217"/>
        <v>1</v>
      </c>
      <c r="AT375" s="1" t="s">
        <v>464</v>
      </c>
      <c r="AU375" s="7">
        <f t="shared" si="218"/>
        <v>4</v>
      </c>
      <c r="AV375" s="1">
        <f t="shared" si="219"/>
        <v>4</v>
      </c>
      <c r="AW375" s="1" t="s">
        <v>454</v>
      </c>
      <c r="AX375" s="7">
        <f t="shared" si="220"/>
        <v>0</v>
      </c>
      <c r="AY375" s="1">
        <f t="shared" si="221"/>
        <v>0</v>
      </c>
      <c r="BA375" s="7" t="str">
        <f t="shared" si="222"/>
        <v>NA</v>
      </c>
      <c r="BB375" s="1" t="e">
        <f t="shared" si="223"/>
        <v>#VALUE!</v>
      </c>
      <c r="BC375" s="1" t="s">
        <v>453</v>
      </c>
      <c r="BD375" s="7">
        <f t="shared" si="224"/>
        <v>1</v>
      </c>
      <c r="BE375" s="1">
        <f t="shared" si="225"/>
        <v>1</v>
      </c>
      <c r="BF375" s="1" t="s">
        <v>455</v>
      </c>
      <c r="BG375" s="7" t="str">
        <f t="shared" si="226"/>
        <v>NA</v>
      </c>
      <c r="BH375" s="1" t="e">
        <f t="shared" si="227"/>
        <v>#VALUE!</v>
      </c>
    </row>
    <row r="376" spans="1:60" x14ac:dyDescent="0.25">
      <c r="A376" s="1" t="s">
        <v>351</v>
      </c>
      <c r="B376" s="1" t="s">
        <v>403</v>
      </c>
      <c r="C376" s="7">
        <f t="shared" si="190"/>
        <v>2</v>
      </c>
      <c r="D376" s="1" t="s">
        <v>412</v>
      </c>
      <c r="E376" s="7">
        <f t="shared" si="191"/>
        <v>5</v>
      </c>
      <c r="F376" s="1" t="s">
        <v>414</v>
      </c>
      <c r="G376" s="7">
        <f t="shared" si="192"/>
        <v>1</v>
      </c>
      <c r="H376" s="1" t="s">
        <v>418</v>
      </c>
      <c r="I376" s="7">
        <f t="shared" si="193"/>
        <v>2</v>
      </c>
      <c r="J376" s="1" t="s">
        <v>487</v>
      </c>
      <c r="K376" s="7">
        <f t="shared" si="194"/>
        <v>3</v>
      </c>
      <c r="L376" s="7">
        <f t="shared" si="195"/>
        <v>3</v>
      </c>
      <c r="M376" s="1" t="s">
        <v>491</v>
      </c>
      <c r="N376" s="7" t="str">
        <f t="shared" si="196"/>
        <v>NA</v>
      </c>
      <c r="O376" s="7" t="e">
        <f t="shared" si="197"/>
        <v>#VALUE!</v>
      </c>
      <c r="Q376" s="7" t="str">
        <f t="shared" si="198"/>
        <v>NA</v>
      </c>
      <c r="R376" s="7" t="e">
        <f t="shared" si="199"/>
        <v>#VALUE!</v>
      </c>
      <c r="S376" s="1" t="s">
        <v>434</v>
      </c>
      <c r="T376" s="7">
        <f t="shared" si="200"/>
        <v>5</v>
      </c>
      <c r="U376" s="1">
        <f t="shared" si="201"/>
        <v>5</v>
      </c>
      <c r="V376" s="1" t="s">
        <v>425</v>
      </c>
      <c r="W376" s="7">
        <f t="shared" si="202"/>
        <v>2</v>
      </c>
      <c r="X376" s="1">
        <f t="shared" si="203"/>
        <v>2</v>
      </c>
      <c r="Y376" s="1" t="s">
        <v>425</v>
      </c>
      <c r="Z376" s="7">
        <f t="shared" si="204"/>
        <v>2</v>
      </c>
      <c r="AA376" s="1">
        <f t="shared" si="205"/>
        <v>2</v>
      </c>
      <c r="AB376" s="1" t="s">
        <v>489</v>
      </c>
      <c r="AC376" s="7">
        <f t="shared" si="206"/>
        <v>1</v>
      </c>
      <c r="AD376" s="1">
        <f t="shared" si="207"/>
        <v>1</v>
      </c>
      <c r="AE376" s="1" t="s">
        <v>445</v>
      </c>
      <c r="AF376" s="7">
        <f t="shared" si="208"/>
        <v>1</v>
      </c>
      <c r="AG376" s="1">
        <f t="shared" si="209"/>
        <v>1</v>
      </c>
      <c r="AH376" s="1" t="s">
        <v>453</v>
      </c>
      <c r="AI376" s="7">
        <f t="shared" si="210"/>
        <v>1</v>
      </c>
      <c r="AJ376" s="1">
        <f t="shared" si="211"/>
        <v>1</v>
      </c>
      <c r="AK376" s="1" t="s">
        <v>454</v>
      </c>
      <c r="AL376" s="7">
        <f t="shared" si="212"/>
        <v>0</v>
      </c>
      <c r="AM376" s="1">
        <f t="shared" si="213"/>
        <v>0</v>
      </c>
      <c r="AN376" s="1" t="s">
        <v>454</v>
      </c>
      <c r="AO376" s="7">
        <f t="shared" si="214"/>
        <v>0</v>
      </c>
      <c r="AP376" s="1">
        <f t="shared" si="215"/>
        <v>0</v>
      </c>
      <c r="AQ376" s="1" t="s">
        <v>453</v>
      </c>
      <c r="AR376" s="7">
        <f t="shared" si="216"/>
        <v>1</v>
      </c>
      <c r="AS376" s="1">
        <f t="shared" si="217"/>
        <v>1</v>
      </c>
      <c r="AT376" s="1" t="s">
        <v>463</v>
      </c>
      <c r="AU376" s="7">
        <f t="shared" si="218"/>
        <v>5</v>
      </c>
      <c r="AV376" s="1">
        <f t="shared" si="219"/>
        <v>5</v>
      </c>
      <c r="AW376" s="1" t="s">
        <v>454</v>
      </c>
      <c r="AX376" s="7">
        <f t="shared" si="220"/>
        <v>0</v>
      </c>
      <c r="AY376" s="1">
        <f t="shared" si="221"/>
        <v>0</v>
      </c>
      <c r="BA376" s="7" t="str">
        <f t="shared" si="222"/>
        <v>NA</v>
      </c>
      <c r="BB376" s="1" t="e">
        <f t="shared" si="223"/>
        <v>#VALUE!</v>
      </c>
      <c r="BC376" s="1" t="s">
        <v>453</v>
      </c>
      <c r="BD376" s="7">
        <f t="shared" si="224"/>
        <v>1</v>
      </c>
      <c r="BE376" s="1">
        <f t="shared" si="225"/>
        <v>1</v>
      </c>
      <c r="BF376" s="1" t="s">
        <v>453</v>
      </c>
      <c r="BG376" s="7">
        <f t="shared" si="226"/>
        <v>1</v>
      </c>
      <c r="BH376" s="1">
        <f t="shared" si="227"/>
        <v>1</v>
      </c>
    </row>
    <row r="377" spans="1:60" x14ac:dyDescent="0.25">
      <c r="A377" s="1" t="s">
        <v>184</v>
      </c>
      <c r="B377" s="1" t="s">
        <v>404</v>
      </c>
      <c r="C377" s="7">
        <f t="shared" si="190"/>
        <v>1</v>
      </c>
      <c r="D377" s="1" t="s">
        <v>410</v>
      </c>
      <c r="E377" s="7">
        <f t="shared" si="191"/>
        <v>3</v>
      </c>
      <c r="F377" s="1" t="s">
        <v>484</v>
      </c>
      <c r="G377" s="7">
        <f t="shared" si="192"/>
        <v>2</v>
      </c>
      <c r="H377" s="1" t="s">
        <v>417</v>
      </c>
      <c r="I377" s="7">
        <f t="shared" si="193"/>
        <v>3</v>
      </c>
      <c r="J377" s="1" t="s">
        <v>421</v>
      </c>
      <c r="K377" s="7">
        <f t="shared" si="194"/>
        <v>2</v>
      </c>
      <c r="L377" s="7">
        <f t="shared" si="195"/>
        <v>2</v>
      </c>
      <c r="M377" s="1" t="s">
        <v>425</v>
      </c>
      <c r="N377" s="7">
        <f t="shared" si="196"/>
        <v>2</v>
      </c>
      <c r="O377" s="7">
        <f t="shared" si="197"/>
        <v>2</v>
      </c>
      <c r="P377" s="1" t="s">
        <v>495</v>
      </c>
      <c r="Q377" s="7">
        <f t="shared" si="198"/>
        <v>4</v>
      </c>
      <c r="R377" s="7">
        <f t="shared" si="199"/>
        <v>4</v>
      </c>
      <c r="S377" s="1" t="s">
        <v>433</v>
      </c>
      <c r="T377" s="7">
        <f t="shared" si="200"/>
        <v>1</v>
      </c>
      <c r="U377" s="1">
        <f t="shared" si="201"/>
        <v>1</v>
      </c>
      <c r="V377" s="1" t="s">
        <v>438</v>
      </c>
      <c r="W377" s="7">
        <f t="shared" si="202"/>
        <v>1</v>
      </c>
      <c r="X377" s="1">
        <f t="shared" si="203"/>
        <v>1</v>
      </c>
      <c r="Y377" s="1" t="s">
        <v>438</v>
      </c>
      <c r="Z377" s="7">
        <f t="shared" si="204"/>
        <v>1</v>
      </c>
      <c r="AA377" s="1">
        <f t="shared" si="205"/>
        <v>1</v>
      </c>
      <c r="AB377" s="1" t="s">
        <v>489</v>
      </c>
      <c r="AC377" s="7">
        <f t="shared" si="206"/>
        <v>1</v>
      </c>
      <c r="AD377" s="1">
        <f t="shared" si="207"/>
        <v>1</v>
      </c>
      <c r="AE377" s="1" t="s">
        <v>425</v>
      </c>
      <c r="AF377" s="7">
        <f t="shared" si="208"/>
        <v>2</v>
      </c>
      <c r="AG377" s="1">
        <f t="shared" si="209"/>
        <v>2</v>
      </c>
      <c r="AH377" s="1" t="s">
        <v>453</v>
      </c>
      <c r="AI377" s="7">
        <f t="shared" si="210"/>
        <v>1</v>
      </c>
      <c r="AJ377" s="1">
        <f t="shared" si="211"/>
        <v>1</v>
      </c>
      <c r="AK377" s="1" t="s">
        <v>453</v>
      </c>
      <c r="AL377" s="7">
        <f t="shared" si="212"/>
        <v>1</v>
      </c>
      <c r="AM377" s="1">
        <f t="shared" si="213"/>
        <v>1</v>
      </c>
      <c r="AN377" s="1" t="s">
        <v>454</v>
      </c>
      <c r="AO377" s="7">
        <f t="shared" si="214"/>
        <v>0</v>
      </c>
      <c r="AP377" s="1">
        <f t="shared" si="215"/>
        <v>0</v>
      </c>
      <c r="AQ377" s="1" t="s">
        <v>454</v>
      </c>
      <c r="AR377" s="7">
        <f t="shared" si="216"/>
        <v>0</v>
      </c>
      <c r="AS377" s="1">
        <f t="shared" si="217"/>
        <v>0</v>
      </c>
      <c r="AT377" s="1" t="s">
        <v>465</v>
      </c>
      <c r="AU377" s="7">
        <f t="shared" si="218"/>
        <v>2</v>
      </c>
      <c r="AV377" s="1">
        <f t="shared" si="219"/>
        <v>2</v>
      </c>
      <c r="AW377" s="1" t="s">
        <v>453</v>
      </c>
      <c r="AX377" s="7">
        <f t="shared" si="220"/>
        <v>1</v>
      </c>
      <c r="AY377" s="1">
        <f t="shared" si="221"/>
        <v>1</v>
      </c>
      <c r="AZ377" s="1" t="s">
        <v>474</v>
      </c>
      <c r="BA377" s="7">
        <f t="shared" si="222"/>
        <v>1</v>
      </c>
      <c r="BB377" s="1">
        <f t="shared" si="223"/>
        <v>1</v>
      </c>
      <c r="BC377" s="1" t="s">
        <v>455</v>
      </c>
      <c r="BD377" s="7" t="str">
        <f t="shared" si="224"/>
        <v>NA</v>
      </c>
      <c r="BE377" s="1" t="e">
        <f t="shared" si="225"/>
        <v>#VALUE!</v>
      </c>
      <c r="BF377" s="1" t="s">
        <v>454</v>
      </c>
      <c r="BG377" s="7">
        <f t="shared" si="226"/>
        <v>0</v>
      </c>
      <c r="BH377" s="1">
        <f t="shared" si="227"/>
        <v>0</v>
      </c>
    </row>
    <row r="378" spans="1:60" x14ac:dyDescent="0.25">
      <c r="A378" s="1" t="s">
        <v>75</v>
      </c>
      <c r="B378" s="1" t="s">
        <v>404</v>
      </c>
      <c r="C378" s="7">
        <f t="shared" si="190"/>
        <v>1</v>
      </c>
      <c r="D378" s="1" t="s">
        <v>409</v>
      </c>
      <c r="E378" s="7">
        <f t="shared" si="191"/>
        <v>2</v>
      </c>
      <c r="F378" s="1" t="s">
        <v>484</v>
      </c>
      <c r="G378" s="7">
        <f t="shared" si="192"/>
        <v>2</v>
      </c>
      <c r="H378" s="1" t="s">
        <v>417</v>
      </c>
      <c r="I378" s="7">
        <f t="shared" si="193"/>
        <v>3</v>
      </c>
      <c r="J378" s="1" t="s">
        <v>487</v>
      </c>
      <c r="K378" s="7">
        <f t="shared" si="194"/>
        <v>3</v>
      </c>
      <c r="L378" s="7">
        <f t="shared" si="195"/>
        <v>3</v>
      </c>
      <c r="M378" s="1" t="s">
        <v>425</v>
      </c>
      <c r="N378" s="7">
        <f t="shared" si="196"/>
        <v>2</v>
      </c>
      <c r="O378" s="7">
        <f t="shared" si="197"/>
        <v>2</v>
      </c>
      <c r="P378" s="1" t="s">
        <v>496</v>
      </c>
      <c r="Q378" s="7">
        <f t="shared" si="198"/>
        <v>5</v>
      </c>
      <c r="R378" s="7">
        <f t="shared" si="199"/>
        <v>5</v>
      </c>
      <c r="S378" s="1" t="s">
        <v>434</v>
      </c>
      <c r="T378" s="7">
        <f t="shared" si="200"/>
        <v>5</v>
      </c>
      <c r="U378" s="1">
        <f t="shared" si="201"/>
        <v>5</v>
      </c>
      <c r="V378" s="1" t="s">
        <v>425</v>
      </c>
      <c r="W378" s="7">
        <f t="shared" si="202"/>
        <v>2</v>
      </c>
      <c r="X378" s="1">
        <f t="shared" si="203"/>
        <v>2</v>
      </c>
      <c r="Y378" s="1" t="s">
        <v>425</v>
      </c>
      <c r="Z378" s="7">
        <f t="shared" si="204"/>
        <v>2</v>
      </c>
      <c r="AA378" s="1">
        <f t="shared" si="205"/>
        <v>2</v>
      </c>
      <c r="AB378" s="1" t="s">
        <v>425</v>
      </c>
      <c r="AC378" s="7">
        <f t="shared" si="206"/>
        <v>2</v>
      </c>
      <c r="AD378" s="1">
        <f t="shared" si="207"/>
        <v>2</v>
      </c>
      <c r="AE378" s="1" t="s">
        <v>425</v>
      </c>
      <c r="AF378" s="7">
        <f t="shared" si="208"/>
        <v>2</v>
      </c>
      <c r="AG378" s="1">
        <f t="shared" si="209"/>
        <v>2</v>
      </c>
      <c r="AH378" s="1" t="s">
        <v>453</v>
      </c>
      <c r="AI378" s="7">
        <f t="shared" si="210"/>
        <v>1</v>
      </c>
      <c r="AJ378" s="1">
        <f t="shared" si="211"/>
        <v>1</v>
      </c>
      <c r="AK378" s="1" t="s">
        <v>453</v>
      </c>
      <c r="AL378" s="7">
        <f t="shared" si="212"/>
        <v>1</v>
      </c>
      <c r="AM378" s="1">
        <f t="shared" si="213"/>
        <v>1</v>
      </c>
      <c r="AN378" s="1" t="s">
        <v>453</v>
      </c>
      <c r="AO378" s="7">
        <f t="shared" si="214"/>
        <v>1</v>
      </c>
      <c r="AP378" s="1">
        <f t="shared" si="215"/>
        <v>1</v>
      </c>
      <c r="AQ378" s="1" t="s">
        <v>453</v>
      </c>
      <c r="AR378" s="7">
        <f t="shared" si="216"/>
        <v>1</v>
      </c>
      <c r="AS378" s="1">
        <f t="shared" si="217"/>
        <v>1</v>
      </c>
      <c r="AT378" s="1" t="s">
        <v>464</v>
      </c>
      <c r="AU378" s="7">
        <f t="shared" si="218"/>
        <v>4</v>
      </c>
      <c r="AV378" s="1">
        <f t="shared" si="219"/>
        <v>4</v>
      </c>
      <c r="AW378" s="1" t="s">
        <v>453</v>
      </c>
      <c r="AX378" s="7">
        <f t="shared" si="220"/>
        <v>1</v>
      </c>
      <c r="AY378" s="1">
        <f t="shared" si="221"/>
        <v>1</v>
      </c>
      <c r="AZ378" s="1" t="s">
        <v>473</v>
      </c>
      <c r="BA378" s="7">
        <f t="shared" si="222"/>
        <v>2</v>
      </c>
      <c r="BB378" s="1">
        <f t="shared" si="223"/>
        <v>2</v>
      </c>
      <c r="BC378" s="1" t="s">
        <v>453</v>
      </c>
      <c r="BD378" s="7">
        <f t="shared" si="224"/>
        <v>1</v>
      </c>
      <c r="BE378" s="1">
        <f t="shared" si="225"/>
        <v>1</v>
      </c>
      <c r="BF378" s="1" t="s">
        <v>453</v>
      </c>
      <c r="BG378" s="7">
        <f t="shared" si="226"/>
        <v>1</v>
      </c>
      <c r="BH378" s="1">
        <f t="shared" si="227"/>
        <v>1</v>
      </c>
    </row>
    <row r="379" spans="1:60" x14ac:dyDescent="0.25">
      <c r="A379" s="1" t="s">
        <v>81</v>
      </c>
      <c r="B379" s="1" t="s">
        <v>404</v>
      </c>
      <c r="C379" s="7">
        <f t="shared" si="190"/>
        <v>1</v>
      </c>
      <c r="D379" s="1" t="s">
        <v>409</v>
      </c>
      <c r="E379" s="7">
        <f t="shared" si="191"/>
        <v>2</v>
      </c>
      <c r="F379" s="1" t="s">
        <v>484</v>
      </c>
      <c r="G379" s="7">
        <f t="shared" si="192"/>
        <v>2</v>
      </c>
      <c r="H379" s="1" t="s">
        <v>417</v>
      </c>
      <c r="I379" s="7">
        <f t="shared" si="193"/>
        <v>3</v>
      </c>
      <c r="J379" s="1" t="s">
        <v>487</v>
      </c>
      <c r="K379" s="7">
        <f t="shared" si="194"/>
        <v>3</v>
      </c>
      <c r="L379" s="7">
        <f t="shared" si="195"/>
        <v>3</v>
      </c>
      <c r="M379" s="1" t="s">
        <v>426</v>
      </c>
      <c r="N379" s="7">
        <f t="shared" si="196"/>
        <v>4</v>
      </c>
      <c r="O379" s="7">
        <f t="shared" si="197"/>
        <v>4</v>
      </c>
      <c r="Q379" s="7" t="str">
        <f t="shared" si="198"/>
        <v>NA</v>
      </c>
      <c r="R379" s="7" t="e">
        <f t="shared" si="199"/>
        <v>#VALUE!</v>
      </c>
      <c r="S379" s="1" t="s">
        <v>434</v>
      </c>
      <c r="T379" s="7">
        <f t="shared" si="200"/>
        <v>5</v>
      </c>
      <c r="U379" s="1">
        <f t="shared" si="201"/>
        <v>5</v>
      </c>
      <c r="V379" s="1" t="s">
        <v>425</v>
      </c>
      <c r="W379" s="7">
        <f t="shared" si="202"/>
        <v>2</v>
      </c>
      <c r="X379" s="1">
        <f t="shared" si="203"/>
        <v>2</v>
      </c>
      <c r="Y379" s="1" t="s">
        <v>425</v>
      </c>
      <c r="Z379" s="7">
        <f t="shared" si="204"/>
        <v>2</v>
      </c>
      <c r="AA379" s="1">
        <f t="shared" si="205"/>
        <v>2</v>
      </c>
      <c r="AB379" s="1" t="s">
        <v>425</v>
      </c>
      <c r="AC379" s="7">
        <f t="shared" si="206"/>
        <v>2</v>
      </c>
      <c r="AD379" s="1">
        <f t="shared" si="207"/>
        <v>2</v>
      </c>
      <c r="AE379" s="1" t="s">
        <v>445</v>
      </c>
      <c r="AF379" s="7">
        <f t="shared" si="208"/>
        <v>1</v>
      </c>
      <c r="AG379" s="1">
        <f t="shared" si="209"/>
        <v>1</v>
      </c>
      <c r="AH379" s="1" t="s">
        <v>453</v>
      </c>
      <c r="AI379" s="7">
        <f t="shared" si="210"/>
        <v>1</v>
      </c>
      <c r="AJ379" s="1">
        <f t="shared" si="211"/>
        <v>1</v>
      </c>
      <c r="AK379" s="1" t="s">
        <v>453</v>
      </c>
      <c r="AL379" s="7">
        <f t="shared" si="212"/>
        <v>1</v>
      </c>
      <c r="AM379" s="1">
        <f t="shared" si="213"/>
        <v>1</v>
      </c>
      <c r="AN379" s="1" t="s">
        <v>453</v>
      </c>
      <c r="AO379" s="7">
        <f t="shared" si="214"/>
        <v>1</v>
      </c>
      <c r="AP379" s="1">
        <f t="shared" si="215"/>
        <v>1</v>
      </c>
      <c r="AQ379" s="1" t="s">
        <v>453</v>
      </c>
      <c r="AR379" s="7">
        <f t="shared" si="216"/>
        <v>1</v>
      </c>
      <c r="AS379" s="1">
        <f t="shared" si="217"/>
        <v>1</v>
      </c>
      <c r="AT379" s="1" t="s">
        <v>464</v>
      </c>
      <c r="AU379" s="7">
        <f t="shared" si="218"/>
        <v>4</v>
      </c>
      <c r="AV379" s="1">
        <f t="shared" si="219"/>
        <v>4</v>
      </c>
      <c r="AW379" s="1" t="s">
        <v>453</v>
      </c>
      <c r="AX379" s="7">
        <f t="shared" si="220"/>
        <v>1</v>
      </c>
      <c r="AY379" s="1">
        <f t="shared" si="221"/>
        <v>1</v>
      </c>
      <c r="AZ379" s="1" t="s">
        <v>474</v>
      </c>
      <c r="BA379" s="7">
        <f t="shared" si="222"/>
        <v>1</v>
      </c>
      <c r="BB379" s="1">
        <f t="shared" si="223"/>
        <v>1</v>
      </c>
      <c r="BC379" s="1" t="s">
        <v>453</v>
      </c>
      <c r="BD379" s="7">
        <f t="shared" si="224"/>
        <v>1</v>
      </c>
      <c r="BE379" s="1">
        <f t="shared" si="225"/>
        <v>1</v>
      </c>
      <c r="BF379" s="1" t="s">
        <v>453</v>
      </c>
      <c r="BG379" s="7">
        <f t="shared" si="226"/>
        <v>1</v>
      </c>
      <c r="BH379" s="1">
        <f t="shared" si="227"/>
        <v>1</v>
      </c>
    </row>
    <row r="380" spans="1:60" x14ac:dyDescent="0.25">
      <c r="A380" s="1" t="s">
        <v>34</v>
      </c>
      <c r="B380" s="1" t="s">
        <v>404</v>
      </c>
      <c r="C380" s="7">
        <f t="shared" si="190"/>
        <v>1</v>
      </c>
      <c r="D380" s="1" t="s">
        <v>408</v>
      </c>
      <c r="E380" s="7">
        <f t="shared" si="191"/>
        <v>1</v>
      </c>
      <c r="F380" s="1" t="s">
        <v>414</v>
      </c>
      <c r="G380" s="7">
        <f t="shared" si="192"/>
        <v>1</v>
      </c>
      <c r="H380" s="1" t="s">
        <v>416</v>
      </c>
      <c r="I380" s="7">
        <f t="shared" si="193"/>
        <v>1</v>
      </c>
      <c r="J380" s="1" t="s">
        <v>421</v>
      </c>
      <c r="K380" s="7">
        <f t="shared" si="194"/>
        <v>2</v>
      </c>
      <c r="L380" s="7">
        <f t="shared" si="195"/>
        <v>2</v>
      </c>
      <c r="M380" s="1" t="s">
        <v>489</v>
      </c>
      <c r="N380" s="7">
        <f t="shared" si="196"/>
        <v>1</v>
      </c>
      <c r="O380" s="7">
        <f t="shared" si="197"/>
        <v>1</v>
      </c>
      <c r="P380" s="1" t="s">
        <v>494</v>
      </c>
      <c r="Q380" s="7">
        <f t="shared" si="198"/>
        <v>4</v>
      </c>
      <c r="R380" s="7">
        <f t="shared" si="199"/>
        <v>4</v>
      </c>
      <c r="S380" s="1" t="s">
        <v>433</v>
      </c>
      <c r="T380" s="7">
        <f t="shared" si="200"/>
        <v>1</v>
      </c>
      <c r="U380" s="1">
        <f t="shared" si="201"/>
        <v>1</v>
      </c>
      <c r="V380" s="1" t="s">
        <v>438</v>
      </c>
      <c r="W380" s="7">
        <f t="shared" si="202"/>
        <v>1</v>
      </c>
      <c r="X380" s="1">
        <f t="shared" si="203"/>
        <v>1</v>
      </c>
      <c r="Y380" s="1" t="s">
        <v>425</v>
      </c>
      <c r="Z380" s="7">
        <f t="shared" si="204"/>
        <v>2</v>
      </c>
      <c r="AA380" s="1">
        <f t="shared" si="205"/>
        <v>2</v>
      </c>
      <c r="AB380" s="1" t="s">
        <v>489</v>
      </c>
      <c r="AC380" s="7">
        <f t="shared" si="206"/>
        <v>1</v>
      </c>
      <c r="AD380" s="1">
        <f t="shared" si="207"/>
        <v>1</v>
      </c>
      <c r="AE380" s="1" t="s">
        <v>446</v>
      </c>
      <c r="AF380" s="7">
        <f t="shared" si="208"/>
        <v>5</v>
      </c>
      <c r="AG380" s="1">
        <f t="shared" si="209"/>
        <v>5</v>
      </c>
      <c r="AH380" s="1" t="s">
        <v>455</v>
      </c>
      <c r="AI380" s="7" t="str">
        <f t="shared" si="210"/>
        <v>NA</v>
      </c>
      <c r="AJ380" s="1" t="e">
        <f t="shared" si="211"/>
        <v>#VALUE!</v>
      </c>
      <c r="AK380" s="1" t="s">
        <v>453</v>
      </c>
      <c r="AL380" s="7">
        <f t="shared" si="212"/>
        <v>1</v>
      </c>
      <c r="AM380" s="1">
        <f t="shared" si="213"/>
        <v>1</v>
      </c>
      <c r="AN380" s="1" t="s">
        <v>454</v>
      </c>
      <c r="AO380" s="7">
        <f t="shared" si="214"/>
        <v>0</v>
      </c>
      <c r="AP380" s="1">
        <f t="shared" si="215"/>
        <v>0</v>
      </c>
      <c r="AQ380" s="1" t="s">
        <v>453</v>
      </c>
      <c r="AR380" s="7">
        <f t="shared" si="216"/>
        <v>1</v>
      </c>
      <c r="AS380" s="1">
        <f t="shared" si="217"/>
        <v>1</v>
      </c>
      <c r="AT380" s="1" t="s">
        <v>462</v>
      </c>
      <c r="AU380" s="7">
        <f t="shared" si="218"/>
        <v>3</v>
      </c>
      <c r="AV380" s="1">
        <f t="shared" si="219"/>
        <v>3</v>
      </c>
      <c r="AW380" s="1" t="s">
        <v>453</v>
      </c>
      <c r="AX380" s="7">
        <f t="shared" si="220"/>
        <v>1</v>
      </c>
      <c r="AY380" s="1">
        <f t="shared" si="221"/>
        <v>1</v>
      </c>
      <c r="AZ380" s="1" t="s">
        <v>473</v>
      </c>
      <c r="BA380" s="7">
        <f t="shared" si="222"/>
        <v>2</v>
      </c>
      <c r="BB380" s="1">
        <f t="shared" si="223"/>
        <v>2</v>
      </c>
      <c r="BC380" s="1" t="s">
        <v>454</v>
      </c>
      <c r="BD380" s="7">
        <f t="shared" si="224"/>
        <v>0</v>
      </c>
      <c r="BE380" s="1">
        <f t="shared" si="225"/>
        <v>0</v>
      </c>
      <c r="BF380" s="1" t="s">
        <v>455</v>
      </c>
      <c r="BG380" s="7" t="str">
        <f t="shared" si="226"/>
        <v>NA</v>
      </c>
      <c r="BH380" s="1" t="e">
        <f t="shared" si="227"/>
        <v>#VALUE!</v>
      </c>
    </row>
    <row r="381" spans="1:60" x14ac:dyDescent="0.25">
      <c r="A381" s="1" t="s">
        <v>304</v>
      </c>
      <c r="B381" s="1" t="s">
        <v>404</v>
      </c>
      <c r="C381" s="7">
        <f t="shared" si="190"/>
        <v>1</v>
      </c>
      <c r="D381" s="1" t="s">
        <v>412</v>
      </c>
      <c r="E381" s="7">
        <f t="shared" si="191"/>
        <v>5</v>
      </c>
      <c r="F381" s="1" t="s">
        <v>415</v>
      </c>
      <c r="G381" s="7">
        <f t="shared" si="192"/>
        <v>3</v>
      </c>
      <c r="H381" s="1" t="s">
        <v>417</v>
      </c>
      <c r="I381" s="7">
        <f t="shared" si="193"/>
        <v>3</v>
      </c>
      <c r="J381" s="1" t="s">
        <v>421</v>
      </c>
      <c r="K381" s="7">
        <f t="shared" si="194"/>
        <v>2</v>
      </c>
      <c r="L381" s="7">
        <f t="shared" si="195"/>
        <v>2</v>
      </c>
      <c r="M381" s="1" t="s">
        <v>425</v>
      </c>
      <c r="N381" s="7">
        <f t="shared" si="196"/>
        <v>2</v>
      </c>
      <c r="O381" s="7">
        <f t="shared" si="197"/>
        <v>2</v>
      </c>
      <c r="P381" s="1" t="s">
        <v>496</v>
      </c>
      <c r="Q381" s="7">
        <f t="shared" si="198"/>
        <v>5</v>
      </c>
      <c r="R381" s="7">
        <f t="shared" si="199"/>
        <v>5</v>
      </c>
      <c r="S381" s="1" t="s">
        <v>432</v>
      </c>
      <c r="T381" s="7">
        <f t="shared" si="200"/>
        <v>2</v>
      </c>
      <c r="U381" s="1">
        <f t="shared" si="201"/>
        <v>2</v>
      </c>
      <c r="V381" s="1" t="s">
        <v>438</v>
      </c>
      <c r="W381" s="7">
        <f t="shared" si="202"/>
        <v>1</v>
      </c>
      <c r="X381" s="1">
        <f t="shared" si="203"/>
        <v>1</v>
      </c>
      <c r="Y381" s="1" t="s">
        <v>438</v>
      </c>
      <c r="Z381" s="7">
        <f t="shared" si="204"/>
        <v>1</v>
      </c>
      <c r="AA381" s="1">
        <f t="shared" si="205"/>
        <v>1</v>
      </c>
      <c r="AB381" s="1" t="s">
        <v>440</v>
      </c>
      <c r="AC381" s="7" t="str">
        <f t="shared" si="206"/>
        <v>NA</v>
      </c>
      <c r="AD381" s="1" t="e">
        <f t="shared" si="207"/>
        <v>#VALUE!</v>
      </c>
      <c r="AE381" s="1" t="s">
        <v>445</v>
      </c>
      <c r="AF381" s="7">
        <f t="shared" si="208"/>
        <v>1</v>
      </c>
      <c r="AG381" s="1">
        <f t="shared" si="209"/>
        <v>1</v>
      </c>
      <c r="AH381" s="1" t="s">
        <v>454</v>
      </c>
      <c r="AI381" s="7">
        <f t="shared" si="210"/>
        <v>0</v>
      </c>
      <c r="AJ381" s="1">
        <f t="shared" si="211"/>
        <v>0</v>
      </c>
      <c r="AK381" s="1" t="s">
        <v>453</v>
      </c>
      <c r="AL381" s="7">
        <f t="shared" si="212"/>
        <v>1</v>
      </c>
      <c r="AM381" s="1">
        <f t="shared" si="213"/>
        <v>1</v>
      </c>
      <c r="AN381" s="1" t="s">
        <v>453</v>
      </c>
      <c r="AO381" s="7">
        <f t="shared" si="214"/>
        <v>1</v>
      </c>
      <c r="AP381" s="1">
        <f t="shared" si="215"/>
        <v>1</v>
      </c>
      <c r="AQ381" s="1" t="s">
        <v>453</v>
      </c>
      <c r="AR381" s="7">
        <f t="shared" si="216"/>
        <v>1</v>
      </c>
      <c r="AS381" s="1">
        <f t="shared" si="217"/>
        <v>1</v>
      </c>
      <c r="AT381" s="1" t="s">
        <v>461</v>
      </c>
      <c r="AU381" s="7">
        <f t="shared" si="218"/>
        <v>1</v>
      </c>
      <c r="AV381" s="1">
        <f t="shared" si="219"/>
        <v>1</v>
      </c>
      <c r="AW381" s="1" t="s">
        <v>454</v>
      </c>
      <c r="AX381" s="7">
        <f t="shared" si="220"/>
        <v>0</v>
      </c>
      <c r="AY381" s="1">
        <f t="shared" si="221"/>
        <v>0</v>
      </c>
      <c r="BA381" s="7" t="str">
        <f t="shared" si="222"/>
        <v>NA</v>
      </c>
      <c r="BB381" s="1" t="e">
        <f t="shared" si="223"/>
        <v>#VALUE!</v>
      </c>
      <c r="BC381" s="1" t="s">
        <v>454</v>
      </c>
      <c r="BD381" s="7">
        <f t="shared" si="224"/>
        <v>0</v>
      </c>
      <c r="BE381" s="1">
        <f t="shared" si="225"/>
        <v>0</v>
      </c>
      <c r="BF381" s="1" t="s">
        <v>454</v>
      </c>
      <c r="BG381" s="7">
        <f t="shared" si="226"/>
        <v>0</v>
      </c>
      <c r="BH381" s="1">
        <f t="shared" si="227"/>
        <v>0</v>
      </c>
    </row>
    <row r="382" spans="1:60" x14ac:dyDescent="0.25">
      <c r="A382" s="1" t="s">
        <v>232</v>
      </c>
      <c r="B382" s="1" t="s">
        <v>403</v>
      </c>
      <c r="C382" s="7">
        <f t="shared" si="190"/>
        <v>2</v>
      </c>
      <c r="D382" s="1" t="s">
        <v>411</v>
      </c>
      <c r="E382" s="7">
        <f t="shared" si="191"/>
        <v>4</v>
      </c>
      <c r="F382" s="1" t="s">
        <v>484</v>
      </c>
      <c r="G382" s="7">
        <f t="shared" si="192"/>
        <v>2</v>
      </c>
      <c r="H382" s="1" t="s">
        <v>419</v>
      </c>
      <c r="I382" s="7">
        <f t="shared" si="193"/>
        <v>4</v>
      </c>
      <c r="J382" s="1" t="s">
        <v>487</v>
      </c>
      <c r="K382" s="7">
        <f t="shared" si="194"/>
        <v>3</v>
      </c>
      <c r="L382" s="7">
        <f t="shared" si="195"/>
        <v>3</v>
      </c>
      <c r="M382" s="1" t="s">
        <v>491</v>
      </c>
      <c r="N382" s="7" t="str">
        <f t="shared" si="196"/>
        <v>NA</v>
      </c>
      <c r="O382" s="7" t="e">
        <f t="shared" si="197"/>
        <v>#VALUE!</v>
      </c>
      <c r="Q382" s="7" t="str">
        <f t="shared" si="198"/>
        <v>NA</v>
      </c>
      <c r="R382" s="7" t="e">
        <f t="shared" si="199"/>
        <v>#VALUE!</v>
      </c>
      <c r="S382" s="1" t="s">
        <v>433</v>
      </c>
      <c r="T382" s="7">
        <f t="shared" si="200"/>
        <v>1</v>
      </c>
      <c r="U382" s="1">
        <f t="shared" si="201"/>
        <v>1</v>
      </c>
      <c r="V382" s="1" t="s">
        <v>425</v>
      </c>
      <c r="W382" s="7">
        <f t="shared" si="202"/>
        <v>2</v>
      </c>
      <c r="X382" s="1">
        <f t="shared" si="203"/>
        <v>2</v>
      </c>
      <c r="Y382" s="1" t="s">
        <v>425</v>
      </c>
      <c r="Z382" s="7">
        <f t="shared" si="204"/>
        <v>2</v>
      </c>
      <c r="AA382" s="1">
        <f t="shared" si="205"/>
        <v>2</v>
      </c>
      <c r="AB382" s="1" t="s">
        <v>425</v>
      </c>
      <c r="AC382" s="7">
        <f t="shared" si="206"/>
        <v>2</v>
      </c>
      <c r="AD382" s="1">
        <f t="shared" si="207"/>
        <v>2</v>
      </c>
      <c r="AE382" s="1" t="s">
        <v>446</v>
      </c>
      <c r="AF382" s="7">
        <f t="shared" si="208"/>
        <v>5</v>
      </c>
      <c r="AG382" s="1">
        <f t="shared" si="209"/>
        <v>5</v>
      </c>
      <c r="AH382" s="1" t="s">
        <v>453</v>
      </c>
      <c r="AI382" s="7">
        <f t="shared" si="210"/>
        <v>1</v>
      </c>
      <c r="AJ382" s="1">
        <f t="shared" si="211"/>
        <v>1</v>
      </c>
      <c r="AK382" s="1" t="s">
        <v>454</v>
      </c>
      <c r="AL382" s="7">
        <f t="shared" si="212"/>
        <v>0</v>
      </c>
      <c r="AM382" s="1">
        <f t="shared" si="213"/>
        <v>0</v>
      </c>
      <c r="AN382" s="1" t="s">
        <v>454</v>
      </c>
      <c r="AO382" s="7">
        <f t="shared" si="214"/>
        <v>0</v>
      </c>
      <c r="AP382" s="1">
        <f t="shared" si="215"/>
        <v>0</v>
      </c>
      <c r="AQ382" s="1" t="s">
        <v>453</v>
      </c>
      <c r="AR382" s="7">
        <f t="shared" si="216"/>
        <v>1</v>
      </c>
      <c r="AS382" s="1">
        <f t="shared" si="217"/>
        <v>1</v>
      </c>
      <c r="AT382" s="1" t="s">
        <v>464</v>
      </c>
      <c r="AU382" s="7">
        <f t="shared" si="218"/>
        <v>4</v>
      </c>
      <c r="AV382" s="1">
        <f t="shared" si="219"/>
        <v>4</v>
      </c>
      <c r="AW382" s="1" t="s">
        <v>453</v>
      </c>
      <c r="AX382" s="7">
        <f t="shared" si="220"/>
        <v>1</v>
      </c>
      <c r="AY382" s="1">
        <f t="shared" si="221"/>
        <v>1</v>
      </c>
      <c r="AZ382" s="1" t="s">
        <v>475</v>
      </c>
      <c r="BA382" s="7">
        <f t="shared" si="222"/>
        <v>4</v>
      </c>
      <c r="BB382" s="1">
        <f t="shared" si="223"/>
        <v>4</v>
      </c>
      <c r="BC382" s="1" t="s">
        <v>454</v>
      </c>
      <c r="BD382" s="7">
        <f t="shared" si="224"/>
        <v>0</v>
      </c>
      <c r="BE382" s="1">
        <f t="shared" si="225"/>
        <v>0</v>
      </c>
      <c r="BF382" s="1" t="s">
        <v>454</v>
      </c>
      <c r="BG382" s="7">
        <f t="shared" si="226"/>
        <v>0</v>
      </c>
      <c r="BH382" s="1">
        <f t="shared" si="227"/>
        <v>0</v>
      </c>
    </row>
    <row r="383" spans="1:60" x14ac:dyDescent="0.25">
      <c r="A383" s="1" t="s">
        <v>343</v>
      </c>
      <c r="B383" s="1" t="s">
        <v>403</v>
      </c>
      <c r="C383" s="7">
        <f t="shared" si="190"/>
        <v>2</v>
      </c>
      <c r="D383" s="1" t="s">
        <v>412</v>
      </c>
      <c r="E383" s="7">
        <f t="shared" si="191"/>
        <v>5</v>
      </c>
      <c r="F383" s="1" t="s">
        <v>414</v>
      </c>
      <c r="G383" s="7">
        <f t="shared" si="192"/>
        <v>1</v>
      </c>
      <c r="H383" s="1" t="s">
        <v>417</v>
      </c>
      <c r="I383" s="7">
        <f t="shared" si="193"/>
        <v>3</v>
      </c>
      <c r="J383" s="1" t="s">
        <v>487</v>
      </c>
      <c r="K383" s="7">
        <f t="shared" si="194"/>
        <v>3</v>
      </c>
      <c r="L383" s="7">
        <f t="shared" si="195"/>
        <v>3</v>
      </c>
      <c r="M383" s="1" t="s">
        <v>426</v>
      </c>
      <c r="N383" s="7">
        <f t="shared" si="196"/>
        <v>4</v>
      </c>
      <c r="O383" s="7">
        <f t="shared" si="197"/>
        <v>4</v>
      </c>
      <c r="Q383" s="7" t="str">
        <f t="shared" si="198"/>
        <v>NA</v>
      </c>
      <c r="R383" s="7" t="e">
        <f t="shared" si="199"/>
        <v>#VALUE!</v>
      </c>
      <c r="S383" s="1" t="s">
        <v>458</v>
      </c>
      <c r="T383" s="7" t="str">
        <f t="shared" si="200"/>
        <v>NA</v>
      </c>
      <c r="U383" s="1" t="e">
        <f t="shared" si="201"/>
        <v>#VALUE!</v>
      </c>
      <c r="V383" s="1" t="s">
        <v>438</v>
      </c>
      <c r="W383" s="7">
        <f t="shared" si="202"/>
        <v>1</v>
      </c>
      <c r="X383" s="1">
        <f t="shared" si="203"/>
        <v>1</v>
      </c>
      <c r="Y383" s="1" t="s">
        <v>425</v>
      </c>
      <c r="Z383" s="7">
        <f t="shared" si="204"/>
        <v>2</v>
      </c>
      <c r="AA383" s="1">
        <f t="shared" si="205"/>
        <v>2</v>
      </c>
      <c r="AB383" s="1" t="s">
        <v>489</v>
      </c>
      <c r="AC383" s="7">
        <f t="shared" si="206"/>
        <v>1</v>
      </c>
      <c r="AD383" s="1">
        <f t="shared" si="207"/>
        <v>1</v>
      </c>
      <c r="AE383" s="1" t="s">
        <v>445</v>
      </c>
      <c r="AF383" s="7">
        <f t="shared" si="208"/>
        <v>1</v>
      </c>
      <c r="AG383" s="1">
        <f t="shared" si="209"/>
        <v>1</v>
      </c>
      <c r="AH383" s="1" t="s">
        <v>454</v>
      </c>
      <c r="AI383" s="7">
        <f t="shared" si="210"/>
        <v>0</v>
      </c>
      <c r="AJ383" s="1">
        <f t="shared" si="211"/>
        <v>0</v>
      </c>
      <c r="AK383" s="1" t="s">
        <v>454</v>
      </c>
      <c r="AL383" s="7">
        <f t="shared" si="212"/>
        <v>0</v>
      </c>
      <c r="AM383" s="1">
        <f t="shared" si="213"/>
        <v>0</v>
      </c>
      <c r="AN383" s="1" t="s">
        <v>454</v>
      </c>
      <c r="AO383" s="7">
        <f t="shared" si="214"/>
        <v>0</v>
      </c>
      <c r="AP383" s="1">
        <f t="shared" si="215"/>
        <v>0</v>
      </c>
      <c r="AQ383" s="1" t="s">
        <v>453</v>
      </c>
      <c r="AR383" s="7">
        <f t="shared" si="216"/>
        <v>1</v>
      </c>
      <c r="AS383" s="1">
        <f t="shared" si="217"/>
        <v>1</v>
      </c>
      <c r="AT383" s="1" t="s">
        <v>462</v>
      </c>
      <c r="AU383" s="7">
        <f t="shared" si="218"/>
        <v>3</v>
      </c>
      <c r="AV383" s="1">
        <f t="shared" si="219"/>
        <v>3</v>
      </c>
      <c r="AW383" s="1" t="s">
        <v>453</v>
      </c>
      <c r="AX383" s="7">
        <f t="shared" si="220"/>
        <v>1</v>
      </c>
      <c r="AY383" s="1">
        <f t="shared" si="221"/>
        <v>1</v>
      </c>
      <c r="AZ383" s="1" t="s">
        <v>472</v>
      </c>
      <c r="BA383" s="7">
        <f t="shared" si="222"/>
        <v>3</v>
      </c>
      <c r="BB383" s="1">
        <f t="shared" si="223"/>
        <v>3</v>
      </c>
      <c r="BC383" s="1" t="s">
        <v>455</v>
      </c>
      <c r="BD383" s="7" t="str">
        <f t="shared" si="224"/>
        <v>NA</v>
      </c>
      <c r="BE383" s="1" t="e">
        <f t="shared" si="225"/>
        <v>#VALUE!</v>
      </c>
      <c r="BF383" s="1" t="s">
        <v>453</v>
      </c>
      <c r="BG383" s="7">
        <f t="shared" si="226"/>
        <v>1</v>
      </c>
      <c r="BH383" s="1">
        <f t="shared" si="227"/>
        <v>1</v>
      </c>
    </row>
    <row r="384" spans="1:60" x14ac:dyDescent="0.25">
      <c r="A384" s="1" t="s">
        <v>344</v>
      </c>
      <c r="B384" s="1" t="s">
        <v>403</v>
      </c>
      <c r="C384" s="7">
        <f t="shared" si="190"/>
        <v>2</v>
      </c>
      <c r="D384" s="1" t="s">
        <v>412</v>
      </c>
      <c r="E384" s="7">
        <f t="shared" si="191"/>
        <v>5</v>
      </c>
      <c r="F384" s="1" t="s">
        <v>414</v>
      </c>
      <c r="G384" s="7">
        <f t="shared" si="192"/>
        <v>1</v>
      </c>
      <c r="H384" s="1" t="s">
        <v>417</v>
      </c>
      <c r="I384" s="7">
        <f t="shared" si="193"/>
        <v>3</v>
      </c>
      <c r="J384" s="1" t="s">
        <v>487</v>
      </c>
      <c r="K384" s="7">
        <f t="shared" si="194"/>
        <v>3</v>
      </c>
      <c r="L384" s="7">
        <f t="shared" si="195"/>
        <v>3</v>
      </c>
      <c r="M384" s="1" t="s">
        <v>426</v>
      </c>
      <c r="N384" s="7">
        <f t="shared" si="196"/>
        <v>4</v>
      </c>
      <c r="O384" s="7">
        <f t="shared" si="197"/>
        <v>4</v>
      </c>
      <c r="Q384" s="7" t="str">
        <f t="shared" si="198"/>
        <v>NA</v>
      </c>
      <c r="R384" s="7" t="e">
        <f t="shared" si="199"/>
        <v>#VALUE!</v>
      </c>
      <c r="S384" s="1" t="s">
        <v>458</v>
      </c>
      <c r="T384" s="7" t="str">
        <f t="shared" si="200"/>
        <v>NA</v>
      </c>
      <c r="U384" s="1" t="e">
        <f t="shared" si="201"/>
        <v>#VALUE!</v>
      </c>
      <c r="V384" s="1" t="s">
        <v>438</v>
      </c>
      <c r="W384" s="7">
        <f t="shared" si="202"/>
        <v>1</v>
      </c>
      <c r="X384" s="1">
        <f t="shared" si="203"/>
        <v>1</v>
      </c>
      <c r="Y384" s="1" t="s">
        <v>425</v>
      </c>
      <c r="Z384" s="7">
        <f t="shared" si="204"/>
        <v>2</v>
      </c>
      <c r="AA384" s="1">
        <f t="shared" si="205"/>
        <v>2</v>
      </c>
      <c r="AB384" s="1" t="s">
        <v>489</v>
      </c>
      <c r="AC384" s="7">
        <f t="shared" si="206"/>
        <v>1</v>
      </c>
      <c r="AD384" s="1">
        <f t="shared" si="207"/>
        <v>1</v>
      </c>
      <c r="AE384" s="1" t="s">
        <v>445</v>
      </c>
      <c r="AF384" s="7">
        <f t="shared" si="208"/>
        <v>1</v>
      </c>
      <c r="AG384" s="1">
        <f t="shared" si="209"/>
        <v>1</v>
      </c>
      <c r="AH384" s="1" t="s">
        <v>454</v>
      </c>
      <c r="AI384" s="7">
        <f t="shared" si="210"/>
        <v>0</v>
      </c>
      <c r="AJ384" s="1">
        <f t="shared" si="211"/>
        <v>0</v>
      </c>
      <c r="AK384" s="1" t="s">
        <v>454</v>
      </c>
      <c r="AL384" s="7">
        <f t="shared" si="212"/>
        <v>0</v>
      </c>
      <c r="AM384" s="1">
        <f t="shared" si="213"/>
        <v>0</v>
      </c>
      <c r="AN384" s="1" t="s">
        <v>454</v>
      </c>
      <c r="AO384" s="7">
        <f t="shared" si="214"/>
        <v>0</v>
      </c>
      <c r="AP384" s="1">
        <f t="shared" si="215"/>
        <v>0</v>
      </c>
      <c r="AQ384" s="1" t="s">
        <v>453</v>
      </c>
      <c r="AR384" s="7">
        <f t="shared" si="216"/>
        <v>1</v>
      </c>
      <c r="AS384" s="1">
        <f t="shared" si="217"/>
        <v>1</v>
      </c>
      <c r="AT384" s="1" t="s">
        <v>463</v>
      </c>
      <c r="AU384" s="7">
        <f t="shared" si="218"/>
        <v>5</v>
      </c>
      <c r="AV384" s="1">
        <f t="shared" si="219"/>
        <v>5</v>
      </c>
      <c r="AW384" s="1" t="s">
        <v>453</v>
      </c>
      <c r="AX384" s="7">
        <f t="shared" si="220"/>
        <v>1</v>
      </c>
      <c r="AY384" s="1">
        <f t="shared" si="221"/>
        <v>1</v>
      </c>
      <c r="AZ384" s="1" t="s">
        <v>472</v>
      </c>
      <c r="BA384" s="7">
        <f t="shared" si="222"/>
        <v>3</v>
      </c>
      <c r="BB384" s="1">
        <f t="shared" si="223"/>
        <v>3</v>
      </c>
      <c r="BC384" s="1" t="s">
        <v>455</v>
      </c>
      <c r="BD384" s="7" t="str">
        <f t="shared" si="224"/>
        <v>NA</v>
      </c>
      <c r="BE384" s="1" t="e">
        <f t="shared" si="225"/>
        <v>#VALUE!</v>
      </c>
      <c r="BF384" s="1" t="s">
        <v>453</v>
      </c>
      <c r="BG384" s="7">
        <f t="shared" si="226"/>
        <v>1</v>
      </c>
      <c r="BH384" s="1">
        <f t="shared" si="227"/>
        <v>1</v>
      </c>
    </row>
    <row r="385" spans="1:60" x14ac:dyDescent="0.25">
      <c r="A385" s="1" t="s">
        <v>187</v>
      </c>
      <c r="B385" s="1" t="s">
        <v>404</v>
      </c>
      <c r="C385" s="7">
        <f t="shared" si="190"/>
        <v>1</v>
      </c>
      <c r="D385" s="1" t="s">
        <v>410</v>
      </c>
      <c r="E385" s="7">
        <f t="shared" si="191"/>
        <v>3</v>
      </c>
      <c r="F385" s="1" t="s">
        <v>484</v>
      </c>
      <c r="G385" s="7">
        <f t="shared" si="192"/>
        <v>2</v>
      </c>
      <c r="H385" s="1" t="s">
        <v>418</v>
      </c>
      <c r="I385" s="7">
        <f t="shared" si="193"/>
        <v>2</v>
      </c>
      <c r="J385" s="1" t="s">
        <v>421</v>
      </c>
      <c r="K385" s="7">
        <f t="shared" si="194"/>
        <v>2</v>
      </c>
      <c r="L385" s="7">
        <f t="shared" si="195"/>
        <v>2</v>
      </c>
      <c r="M385" s="1" t="s">
        <v>425</v>
      </c>
      <c r="N385" s="7">
        <f t="shared" si="196"/>
        <v>2</v>
      </c>
      <c r="O385" s="7">
        <f t="shared" si="197"/>
        <v>2</v>
      </c>
      <c r="P385" s="1" t="s">
        <v>496</v>
      </c>
      <c r="Q385" s="7">
        <f t="shared" si="198"/>
        <v>5</v>
      </c>
      <c r="R385" s="7">
        <f t="shared" si="199"/>
        <v>5</v>
      </c>
      <c r="S385" s="1" t="s">
        <v>433</v>
      </c>
      <c r="T385" s="7">
        <f t="shared" si="200"/>
        <v>1</v>
      </c>
      <c r="U385" s="1">
        <f t="shared" si="201"/>
        <v>1</v>
      </c>
      <c r="V385" s="1" t="s">
        <v>438</v>
      </c>
      <c r="W385" s="7">
        <f t="shared" si="202"/>
        <v>1</v>
      </c>
      <c r="X385" s="1">
        <f t="shared" si="203"/>
        <v>1</v>
      </c>
      <c r="Y385" s="1" t="s">
        <v>438</v>
      </c>
      <c r="Z385" s="7">
        <f t="shared" si="204"/>
        <v>1</v>
      </c>
      <c r="AA385" s="1">
        <f t="shared" si="205"/>
        <v>1</v>
      </c>
      <c r="AB385" s="1" t="s">
        <v>489</v>
      </c>
      <c r="AC385" s="7">
        <f t="shared" si="206"/>
        <v>1</v>
      </c>
      <c r="AD385" s="1">
        <f t="shared" si="207"/>
        <v>1</v>
      </c>
      <c r="AE385" s="1" t="s">
        <v>425</v>
      </c>
      <c r="AF385" s="7">
        <f t="shared" si="208"/>
        <v>2</v>
      </c>
      <c r="AG385" s="1">
        <f t="shared" si="209"/>
        <v>2</v>
      </c>
      <c r="AH385" s="1" t="s">
        <v>453</v>
      </c>
      <c r="AI385" s="7">
        <f t="shared" si="210"/>
        <v>1</v>
      </c>
      <c r="AJ385" s="1">
        <f t="shared" si="211"/>
        <v>1</v>
      </c>
      <c r="AK385" s="1" t="s">
        <v>453</v>
      </c>
      <c r="AL385" s="7">
        <f t="shared" si="212"/>
        <v>1</v>
      </c>
      <c r="AM385" s="1">
        <f t="shared" si="213"/>
        <v>1</v>
      </c>
      <c r="AN385" s="1" t="s">
        <v>454</v>
      </c>
      <c r="AO385" s="7">
        <f t="shared" si="214"/>
        <v>0</v>
      </c>
      <c r="AP385" s="1">
        <f t="shared" si="215"/>
        <v>0</v>
      </c>
      <c r="AQ385" s="1" t="s">
        <v>454</v>
      </c>
      <c r="AR385" s="7">
        <f t="shared" si="216"/>
        <v>0</v>
      </c>
      <c r="AS385" s="1">
        <f t="shared" si="217"/>
        <v>0</v>
      </c>
      <c r="AT385" s="1" t="s">
        <v>465</v>
      </c>
      <c r="AU385" s="7">
        <f t="shared" si="218"/>
        <v>2</v>
      </c>
      <c r="AV385" s="1">
        <f t="shared" si="219"/>
        <v>2</v>
      </c>
      <c r="AW385" s="1" t="s">
        <v>453</v>
      </c>
      <c r="AX385" s="7">
        <f t="shared" si="220"/>
        <v>1</v>
      </c>
      <c r="AY385" s="1">
        <f t="shared" si="221"/>
        <v>1</v>
      </c>
      <c r="AZ385" s="1" t="s">
        <v>472</v>
      </c>
      <c r="BA385" s="7">
        <f t="shared" si="222"/>
        <v>3</v>
      </c>
      <c r="BB385" s="1">
        <f t="shared" si="223"/>
        <v>3</v>
      </c>
      <c r="BC385" s="1" t="s">
        <v>455</v>
      </c>
      <c r="BD385" s="7" t="str">
        <f t="shared" si="224"/>
        <v>NA</v>
      </c>
      <c r="BE385" s="1" t="e">
        <f t="shared" si="225"/>
        <v>#VALUE!</v>
      </c>
      <c r="BF385" s="1" t="s">
        <v>454</v>
      </c>
      <c r="BG385" s="7">
        <f t="shared" si="226"/>
        <v>0</v>
      </c>
      <c r="BH385" s="1">
        <f t="shared" si="227"/>
        <v>0</v>
      </c>
    </row>
    <row r="386" spans="1:60" x14ac:dyDescent="0.25">
      <c r="A386" s="1" t="s">
        <v>197</v>
      </c>
      <c r="B386" s="1" t="s">
        <v>404</v>
      </c>
      <c r="C386" s="7">
        <f t="shared" si="190"/>
        <v>1</v>
      </c>
      <c r="D386" s="1" t="s">
        <v>410</v>
      </c>
      <c r="E386" s="7">
        <f t="shared" si="191"/>
        <v>3</v>
      </c>
      <c r="F386" s="1" t="s">
        <v>484</v>
      </c>
      <c r="G386" s="7">
        <f t="shared" si="192"/>
        <v>2</v>
      </c>
      <c r="H386" s="1" t="s">
        <v>418</v>
      </c>
      <c r="I386" s="7">
        <f t="shared" si="193"/>
        <v>2</v>
      </c>
      <c r="J386" s="1" t="s">
        <v>421</v>
      </c>
      <c r="K386" s="7">
        <f t="shared" si="194"/>
        <v>2</v>
      </c>
      <c r="L386" s="7">
        <f t="shared" si="195"/>
        <v>2</v>
      </c>
      <c r="M386" s="1" t="s">
        <v>425</v>
      </c>
      <c r="N386" s="7">
        <f t="shared" si="196"/>
        <v>2</v>
      </c>
      <c r="O386" s="7">
        <f t="shared" si="197"/>
        <v>2</v>
      </c>
      <c r="P386" s="1" t="s">
        <v>496</v>
      </c>
      <c r="Q386" s="7">
        <f t="shared" si="198"/>
        <v>5</v>
      </c>
      <c r="R386" s="7">
        <f t="shared" si="199"/>
        <v>5</v>
      </c>
      <c r="S386" s="1" t="s">
        <v>433</v>
      </c>
      <c r="T386" s="7">
        <f t="shared" si="200"/>
        <v>1</v>
      </c>
      <c r="U386" s="1">
        <f t="shared" si="201"/>
        <v>1</v>
      </c>
      <c r="V386" s="1" t="s">
        <v>425</v>
      </c>
      <c r="W386" s="7">
        <f t="shared" si="202"/>
        <v>2</v>
      </c>
      <c r="X386" s="1">
        <f t="shared" si="203"/>
        <v>2</v>
      </c>
      <c r="Y386" s="1" t="s">
        <v>438</v>
      </c>
      <c r="Z386" s="7">
        <f t="shared" si="204"/>
        <v>1</v>
      </c>
      <c r="AA386" s="1">
        <f t="shared" si="205"/>
        <v>1</v>
      </c>
      <c r="AB386" s="1" t="s">
        <v>489</v>
      </c>
      <c r="AC386" s="7">
        <f t="shared" si="206"/>
        <v>1</v>
      </c>
      <c r="AD386" s="1">
        <f t="shared" si="207"/>
        <v>1</v>
      </c>
      <c r="AE386" s="1" t="s">
        <v>425</v>
      </c>
      <c r="AF386" s="7">
        <f t="shared" si="208"/>
        <v>2</v>
      </c>
      <c r="AG386" s="1">
        <f t="shared" si="209"/>
        <v>2</v>
      </c>
      <c r="AH386" s="1" t="s">
        <v>453</v>
      </c>
      <c r="AI386" s="7">
        <f t="shared" si="210"/>
        <v>1</v>
      </c>
      <c r="AJ386" s="1">
        <f t="shared" si="211"/>
        <v>1</v>
      </c>
      <c r="AK386" s="1" t="s">
        <v>453</v>
      </c>
      <c r="AL386" s="7">
        <f t="shared" si="212"/>
        <v>1</v>
      </c>
      <c r="AM386" s="1">
        <f t="shared" si="213"/>
        <v>1</v>
      </c>
      <c r="AN386" s="1" t="s">
        <v>454</v>
      </c>
      <c r="AO386" s="7">
        <f t="shared" si="214"/>
        <v>0</v>
      </c>
      <c r="AP386" s="1">
        <f t="shared" si="215"/>
        <v>0</v>
      </c>
      <c r="AQ386" s="1" t="s">
        <v>454</v>
      </c>
      <c r="AR386" s="7">
        <f t="shared" si="216"/>
        <v>0</v>
      </c>
      <c r="AS386" s="1">
        <f t="shared" si="217"/>
        <v>0</v>
      </c>
      <c r="AT386" s="1" t="s">
        <v>465</v>
      </c>
      <c r="AU386" s="7">
        <f t="shared" si="218"/>
        <v>2</v>
      </c>
      <c r="AV386" s="1">
        <f t="shared" si="219"/>
        <v>2</v>
      </c>
      <c r="AW386" s="1" t="s">
        <v>453</v>
      </c>
      <c r="AX386" s="7">
        <f t="shared" si="220"/>
        <v>1</v>
      </c>
      <c r="AY386" s="1">
        <f t="shared" si="221"/>
        <v>1</v>
      </c>
      <c r="AZ386" s="1" t="s">
        <v>475</v>
      </c>
      <c r="BA386" s="7">
        <f t="shared" si="222"/>
        <v>4</v>
      </c>
      <c r="BB386" s="1">
        <f t="shared" si="223"/>
        <v>4</v>
      </c>
      <c r="BC386" s="1" t="s">
        <v>455</v>
      </c>
      <c r="BD386" s="7" t="str">
        <f t="shared" si="224"/>
        <v>NA</v>
      </c>
      <c r="BE386" s="1" t="e">
        <f t="shared" si="225"/>
        <v>#VALUE!</v>
      </c>
      <c r="BF386" s="1" t="s">
        <v>453</v>
      </c>
      <c r="BG386" s="7">
        <f t="shared" si="226"/>
        <v>1</v>
      </c>
      <c r="BH386" s="1">
        <f t="shared" si="227"/>
        <v>1</v>
      </c>
    </row>
    <row r="387" spans="1:60" x14ac:dyDescent="0.25">
      <c r="A387" s="1" t="s">
        <v>97</v>
      </c>
      <c r="B387" s="1" t="s">
        <v>403</v>
      </c>
      <c r="C387" s="7">
        <f t="shared" ref="C387:C419" si="228">IF(B387="F",1,IF(B387="M",2,IF(B387="U",3,IF(B387="Political",4,IF(B387="Sports",5,"NA")))))</f>
        <v>2</v>
      </c>
      <c r="D387" s="1" t="s">
        <v>409</v>
      </c>
      <c r="E387" s="7">
        <f t="shared" ref="E387:E419" si="229">IF(D387="18-20",1,IF(D387="21-23",2,IF(D387="24-26",3,IF(D387="27-29",4,IF(D387="30-39",5,IF(D387="Above 40",6,"NA"))))))</f>
        <v>2</v>
      </c>
      <c r="F387" s="1" t="s">
        <v>484</v>
      </c>
      <c r="G387" s="7">
        <f t="shared" ref="G387:G419" si="230">IF(F387="DIPLOMA",1,IF(F387="BACHELOR",2,IF(F387="MASTERS",3,IF(F387="Political",4,IF(F387="Sports",5,"NA")))))</f>
        <v>2</v>
      </c>
      <c r="H387" s="1" t="s">
        <v>416</v>
      </c>
      <c r="I387" s="7">
        <f t="shared" ref="I387:I419" si="231">IF(H387="Facebook",1,IF(H387="Whatsapp",2,IF(H387="Twitter",3,IF(H387="Telegram",4,IF(H387="Sports",5,"NA")))))</f>
        <v>1</v>
      </c>
      <c r="J387" s="1" t="s">
        <v>487</v>
      </c>
      <c r="K387" s="7">
        <f t="shared" ref="K387:K419" si="232">IF(J387="Social",1,IF(J387="Economic",2,IF(J387="health",3,IF(J387="Political",4,IF(J387="Sports",5,"NA")))))</f>
        <v>3</v>
      </c>
      <c r="L387" s="7">
        <f t="shared" ref="L387:L419" si="233">VALUE(K387)</f>
        <v>3</v>
      </c>
      <c r="M387" s="1" t="s">
        <v>426</v>
      </c>
      <c r="N387" s="7">
        <f t="shared" ref="N387:N419" si="234">IF(M387="Strongly Agree",1,IF(M387="Agree",2,IF(M387="Disagree",5,IF(M387="Don’t Agree",4,IF(M387="Don't know",3,"NA")))))</f>
        <v>4</v>
      </c>
      <c r="O387" s="7">
        <f t="shared" ref="O387:O419" si="235">VALUE(N387)</f>
        <v>4</v>
      </c>
      <c r="Q387" s="7" t="str">
        <f t="shared" ref="Q387:Q419" si="236">IF(P387="psychologically",1,IF(P387="physical",2,IF(P387="physical psyche",5,IF(P387="all",4,IF(P387="Don't know",3,"NA")))))</f>
        <v>NA</v>
      </c>
      <c r="R387" s="7" t="e">
        <f t="shared" ref="R387:R419" si="237">VALUE(Q387)</f>
        <v>#VALUE!</v>
      </c>
      <c r="S387" s="1" t="s">
        <v>434</v>
      </c>
      <c r="T387" s="7">
        <f t="shared" ref="T387:T419" si="238">IF(S387="Nocturnal Mammal",1,IF(S387="Scientifically Engineered",2,IF(S387="Leakage from a BSL-lab",5,IF(S387="all",4,IF(S387="Don't know",3,"NA")))))</f>
        <v>5</v>
      </c>
      <c r="U387" s="1">
        <f t="shared" ref="U387:U419" si="239">VALUE(T387)</f>
        <v>5</v>
      </c>
      <c r="V387" s="1" t="s">
        <v>490</v>
      </c>
      <c r="W387" s="7">
        <f t="shared" ref="W387:W419" si="240">IF(V387="Strongly Agree",1,IF(V387="Agree",2,IF(V387="Disagree",5,IF(V387="Don’t Agree",4,IF(V387="Don't know",3,"NA")))))</f>
        <v>5</v>
      </c>
      <c r="X387" s="1">
        <f t="shared" ref="X387:X419" si="241">VALUE(W387)</f>
        <v>5</v>
      </c>
      <c r="Y387" s="1" t="s">
        <v>490</v>
      </c>
      <c r="Z387" s="7">
        <f t="shared" ref="Z387:Z419" si="242">IF(Y387="Strongly Agree",1,IF(Y387="Agree",2,IF(Y387="Disagree",5,IF(Y387="Don’t Agree",4,IF(Y387="Don't know",3,"NA")))))</f>
        <v>5</v>
      </c>
      <c r="AA387" s="1">
        <f t="shared" ref="AA387:AA419" si="243">VALUE(Z387)</f>
        <v>5</v>
      </c>
      <c r="AB387" s="1" t="s">
        <v>490</v>
      </c>
      <c r="AC387" s="7">
        <f t="shared" ref="AC387:AC419" si="244">IF(AB387="Strongly Agree",1,IF(AB387="Agree",2,IF(AB387="Disagree",5,IF(AB387="Don’t Agree",4,IF(AB387="Don't know",3,"NA")))))</f>
        <v>5</v>
      </c>
      <c r="AD387" s="1">
        <f t="shared" ref="AD387:AD419" si="245">VALUE(AC387)</f>
        <v>5</v>
      </c>
      <c r="AE387" s="1" t="s">
        <v>425</v>
      </c>
      <c r="AF387" s="7">
        <f t="shared" ref="AF387:AF419" si="246">IF(AE387="Strongly Agree",1,IF(AE387="Agree",2,IF(AE387="Disagree",5,IF(AE387="Don’t Agree",4,IF(AE387="Don't know",3,"NA")))))</f>
        <v>2</v>
      </c>
      <c r="AG387" s="1">
        <f t="shared" ref="AG387:AG419" si="247">VALUE(AF387)</f>
        <v>2</v>
      </c>
      <c r="AH387" s="1" t="s">
        <v>453</v>
      </c>
      <c r="AI387" s="7">
        <f t="shared" ref="AI387:AI419" si="248">IF(AH387="Yes",1,IF(AH387="No",0,IF(AH387="Disagree",5,IF(AH387="Don’t Agree",4,IF(AH387="Don't know",3,"NA")))))</f>
        <v>1</v>
      </c>
      <c r="AJ387" s="1">
        <f t="shared" ref="AJ387:AJ419" si="249">VALUE(AI387)</f>
        <v>1</v>
      </c>
      <c r="AK387" s="1" t="s">
        <v>453</v>
      </c>
      <c r="AL387" s="7">
        <f t="shared" ref="AL387:AL419" si="250">IF(AK387="Yes",1,IF(AK387="No",0,IF(AK387="Disagree",5,IF(AK387="Don’t Agree",4,IF(AK387="Don't know",3,"NA")))))</f>
        <v>1</v>
      </c>
      <c r="AM387" s="1">
        <f t="shared" ref="AM387:AM419" si="251">VALUE(AL387)</f>
        <v>1</v>
      </c>
      <c r="AN387" s="1" t="s">
        <v>454</v>
      </c>
      <c r="AO387" s="7">
        <f t="shared" ref="AO387:AO419" si="252">IF(AN387="Yes",1,IF(AN387="No",0,IF(AN387="Disagree",5,IF(AN387="Don’t Agree",4,IF(AN387="Don't know",3,"NA")))))</f>
        <v>0</v>
      </c>
      <c r="AP387" s="1">
        <f t="shared" ref="AP387:AP419" si="253">VALUE(AO387)</f>
        <v>0</v>
      </c>
      <c r="AQ387" s="1" t="s">
        <v>454</v>
      </c>
      <c r="AR387" s="7">
        <f t="shared" ref="AR387:AR419" si="254">IF(AQ387="Yes",1,IF(AQ387="No",0,IF(AQ387="Disagree",5,IF(AQ387="Don’t Agree",4,IF(AQ387="Don't know",3,"NA")))))</f>
        <v>0</v>
      </c>
      <c r="AS387" s="1">
        <f t="shared" ref="AS387:AS419" si="255">VALUE(AR387)</f>
        <v>0</v>
      </c>
      <c r="AT387" s="1" t="s">
        <v>462</v>
      </c>
      <c r="AU387" s="7">
        <f t="shared" ref="AU387:AU419" si="256">IF(AT387="Always",1,IF(AT387="Most times",2,IF(AT387="Sometimes",3,IF(AT387="Less Often",4,IF(AT387="Never",5,"NA")))))</f>
        <v>3</v>
      </c>
      <c r="AV387" s="1">
        <f t="shared" ref="AV387:AV419" si="257">VALUE(AU387)</f>
        <v>3</v>
      </c>
      <c r="AW387" s="1" t="s">
        <v>454</v>
      </c>
      <c r="AX387" s="7">
        <f t="shared" ref="AX387:AX419" si="258">IF(AW387="Yes",1,IF(AW387="No",0,IF(AW387="Disagree",5,IF(AW387="Don’t Agree",4,IF(AW387="Don't know",3,"NA")))))</f>
        <v>0</v>
      </c>
      <c r="AY387" s="1">
        <f t="shared" ref="AY387:AY419" si="259">VALUE(AX387)</f>
        <v>0</v>
      </c>
      <c r="BA387" s="7" t="str">
        <f t="shared" ref="BA387:BA419" si="260">IF(AZ387="Newsguard",1,IF(AZ387="Media Bias",2,IF(AZ387="FactCheck",3,IF(AZ387="Snopes",4,IF(AZ387="All sites",5,"NA")))))</f>
        <v>NA</v>
      </c>
      <c r="BB387" s="1" t="e">
        <f t="shared" ref="BB387:BB419" si="261">VALUE(BA387)</f>
        <v>#VALUE!</v>
      </c>
      <c r="BC387" s="1" t="s">
        <v>453</v>
      </c>
      <c r="BD387" s="7">
        <f t="shared" ref="BD387:BD419" si="262">IF(BC387="Yes",1,IF(BC387="No",0,IF(BC387="Disagree",5,IF(BC387="Don’t Agree",4,IF(BC387="Don't know",3,"NA")))))</f>
        <v>1</v>
      </c>
      <c r="BE387" s="1">
        <f t="shared" ref="BE387:BE419" si="263">VALUE(BD387)</f>
        <v>1</v>
      </c>
      <c r="BF387" s="1" t="s">
        <v>453</v>
      </c>
      <c r="BG387" s="7">
        <f t="shared" ref="BG387:BG419" si="264">IF(BF387="Yes",1,IF(BF387="No",0,IF(BF387="Disagree",5,IF(BF387="Don’t Agree",4,IF(BF387="Don't know",3,"NA")))))</f>
        <v>1</v>
      </c>
      <c r="BH387" s="1">
        <f t="shared" ref="BH387:BH419" si="265">VALUE(BG387)</f>
        <v>1</v>
      </c>
    </row>
    <row r="388" spans="1:60" x14ac:dyDescent="0.25">
      <c r="A388" s="1" t="s">
        <v>240</v>
      </c>
      <c r="B388" s="1" t="s">
        <v>403</v>
      </c>
      <c r="C388" s="7">
        <f t="shared" si="228"/>
        <v>2</v>
      </c>
      <c r="D388" s="1" t="s">
        <v>411</v>
      </c>
      <c r="E388" s="7">
        <f t="shared" si="229"/>
        <v>4</v>
      </c>
      <c r="F388" s="1" t="s">
        <v>484</v>
      </c>
      <c r="G388" s="7">
        <f t="shared" si="230"/>
        <v>2</v>
      </c>
      <c r="H388" s="1" t="s">
        <v>419</v>
      </c>
      <c r="I388" s="7">
        <f t="shared" si="231"/>
        <v>4</v>
      </c>
      <c r="J388" s="1" t="s">
        <v>487</v>
      </c>
      <c r="K388" s="7">
        <f t="shared" si="232"/>
        <v>3</v>
      </c>
      <c r="L388" s="7">
        <f t="shared" si="233"/>
        <v>3</v>
      </c>
      <c r="M388" s="1" t="s">
        <v>491</v>
      </c>
      <c r="N388" s="7" t="str">
        <f t="shared" si="234"/>
        <v>NA</v>
      </c>
      <c r="O388" s="7" t="e">
        <f t="shared" si="235"/>
        <v>#VALUE!</v>
      </c>
      <c r="Q388" s="7" t="str">
        <f t="shared" si="236"/>
        <v>NA</v>
      </c>
      <c r="R388" s="7" t="e">
        <f t="shared" si="237"/>
        <v>#VALUE!</v>
      </c>
      <c r="S388" s="1" t="s">
        <v>434</v>
      </c>
      <c r="T388" s="7">
        <f t="shared" si="238"/>
        <v>5</v>
      </c>
      <c r="U388" s="1">
        <f t="shared" si="239"/>
        <v>5</v>
      </c>
      <c r="V388" s="1" t="s">
        <v>490</v>
      </c>
      <c r="W388" s="7">
        <f t="shared" si="240"/>
        <v>5</v>
      </c>
      <c r="X388" s="1">
        <f t="shared" si="241"/>
        <v>5</v>
      </c>
      <c r="Y388" s="1" t="s">
        <v>425</v>
      </c>
      <c r="Z388" s="7">
        <f t="shared" si="242"/>
        <v>2</v>
      </c>
      <c r="AA388" s="1">
        <f t="shared" si="243"/>
        <v>2</v>
      </c>
      <c r="AB388" s="1" t="s">
        <v>425</v>
      </c>
      <c r="AC388" s="7">
        <f t="shared" si="244"/>
        <v>2</v>
      </c>
      <c r="AD388" s="1">
        <f t="shared" si="245"/>
        <v>2</v>
      </c>
      <c r="AE388" s="1" t="s">
        <v>446</v>
      </c>
      <c r="AF388" s="7">
        <f t="shared" si="246"/>
        <v>5</v>
      </c>
      <c r="AG388" s="1">
        <f t="shared" si="247"/>
        <v>5</v>
      </c>
      <c r="AH388" s="1" t="s">
        <v>453</v>
      </c>
      <c r="AI388" s="7">
        <f t="shared" si="248"/>
        <v>1</v>
      </c>
      <c r="AJ388" s="1">
        <f t="shared" si="249"/>
        <v>1</v>
      </c>
      <c r="AK388" s="1" t="s">
        <v>454</v>
      </c>
      <c r="AL388" s="7">
        <f t="shared" si="250"/>
        <v>0</v>
      </c>
      <c r="AM388" s="1">
        <f t="shared" si="251"/>
        <v>0</v>
      </c>
      <c r="AN388" s="1" t="s">
        <v>454</v>
      </c>
      <c r="AO388" s="7">
        <f t="shared" si="252"/>
        <v>0</v>
      </c>
      <c r="AP388" s="1">
        <f t="shared" si="253"/>
        <v>0</v>
      </c>
      <c r="AQ388" s="1" t="s">
        <v>454</v>
      </c>
      <c r="AR388" s="7">
        <f t="shared" si="254"/>
        <v>0</v>
      </c>
      <c r="AS388" s="1">
        <f t="shared" si="255"/>
        <v>0</v>
      </c>
      <c r="AT388" s="1" t="s">
        <v>464</v>
      </c>
      <c r="AU388" s="7">
        <f t="shared" si="256"/>
        <v>4</v>
      </c>
      <c r="AV388" s="1">
        <f t="shared" si="257"/>
        <v>4</v>
      </c>
      <c r="AW388" s="1" t="s">
        <v>454</v>
      </c>
      <c r="AX388" s="7">
        <f t="shared" si="258"/>
        <v>0</v>
      </c>
      <c r="AY388" s="1">
        <f t="shared" si="259"/>
        <v>0</v>
      </c>
      <c r="BA388" s="7" t="str">
        <f t="shared" si="260"/>
        <v>NA</v>
      </c>
      <c r="BB388" s="1" t="e">
        <f t="shared" si="261"/>
        <v>#VALUE!</v>
      </c>
      <c r="BC388" s="1" t="s">
        <v>455</v>
      </c>
      <c r="BD388" s="7" t="str">
        <f t="shared" si="262"/>
        <v>NA</v>
      </c>
      <c r="BE388" s="1" t="e">
        <f t="shared" si="263"/>
        <v>#VALUE!</v>
      </c>
      <c r="BF388" s="1" t="s">
        <v>454</v>
      </c>
      <c r="BG388" s="7">
        <f t="shared" si="264"/>
        <v>0</v>
      </c>
      <c r="BH388" s="1">
        <f t="shared" si="265"/>
        <v>0</v>
      </c>
    </row>
    <row r="389" spans="1:60" x14ac:dyDescent="0.25">
      <c r="A389" s="1" t="s">
        <v>95</v>
      </c>
      <c r="B389" s="1" t="s">
        <v>404</v>
      </c>
      <c r="C389" s="7">
        <f t="shared" si="228"/>
        <v>1</v>
      </c>
      <c r="D389" s="1" t="s">
        <v>409</v>
      </c>
      <c r="E389" s="7">
        <f t="shared" si="229"/>
        <v>2</v>
      </c>
      <c r="F389" s="1" t="s">
        <v>484</v>
      </c>
      <c r="G389" s="7">
        <f t="shared" si="230"/>
        <v>2</v>
      </c>
      <c r="H389" s="1" t="s">
        <v>418</v>
      </c>
      <c r="I389" s="7">
        <f t="shared" si="231"/>
        <v>2</v>
      </c>
      <c r="J389" s="1" t="s">
        <v>487</v>
      </c>
      <c r="K389" s="7">
        <f t="shared" si="232"/>
        <v>3</v>
      </c>
      <c r="L389" s="7">
        <f t="shared" si="233"/>
        <v>3</v>
      </c>
      <c r="M389" s="1" t="s">
        <v>426</v>
      </c>
      <c r="N389" s="7">
        <f t="shared" si="234"/>
        <v>4</v>
      </c>
      <c r="O389" s="7">
        <f t="shared" si="235"/>
        <v>4</v>
      </c>
      <c r="Q389" s="7" t="str">
        <f t="shared" si="236"/>
        <v>NA</v>
      </c>
      <c r="R389" s="7" t="e">
        <f t="shared" si="237"/>
        <v>#VALUE!</v>
      </c>
      <c r="S389" s="1" t="s">
        <v>434</v>
      </c>
      <c r="T389" s="7">
        <f t="shared" si="238"/>
        <v>5</v>
      </c>
      <c r="U389" s="1">
        <f t="shared" si="239"/>
        <v>5</v>
      </c>
      <c r="V389" s="1" t="s">
        <v>490</v>
      </c>
      <c r="W389" s="7">
        <f t="shared" si="240"/>
        <v>5</v>
      </c>
      <c r="X389" s="1">
        <f t="shared" si="241"/>
        <v>5</v>
      </c>
      <c r="Y389" s="1" t="s">
        <v>490</v>
      </c>
      <c r="Z389" s="7">
        <f t="shared" si="242"/>
        <v>5</v>
      </c>
      <c r="AA389" s="1">
        <f t="shared" si="243"/>
        <v>5</v>
      </c>
      <c r="AB389" s="1" t="s">
        <v>490</v>
      </c>
      <c r="AC389" s="7">
        <f t="shared" si="244"/>
        <v>5</v>
      </c>
      <c r="AD389" s="1">
        <f t="shared" si="245"/>
        <v>5</v>
      </c>
      <c r="AE389" s="1" t="s">
        <v>439</v>
      </c>
      <c r="AF389" s="7" t="str">
        <f t="shared" si="246"/>
        <v>NA</v>
      </c>
      <c r="AG389" s="1" t="e">
        <f t="shared" si="247"/>
        <v>#VALUE!</v>
      </c>
      <c r="AH389" s="1" t="s">
        <v>453</v>
      </c>
      <c r="AI389" s="7">
        <f t="shared" si="248"/>
        <v>1</v>
      </c>
      <c r="AJ389" s="1">
        <f t="shared" si="249"/>
        <v>1</v>
      </c>
      <c r="AK389" s="1" t="s">
        <v>453</v>
      </c>
      <c r="AL389" s="7">
        <f t="shared" si="250"/>
        <v>1</v>
      </c>
      <c r="AM389" s="1">
        <f t="shared" si="251"/>
        <v>1</v>
      </c>
      <c r="AN389" s="1" t="s">
        <v>435</v>
      </c>
      <c r="AO389" s="7" t="str">
        <f t="shared" si="252"/>
        <v>NA</v>
      </c>
      <c r="AP389" s="1" t="e">
        <f t="shared" si="253"/>
        <v>#VALUE!</v>
      </c>
      <c r="AQ389" s="1" t="s">
        <v>454</v>
      </c>
      <c r="AR389" s="7">
        <f t="shared" si="254"/>
        <v>0</v>
      </c>
      <c r="AS389" s="1">
        <f t="shared" si="255"/>
        <v>0</v>
      </c>
      <c r="AT389" s="1" t="s">
        <v>462</v>
      </c>
      <c r="AU389" s="7">
        <f t="shared" si="256"/>
        <v>3</v>
      </c>
      <c r="AV389" s="1">
        <f t="shared" si="257"/>
        <v>3</v>
      </c>
      <c r="AW389" s="1" t="s">
        <v>454</v>
      </c>
      <c r="AX389" s="7">
        <f t="shared" si="258"/>
        <v>0</v>
      </c>
      <c r="AY389" s="1">
        <f t="shared" si="259"/>
        <v>0</v>
      </c>
      <c r="BA389" s="7" t="str">
        <f t="shared" si="260"/>
        <v>NA</v>
      </c>
      <c r="BB389" s="1" t="e">
        <f t="shared" si="261"/>
        <v>#VALUE!</v>
      </c>
      <c r="BC389" s="1" t="s">
        <v>453</v>
      </c>
      <c r="BD389" s="7">
        <f t="shared" si="262"/>
        <v>1</v>
      </c>
      <c r="BE389" s="1">
        <f t="shared" si="263"/>
        <v>1</v>
      </c>
      <c r="BF389" s="1" t="s">
        <v>453</v>
      </c>
      <c r="BG389" s="7">
        <f t="shared" si="264"/>
        <v>1</v>
      </c>
      <c r="BH389" s="1">
        <f t="shared" si="265"/>
        <v>1</v>
      </c>
    </row>
    <row r="390" spans="1:60" x14ac:dyDescent="0.25">
      <c r="A390" s="1" t="s">
        <v>190</v>
      </c>
      <c r="B390" s="1" t="s">
        <v>404</v>
      </c>
      <c r="C390" s="7">
        <f t="shared" si="228"/>
        <v>1</v>
      </c>
      <c r="D390" s="1" t="s">
        <v>410</v>
      </c>
      <c r="E390" s="7">
        <f t="shared" si="229"/>
        <v>3</v>
      </c>
      <c r="F390" s="1" t="s">
        <v>484</v>
      </c>
      <c r="G390" s="7">
        <f t="shared" si="230"/>
        <v>2</v>
      </c>
      <c r="H390" s="1" t="s">
        <v>418</v>
      </c>
      <c r="I390" s="7">
        <f t="shared" si="231"/>
        <v>2</v>
      </c>
      <c r="J390" s="1" t="s">
        <v>421</v>
      </c>
      <c r="K390" s="7">
        <f t="shared" si="232"/>
        <v>2</v>
      </c>
      <c r="L390" s="7">
        <f t="shared" si="233"/>
        <v>2</v>
      </c>
      <c r="M390" s="1" t="s">
        <v>425</v>
      </c>
      <c r="N390" s="7">
        <f t="shared" si="234"/>
        <v>2</v>
      </c>
      <c r="O390" s="7">
        <f t="shared" si="235"/>
        <v>2</v>
      </c>
      <c r="P390" s="1" t="s">
        <v>496</v>
      </c>
      <c r="Q390" s="7">
        <f t="shared" si="236"/>
        <v>5</v>
      </c>
      <c r="R390" s="7">
        <f t="shared" si="237"/>
        <v>5</v>
      </c>
      <c r="S390" s="1" t="s">
        <v>433</v>
      </c>
      <c r="T390" s="7">
        <f t="shared" si="238"/>
        <v>1</v>
      </c>
      <c r="U390" s="1">
        <f t="shared" si="239"/>
        <v>1</v>
      </c>
      <c r="V390" s="1" t="s">
        <v>425</v>
      </c>
      <c r="W390" s="7">
        <f t="shared" si="240"/>
        <v>2</v>
      </c>
      <c r="X390" s="1">
        <f t="shared" si="241"/>
        <v>2</v>
      </c>
      <c r="Y390" s="1" t="s">
        <v>438</v>
      </c>
      <c r="Z390" s="7">
        <f t="shared" si="242"/>
        <v>1</v>
      </c>
      <c r="AA390" s="1">
        <f t="shared" si="243"/>
        <v>1</v>
      </c>
      <c r="AB390" s="1" t="s">
        <v>489</v>
      </c>
      <c r="AC390" s="7">
        <f t="shared" si="244"/>
        <v>1</v>
      </c>
      <c r="AD390" s="1">
        <f t="shared" si="245"/>
        <v>1</v>
      </c>
      <c r="AE390" s="1" t="s">
        <v>425</v>
      </c>
      <c r="AF390" s="7">
        <f t="shared" si="246"/>
        <v>2</v>
      </c>
      <c r="AG390" s="1">
        <f t="shared" si="247"/>
        <v>2</v>
      </c>
      <c r="AH390" s="1" t="s">
        <v>453</v>
      </c>
      <c r="AI390" s="7">
        <f t="shared" si="248"/>
        <v>1</v>
      </c>
      <c r="AJ390" s="1">
        <f t="shared" si="249"/>
        <v>1</v>
      </c>
      <c r="AK390" s="1" t="s">
        <v>453</v>
      </c>
      <c r="AL390" s="7">
        <f t="shared" si="250"/>
        <v>1</v>
      </c>
      <c r="AM390" s="1">
        <f t="shared" si="251"/>
        <v>1</v>
      </c>
      <c r="AN390" s="1" t="s">
        <v>453</v>
      </c>
      <c r="AO390" s="7">
        <f t="shared" si="252"/>
        <v>1</v>
      </c>
      <c r="AP390" s="1">
        <f t="shared" si="253"/>
        <v>1</v>
      </c>
      <c r="AQ390" s="1" t="s">
        <v>454</v>
      </c>
      <c r="AR390" s="7">
        <f t="shared" si="254"/>
        <v>0</v>
      </c>
      <c r="AS390" s="1">
        <f t="shared" si="255"/>
        <v>0</v>
      </c>
      <c r="AT390" s="1" t="s">
        <v>465</v>
      </c>
      <c r="AU390" s="7">
        <f t="shared" si="256"/>
        <v>2</v>
      </c>
      <c r="AV390" s="1">
        <f t="shared" si="257"/>
        <v>2</v>
      </c>
      <c r="AW390" s="1" t="s">
        <v>467</v>
      </c>
      <c r="AX390" s="7" t="str">
        <f t="shared" si="258"/>
        <v>NA</v>
      </c>
      <c r="AY390" s="1" t="e">
        <f t="shared" si="259"/>
        <v>#VALUE!</v>
      </c>
      <c r="BA390" s="7" t="str">
        <f t="shared" si="260"/>
        <v>NA</v>
      </c>
      <c r="BB390" s="1" t="e">
        <f t="shared" si="261"/>
        <v>#VALUE!</v>
      </c>
      <c r="BC390" s="1" t="s">
        <v>455</v>
      </c>
      <c r="BD390" s="7" t="str">
        <f t="shared" si="262"/>
        <v>NA</v>
      </c>
      <c r="BE390" s="1" t="e">
        <f t="shared" si="263"/>
        <v>#VALUE!</v>
      </c>
      <c r="BF390" s="1" t="s">
        <v>453</v>
      </c>
      <c r="BG390" s="7">
        <f t="shared" si="264"/>
        <v>1</v>
      </c>
      <c r="BH390" s="1">
        <f t="shared" si="265"/>
        <v>1</v>
      </c>
    </row>
    <row r="391" spans="1:60" x14ac:dyDescent="0.25">
      <c r="A391" s="1" t="s">
        <v>181</v>
      </c>
      <c r="B391" s="1" t="s">
        <v>404</v>
      </c>
      <c r="C391" s="7">
        <f t="shared" si="228"/>
        <v>1</v>
      </c>
      <c r="D391" s="1" t="s">
        <v>410</v>
      </c>
      <c r="E391" s="7">
        <f t="shared" si="229"/>
        <v>3</v>
      </c>
      <c r="F391" s="1" t="s">
        <v>484</v>
      </c>
      <c r="G391" s="7">
        <f t="shared" si="230"/>
        <v>2</v>
      </c>
      <c r="H391" s="1" t="s">
        <v>417</v>
      </c>
      <c r="I391" s="7">
        <f t="shared" si="231"/>
        <v>3</v>
      </c>
      <c r="J391" s="1" t="s">
        <v>421</v>
      </c>
      <c r="K391" s="7">
        <f t="shared" si="232"/>
        <v>2</v>
      </c>
      <c r="L391" s="7">
        <f t="shared" si="233"/>
        <v>2</v>
      </c>
      <c r="M391" s="1" t="s">
        <v>425</v>
      </c>
      <c r="N391" s="7">
        <f t="shared" si="234"/>
        <v>2</v>
      </c>
      <c r="O391" s="7">
        <f t="shared" si="235"/>
        <v>2</v>
      </c>
      <c r="P391" s="1" t="s">
        <v>495</v>
      </c>
      <c r="Q391" s="7">
        <f t="shared" si="236"/>
        <v>4</v>
      </c>
      <c r="R391" s="7">
        <f t="shared" si="237"/>
        <v>4</v>
      </c>
      <c r="S391" s="1" t="s">
        <v>433</v>
      </c>
      <c r="T391" s="7">
        <f t="shared" si="238"/>
        <v>1</v>
      </c>
      <c r="U391" s="1">
        <f t="shared" si="239"/>
        <v>1</v>
      </c>
      <c r="V391" s="1" t="s">
        <v>438</v>
      </c>
      <c r="W391" s="7">
        <f t="shared" si="240"/>
        <v>1</v>
      </c>
      <c r="X391" s="1">
        <f t="shared" si="241"/>
        <v>1</v>
      </c>
      <c r="Y391" s="1" t="s">
        <v>438</v>
      </c>
      <c r="Z391" s="7">
        <f t="shared" si="242"/>
        <v>1</v>
      </c>
      <c r="AA391" s="1">
        <f t="shared" si="243"/>
        <v>1</v>
      </c>
      <c r="AB391" s="1" t="s">
        <v>489</v>
      </c>
      <c r="AC391" s="7">
        <f t="shared" si="244"/>
        <v>1</v>
      </c>
      <c r="AD391" s="1">
        <f t="shared" si="245"/>
        <v>1</v>
      </c>
      <c r="AE391" s="1" t="s">
        <v>425</v>
      </c>
      <c r="AF391" s="7">
        <f t="shared" si="246"/>
        <v>2</v>
      </c>
      <c r="AG391" s="1">
        <f t="shared" si="247"/>
        <v>2</v>
      </c>
      <c r="AH391" s="1" t="s">
        <v>453</v>
      </c>
      <c r="AI391" s="7">
        <f t="shared" si="248"/>
        <v>1</v>
      </c>
      <c r="AJ391" s="1">
        <f t="shared" si="249"/>
        <v>1</v>
      </c>
      <c r="AK391" s="1" t="s">
        <v>453</v>
      </c>
      <c r="AL391" s="7">
        <f t="shared" si="250"/>
        <v>1</v>
      </c>
      <c r="AM391" s="1">
        <f t="shared" si="251"/>
        <v>1</v>
      </c>
      <c r="AN391" s="1" t="s">
        <v>454</v>
      </c>
      <c r="AO391" s="7">
        <f t="shared" si="252"/>
        <v>0</v>
      </c>
      <c r="AP391" s="1">
        <f t="shared" si="253"/>
        <v>0</v>
      </c>
      <c r="AQ391" s="1" t="s">
        <v>454</v>
      </c>
      <c r="AR391" s="7">
        <f t="shared" si="254"/>
        <v>0</v>
      </c>
      <c r="AS391" s="1">
        <f t="shared" si="255"/>
        <v>0</v>
      </c>
      <c r="AT391" s="1" t="s">
        <v>462</v>
      </c>
      <c r="AU391" s="7">
        <f t="shared" si="256"/>
        <v>3</v>
      </c>
      <c r="AV391" s="1">
        <f t="shared" si="257"/>
        <v>3</v>
      </c>
      <c r="AW391" s="1" t="s">
        <v>453</v>
      </c>
      <c r="AX391" s="7">
        <f t="shared" si="258"/>
        <v>1</v>
      </c>
      <c r="AY391" s="1">
        <f t="shared" si="259"/>
        <v>1</v>
      </c>
      <c r="AZ391" s="1" t="s">
        <v>475</v>
      </c>
      <c r="BA391" s="7">
        <f t="shared" si="260"/>
        <v>4</v>
      </c>
      <c r="BB391" s="1">
        <f t="shared" si="261"/>
        <v>4</v>
      </c>
      <c r="BC391" s="1" t="s">
        <v>453</v>
      </c>
      <c r="BD391" s="7">
        <f t="shared" si="262"/>
        <v>1</v>
      </c>
      <c r="BE391" s="1">
        <f t="shared" si="263"/>
        <v>1</v>
      </c>
      <c r="BF391" s="1" t="s">
        <v>453</v>
      </c>
      <c r="BG391" s="7">
        <f t="shared" si="264"/>
        <v>1</v>
      </c>
      <c r="BH391" s="1">
        <f t="shared" si="265"/>
        <v>1</v>
      </c>
    </row>
    <row r="392" spans="1:60" x14ac:dyDescent="0.25">
      <c r="A392" s="1" t="s">
        <v>325</v>
      </c>
      <c r="B392" s="1" t="s">
        <v>404</v>
      </c>
      <c r="C392" s="7">
        <f t="shared" si="228"/>
        <v>1</v>
      </c>
      <c r="D392" s="1" t="s">
        <v>412</v>
      </c>
      <c r="E392" s="7">
        <f t="shared" si="229"/>
        <v>5</v>
      </c>
      <c r="F392" s="1" t="s">
        <v>414</v>
      </c>
      <c r="G392" s="7">
        <f t="shared" si="230"/>
        <v>1</v>
      </c>
      <c r="H392" s="1" t="s">
        <v>417</v>
      </c>
      <c r="I392" s="7">
        <f t="shared" si="231"/>
        <v>3</v>
      </c>
      <c r="J392" s="1" t="s">
        <v>487</v>
      </c>
      <c r="K392" s="7">
        <f t="shared" si="232"/>
        <v>3</v>
      </c>
      <c r="L392" s="7">
        <f t="shared" si="233"/>
        <v>3</v>
      </c>
      <c r="M392" s="1" t="s">
        <v>426</v>
      </c>
      <c r="N392" s="7">
        <f t="shared" si="234"/>
        <v>4</v>
      </c>
      <c r="O392" s="7">
        <f t="shared" si="235"/>
        <v>4</v>
      </c>
      <c r="Q392" s="7" t="str">
        <f t="shared" si="236"/>
        <v>NA</v>
      </c>
      <c r="R392" s="7" t="e">
        <f t="shared" si="237"/>
        <v>#VALUE!</v>
      </c>
      <c r="S392" s="1" t="s">
        <v>433</v>
      </c>
      <c r="T392" s="7">
        <f t="shared" si="238"/>
        <v>1</v>
      </c>
      <c r="U392" s="1">
        <f t="shared" si="239"/>
        <v>1</v>
      </c>
      <c r="V392" s="1" t="s">
        <v>438</v>
      </c>
      <c r="W392" s="7">
        <f t="shared" si="240"/>
        <v>1</v>
      </c>
      <c r="X392" s="1">
        <f t="shared" si="241"/>
        <v>1</v>
      </c>
      <c r="Y392" s="1" t="s">
        <v>425</v>
      </c>
      <c r="Z392" s="7">
        <f t="shared" si="242"/>
        <v>2</v>
      </c>
      <c r="AA392" s="1">
        <f t="shared" si="243"/>
        <v>2</v>
      </c>
      <c r="AB392" s="1" t="s">
        <v>440</v>
      </c>
      <c r="AC392" s="7" t="str">
        <f t="shared" si="244"/>
        <v>NA</v>
      </c>
      <c r="AD392" s="1" t="e">
        <f t="shared" si="245"/>
        <v>#VALUE!</v>
      </c>
      <c r="AE392" s="1" t="s">
        <v>446</v>
      </c>
      <c r="AF392" s="7">
        <f t="shared" si="246"/>
        <v>5</v>
      </c>
      <c r="AG392" s="1">
        <f t="shared" si="247"/>
        <v>5</v>
      </c>
      <c r="AH392" s="1" t="s">
        <v>454</v>
      </c>
      <c r="AI392" s="7">
        <f t="shared" si="248"/>
        <v>0</v>
      </c>
      <c r="AJ392" s="1">
        <f t="shared" si="249"/>
        <v>0</v>
      </c>
      <c r="AK392" s="1" t="s">
        <v>453</v>
      </c>
      <c r="AL392" s="7">
        <f t="shared" si="250"/>
        <v>1</v>
      </c>
      <c r="AM392" s="1">
        <f t="shared" si="251"/>
        <v>1</v>
      </c>
      <c r="AN392" s="1" t="s">
        <v>458</v>
      </c>
      <c r="AO392" s="7" t="str">
        <f t="shared" si="252"/>
        <v>NA</v>
      </c>
      <c r="AP392" s="1" t="e">
        <f t="shared" si="253"/>
        <v>#VALUE!</v>
      </c>
      <c r="AQ392" s="1" t="s">
        <v>454</v>
      </c>
      <c r="AR392" s="7">
        <f t="shared" si="254"/>
        <v>0</v>
      </c>
      <c r="AS392" s="1">
        <f t="shared" si="255"/>
        <v>0</v>
      </c>
      <c r="AT392" s="1" t="s">
        <v>462</v>
      </c>
      <c r="AU392" s="7">
        <f t="shared" si="256"/>
        <v>3</v>
      </c>
      <c r="AV392" s="1">
        <f t="shared" si="257"/>
        <v>3</v>
      </c>
      <c r="AW392" s="1" t="s">
        <v>453</v>
      </c>
      <c r="AX392" s="7">
        <f t="shared" si="258"/>
        <v>1</v>
      </c>
      <c r="AY392" s="1">
        <f t="shared" si="259"/>
        <v>1</v>
      </c>
      <c r="AZ392" s="1" t="s">
        <v>474</v>
      </c>
      <c r="BA392" s="7">
        <f t="shared" si="260"/>
        <v>1</v>
      </c>
      <c r="BB392" s="1">
        <f t="shared" si="261"/>
        <v>1</v>
      </c>
      <c r="BC392" s="1" t="s">
        <v>453</v>
      </c>
      <c r="BD392" s="7">
        <f t="shared" si="262"/>
        <v>1</v>
      </c>
      <c r="BE392" s="1">
        <f t="shared" si="263"/>
        <v>1</v>
      </c>
      <c r="BF392" s="1" t="s">
        <v>455</v>
      </c>
      <c r="BG392" s="7" t="str">
        <f t="shared" si="264"/>
        <v>NA</v>
      </c>
      <c r="BH392" s="1" t="e">
        <f t="shared" si="265"/>
        <v>#VALUE!</v>
      </c>
    </row>
    <row r="393" spans="1:60" x14ac:dyDescent="0.25">
      <c r="A393" s="1" t="s">
        <v>271</v>
      </c>
      <c r="B393" s="1" t="s">
        <v>404</v>
      </c>
      <c r="C393" s="7">
        <f t="shared" si="228"/>
        <v>1</v>
      </c>
      <c r="D393" s="1" t="s">
        <v>411</v>
      </c>
      <c r="E393" s="7">
        <f t="shared" si="229"/>
        <v>4</v>
      </c>
      <c r="F393" s="1" t="s">
        <v>414</v>
      </c>
      <c r="G393" s="7">
        <f t="shared" si="230"/>
        <v>1</v>
      </c>
      <c r="H393" s="1" t="s">
        <v>417</v>
      </c>
      <c r="I393" s="7">
        <f t="shared" si="231"/>
        <v>3</v>
      </c>
      <c r="J393" s="1" t="s">
        <v>423</v>
      </c>
      <c r="K393" s="7">
        <f t="shared" si="232"/>
        <v>5</v>
      </c>
      <c r="L393" s="7">
        <f t="shared" si="233"/>
        <v>5</v>
      </c>
      <c r="M393" s="1" t="s">
        <v>489</v>
      </c>
      <c r="N393" s="7">
        <f t="shared" si="234"/>
        <v>1</v>
      </c>
      <c r="O393" s="7">
        <f t="shared" si="235"/>
        <v>1</v>
      </c>
      <c r="P393" s="1" t="s">
        <v>493</v>
      </c>
      <c r="Q393" s="7">
        <f t="shared" si="236"/>
        <v>1</v>
      </c>
      <c r="R393" s="7">
        <f t="shared" si="237"/>
        <v>1</v>
      </c>
      <c r="S393" s="1" t="s">
        <v>436</v>
      </c>
      <c r="T393" s="7" t="str">
        <f t="shared" si="238"/>
        <v>NA</v>
      </c>
      <c r="U393" s="1" t="e">
        <f t="shared" si="239"/>
        <v>#VALUE!</v>
      </c>
      <c r="V393" s="1" t="s">
        <v>440</v>
      </c>
      <c r="W393" s="7" t="str">
        <f t="shared" si="240"/>
        <v>NA</v>
      </c>
      <c r="X393" s="1" t="e">
        <f t="shared" si="241"/>
        <v>#VALUE!</v>
      </c>
      <c r="Y393" s="1" t="s">
        <v>490</v>
      </c>
      <c r="Z393" s="7">
        <f t="shared" si="242"/>
        <v>5</v>
      </c>
      <c r="AA393" s="1">
        <f t="shared" si="243"/>
        <v>5</v>
      </c>
      <c r="AB393" s="1" t="s">
        <v>425</v>
      </c>
      <c r="AC393" s="7">
        <f t="shared" si="244"/>
        <v>2</v>
      </c>
      <c r="AD393" s="1">
        <f t="shared" si="245"/>
        <v>2</v>
      </c>
      <c r="AE393" s="1" t="s">
        <v>425</v>
      </c>
      <c r="AF393" s="7">
        <f t="shared" si="246"/>
        <v>2</v>
      </c>
      <c r="AG393" s="1">
        <f t="shared" si="247"/>
        <v>2</v>
      </c>
      <c r="AH393" s="1" t="s">
        <v>455</v>
      </c>
      <c r="AI393" s="7" t="str">
        <f t="shared" si="248"/>
        <v>NA</v>
      </c>
      <c r="AJ393" s="1" t="e">
        <f t="shared" si="249"/>
        <v>#VALUE!</v>
      </c>
      <c r="AK393" s="1" t="s">
        <v>453</v>
      </c>
      <c r="AL393" s="7">
        <f t="shared" si="250"/>
        <v>1</v>
      </c>
      <c r="AM393" s="1">
        <f t="shared" si="251"/>
        <v>1</v>
      </c>
      <c r="AN393" s="1" t="s">
        <v>454</v>
      </c>
      <c r="AO393" s="7">
        <f t="shared" si="252"/>
        <v>0</v>
      </c>
      <c r="AP393" s="1">
        <f t="shared" si="253"/>
        <v>0</v>
      </c>
      <c r="AQ393" s="1" t="s">
        <v>454</v>
      </c>
      <c r="AR393" s="7">
        <f t="shared" si="254"/>
        <v>0</v>
      </c>
      <c r="AS393" s="1">
        <f t="shared" si="255"/>
        <v>0</v>
      </c>
      <c r="AT393" s="1" t="s">
        <v>464</v>
      </c>
      <c r="AU393" s="7">
        <f t="shared" si="256"/>
        <v>4</v>
      </c>
      <c r="AV393" s="1">
        <f t="shared" si="257"/>
        <v>4</v>
      </c>
      <c r="AW393" s="1" t="s">
        <v>454</v>
      </c>
      <c r="AX393" s="7">
        <f t="shared" si="258"/>
        <v>0</v>
      </c>
      <c r="AY393" s="1">
        <f t="shared" si="259"/>
        <v>0</v>
      </c>
      <c r="BA393" s="7" t="str">
        <f t="shared" si="260"/>
        <v>NA</v>
      </c>
      <c r="BB393" s="1" t="e">
        <f t="shared" si="261"/>
        <v>#VALUE!</v>
      </c>
      <c r="BC393" s="1" t="s">
        <v>453</v>
      </c>
      <c r="BD393" s="7">
        <f t="shared" si="262"/>
        <v>1</v>
      </c>
      <c r="BE393" s="1">
        <f t="shared" si="263"/>
        <v>1</v>
      </c>
      <c r="BF393" s="1" t="s">
        <v>453</v>
      </c>
      <c r="BG393" s="7">
        <f t="shared" si="264"/>
        <v>1</v>
      </c>
      <c r="BH393" s="1">
        <f t="shared" si="265"/>
        <v>1</v>
      </c>
    </row>
    <row r="394" spans="1:60" x14ac:dyDescent="0.25">
      <c r="A394" s="1" t="s">
        <v>45</v>
      </c>
      <c r="B394" s="1" t="s">
        <v>403</v>
      </c>
      <c r="C394" s="7">
        <f t="shared" si="228"/>
        <v>2</v>
      </c>
      <c r="D394" s="1" t="s">
        <v>409</v>
      </c>
      <c r="E394" s="7">
        <f t="shared" si="229"/>
        <v>2</v>
      </c>
      <c r="F394" s="1" t="s">
        <v>484</v>
      </c>
      <c r="G394" s="7">
        <f t="shared" si="230"/>
        <v>2</v>
      </c>
      <c r="H394" s="1" t="s">
        <v>416</v>
      </c>
      <c r="I394" s="7">
        <f t="shared" si="231"/>
        <v>1</v>
      </c>
      <c r="J394" s="1" t="s">
        <v>421</v>
      </c>
      <c r="K394" s="7">
        <f t="shared" si="232"/>
        <v>2</v>
      </c>
      <c r="L394" s="7">
        <f t="shared" si="233"/>
        <v>2</v>
      </c>
      <c r="M394" s="1" t="s">
        <v>438</v>
      </c>
      <c r="N394" s="7">
        <f t="shared" si="234"/>
        <v>1</v>
      </c>
      <c r="O394" s="7">
        <f t="shared" si="235"/>
        <v>1</v>
      </c>
      <c r="P394" s="1" t="s">
        <v>493</v>
      </c>
      <c r="Q394" s="7">
        <f t="shared" si="236"/>
        <v>1</v>
      </c>
      <c r="R394" s="7">
        <f t="shared" si="237"/>
        <v>1</v>
      </c>
      <c r="S394" s="1" t="s">
        <v>433</v>
      </c>
      <c r="T394" s="7">
        <f t="shared" si="238"/>
        <v>1</v>
      </c>
      <c r="U394" s="1">
        <f t="shared" si="239"/>
        <v>1</v>
      </c>
      <c r="V394" s="1" t="s">
        <v>438</v>
      </c>
      <c r="W394" s="7">
        <f t="shared" si="240"/>
        <v>1</v>
      </c>
      <c r="X394" s="1">
        <f t="shared" si="241"/>
        <v>1</v>
      </c>
      <c r="Y394" s="1" t="s">
        <v>425</v>
      </c>
      <c r="Z394" s="7">
        <f t="shared" si="242"/>
        <v>2</v>
      </c>
      <c r="AA394" s="1">
        <f t="shared" si="243"/>
        <v>2</v>
      </c>
      <c r="AB394" s="1" t="s">
        <v>489</v>
      </c>
      <c r="AC394" s="7">
        <f t="shared" si="244"/>
        <v>1</v>
      </c>
      <c r="AD394" s="1">
        <f t="shared" si="245"/>
        <v>1</v>
      </c>
      <c r="AE394" s="1" t="s">
        <v>445</v>
      </c>
      <c r="AF394" s="7">
        <f t="shared" si="246"/>
        <v>1</v>
      </c>
      <c r="AG394" s="1">
        <f t="shared" si="247"/>
        <v>1</v>
      </c>
      <c r="AH394" s="1" t="s">
        <v>454</v>
      </c>
      <c r="AI394" s="7">
        <f t="shared" si="248"/>
        <v>0</v>
      </c>
      <c r="AJ394" s="1">
        <f t="shared" si="249"/>
        <v>0</v>
      </c>
      <c r="AK394" s="1" t="s">
        <v>440</v>
      </c>
      <c r="AL394" s="7" t="str">
        <f t="shared" si="250"/>
        <v>NA</v>
      </c>
      <c r="AM394" s="1" t="e">
        <f t="shared" si="251"/>
        <v>#VALUE!</v>
      </c>
      <c r="AN394" s="1" t="s">
        <v>454</v>
      </c>
      <c r="AO394" s="7">
        <f t="shared" si="252"/>
        <v>0</v>
      </c>
      <c r="AP394" s="1">
        <f t="shared" si="253"/>
        <v>0</v>
      </c>
      <c r="AQ394" s="1" t="s">
        <v>454</v>
      </c>
      <c r="AR394" s="7">
        <f t="shared" si="254"/>
        <v>0</v>
      </c>
      <c r="AS394" s="1">
        <f t="shared" si="255"/>
        <v>0</v>
      </c>
      <c r="AT394" s="1" t="s">
        <v>463</v>
      </c>
      <c r="AU394" s="7">
        <f t="shared" si="256"/>
        <v>5</v>
      </c>
      <c r="AV394" s="1">
        <f t="shared" si="257"/>
        <v>5</v>
      </c>
      <c r="AW394" s="1" t="s">
        <v>467</v>
      </c>
      <c r="AX394" s="7" t="str">
        <f t="shared" si="258"/>
        <v>NA</v>
      </c>
      <c r="AY394" s="1" t="e">
        <f t="shared" si="259"/>
        <v>#VALUE!</v>
      </c>
      <c r="BA394" s="7" t="str">
        <f t="shared" si="260"/>
        <v>NA</v>
      </c>
      <c r="BB394" s="1" t="e">
        <f t="shared" si="261"/>
        <v>#VALUE!</v>
      </c>
      <c r="BC394" s="1" t="s">
        <v>455</v>
      </c>
      <c r="BD394" s="7" t="str">
        <f t="shared" si="262"/>
        <v>NA</v>
      </c>
      <c r="BE394" s="1" t="e">
        <f t="shared" si="263"/>
        <v>#VALUE!</v>
      </c>
      <c r="BF394" s="1" t="s">
        <v>454</v>
      </c>
      <c r="BG394" s="7">
        <f t="shared" si="264"/>
        <v>0</v>
      </c>
      <c r="BH394" s="1">
        <f t="shared" si="265"/>
        <v>0</v>
      </c>
    </row>
    <row r="395" spans="1:60" x14ac:dyDescent="0.25">
      <c r="A395" s="1" t="s">
        <v>201</v>
      </c>
      <c r="B395" s="1" t="s">
        <v>403</v>
      </c>
      <c r="C395" s="7">
        <f t="shared" si="228"/>
        <v>2</v>
      </c>
      <c r="D395" s="1" t="s">
        <v>411</v>
      </c>
      <c r="E395" s="7">
        <f t="shared" si="229"/>
        <v>4</v>
      </c>
      <c r="F395" s="1" t="s">
        <v>484</v>
      </c>
      <c r="G395" s="7">
        <f t="shared" si="230"/>
        <v>2</v>
      </c>
      <c r="H395" s="1" t="s">
        <v>418</v>
      </c>
      <c r="I395" s="7">
        <f t="shared" si="231"/>
        <v>2</v>
      </c>
      <c r="J395" s="1" t="s">
        <v>421</v>
      </c>
      <c r="K395" s="7">
        <f t="shared" si="232"/>
        <v>2</v>
      </c>
      <c r="L395" s="7">
        <f t="shared" si="233"/>
        <v>2</v>
      </c>
      <c r="M395" s="1" t="s">
        <v>425</v>
      </c>
      <c r="N395" s="7">
        <f t="shared" si="234"/>
        <v>2</v>
      </c>
      <c r="O395" s="7">
        <f t="shared" si="235"/>
        <v>2</v>
      </c>
      <c r="P395" s="1" t="s">
        <v>496</v>
      </c>
      <c r="Q395" s="7">
        <f t="shared" si="236"/>
        <v>5</v>
      </c>
      <c r="R395" s="7">
        <f t="shared" si="237"/>
        <v>5</v>
      </c>
      <c r="S395" s="1" t="s">
        <v>433</v>
      </c>
      <c r="T395" s="7">
        <f t="shared" si="238"/>
        <v>1</v>
      </c>
      <c r="U395" s="1">
        <f t="shared" si="239"/>
        <v>1</v>
      </c>
      <c r="V395" s="1" t="s">
        <v>425</v>
      </c>
      <c r="W395" s="7">
        <f t="shared" si="240"/>
        <v>2</v>
      </c>
      <c r="X395" s="1">
        <f t="shared" si="241"/>
        <v>2</v>
      </c>
      <c r="Y395" s="1" t="s">
        <v>438</v>
      </c>
      <c r="Z395" s="7">
        <f t="shared" si="242"/>
        <v>1</v>
      </c>
      <c r="AA395" s="1">
        <f t="shared" si="243"/>
        <v>1</v>
      </c>
      <c r="AB395" s="1" t="s">
        <v>489</v>
      </c>
      <c r="AC395" s="7">
        <f t="shared" si="244"/>
        <v>1</v>
      </c>
      <c r="AD395" s="1">
        <f t="shared" si="245"/>
        <v>1</v>
      </c>
      <c r="AE395" s="1" t="s">
        <v>425</v>
      </c>
      <c r="AF395" s="7">
        <f t="shared" si="246"/>
        <v>2</v>
      </c>
      <c r="AG395" s="1">
        <f t="shared" si="247"/>
        <v>2</v>
      </c>
      <c r="AH395" s="1" t="s">
        <v>453</v>
      </c>
      <c r="AI395" s="7">
        <f t="shared" si="248"/>
        <v>1</v>
      </c>
      <c r="AJ395" s="1">
        <f t="shared" si="249"/>
        <v>1</v>
      </c>
      <c r="AK395" s="1" t="s">
        <v>453</v>
      </c>
      <c r="AL395" s="7">
        <f t="shared" si="250"/>
        <v>1</v>
      </c>
      <c r="AM395" s="1">
        <f t="shared" si="251"/>
        <v>1</v>
      </c>
      <c r="AN395" s="1" t="s">
        <v>454</v>
      </c>
      <c r="AO395" s="7">
        <f t="shared" si="252"/>
        <v>0</v>
      </c>
      <c r="AP395" s="1">
        <f t="shared" si="253"/>
        <v>0</v>
      </c>
      <c r="AQ395" s="1" t="s">
        <v>454</v>
      </c>
      <c r="AR395" s="7">
        <f t="shared" si="254"/>
        <v>0</v>
      </c>
      <c r="AS395" s="1">
        <f t="shared" si="255"/>
        <v>0</v>
      </c>
      <c r="AT395" s="1" t="s">
        <v>462</v>
      </c>
      <c r="AU395" s="7">
        <f t="shared" si="256"/>
        <v>3</v>
      </c>
      <c r="AV395" s="1">
        <f t="shared" si="257"/>
        <v>3</v>
      </c>
      <c r="AW395" s="1" t="s">
        <v>453</v>
      </c>
      <c r="AX395" s="7">
        <f t="shared" si="258"/>
        <v>1</v>
      </c>
      <c r="AY395" s="1">
        <f t="shared" si="259"/>
        <v>1</v>
      </c>
      <c r="AZ395" s="1" t="s">
        <v>472</v>
      </c>
      <c r="BA395" s="7">
        <f t="shared" si="260"/>
        <v>3</v>
      </c>
      <c r="BB395" s="1">
        <f t="shared" si="261"/>
        <v>3</v>
      </c>
      <c r="BC395" s="1" t="s">
        <v>455</v>
      </c>
      <c r="BD395" s="7" t="str">
        <f t="shared" si="262"/>
        <v>NA</v>
      </c>
      <c r="BE395" s="1" t="e">
        <f t="shared" si="263"/>
        <v>#VALUE!</v>
      </c>
      <c r="BF395" s="1" t="s">
        <v>453</v>
      </c>
      <c r="BG395" s="7">
        <f t="shared" si="264"/>
        <v>1</v>
      </c>
      <c r="BH395" s="1">
        <f t="shared" si="265"/>
        <v>1</v>
      </c>
    </row>
    <row r="396" spans="1:60" x14ac:dyDescent="0.25">
      <c r="A396" s="1" t="s">
        <v>211</v>
      </c>
      <c r="B396" s="1" t="s">
        <v>403</v>
      </c>
      <c r="C396" s="7">
        <f t="shared" si="228"/>
        <v>2</v>
      </c>
      <c r="D396" s="1" t="s">
        <v>411</v>
      </c>
      <c r="E396" s="7">
        <f t="shared" si="229"/>
        <v>4</v>
      </c>
      <c r="F396" s="1" t="s">
        <v>484</v>
      </c>
      <c r="G396" s="7">
        <f t="shared" si="230"/>
        <v>2</v>
      </c>
      <c r="H396" s="1" t="s">
        <v>418</v>
      </c>
      <c r="I396" s="7">
        <f t="shared" si="231"/>
        <v>2</v>
      </c>
      <c r="J396" s="1" t="s">
        <v>421</v>
      </c>
      <c r="K396" s="7">
        <f t="shared" si="232"/>
        <v>2</v>
      </c>
      <c r="L396" s="7">
        <f t="shared" si="233"/>
        <v>2</v>
      </c>
      <c r="M396" s="1" t="s">
        <v>425</v>
      </c>
      <c r="N396" s="7">
        <f t="shared" si="234"/>
        <v>2</v>
      </c>
      <c r="O396" s="7">
        <f t="shared" si="235"/>
        <v>2</v>
      </c>
      <c r="P396" s="1" t="s">
        <v>497</v>
      </c>
      <c r="Q396" s="7">
        <f t="shared" si="236"/>
        <v>2</v>
      </c>
      <c r="R396" s="7">
        <f t="shared" si="237"/>
        <v>2</v>
      </c>
      <c r="S396" s="1" t="s">
        <v>433</v>
      </c>
      <c r="T396" s="7">
        <f t="shared" si="238"/>
        <v>1</v>
      </c>
      <c r="U396" s="1">
        <f t="shared" si="239"/>
        <v>1</v>
      </c>
      <c r="V396" s="1" t="s">
        <v>425</v>
      </c>
      <c r="W396" s="7">
        <f t="shared" si="240"/>
        <v>2</v>
      </c>
      <c r="X396" s="1">
        <f t="shared" si="241"/>
        <v>2</v>
      </c>
      <c r="Y396" s="1" t="s">
        <v>425</v>
      </c>
      <c r="Z396" s="7">
        <f t="shared" si="242"/>
        <v>2</v>
      </c>
      <c r="AA396" s="1">
        <f t="shared" si="243"/>
        <v>2</v>
      </c>
      <c r="AB396" s="1" t="s">
        <v>425</v>
      </c>
      <c r="AC396" s="7">
        <f t="shared" si="244"/>
        <v>2</v>
      </c>
      <c r="AD396" s="1">
        <f t="shared" si="245"/>
        <v>2</v>
      </c>
      <c r="AE396" s="1" t="s">
        <v>445</v>
      </c>
      <c r="AF396" s="7">
        <f t="shared" si="246"/>
        <v>1</v>
      </c>
      <c r="AG396" s="1">
        <f t="shared" si="247"/>
        <v>1</v>
      </c>
      <c r="AH396" s="1" t="s">
        <v>453</v>
      </c>
      <c r="AI396" s="7">
        <f t="shared" si="248"/>
        <v>1</v>
      </c>
      <c r="AJ396" s="1">
        <f t="shared" si="249"/>
        <v>1</v>
      </c>
      <c r="AK396" s="1" t="s">
        <v>440</v>
      </c>
      <c r="AL396" s="7" t="str">
        <f t="shared" si="250"/>
        <v>NA</v>
      </c>
      <c r="AM396" s="1" t="e">
        <f t="shared" si="251"/>
        <v>#VALUE!</v>
      </c>
      <c r="AN396" s="1" t="s">
        <v>454</v>
      </c>
      <c r="AO396" s="7">
        <f t="shared" si="252"/>
        <v>0</v>
      </c>
      <c r="AP396" s="1">
        <f t="shared" si="253"/>
        <v>0</v>
      </c>
      <c r="AQ396" s="1" t="s">
        <v>454</v>
      </c>
      <c r="AR396" s="7">
        <f t="shared" si="254"/>
        <v>0</v>
      </c>
      <c r="AS396" s="1">
        <f t="shared" si="255"/>
        <v>0</v>
      </c>
      <c r="AT396" s="1" t="s">
        <v>462</v>
      </c>
      <c r="AU396" s="7">
        <f t="shared" si="256"/>
        <v>3</v>
      </c>
      <c r="AV396" s="1">
        <f t="shared" si="257"/>
        <v>3</v>
      </c>
      <c r="AW396" s="1" t="s">
        <v>453</v>
      </c>
      <c r="AX396" s="7">
        <f t="shared" si="258"/>
        <v>1</v>
      </c>
      <c r="AY396" s="1">
        <f t="shared" si="259"/>
        <v>1</v>
      </c>
      <c r="AZ396" s="1" t="s">
        <v>474</v>
      </c>
      <c r="BA396" s="7">
        <f t="shared" si="260"/>
        <v>1</v>
      </c>
      <c r="BB396" s="1">
        <f t="shared" si="261"/>
        <v>1</v>
      </c>
      <c r="BC396" s="1" t="s">
        <v>453</v>
      </c>
      <c r="BD396" s="7">
        <f t="shared" si="262"/>
        <v>1</v>
      </c>
      <c r="BE396" s="1">
        <f t="shared" si="263"/>
        <v>1</v>
      </c>
      <c r="BF396" s="1" t="s">
        <v>453</v>
      </c>
      <c r="BG396" s="7">
        <f t="shared" si="264"/>
        <v>1</v>
      </c>
      <c r="BH396" s="1">
        <f t="shared" si="265"/>
        <v>1</v>
      </c>
    </row>
    <row r="397" spans="1:60" x14ac:dyDescent="0.25">
      <c r="A397" s="1" t="s">
        <v>203</v>
      </c>
      <c r="B397" s="1" t="s">
        <v>403</v>
      </c>
      <c r="C397" s="7">
        <f t="shared" si="228"/>
        <v>2</v>
      </c>
      <c r="D397" s="1" t="s">
        <v>411</v>
      </c>
      <c r="E397" s="7">
        <f t="shared" si="229"/>
        <v>4</v>
      </c>
      <c r="F397" s="1" t="s">
        <v>484</v>
      </c>
      <c r="G397" s="7">
        <f t="shared" si="230"/>
        <v>2</v>
      </c>
      <c r="H397" s="1" t="s">
        <v>418</v>
      </c>
      <c r="I397" s="7">
        <f t="shared" si="231"/>
        <v>2</v>
      </c>
      <c r="J397" s="1" t="s">
        <v>421</v>
      </c>
      <c r="K397" s="7">
        <f t="shared" si="232"/>
        <v>2</v>
      </c>
      <c r="L397" s="7">
        <f t="shared" si="233"/>
        <v>2</v>
      </c>
      <c r="M397" s="1" t="s">
        <v>425</v>
      </c>
      <c r="N397" s="7">
        <f t="shared" si="234"/>
        <v>2</v>
      </c>
      <c r="O397" s="7">
        <f t="shared" si="235"/>
        <v>2</v>
      </c>
      <c r="P397" s="1" t="s">
        <v>496</v>
      </c>
      <c r="Q397" s="7">
        <f t="shared" si="236"/>
        <v>5</v>
      </c>
      <c r="R397" s="7">
        <f t="shared" si="237"/>
        <v>5</v>
      </c>
      <c r="S397" s="1" t="s">
        <v>433</v>
      </c>
      <c r="T397" s="7">
        <f t="shared" si="238"/>
        <v>1</v>
      </c>
      <c r="U397" s="1">
        <f t="shared" si="239"/>
        <v>1</v>
      </c>
      <c r="V397" s="1" t="s">
        <v>425</v>
      </c>
      <c r="W397" s="7">
        <f t="shared" si="240"/>
        <v>2</v>
      </c>
      <c r="X397" s="1">
        <f t="shared" si="241"/>
        <v>2</v>
      </c>
      <c r="Y397" s="1" t="s">
        <v>438</v>
      </c>
      <c r="Z397" s="7">
        <f t="shared" si="242"/>
        <v>1</v>
      </c>
      <c r="AA397" s="1">
        <f t="shared" si="243"/>
        <v>1</v>
      </c>
      <c r="AB397" s="1" t="s">
        <v>489</v>
      </c>
      <c r="AC397" s="7">
        <f t="shared" si="244"/>
        <v>1</v>
      </c>
      <c r="AD397" s="1">
        <f t="shared" si="245"/>
        <v>1</v>
      </c>
      <c r="AE397" s="1" t="s">
        <v>425</v>
      </c>
      <c r="AF397" s="7">
        <f t="shared" si="246"/>
        <v>2</v>
      </c>
      <c r="AG397" s="1">
        <f t="shared" si="247"/>
        <v>2</v>
      </c>
      <c r="AH397" s="1" t="s">
        <v>453</v>
      </c>
      <c r="AI397" s="7">
        <f t="shared" si="248"/>
        <v>1</v>
      </c>
      <c r="AJ397" s="1">
        <f t="shared" si="249"/>
        <v>1</v>
      </c>
      <c r="AK397" s="1" t="s">
        <v>453</v>
      </c>
      <c r="AL397" s="7">
        <f t="shared" si="250"/>
        <v>1</v>
      </c>
      <c r="AM397" s="1">
        <f t="shared" si="251"/>
        <v>1</v>
      </c>
      <c r="AN397" s="1" t="s">
        <v>454</v>
      </c>
      <c r="AO397" s="7">
        <f t="shared" si="252"/>
        <v>0</v>
      </c>
      <c r="AP397" s="1">
        <f t="shared" si="253"/>
        <v>0</v>
      </c>
      <c r="AQ397" s="1" t="s">
        <v>454</v>
      </c>
      <c r="AR397" s="7">
        <f t="shared" si="254"/>
        <v>0</v>
      </c>
      <c r="AS397" s="1">
        <f t="shared" si="255"/>
        <v>0</v>
      </c>
      <c r="AT397" s="1" t="s">
        <v>462</v>
      </c>
      <c r="AU397" s="7">
        <f t="shared" si="256"/>
        <v>3</v>
      </c>
      <c r="AV397" s="1">
        <f t="shared" si="257"/>
        <v>3</v>
      </c>
      <c r="AW397" s="1" t="s">
        <v>453</v>
      </c>
      <c r="AX397" s="7">
        <f t="shared" si="258"/>
        <v>1</v>
      </c>
      <c r="AY397" s="1">
        <f t="shared" si="259"/>
        <v>1</v>
      </c>
      <c r="AZ397" s="1" t="s">
        <v>472</v>
      </c>
      <c r="BA397" s="7">
        <f t="shared" si="260"/>
        <v>3</v>
      </c>
      <c r="BB397" s="1">
        <f t="shared" si="261"/>
        <v>3</v>
      </c>
      <c r="BC397" s="1" t="s">
        <v>453</v>
      </c>
      <c r="BD397" s="7">
        <f t="shared" si="262"/>
        <v>1</v>
      </c>
      <c r="BE397" s="1">
        <f t="shared" si="263"/>
        <v>1</v>
      </c>
      <c r="BF397" s="1" t="s">
        <v>453</v>
      </c>
      <c r="BG397" s="7">
        <f t="shared" si="264"/>
        <v>1</v>
      </c>
      <c r="BH397" s="1">
        <f t="shared" si="265"/>
        <v>1</v>
      </c>
    </row>
    <row r="398" spans="1:60" x14ac:dyDescent="0.25">
      <c r="A398" s="1" t="s">
        <v>359</v>
      </c>
      <c r="B398" s="1" t="s">
        <v>403</v>
      </c>
      <c r="C398" s="7">
        <f t="shared" si="228"/>
        <v>2</v>
      </c>
      <c r="D398" s="1" t="s">
        <v>412</v>
      </c>
      <c r="E398" s="7">
        <f t="shared" si="229"/>
        <v>5</v>
      </c>
      <c r="F398" s="1" t="s">
        <v>414</v>
      </c>
      <c r="G398" s="7">
        <f t="shared" si="230"/>
        <v>1</v>
      </c>
      <c r="H398" s="1" t="s">
        <v>418</v>
      </c>
      <c r="I398" s="7">
        <f t="shared" si="231"/>
        <v>2</v>
      </c>
      <c r="J398" s="1" t="s">
        <v>487</v>
      </c>
      <c r="K398" s="7">
        <f t="shared" si="232"/>
        <v>3</v>
      </c>
      <c r="L398" s="7">
        <f t="shared" si="233"/>
        <v>3</v>
      </c>
      <c r="M398" s="1" t="s">
        <v>491</v>
      </c>
      <c r="N398" s="7" t="str">
        <f t="shared" si="234"/>
        <v>NA</v>
      </c>
      <c r="O398" s="7" t="e">
        <f t="shared" si="235"/>
        <v>#VALUE!</v>
      </c>
      <c r="Q398" s="7" t="str">
        <f t="shared" si="236"/>
        <v>NA</v>
      </c>
      <c r="R398" s="7" t="e">
        <f t="shared" si="237"/>
        <v>#VALUE!</v>
      </c>
      <c r="S398" s="1" t="s">
        <v>434</v>
      </c>
      <c r="T398" s="7">
        <f t="shared" si="238"/>
        <v>5</v>
      </c>
      <c r="U398" s="1">
        <f t="shared" si="239"/>
        <v>5</v>
      </c>
      <c r="V398" s="1" t="s">
        <v>425</v>
      </c>
      <c r="W398" s="7">
        <f t="shared" si="240"/>
        <v>2</v>
      </c>
      <c r="X398" s="1">
        <f t="shared" si="241"/>
        <v>2</v>
      </c>
      <c r="Y398" s="1" t="s">
        <v>425</v>
      </c>
      <c r="Z398" s="7">
        <f t="shared" si="242"/>
        <v>2</v>
      </c>
      <c r="AA398" s="1">
        <f t="shared" si="243"/>
        <v>2</v>
      </c>
      <c r="AB398" s="1" t="s">
        <v>425</v>
      </c>
      <c r="AC398" s="7">
        <f t="shared" si="244"/>
        <v>2</v>
      </c>
      <c r="AD398" s="1">
        <f t="shared" si="245"/>
        <v>2</v>
      </c>
      <c r="AE398" s="1" t="s">
        <v>425</v>
      </c>
      <c r="AF398" s="7">
        <f t="shared" si="246"/>
        <v>2</v>
      </c>
      <c r="AG398" s="1">
        <f t="shared" si="247"/>
        <v>2</v>
      </c>
      <c r="AH398" s="1" t="s">
        <v>454</v>
      </c>
      <c r="AI398" s="7">
        <f t="shared" si="248"/>
        <v>0</v>
      </c>
      <c r="AJ398" s="1">
        <f t="shared" si="249"/>
        <v>0</v>
      </c>
      <c r="AK398" s="1" t="s">
        <v>454</v>
      </c>
      <c r="AL398" s="7">
        <f t="shared" si="250"/>
        <v>0</v>
      </c>
      <c r="AM398" s="1">
        <f t="shared" si="251"/>
        <v>0</v>
      </c>
      <c r="AN398" s="1" t="s">
        <v>458</v>
      </c>
      <c r="AO398" s="7" t="str">
        <f t="shared" si="252"/>
        <v>NA</v>
      </c>
      <c r="AP398" s="1" t="e">
        <f t="shared" si="253"/>
        <v>#VALUE!</v>
      </c>
      <c r="AQ398" s="1" t="s">
        <v>453</v>
      </c>
      <c r="AR398" s="7">
        <f t="shared" si="254"/>
        <v>1</v>
      </c>
      <c r="AS398" s="1">
        <f t="shared" si="255"/>
        <v>1</v>
      </c>
      <c r="AT398" s="1" t="s">
        <v>463</v>
      </c>
      <c r="AU398" s="7">
        <f t="shared" si="256"/>
        <v>5</v>
      </c>
      <c r="AV398" s="1">
        <f t="shared" si="257"/>
        <v>5</v>
      </c>
      <c r="AW398" s="1" t="s">
        <v>454</v>
      </c>
      <c r="AX398" s="7">
        <f t="shared" si="258"/>
        <v>0</v>
      </c>
      <c r="AY398" s="1">
        <f t="shared" si="259"/>
        <v>0</v>
      </c>
      <c r="BA398" s="7" t="str">
        <f t="shared" si="260"/>
        <v>NA</v>
      </c>
      <c r="BB398" s="1" t="e">
        <f t="shared" si="261"/>
        <v>#VALUE!</v>
      </c>
      <c r="BC398" s="1" t="s">
        <v>453</v>
      </c>
      <c r="BD398" s="7">
        <f t="shared" si="262"/>
        <v>1</v>
      </c>
      <c r="BE398" s="1">
        <f t="shared" si="263"/>
        <v>1</v>
      </c>
      <c r="BF398" s="1" t="s">
        <v>453</v>
      </c>
      <c r="BG398" s="7">
        <f t="shared" si="264"/>
        <v>1</v>
      </c>
      <c r="BH398" s="1">
        <f t="shared" si="265"/>
        <v>1</v>
      </c>
    </row>
    <row r="399" spans="1:60" x14ac:dyDescent="0.25">
      <c r="A399" s="1" t="s">
        <v>125</v>
      </c>
      <c r="B399" s="1" t="s">
        <v>403</v>
      </c>
      <c r="C399" s="7">
        <f t="shared" si="228"/>
        <v>2</v>
      </c>
      <c r="D399" s="1" t="s">
        <v>410</v>
      </c>
      <c r="E399" s="7">
        <f t="shared" si="229"/>
        <v>3</v>
      </c>
      <c r="F399" s="1" t="s">
        <v>414</v>
      </c>
      <c r="G399" s="7">
        <f t="shared" si="230"/>
        <v>1</v>
      </c>
      <c r="H399" s="1" t="s">
        <v>417</v>
      </c>
      <c r="I399" s="7">
        <f t="shared" si="231"/>
        <v>3</v>
      </c>
      <c r="J399" s="1" t="s">
        <v>422</v>
      </c>
      <c r="K399" s="7">
        <f t="shared" si="232"/>
        <v>4</v>
      </c>
      <c r="L399" s="7">
        <f t="shared" si="233"/>
        <v>4</v>
      </c>
      <c r="M399" s="1" t="s">
        <v>427</v>
      </c>
      <c r="N399" s="7" t="str">
        <f t="shared" si="234"/>
        <v>NA</v>
      </c>
      <c r="O399" s="7" t="e">
        <f t="shared" si="235"/>
        <v>#VALUE!</v>
      </c>
      <c r="Q399" s="7" t="str">
        <f t="shared" si="236"/>
        <v>NA</v>
      </c>
      <c r="R399" s="7" t="e">
        <f t="shared" si="237"/>
        <v>#VALUE!</v>
      </c>
      <c r="S399" s="1" t="s">
        <v>432</v>
      </c>
      <c r="T399" s="7">
        <f t="shared" si="238"/>
        <v>2</v>
      </c>
      <c r="U399" s="1">
        <f t="shared" si="239"/>
        <v>2</v>
      </c>
      <c r="V399" s="1" t="s">
        <v>440</v>
      </c>
      <c r="W399" s="7" t="str">
        <f t="shared" si="240"/>
        <v>NA</v>
      </c>
      <c r="X399" s="1" t="e">
        <f t="shared" si="241"/>
        <v>#VALUE!</v>
      </c>
      <c r="Y399" s="1" t="s">
        <v>490</v>
      </c>
      <c r="Z399" s="7">
        <f t="shared" si="242"/>
        <v>5</v>
      </c>
      <c r="AA399" s="1">
        <f t="shared" si="243"/>
        <v>5</v>
      </c>
      <c r="AB399" s="1" t="s">
        <v>440</v>
      </c>
      <c r="AC399" s="7" t="str">
        <f t="shared" si="244"/>
        <v>NA</v>
      </c>
      <c r="AD399" s="1" t="e">
        <f t="shared" si="245"/>
        <v>#VALUE!</v>
      </c>
      <c r="AE399" s="1" t="s">
        <v>440</v>
      </c>
      <c r="AF399" s="7" t="str">
        <f t="shared" si="246"/>
        <v>NA</v>
      </c>
      <c r="AG399" s="1" t="e">
        <f t="shared" si="247"/>
        <v>#VALUE!</v>
      </c>
      <c r="AH399" s="1" t="s">
        <v>453</v>
      </c>
      <c r="AI399" s="7">
        <f t="shared" si="248"/>
        <v>1</v>
      </c>
      <c r="AJ399" s="1">
        <f t="shared" si="249"/>
        <v>1</v>
      </c>
      <c r="AK399" s="1" t="s">
        <v>453</v>
      </c>
      <c r="AL399" s="7">
        <f t="shared" si="250"/>
        <v>1</v>
      </c>
      <c r="AM399" s="1">
        <f t="shared" si="251"/>
        <v>1</v>
      </c>
      <c r="AN399" s="1" t="s">
        <v>454</v>
      </c>
      <c r="AO399" s="7">
        <f t="shared" si="252"/>
        <v>0</v>
      </c>
      <c r="AP399" s="1">
        <f t="shared" si="253"/>
        <v>0</v>
      </c>
      <c r="AQ399" s="1" t="s">
        <v>454</v>
      </c>
      <c r="AR399" s="7">
        <f t="shared" si="254"/>
        <v>0</v>
      </c>
      <c r="AS399" s="1">
        <f t="shared" si="255"/>
        <v>0</v>
      </c>
      <c r="AT399" s="1" t="s">
        <v>464</v>
      </c>
      <c r="AU399" s="7">
        <f t="shared" si="256"/>
        <v>4</v>
      </c>
      <c r="AV399" s="1">
        <f t="shared" si="257"/>
        <v>4</v>
      </c>
      <c r="AW399" s="1" t="s">
        <v>453</v>
      </c>
      <c r="AX399" s="7">
        <f t="shared" si="258"/>
        <v>1</v>
      </c>
      <c r="AY399" s="1">
        <f t="shared" si="259"/>
        <v>1</v>
      </c>
      <c r="AZ399" s="1" t="s">
        <v>472</v>
      </c>
      <c r="BA399" s="7">
        <f t="shared" si="260"/>
        <v>3</v>
      </c>
      <c r="BB399" s="1">
        <f t="shared" si="261"/>
        <v>3</v>
      </c>
      <c r="BC399" s="1" t="s">
        <v>453</v>
      </c>
      <c r="BD399" s="7">
        <f t="shared" si="262"/>
        <v>1</v>
      </c>
      <c r="BE399" s="1">
        <f t="shared" si="263"/>
        <v>1</v>
      </c>
      <c r="BF399" s="1" t="s">
        <v>454</v>
      </c>
      <c r="BG399" s="7">
        <f t="shared" si="264"/>
        <v>0</v>
      </c>
      <c r="BH399" s="1">
        <f t="shared" si="265"/>
        <v>0</v>
      </c>
    </row>
    <row r="400" spans="1:60" x14ac:dyDescent="0.25">
      <c r="A400" s="1" t="s">
        <v>61</v>
      </c>
      <c r="B400" s="1" t="s">
        <v>404</v>
      </c>
      <c r="C400" s="7">
        <f t="shared" si="228"/>
        <v>1</v>
      </c>
      <c r="D400" s="1" t="s">
        <v>409</v>
      </c>
      <c r="E400" s="7">
        <f t="shared" si="229"/>
        <v>2</v>
      </c>
      <c r="F400" s="1" t="s">
        <v>484</v>
      </c>
      <c r="G400" s="7">
        <f t="shared" si="230"/>
        <v>2</v>
      </c>
      <c r="H400" s="1" t="s">
        <v>416</v>
      </c>
      <c r="I400" s="7">
        <f t="shared" si="231"/>
        <v>1</v>
      </c>
      <c r="J400" s="1" t="s">
        <v>487</v>
      </c>
      <c r="K400" s="7">
        <f t="shared" si="232"/>
        <v>3</v>
      </c>
      <c r="L400" s="7">
        <f t="shared" si="233"/>
        <v>3</v>
      </c>
      <c r="M400" s="1" t="s">
        <v>425</v>
      </c>
      <c r="N400" s="7">
        <f t="shared" si="234"/>
        <v>2</v>
      </c>
      <c r="O400" s="7">
        <f t="shared" si="235"/>
        <v>2</v>
      </c>
      <c r="P400" s="1" t="s">
        <v>495</v>
      </c>
      <c r="Q400" s="7">
        <f t="shared" si="236"/>
        <v>4</v>
      </c>
      <c r="R400" s="7">
        <f t="shared" si="237"/>
        <v>4</v>
      </c>
      <c r="S400" s="1" t="s">
        <v>433</v>
      </c>
      <c r="T400" s="7">
        <f t="shared" si="238"/>
        <v>1</v>
      </c>
      <c r="U400" s="1">
        <f t="shared" si="239"/>
        <v>1</v>
      </c>
      <c r="V400" s="1" t="s">
        <v>425</v>
      </c>
      <c r="W400" s="7">
        <f t="shared" si="240"/>
        <v>2</v>
      </c>
      <c r="X400" s="1">
        <f t="shared" si="241"/>
        <v>2</v>
      </c>
      <c r="Y400" s="1" t="s">
        <v>425</v>
      </c>
      <c r="Z400" s="7">
        <f t="shared" si="242"/>
        <v>2</v>
      </c>
      <c r="AA400" s="1">
        <f t="shared" si="243"/>
        <v>2</v>
      </c>
      <c r="AB400" s="1" t="s">
        <v>425</v>
      </c>
      <c r="AC400" s="7">
        <f t="shared" si="244"/>
        <v>2</v>
      </c>
      <c r="AD400" s="1">
        <f t="shared" si="245"/>
        <v>2</v>
      </c>
      <c r="AE400" s="1" t="s">
        <v>425</v>
      </c>
      <c r="AF400" s="7">
        <f t="shared" si="246"/>
        <v>2</v>
      </c>
      <c r="AG400" s="1">
        <f t="shared" si="247"/>
        <v>2</v>
      </c>
      <c r="AH400" s="1" t="s">
        <v>453</v>
      </c>
      <c r="AI400" s="7">
        <f t="shared" si="248"/>
        <v>1</v>
      </c>
      <c r="AJ400" s="1">
        <f t="shared" si="249"/>
        <v>1</v>
      </c>
      <c r="AK400" s="1" t="s">
        <v>453</v>
      </c>
      <c r="AL400" s="7">
        <f t="shared" si="250"/>
        <v>1</v>
      </c>
      <c r="AM400" s="1">
        <f t="shared" si="251"/>
        <v>1</v>
      </c>
      <c r="AN400" s="1" t="s">
        <v>454</v>
      </c>
      <c r="AO400" s="7">
        <f t="shared" si="252"/>
        <v>0</v>
      </c>
      <c r="AP400" s="1">
        <f t="shared" si="253"/>
        <v>0</v>
      </c>
      <c r="AQ400" s="1" t="s">
        <v>454</v>
      </c>
      <c r="AR400" s="7">
        <f t="shared" si="254"/>
        <v>0</v>
      </c>
      <c r="AS400" s="1">
        <f t="shared" si="255"/>
        <v>0</v>
      </c>
      <c r="AT400" s="1" t="s">
        <v>463</v>
      </c>
      <c r="AU400" s="7">
        <f t="shared" si="256"/>
        <v>5</v>
      </c>
      <c r="AV400" s="1">
        <f t="shared" si="257"/>
        <v>5</v>
      </c>
      <c r="AW400" s="1" t="s">
        <v>453</v>
      </c>
      <c r="AX400" s="7">
        <f t="shared" si="258"/>
        <v>1</v>
      </c>
      <c r="AY400" s="1">
        <f t="shared" si="259"/>
        <v>1</v>
      </c>
      <c r="AZ400" s="1" t="s">
        <v>472</v>
      </c>
      <c r="BA400" s="7">
        <f t="shared" si="260"/>
        <v>3</v>
      </c>
      <c r="BB400" s="1">
        <f t="shared" si="261"/>
        <v>3</v>
      </c>
      <c r="BC400" s="1" t="s">
        <v>453</v>
      </c>
      <c r="BD400" s="7">
        <f t="shared" si="262"/>
        <v>1</v>
      </c>
      <c r="BE400" s="1">
        <f t="shared" si="263"/>
        <v>1</v>
      </c>
      <c r="BF400" s="1" t="s">
        <v>453</v>
      </c>
      <c r="BG400" s="7">
        <f t="shared" si="264"/>
        <v>1</v>
      </c>
      <c r="BH400" s="1">
        <f t="shared" si="265"/>
        <v>1</v>
      </c>
    </row>
    <row r="401" spans="1:60" x14ac:dyDescent="0.25">
      <c r="A401" s="1" t="s">
        <v>242</v>
      </c>
      <c r="B401" s="1" t="s">
        <v>403</v>
      </c>
      <c r="C401" s="7">
        <f t="shared" si="228"/>
        <v>2</v>
      </c>
      <c r="D401" s="1" t="s">
        <v>411</v>
      </c>
      <c r="E401" s="7">
        <f t="shared" si="229"/>
        <v>4</v>
      </c>
      <c r="F401" s="1" t="s">
        <v>484</v>
      </c>
      <c r="G401" s="7">
        <f t="shared" si="230"/>
        <v>2</v>
      </c>
      <c r="H401" s="1" t="s">
        <v>419</v>
      </c>
      <c r="I401" s="7">
        <f t="shared" si="231"/>
        <v>4</v>
      </c>
      <c r="J401" s="1" t="s">
        <v>487</v>
      </c>
      <c r="K401" s="7">
        <f t="shared" si="232"/>
        <v>3</v>
      </c>
      <c r="L401" s="7">
        <f t="shared" si="233"/>
        <v>3</v>
      </c>
      <c r="M401" s="1" t="s">
        <v>491</v>
      </c>
      <c r="N401" s="7" t="str">
        <f t="shared" si="234"/>
        <v>NA</v>
      </c>
      <c r="O401" s="7" t="e">
        <f t="shared" si="235"/>
        <v>#VALUE!</v>
      </c>
      <c r="Q401" s="7" t="str">
        <f t="shared" si="236"/>
        <v>NA</v>
      </c>
      <c r="R401" s="7" t="e">
        <f t="shared" si="237"/>
        <v>#VALUE!</v>
      </c>
      <c r="S401" s="1" t="s">
        <v>434</v>
      </c>
      <c r="T401" s="7">
        <f t="shared" si="238"/>
        <v>5</v>
      </c>
      <c r="U401" s="1">
        <f t="shared" si="239"/>
        <v>5</v>
      </c>
      <c r="V401" s="1" t="s">
        <v>490</v>
      </c>
      <c r="W401" s="7">
        <f t="shared" si="240"/>
        <v>5</v>
      </c>
      <c r="X401" s="1">
        <f t="shared" si="241"/>
        <v>5</v>
      </c>
      <c r="Y401" s="1" t="s">
        <v>425</v>
      </c>
      <c r="Z401" s="7">
        <f t="shared" si="242"/>
        <v>2</v>
      </c>
      <c r="AA401" s="1">
        <f t="shared" si="243"/>
        <v>2</v>
      </c>
      <c r="AB401" s="1" t="s">
        <v>425</v>
      </c>
      <c r="AC401" s="7">
        <f t="shared" si="244"/>
        <v>2</v>
      </c>
      <c r="AD401" s="1">
        <f t="shared" si="245"/>
        <v>2</v>
      </c>
      <c r="AE401" s="1" t="s">
        <v>425</v>
      </c>
      <c r="AF401" s="7">
        <f t="shared" si="246"/>
        <v>2</v>
      </c>
      <c r="AG401" s="1">
        <f t="shared" si="247"/>
        <v>2</v>
      </c>
      <c r="AH401" s="1" t="s">
        <v>453</v>
      </c>
      <c r="AI401" s="7">
        <f t="shared" si="248"/>
        <v>1</v>
      </c>
      <c r="AJ401" s="1">
        <f t="shared" si="249"/>
        <v>1</v>
      </c>
      <c r="AK401" s="1" t="s">
        <v>453</v>
      </c>
      <c r="AL401" s="7">
        <f t="shared" si="250"/>
        <v>1</v>
      </c>
      <c r="AM401" s="1">
        <f t="shared" si="251"/>
        <v>1</v>
      </c>
      <c r="AN401" s="1" t="s">
        <v>454</v>
      </c>
      <c r="AO401" s="7">
        <f t="shared" si="252"/>
        <v>0</v>
      </c>
      <c r="AP401" s="1">
        <f t="shared" si="253"/>
        <v>0</v>
      </c>
      <c r="AQ401" s="1" t="s">
        <v>454</v>
      </c>
      <c r="AR401" s="7">
        <f t="shared" si="254"/>
        <v>0</v>
      </c>
      <c r="AS401" s="1">
        <f t="shared" si="255"/>
        <v>0</v>
      </c>
      <c r="AT401" s="1" t="s">
        <v>461</v>
      </c>
      <c r="AU401" s="7">
        <f t="shared" si="256"/>
        <v>1</v>
      </c>
      <c r="AV401" s="1">
        <f t="shared" si="257"/>
        <v>1</v>
      </c>
      <c r="AW401" s="1" t="s">
        <v>454</v>
      </c>
      <c r="AX401" s="7">
        <f t="shared" si="258"/>
        <v>0</v>
      </c>
      <c r="AY401" s="1">
        <f t="shared" si="259"/>
        <v>0</v>
      </c>
      <c r="BA401" s="7" t="str">
        <f t="shared" si="260"/>
        <v>NA</v>
      </c>
      <c r="BB401" s="1" t="e">
        <f t="shared" si="261"/>
        <v>#VALUE!</v>
      </c>
      <c r="BC401" s="1" t="s">
        <v>455</v>
      </c>
      <c r="BD401" s="7" t="str">
        <f t="shared" si="262"/>
        <v>NA</v>
      </c>
      <c r="BE401" s="1" t="e">
        <f t="shared" si="263"/>
        <v>#VALUE!</v>
      </c>
      <c r="BF401" s="1" t="s">
        <v>455</v>
      </c>
      <c r="BG401" s="7" t="str">
        <f t="shared" si="264"/>
        <v>NA</v>
      </c>
      <c r="BH401" s="1" t="e">
        <f t="shared" si="265"/>
        <v>#VALUE!</v>
      </c>
    </row>
    <row r="402" spans="1:60" x14ac:dyDescent="0.25">
      <c r="A402" s="1" t="s">
        <v>242</v>
      </c>
      <c r="B402" s="1" t="s">
        <v>403</v>
      </c>
      <c r="C402" s="7">
        <f t="shared" si="228"/>
        <v>2</v>
      </c>
      <c r="D402" s="1" t="s">
        <v>483</v>
      </c>
      <c r="E402" s="7">
        <f t="shared" si="229"/>
        <v>6</v>
      </c>
      <c r="F402" s="1" t="s">
        <v>415</v>
      </c>
      <c r="G402" s="7">
        <f t="shared" si="230"/>
        <v>3</v>
      </c>
      <c r="H402" s="1" t="s">
        <v>417</v>
      </c>
      <c r="I402" s="7">
        <f t="shared" si="231"/>
        <v>3</v>
      </c>
      <c r="J402" s="1" t="s">
        <v>422</v>
      </c>
      <c r="K402" s="7">
        <f t="shared" si="232"/>
        <v>4</v>
      </c>
      <c r="L402" s="7">
        <f t="shared" si="233"/>
        <v>4</v>
      </c>
      <c r="M402" s="1" t="s">
        <v>427</v>
      </c>
      <c r="N402" s="7" t="str">
        <f t="shared" si="234"/>
        <v>NA</v>
      </c>
      <c r="O402" s="7" t="e">
        <f t="shared" si="235"/>
        <v>#VALUE!</v>
      </c>
      <c r="Q402" s="7" t="str">
        <f t="shared" si="236"/>
        <v>NA</v>
      </c>
      <c r="R402" s="7" t="e">
        <f t="shared" si="237"/>
        <v>#VALUE!</v>
      </c>
      <c r="S402" s="1" t="s">
        <v>436</v>
      </c>
      <c r="T402" s="7" t="str">
        <f t="shared" si="238"/>
        <v>NA</v>
      </c>
      <c r="U402" s="1" t="e">
        <f t="shared" si="239"/>
        <v>#VALUE!</v>
      </c>
      <c r="V402" s="1" t="s">
        <v>439</v>
      </c>
      <c r="W402" s="7" t="str">
        <f t="shared" si="240"/>
        <v>NA</v>
      </c>
      <c r="X402" s="1" t="e">
        <f t="shared" si="241"/>
        <v>#VALUE!</v>
      </c>
      <c r="Y402" s="1" t="s">
        <v>490</v>
      </c>
      <c r="Z402" s="7">
        <f t="shared" si="242"/>
        <v>5</v>
      </c>
      <c r="AA402" s="1">
        <f t="shared" si="243"/>
        <v>5</v>
      </c>
      <c r="AB402" s="1" t="s">
        <v>490</v>
      </c>
      <c r="AC402" s="7">
        <f t="shared" si="244"/>
        <v>5</v>
      </c>
      <c r="AD402" s="1">
        <f t="shared" si="245"/>
        <v>5</v>
      </c>
      <c r="AE402" s="1" t="s">
        <v>446</v>
      </c>
      <c r="AF402" s="7">
        <f t="shared" si="246"/>
        <v>5</v>
      </c>
      <c r="AG402" s="1">
        <f t="shared" si="247"/>
        <v>5</v>
      </c>
      <c r="AH402" s="1" t="s">
        <v>455</v>
      </c>
      <c r="AI402" s="7" t="str">
        <f t="shared" si="248"/>
        <v>NA</v>
      </c>
      <c r="AJ402" s="1" t="e">
        <f t="shared" si="249"/>
        <v>#VALUE!</v>
      </c>
      <c r="AK402" s="1" t="s">
        <v>440</v>
      </c>
      <c r="AL402" s="7" t="str">
        <f t="shared" si="250"/>
        <v>NA</v>
      </c>
      <c r="AM402" s="1" t="e">
        <f t="shared" si="251"/>
        <v>#VALUE!</v>
      </c>
      <c r="AN402" s="1" t="s">
        <v>454</v>
      </c>
      <c r="AO402" s="7">
        <f t="shared" si="252"/>
        <v>0</v>
      </c>
      <c r="AP402" s="1">
        <f t="shared" si="253"/>
        <v>0</v>
      </c>
      <c r="AQ402" s="1" t="s">
        <v>454</v>
      </c>
      <c r="AR402" s="7">
        <f t="shared" si="254"/>
        <v>0</v>
      </c>
      <c r="AS402" s="1">
        <f t="shared" si="255"/>
        <v>0</v>
      </c>
      <c r="AT402" s="1" t="s">
        <v>463</v>
      </c>
      <c r="AU402" s="7">
        <f t="shared" si="256"/>
        <v>5</v>
      </c>
      <c r="AV402" s="1">
        <f t="shared" si="257"/>
        <v>5</v>
      </c>
      <c r="AW402" s="1" t="s">
        <v>454</v>
      </c>
      <c r="AX402" s="7">
        <f t="shared" si="258"/>
        <v>0</v>
      </c>
      <c r="AY402" s="1">
        <f t="shared" si="259"/>
        <v>0</v>
      </c>
      <c r="BA402" s="7" t="str">
        <f t="shared" si="260"/>
        <v>NA</v>
      </c>
      <c r="BB402" s="1" t="e">
        <f t="shared" si="261"/>
        <v>#VALUE!</v>
      </c>
      <c r="BC402" s="1" t="s">
        <v>453</v>
      </c>
      <c r="BD402" s="7">
        <f t="shared" si="262"/>
        <v>1</v>
      </c>
      <c r="BE402" s="1">
        <f t="shared" si="263"/>
        <v>1</v>
      </c>
      <c r="BF402" s="1" t="s">
        <v>454</v>
      </c>
      <c r="BG402" s="7">
        <f t="shared" si="264"/>
        <v>0</v>
      </c>
      <c r="BH402" s="1">
        <f t="shared" si="265"/>
        <v>0</v>
      </c>
    </row>
    <row r="403" spans="1:60" x14ac:dyDescent="0.25">
      <c r="A403" s="1" t="s">
        <v>84</v>
      </c>
      <c r="B403" s="1" t="s">
        <v>404</v>
      </c>
      <c r="C403" s="7">
        <f t="shared" si="228"/>
        <v>1</v>
      </c>
      <c r="D403" s="1" t="s">
        <v>409</v>
      </c>
      <c r="E403" s="7">
        <f t="shared" si="229"/>
        <v>2</v>
      </c>
      <c r="F403" s="1" t="s">
        <v>484</v>
      </c>
      <c r="G403" s="7">
        <f t="shared" si="230"/>
        <v>2</v>
      </c>
      <c r="H403" s="1" t="s">
        <v>417</v>
      </c>
      <c r="I403" s="7">
        <f t="shared" si="231"/>
        <v>3</v>
      </c>
      <c r="J403" s="1" t="s">
        <v>487</v>
      </c>
      <c r="K403" s="7">
        <f t="shared" si="232"/>
        <v>3</v>
      </c>
      <c r="L403" s="7">
        <f t="shared" si="233"/>
        <v>3</v>
      </c>
      <c r="M403" s="1" t="s">
        <v>426</v>
      </c>
      <c r="N403" s="7">
        <f t="shared" si="234"/>
        <v>4</v>
      </c>
      <c r="O403" s="7">
        <f t="shared" si="235"/>
        <v>4</v>
      </c>
      <c r="Q403" s="7" t="str">
        <f t="shared" si="236"/>
        <v>NA</v>
      </c>
      <c r="R403" s="7" t="e">
        <f t="shared" si="237"/>
        <v>#VALUE!</v>
      </c>
      <c r="S403" s="1" t="s">
        <v>434</v>
      </c>
      <c r="T403" s="7">
        <f t="shared" si="238"/>
        <v>5</v>
      </c>
      <c r="U403" s="1">
        <f t="shared" si="239"/>
        <v>5</v>
      </c>
      <c r="V403" s="1" t="s">
        <v>425</v>
      </c>
      <c r="W403" s="7">
        <f t="shared" si="240"/>
        <v>2</v>
      </c>
      <c r="X403" s="1">
        <f t="shared" si="241"/>
        <v>2</v>
      </c>
      <c r="Y403" s="1" t="s">
        <v>425</v>
      </c>
      <c r="Z403" s="7">
        <f t="shared" si="242"/>
        <v>2</v>
      </c>
      <c r="AA403" s="1">
        <f t="shared" si="243"/>
        <v>2</v>
      </c>
      <c r="AB403" s="1" t="s">
        <v>490</v>
      </c>
      <c r="AC403" s="7">
        <f t="shared" si="244"/>
        <v>5</v>
      </c>
      <c r="AD403" s="1">
        <f t="shared" si="245"/>
        <v>5</v>
      </c>
      <c r="AE403" s="1" t="s">
        <v>445</v>
      </c>
      <c r="AF403" s="7">
        <f t="shared" si="246"/>
        <v>1</v>
      </c>
      <c r="AG403" s="1">
        <f t="shared" si="247"/>
        <v>1</v>
      </c>
      <c r="AH403" s="1" t="s">
        <v>453</v>
      </c>
      <c r="AI403" s="7">
        <f t="shared" si="248"/>
        <v>1</v>
      </c>
      <c r="AJ403" s="1">
        <f t="shared" si="249"/>
        <v>1</v>
      </c>
      <c r="AK403" s="1" t="s">
        <v>453</v>
      </c>
      <c r="AL403" s="7">
        <f t="shared" si="250"/>
        <v>1</v>
      </c>
      <c r="AM403" s="1">
        <f t="shared" si="251"/>
        <v>1</v>
      </c>
      <c r="AN403" s="1" t="s">
        <v>453</v>
      </c>
      <c r="AO403" s="7">
        <f t="shared" si="252"/>
        <v>1</v>
      </c>
      <c r="AP403" s="1">
        <f t="shared" si="253"/>
        <v>1</v>
      </c>
      <c r="AQ403" s="1" t="s">
        <v>454</v>
      </c>
      <c r="AR403" s="7">
        <f t="shared" si="254"/>
        <v>0</v>
      </c>
      <c r="AS403" s="1">
        <f t="shared" si="255"/>
        <v>0</v>
      </c>
      <c r="AT403" s="1" t="s">
        <v>465</v>
      </c>
      <c r="AU403" s="7">
        <f t="shared" si="256"/>
        <v>2</v>
      </c>
      <c r="AV403" s="1">
        <f t="shared" si="257"/>
        <v>2</v>
      </c>
      <c r="AW403" s="1" t="s">
        <v>453</v>
      </c>
      <c r="AX403" s="7">
        <f t="shared" si="258"/>
        <v>1</v>
      </c>
      <c r="AY403" s="1">
        <f t="shared" si="259"/>
        <v>1</v>
      </c>
      <c r="AZ403" s="1" t="s">
        <v>474</v>
      </c>
      <c r="BA403" s="7">
        <f t="shared" si="260"/>
        <v>1</v>
      </c>
      <c r="BB403" s="1">
        <f t="shared" si="261"/>
        <v>1</v>
      </c>
      <c r="BC403" s="1" t="s">
        <v>453</v>
      </c>
      <c r="BD403" s="7">
        <f t="shared" si="262"/>
        <v>1</v>
      </c>
      <c r="BE403" s="1">
        <f t="shared" si="263"/>
        <v>1</v>
      </c>
      <c r="BF403" s="1" t="s">
        <v>453</v>
      </c>
      <c r="BG403" s="7">
        <f t="shared" si="264"/>
        <v>1</v>
      </c>
      <c r="BH403" s="1">
        <f t="shared" si="265"/>
        <v>1</v>
      </c>
    </row>
    <row r="404" spans="1:60" x14ac:dyDescent="0.25">
      <c r="A404" s="1" t="s">
        <v>263</v>
      </c>
      <c r="B404" s="1" t="s">
        <v>404</v>
      </c>
      <c r="C404" s="7">
        <f t="shared" si="228"/>
        <v>1</v>
      </c>
      <c r="D404" s="1" t="s">
        <v>411</v>
      </c>
      <c r="E404" s="7">
        <f t="shared" si="229"/>
        <v>4</v>
      </c>
      <c r="F404" s="1" t="s">
        <v>414</v>
      </c>
      <c r="G404" s="7">
        <f t="shared" si="230"/>
        <v>1</v>
      </c>
      <c r="H404" s="1" t="s">
        <v>417</v>
      </c>
      <c r="I404" s="7">
        <f t="shared" si="231"/>
        <v>3</v>
      </c>
      <c r="J404" s="1" t="s">
        <v>422</v>
      </c>
      <c r="K404" s="7">
        <f t="shared" si="232"/>
        <v>4</v>
      </c>
      <c r="L404" s="7">
        <f t="shared" si="233"/>
        <v>4</v>
      </c>
      <c r="M404" s="1" t="s">
        <v>489</v>
      </c>
      <c r="N404" s="7">
        <f t="shared" si="234"/>
        <v>1</v>
      </c>
      <c r="O404" s="7">
        <f t="shared" si="235"/>
        <v>1</v>
      </c>
      <c r="P404" s="1" t="s">
        <v>493</v>
      </c>
      <c r="Q404" s="7">
        <f t="shared" si="236"/>
        <v>1</v>
      </c>
      <c r="R404" s="7">
        <f t="shared" si="237"/>
        <v>1</v>
      </c>
      <c r="S404" s="1" t="s">
        <v>436</v>
      </c>
      <c r="T404" s="7" t="str">
        <f t="shared" si="238"/>
        <v>NA</v>
      </c>
      <c r="U404" s="1" t="e">
        <f t="shared" si="239"/>
        <v>#VALUE!</v>
      </c>
      <c r="V404" s="1" t="s">
        <v>440</v>
      </c>
      <c r="W404" s="7" t="str">
        <f t="shared" si="240"/>
        <v>NA</v>
      </c>
      <c r="X404" s="1" t="e">
        <f t="shared" si="241"/>
        <v>#VALUE!</v>
      </c>
      <c r="Y404" s="1" t="s">
        <v>490</v>
      </c>
      <c r="Z404" s="7">
        <f t="shared" si="242"/>
        <v>5</v>
      </c>
      <c r="AA404" s="1">
        <f t="shared" si="243"/>
        <v>5</v>
      </c>
      <c r="AB404" s="1" t="s">
        <v>425</v>
      </c>
      <c r="AC404" s="7">
        <f t="shared" si="244"/>
        <v>2</v>
      </c>
      <c r="AD404" s="1">
        <f t="shared" si="245"/>
        <v>2</v>
      </c>
      <c r="AE404" s="1" t="s">
        <v>425</v>
      </c>
      <c r="AF404" s="7">
        <f t="shared" si="246"/>
        <v>2</v>
      </c>
      <c r="AG404" s="1">
        <f t="shared" si="247"/>
        <v>2</v>
      </c>
      <c r="AH404" s="1" t="s">
        <v>455</v>
      </c>
      <c r="AI404" s="7" t="str">
        <f t="shared" si="248"/>
        <v>NA</v>
      </c>
      <c r="AJ404" s="1" t="e">
        <f t="shared" si="249"/>
        <v>#VALUE!</v>
      </c>
      <c r="AK404" s="1" t="s">
        <v>454</v>
      </c>
      <c r="AL404" s="7">
        <f t="shared" si="250"/>
        <v>0</v>
      </c>
      <c r="AM404" s="1">
        <f t="shared" si="251"/>
        <v>0</v>
      </c>
      <c r="AN404" s="1" t="s">
        <v>454</v>
      </c>
      <c r="AO404" s="7">
        <f t="shared" si="252"/>
        <v>0</v>
      </c>
      <c r="AP404" s="1">
        <f t="shared" si="253"/>
        <v>0</v>
      </c>
      <c r="AQ404" s="1" t="s">
        <v>453</v>
      </c>
      <c r="AR404" s="7">
        <f t="shared" si="254"/>
        <v>1</v>
      </c>
      <c r="AS404" s="1">
        <f t="shared" si="255"/>
        <v>1</v>
      </c>
      <c r="AT404" s="1" t="s">
        <v>464</v>
      </c>
      <c r="AU404" s="7">
        <f t="shared" si="256"/>
        <v>4</v>
      </c>
      <c r="AV404" s="1">
        <f t="shared" si="257"/>
        <v>4</v>
      </c>
      <c r="AW404" s="1" t="s">
        <v>454</v>
      </c>
      <c r="AX404" s="7">
        <f t="shared" si="258"/>
        <v>0</v>
      </c>
      <c r="AY404" s="1">
        <f t="shared" si="259"/>
        <v>0</v>
      </c>
      <c r="BA404" s="7" t="str">
        <f t="shared" si="260"/>
        <v>NA</v>
      </c>
      <c r="BB404" s="1" t="e">
        <f t="shared" si="261"/>
        <v>#VALUE!</v>
      </c>
      <c r="BC404" s="1" t="s">
        <v>453</v>
      </c>
      <c r="BD404" s="7">
        <f t="shared" si="262"/>
        <v>1</v>
      </c>
      <c r="BE404" s="1">
        <f t="shared" si="263"/>
        <v>1</v>
      </c>
      <c r="BF404" s="1" t="s">
        <v>454</v>
      </c>
      <c r="BG404" s="7">
        <f t="shared" si="264"/>
        <v>0</v>
      </c>
      <c r="BH404" s="1">
        <f t="shared" si="265"/>
        <v>0</v>
      </c>
    </row>
    <row r="405" spans="1:60" x14ac:dyDescent="0.25">
      <c r="A405" s="1" t="s">
        <v>335</v>
      </c>
      <c r="B405" s="1" t="s">
        <v>404</v>
      </c>
      <c r="C405" s="7">
        <f t="shared" si="228"/>
        <v>1</v>
      </c>
      <c r="D405" s="1" t="s">
        <v>412</v>
      </c>
      <c r="E405" s="7">
        <f t="shared" si="229"/>
        <v>5</v>
      </c>
      <c r="F405" s="1" t="s">
        <v>414</v>
      </c>
      <c r="G405" s="7">
        <f t="shared" si="230"/>
        <v>1</v>
      </c>
      <c r="H405" s="1" t="s">
        <v>417</v>
      </c>
      <c r="I405" s="7">
        <f t="shared" si="231"/>
        <v>3</v>
      </c>
      <c r="J405" s="1" t="s">
        <v>487</v>
      </c>
      <c r="K405" s="7">
        <f t="shared" si="232"/>
        <v>3</v>
      </c>
      <c r="L405" s="7">
        <f t="shared" si="233"/>
        <v>3</v>
      </c>
      <c r="M405" s="1" t="s">
        <v>426</v>
      </c>
      <c r="N405" s="7">
        <f t="shared" si="234"/>
        <v>4</v>
      </c>
      <c r="O405" s="7">
        <f t="shared" si="235"/>
        <v>4</v>
      </c>
      <c r="Q405" s="7" t="str">
        <f t="shared" si="236"/>
        <v>NA</v>
      </c>
      <c r="R405" s="7" t="e">
        <f t="shared" si="237"/>
        <v>#VALUE!</v>
      </c>
      <c r="S405" s="1" t="s">
        <v>433</v>
      </c>
      <c r="T405" s="7">
        <f t="shared" si="238"/>
        <v>1</v>
      </c>
      <c r="U405" s="1">
        <f t="shared" si="239"/>
        <v>1</v>
      </c>
      <c r="V405" s="1" t="s">
        <v>438</v>
      </c>
      <c r="W405" s="7">
        <f t="shared" si="240"/>
        <v>1</v>
      </c>
      <c r="X405" s="1">
        <f t="shared" si="241"/>
        <v>1</v>
      </c>
      <c r="Y405" s="1" t="s">
        <v>425</v>
      </c>
      <c r="Z405" s="7">
        <f t="shared" si="242"/>
        <v>2</v>
      </c>
      <c r="AA405" s="1">
        <f t="shared" si="243"/>
        <v>2</v>
      </c>
      <c r="AB405" s="1" t="s">
        <v>489</v>
      </c>
      <c r="AC405" s="7">
        <f t="shared" si="244"/>
        <v>1</v>
      </c>
      <c r="AD405" s="1">
        <f t="shared" si="245"/>
        <v>1</v>
      </c>
      <c r="AE405" s="1" t="s">
        <v>445</v>
      </c>
      <c r="AF405" s="7">
        <f t="shared" si="246"/>
        <v>1</v>
      </c>
      <c r="AG405" s="1">
        <f t="shared" si="247"/>
        <v>1</v>
      </c>
      <c r="AH405" s="1" t="s">
        <v>454</v>
      </c>
      <c r="AI405" s="7">
        <f t="shared" si="248"/>
        <v>0</v>
      </c>
      <c r="AJ405" s="1">
        <f t="shared" si="249"/>
        <v>0</v>
      </c>
      <c r="AK405" s="1" t="s">
        <v>454</v>
      </c>
      <c r="AL405" s="7">
        <f t="shared" si="250"/>
        <v>0</v>
      </c>
      <c r="AM405" s="1">
        <f t="shared" si="251"/>
        <v>0</v>
      </c>
      <c r="AN405" s="1" t="s">
        <v>458</v>
      </c>
      <c r="AO405" s="7" t="str">
        <f t="shared" si="252"/>
        <v>NA</v>
      </c>
      <c r="AP405" s="1" t="e">
        <f t="shared" si="253"/>
        <v>#VALUE!</v>
      </c>
      <c r="AQ405" s="1" t="s">
        <v>453</v>
      </c>
      <c r="AR405" s="7">
        <f t="shared" si="254"/>
        <v>1</v>
      </c>
      <c r="AS405" s="1">
        <f t="shared" si="255"/>
        <v>1</v>
      </c>
      <c r="AT405" s="1" t="s">
        <v>463</v>
      </c>
      <c r="AU405" s="7">
        <f t="shared" si="256"/>
        <v>5</v>
      </c>
      <c r="AV405" s="1">
        <f t="shared" si="257"/>
        <v>5</v>
      </c>
      <c r="AW405" s="1" t="s">
        <v>453</v>
      </c>
      <c r="AX405" s="7">
        <f t="shared" si="258"/>
        <v>1</v>
      </c>
      <c r="AY405" s="1">
        <f t="shared" si="259"/>
        <v>1</v>
      </c>
      <c r="AZ405" s="1" t="s">
        <v>473</v>
      </c>
      <c r="BA405" s="7">
        <f t="shared" si="260"/>
        <v>2</v>
      </c>
      <c r="BB405" s="1">
        <f t="shared" si="261"/>
        <v>2</v>
      </c>
      <c r="BC405" s="1" t="s">
        <v>453</v>
      </c>
      <c r="BD405" s="7">
        <f t="shared" si="262"/>
        <v>1</v>
      </c>
      <c r="BE405" s="1">
        <f t="shared" si="263"/>
        <v>1</v>
      </c>
      <c r="BF405" s="1" t="s">
        <v>453</v>
      </c>
      <c r="BG405" s="7">
        <f t="shared" si="264"/>
        <v>1</v>
      </c>
      <c r="BH405" s="1">
        <f t="shared" si="265"/>
        <v>1</v>
      </c>
    </row>
    <row r="406" spans="1:60" x14ac:dyDescent="0.25">
      <c r="A406" s="1" t="s">
        <v>158</v>
      </c>
      <c r="B406" s="1" t="s">
        <v>404</v>
      </c>
      <c r="C406" s="7">
        <f t="shared" si="228"/>
        <v>1</v>
      </c>
      <c r="D406" s="1" t="s">
        <v>410</v>
      </c>
      <c r="E406" s="7">
        <f t="shared" si="229"/>
        <v>3</v>
      </c>
      <c r="F406" s="1" t="s">
        <v>414</v>
      </c>
      <c r="G406" s="7">
        <f t="shared" si="230"/>
        <v>1</v>
      </c>
      <c r="H406" s="1" t="s">
        <v>418</v>
      </c>
      <c r="I406" s="7">
        <f t="shared" si="231"/>
        <v>2</v>
      </c>
      <c r="J406" s="1" t="s">
        <v>420</v>
      </c>
      <c r="K406" s="7">
        <f t="shared" si="232"/>
        <v>1</v>
      </c>
      <c r="L406" s="7">
        <f t="shared" si="233"/>
        <v>1</v>
      </c>
      <c r="M406" s="1" t="s">
        <v>489</v>
      </c>
      <c r="N406" s="7">
        <f t="shared" si="234"/>
        <v>1</v>
      </c>
      <c r="O406" s="7">
        <f t="shared" si="235"/>
        <v>1</v>
      </c>
      <c r="P406" s="1" t="s">
        <v>493</v>
      </c>
      <c r="Q406" s="7">
        <f t="shared" si="236"/>
        <v>1</v>
      </c>
      <c r="R406" s="7">
        <f t="shared" si="237"/>
        <v>1</v>
      </c>
      <c r="S406" s="1" t="s">
        <v>432</v>
      </c>
      <c r="T406" s="7">
        <f t="shared" si="238"/>
        <v>2</v>
      </c>
      <c r="U406" s="1">
        <f t="shared" si="239"/>
        <v>2</v>
      </c>
      <c r="V406" s="1" t="s">
        <v>438</v>
      </c>
      <c r="W406" s="7">
        <f t="shared" si="240"/>
        <v>1</v>
      </c>
      <c r="X406" s="1">
        <f t="shared" si="241"/>
        <v>1</v>
      </c>
      <c r="Y406" s="1" t="s">
        <v>440</v>
      </c>
      <c r="Z406" s="7" t="str">
        <f t="shared" si="242"/>
        <v>NA</v>
      </c>
      <c r="AA406" s="1" t="e">
        <f t="shared" si="243"/>
        <v>#VALUE!</v>
      </c>
      <c r="AB406" s="1" t="s">
        <v>489</v>
      </c>
      <c r="AC406" s="7">
        <f t="shared" si="244"/>
        <v>1</v>
      </c>
      <c r="AD406" s="1">
        <f t="shared" si="245"/>
        <v>1</v>
      </c>
      <c r="AE406" s="1" t="s">
        <v>438</v>
      </c>
      <c r="AF406" s="7">
        <f t="shared" si="246"/>
        <v>1</v>
      </c>
      <c r="AG406" s="1">
        <f t="shared" si="247"/>
        <v>1</v>
      </c>
      <c r="AH406" s="1" t="s">
        <v>455</v>
      </c>
      <c r="AI406" s="7" t="str">
        <f t="shared" si="248"/>
        <v>NA</v>
      </c>
      <c r="AJ406" s="1" t="e">
        <f t="shared" si="249"/>
        <v>#VALUE!</v>
      </c>
      <c r="AK406" s="1" t="s">
        <v>453</v>
      </c>
      <c r="AL406" s="7">
        <f t="shared" si="250"/>
        <v>1</v>
      </c>
      <c r="AM406" s="1">
        <f t="shared" si="251"/>
        <v>1</v>
      </c>
      <c r="AN406" s="1" t="s">
        <v>454</v>
      </c>
      <c r="AO406" s="7">
        <f t="shared" si="252"/>
        <v>0</v>
      </c>
      <c r="AP406" s="1">
        <f t="shared" si="253"/>
        <v>0</v>
      </c>
      <c r="AQ406" s="1" t="s">
        <v>453</v>
      </c>
      <c r="AR406" s="7">
        <f t="shared" si="254"/>
        <v>1</v>
      </c>
      <c r="AS406" s="1">
        <f t="shared" si="255"/>
        <v>1</v>
      </c>
      <c r="AT406" s="1" t="s">
        <v>465</v>
      </c>
      <c r="AU406" s="7">
        <f t="shared" si="256"/>
        <v>2</v>
      </c>
      <c r="AV406" s="1">
        <f t="shared" si="257"/>
        <v>2</v>
      </c>
      <c r="AW406" s="1" t="s">
        <v>454</v>
      </c>
      <c r="AX406" s="7">
        <f t="shared" si="258"/>
        <v>0</v>
      </c>
      <c r="AY406" s="1">
        <f t="shared" si="259"/>
        <v>0</v>
      </c>
      <c r="BA406" s="7" t="str">
        <f t="shared" si="260"/>
        <v>NA</v>
      </c>
      <c r="BB406" s="1" t="e">
        <f t="shared" si="261"/>
        <v>#VALUE!</v>
      </c>
      <c r="BC406" s="1" t="s">
        <v>453</v>
      </c>
      <c r="BD406" s="7">
        <f t="shared" si="262"/>
        <v>1</v>
      </c>
      <c r="BE406" s="1">
        <f t="shared" si="263"/>
        <v>1</v>
      </c>
      <c r="BF406" s="1" t="s">
        <v>453</v>
      </c>
      <c r="BG406" s="7">
        <f t="shared" si="264"/>
        <v>1</v>
      </c>
      <c r="BH406" s="1">
        <f t="shared" si="265"/>
        <v>1</v>
      </c>
    </row>
    <row r="407" spans="1:60" x14ac:dyDescent="0.25">
      <c r="A407" s="1" t="s">
        <v>2</v>
      </c>
      <c r="B407" s="1" t="s">
        <v>404</v>
      </c>
      <c r="C407" s="7">
        <f t="shared" si="228"/>
        <v>1</v>
      </c>
      <c r="D407" s="1" t="s">
        <v>408</v>
      </c>
      <c r="E407" s="7">
        <f t="shared" si="229"/>
        <v>1</v>
      </c>
      <c r="F407" s="1" t="s">
        <v>414</v>
      </c>
      <c r="G407" s="7">
        <f t="shared" si="230"/>
        <v>1</v>
      </c>
      <c r="H407" s="1" t="s">
        <v>416</v>
      </c>
      <c r="I407" s="7">
        <f t="shared" si="231"/>
        <v>1</v>
      </c>
      <c r="J407" s="1" t="s">
        <v>420</v>
      </c>
      <c r="K407" s="7">
        <f t="shared" si="232"/>
        <v>1</v>
      </c>
      <c r="L407" s="7">
        <f t="shared" si="233"/>
        <v>1</v>
      </c>
      <c r="M407" s="1" t="s">
        <v>489</v>
      </c>
      <c r="N407" s="7">
        <f t="shared" si="234"/>
        <v>1</v>
      </c>
      <c r="O407" s="7">
        <f t="shared" si="235"/>
        <v>1</v>
      </c>
      <c r="P407" s="1" t="s">
        <v>493</v>
      </c>
      <c r="Q407" s="7">
        <f t="shared" si="236"/>
        <v>1</v>
      </c>
      <c r="R407" s="7">
        <f t="shared" si="237"/>
        <v>1</v>
      </c>
      <c r="S407" s="1" t="s">
        <v>432</v>
      </c>
      <c r="T407" s="7">
        <f t="shared" si="238"/>
        <v>2</v>
      </c>
      <c r="U407" s="1">
        <f t="shared" si="239"/>
        <v>2</v>
      </c>
      <c r="V407" s="1" t="s">
        <v>438</v>
      </c>
      <c r="W407" s="7">
        <f t="shared" si="240"/>
        <v>1</v>
      </c>
      <c r="X407" s="1">
        <f t="shared" si="241"/>
        <v>1</v>
      </c>
      <c r="Y407" s="1" t="s">
        <v>438</v>
      </c>
      <c r="Z407" s="7">
        <f t="shared" si="242"/>
        <v>1</v>
      </c>
      <c r="AA407" s="1">
        <f t="shared" si="243"/>
        <v>1</v>
      </c>
      <c r="AB407" s="1" t="s">
        <v>489</v>
      </c>
      <c r="AC407" s="7">
        <f t="shared" si="244"/>
        <v>1</v>
      </c>
      <c r="AD407" s="1">
        <f t="shared" si="245"/>
        <v>1</v>
      </c>
      <c r="AE407" s="1" t="s">
        <v>445</v>
      </c>
      <c r="AF407" s="7">
        <f t="shared" si="246"/>
        <v>1</v>
      </c>
      <c r="AG407" s="1">
        <f t="shared" si="247"/>
        <v>1</v>
      </c>
      <c r="AH407" s="1" t="s">
        <v>453</v>
      </c>
      <c r="AI407" s="7">
        <f t="shared" si="248"/>
        <v>1</v>
      </c>
      <c r="AJ407" s="1">
        <f t="shared" si="249"/>
        <v>1</v>
      </c>
      <c r="AK407" s="1" t="s">
        <v>440</v>
      </c>
      <c r="AL407" s="7" t="str">
        <f t="shared" si="250"/>
        <v>NA</v>
      </c>
      <c r="AM407" s="1" t="e">
        <f t="shared" si="251"/>
        <v>#VALUE!</v>
      </c>
      <c r="AN407" s="1" t="s">
        <v>454</v>
      </c>
      <c r="AO407" s="7">
        <f t="shared" si="252"/>
        <v>0</v>
      </c>
      <c r="AP407" s="1">
        <f t="shared" si="253"/>
        <v>0</v>
      </c>
      <c r="AQ407" s="1" t="s">
        <v>458</v>
      </c>
      <c r="AR407" s="7" t="str">
        <f t="shared" si="254"/>
        <v>NA</v>
      </c>
      <c r="AS407" s="1" t="e">
        <f t="shared" si="255"/>
        <v>#VALUE!</v>
      </c>
      <c r="AT407" s="1" t="s">
        <v>463</v>
      </c>
      <c r="AU407" s="7">
        <f t="shared" si="256"/>
        <v>5</v>
      </c>
      <c r="AV407" s="1">
        <f t="shared" si="257"/>
        <v>5</v>
      </c>
      <c r="AW407" s="1" t="s">
        <v>467</v>
      </c>
      <c r="AX407" s="7" t="str">
        <f t="shared" si="258"/>
        <v>NA</v>
      </c>
      <c r="AY407" s="1" t="e">
        <f t="shared" si="259"/>
        <v>#VALUE!</v>
      </c>
      <c r="BA407" s="7" t="str">
        <f t="shared" si="260"/>
        <v>NA</v>
      </c>
      <c r="BB407" s="1" t="e">
        <f t="shared" si="261"/>
        <v>#VALUE!</v>
      </c>
      <c r="BC407" s="1" t="s">
        <v>455</v>
      </c>
      <c r="BD407" s="7" t="str">
        <f t="shared" si="262"/>
        <v>NA</v>
      </c>
      <c r="BE407" s="1" t="e">
        <f t="shared" si="263"/>
        <v>#VALUE!</v>
      </c>
      <c r="BF407" s="1" t="s">
        <v>455</v>
      </c>
      <c r="BG407" s="7" t="str">
        <f t="shared" si="264"/>
        <v>NA</v>
      </c>
      <c r="BH407" s="1" t="e">
        <f t="shared" si="265"/>
        <v>#VALUE!</v>
      </c>
    </row>
    <row r="408" spans="1:60" x14ac:dyDescent="0.25">
      <c r="A408" s="1" t="s">
        <v>385</v>
      </c>
      <c r="B408" s="1" t="s">
        <v>404</v>
      </c>
      <c r="C408" s="7">
        <f t="shared" si="228"/>
        <v>1</v>
      </c>
      <c r="D408" s="1" t="s">
        <v>483</v>
      </c>
      <c r="E408" s="7">
        <f t="shared" si="229"/>
        <v>6</v>
      </c>
      <c r="F408" s="1" t="s">
        <v>484</v>
      </c>
      <c r="G408" s="7">
        <f t="shared" si="230"/>
        <v>2</v>
      </c>
      <c r="H408" s="1" t="s">
        <v>417</v>
      </c>
      <c r="I408" s="7">
        <f t="shared" si="231"/>
        <v>3</v>
      </c>
      <c r="J408" s="1" t="s">
        <v>422</v>
      </c>
      <c r="K408" s="7">
        <f t="shared" si="232"/>
        <v>4</v>
      </c>
      <c r="L408" s="7">
        <f t="shared" si="233"/>
        <v>4</v>
      </c>
      <c r="M408" s="1" t="s">
        <v>427</v>
      </c>
      <c r="N408" s="7" t="str">
        <f t="shared" si="234"/>
        <v>NA</v>
      </c>
      <c r="O408" s="7" t="e">
        <f t="shared" si="235"/>
        <v>#VALUE!</v>
      </c>
      <c r="Q408" s="7" t="str">
        <f t="shared" si="236"/>
        <v>NA</v>
      </c>
      <c r="R408" s="7" t="e">
        <f t="shared" si="237"/>
        <v>#VALUE!</v>
      </c>
      <c r="S408" s="1" t="s">
        <v>436</v>
      </c>
      <c r="T408" s="7" t="str">
        <f t="shared" si="238"/>
        <v>NA</v>
      </c>
      <c r="U408" s="1" t="e">
        <f t="shared" si="239"/>
        <v>#VALUE!</v>
      </c>
      <c r="V408" s="1" t="s">
        <v>439</v>
      </c>
      <c r="W408" s="7" t="str">
        <f t="shared" si="240"/>
        <v>NA</v>
      </c>
      <c r="X408" s="1" t="e">
        <f t="shared" si="241"/>
        <v>#VALUE!</v>
      </c>
      <c r="Y408" s="1" t="s">
        <v>490</v>
      </c>
      <c r="Z408" s="7">
        <f t="shared" si="242"/>
        <v>5</v>
      </c>
      <c r="AA408" s="1">
        <f t="shared" si="243"/>
        <v>5</v>
      </c>
      <c r="AB408" s="1" t="s">
        <v>425</v>
      </c>
      <c r="AC408" s="7">
        <f t="shared" si="244"/>
        <v>2</v>
      </c>
      <c r="AD408" s="1">
        <f t="shared" si="245"/>
        <v>2</v>
      </c>
      <c r="AE408" s="1" t="s">
        <v>446</v>
      </c>
      <c r="AF408" s="7">
        <f t="shared" si="246"/>
        <v>5</v>
      </c>
      <c r="AG408" s="1">
        <f t="shared" si="247"/>
        <v>5</v>
      </c>
      <c r="AH408" s="1" t="s">
        <v>455</v>
      </c>
      <c r="AI408" s="7" t="str">
        <f t="shared" si="248"/>
        <v>NA</v>
      </c>
      <c r="AJ408" s="1" t="e">
        <f t="shared" si="249"/>
        <v>#VALUE!</v>
      </c>
      <c r="AK408" s="1" t="s">
        <v>453</v>
      </c>
      <c r="AL408" s="7">
        <f t="shared" si="250"/>
        <v>1</v>
      </c>
      <c r="AM408" s="1">
        <f t="shared" si="251"/>
        <v>1</v>
      </c>
      <c r="AN408" s="1" t="s">
        <v>454</v>
      </c>
      <c r="AO408" s="7">
        <f t="shared" si="252"/>
        <v>0</v>
      </c>
      <c r="AP408" s="1">
        <f t="shared" si="253"/>
        <v>0</v>
      </c>
      <c r="AQ408" s="1" t="s">
        <v>454</v>
      </c>
      <c r="AR408" s="7">
        <f t="shared" si="254"/>
        <v>0</v>
      </c>
      <c r="AS408" s="1">
        <f t="shared" si="255"/>
        <v>0</v>
      </c>
      <c r="AT408" s="1" t="s">
        <v>463</v>
      </c>
      <c r="AU408" s="7">
        <f t="shared" si="256"/>
        <v>5</v>
      </c>
      <c r="AV408" s="1">
        <f t="shared" si="257"/>
        <v>5</v>
      </c>
      <c r="AW408" s="1" t="s">
        <v>453</v>
      </c>
      <c r="AX408" s="7">
        <f t="shared" si="258"/>
        <v>1</v>
      </c>
      <c r="AY408" s="1">
        <f t="shared" si="259"/>
        <v>1</v>
      </c>
      <c r="AZ408" s="1" t="s">
        <v>472</v>
      </c>
      <c r="BA408" s="7">
        <f t="shared" si="260"/>
        <v>3</v>
      </c>
      <c r="BB408" s="1">
        <f t="shared" si="261"/>
        <v>3</v>
      </c>
      <c r="BC408" s="1" t="s">
        <v>453</v>
      </c>
      <c r="BD408" s="7">
        <f t="shared" si="262"/>
        <v>1</v>
      </c>
      <c r="BE408" s="1">
        <f t="shared" si="263"/>
        <v>1</v>
      </c>
      <c r="BF408" s="1" t="s">
        <v>454</v>
      </c>
      <c r="BG408" s="7">
        <f t="shared" si="264"/>
        <v>0</v>
      </c>
      <c r="BH408" s="1">
        <f t="shared" si="265"/>
        <v>0</v>
      </c>
    </row>
    <row r="409" spans="1:60" x14ac:dyDescent="0.25">
      <c r="A409" s="1" t="s">
        <v>228</v>
      </c>
      <c r="B409" s="1" t="s">
        <v>403</v>
      </c>
      <c r="C409" s="7">
        <f t="shared" si="228"/>
        <v>2</v>
      </c>
      <c r="D409" s="1" t="s">
        <v>411</v>
      </c>
      <c r="E409" s="7">
        <f t="shared" si="229"/>
        <v>4</v>
      </c>
      <c r="F409" s="1" t="s">
        <v>484</v>
      </c>
      <c r="G409" s="7">
        <f t="shared" si="230"/>
        <v>2</v>
      </c>
      <c r="H409" s="1" t="s">
        <v>418</v>
      </c>
      <c r="I409" s="7">
        <f t="shared" si="231"/>
        <v>2</v>
      </c>
      <c r="J409" s="1" t="s">
        <v>487</v>
      </c>
      <c r="K409" s="7">
        <f t="shared" si="232"/>
        <v>3</v>
      </c>
      <c r="L409" s="7">
        <f t="shared" si="233"/>
        <v>3</v>
      </c>
      <c r="M409" s="1" t="s">
        <v>491</v>
      </c>
      <c r="N409" s="7" t="str">
        <f t="shared" si="234"/>
        <v>NA</v>
      </c>
      <c r="O409" s="7" t="e">
        <f t="shared" si="235"/>
        <v>#VALUE!</v>
      </c>
      <c r="Q409" s="7" t="str">
        <f t="shared" si="236"/>
        <v>NA</v>
      </c>
      <c r="R409" s="7" t="e">
        <f t="shared" si="237"/>
        <v>#VALUE!</v>
      </c>
      <c r="S409" s="1" t="s">
        <v>433</v>
      </c>
      <c r="T409" s="7">
        <f t="shared" si="238"/>
        <v>1</v>
      </c>
      <c r="U409" s="1">
        <f t="shared" si="239"/>
        <v>1</v>
      </c>
      <c r="V409" s="1" t="s">
        <v>425</v>
      </c>
      <c r="W409" s="7">
        <f t="shared" si="240"/>
        <v>2</v>
      </c>
      <c r="X409" s="1">
        <f t="shared" si="241"/>
        <v>2</v>
      </c>
      <c r="Y409" s="1" t="s">
        <v>425</v>
      </c>
      <c r="Z409" s="7">
        <f t="shared" si="242"/>
        <v>2</v>
      </c>
      <c r="AA409" s="1">
        <f t="shared" si="243"/>
        <v>2</v>
      </c>
      <c r="AB409" s="1" t="s">
        <v>425</v>
      </c>
      <c r="AC409" s="7">
        <f t="shared" si="244"/>
        <v>2</v>
      </c>
      <c r="AD409" s="1">
        <f t="shared" si="245"/>
        <v>2</v>
      </c>
      <c r="AE409" s="1" t="s">
        <v>446</v>
      </c>
      <c r="AF409" s="7">
        <f t="shared" si="246"/>
        <v>5</v>
      </c>
      <c r="AG409" s="1">
        <f t="shared" si="247"/>
        <v>5</v>
      </c>
      <c r="AH409" s="1" t="s">
        <v>453</v>
      </c>
      <c r="AI409" s="7">
        <f t="shared" si="248"/>
        <v>1</v>
      </c>
      <c r="AJ409" s="1">
        <f t="shared" si="249"/>
        <v>1</v>
      </c>
      <c r="AK409" s="1" t="s">
        <v>440</v>
      </c>
      <c r="AL409" s="7" t="str">
        <f t="shared" si="250"/>
        <v>NA</v>
      </c>
      <c r="AM409" s="1" t="e">
        <f t="shared" si="251"/>
        <v>#VALUE!</v>
      </c>
      <c r="AN409" s="1" t="s">
        <v>454</v>
      </c>
      <c r="AO409" s="7">
        <f t="shared" si="252"/>
        <v>0</v>
      </c>
      <c r="AP409" s="1">
        <f t="shared" si="253"/>
        <v>0</v>
      </c>
      <c r="AQ409" s="1" t="s">
        <v>453</v>
      </c>
      <c r="AR409" s="7">
        <f t="shared" si="254"/>
        <v>1</v>
      </c>
      <c r="AS409" s="1">
        <f t="shared" si="255"/>
        <v>1</v>
      </c>
      <c r="AT409" s="1" t="s">
        <v>464</v>
      </c>
      <c r="AU409" s="7">
        <f t="shared" si="256"/>
        <v>4</v>
      </c>
      <c r="AV409" s="1">
        <f t="shared" si="257"/>
        <v>4</v>
      </c>
      <c r="AW409" s="1" t="s">
        <v>453</v>
      </c>
      <c r="AX409" s="7">
        <f t="shared" si="258"/>
        <v>1</v>
      </c>
      <c r="AY409" s="1">
        <f t="shared" si="259"/>
        <v>1</v>
      </c>
      <c r="AZ409" s="1" t="s">
        <v>472</v>
      </c>
      <c r="BA409" s="7">
        <f t="shared" si="260"/>
        <v>3</v>
      </c>
      <c r="BB409" s="1">
        <f t="shared" si="261"/>
        <v>3</v>
      </c>
      <c r="BC409" s="1" t="s">
        <v>454</v>
      </c>
      <c r="BD409" s="7">
        <f t="shared" si="262"/>
        <v>0</v>
      </c>
      <c r="BE409" s="1">
        <f t="shared" si="263"/>
        <v>0</v>
      </c>
      <c r="BF409" s="1" t="s">
        <v>454</v>
      </c>
      <c r="BG409" s="7">
        <f t="shared" si="264"/>
        <v>0</v>
      </c>
      <c r="BH409" s="1">
        <f t="shared" si="265"/>
        <v>0</v>
      </c>
    </row>
    <row r="410" spans="1:60" x14ac:dyDescent="0.25">
      <c r="A410" s="1" t="s">
        <v>87</v>
      </c>
      <c r="B410" s="1" t="s">
        <v>404</v>
      </c>
      <c r="C410" s="7">
        <f t="shared" si="228"/>
        <v>1</v>
      </c>
      <c r="D410" s="1" t="s">
        <v>409</v>
      </c>
      <c r="E410" s="7">
        <f t="shared" si="229"/>
        <v>2</v>
      </c>
      <c r="F410" s="1" t="s">
        <v>484</v>
      </c>
      <c r="G410" s="7">
        <f t="shared" si="230"/>
        <v>2</v>
      </c>
      <c r="H410" s="1" t="s">
        <v>417</v>
      </c>
      <c r="I410" s="7">
        <f t="shared" si="231"/>
        <v>3</v>
      </c>
      <c r="J410" s="1" t="s">
        <v>487</v>
      </c>
      <c r="K410" s="7">
        <f t="shared" si="232"/>
        <v>3</v>
      </c>
      <c r="L410" s="7">
        <f t="shared" si="233"/>
        <v>3</v>
      </c>
      <c r="M410" s="1" t="s">
        <v>426</v>
      </c>
      <c r="N410" s="7">
        <f t="shared" si="234"/>
        <v>4</v>
      </c>
      <c r="O410" s="7">
        <f t="shared" si="235"/>
        <v>4</v>
      </c>
      <c r="Q410" s="7" t="str">
        <f t="shared" si="236"/>
        <v>NA</v>
      </c>
      <c r="R410" s="7" t="e">
        <f t="shared" si="237"/>
        <v>#VALUE!</v>
      </c>
      <c r="S410" s="1" t="s">
        <v>434</v>
      </c>
      <c r="T410" s="7">
        <f t="shared" si="238"/>
        <v>5</v>
      </c>
      <c r="U410" s="1">
        <f t="shared" si="239"/>
        <v>5</v>
      </c>
      <c r="V410" s="1" t="s">
        <v>425</v>
      </c>
      <c r="W410" s="7">
        <f t="shared" si="240"/>
        <v>2</v>
      </c>
      <c r="X410" s="1">
        <f t="shared" si="241"/>
        <v>2</v>
      </c>
      <c r="Y410" s="1" t="s">
        <v>425</v>
      </c>
      <c r="Z410" s="7">
        <f t="shared" si="242"/>
        <v>2</v>
      </c>
      <c r="AA410" s="1">
        <f t="shared" si="243"/>
        <v>2</v>
      </c>
      <c r="AB410" s="1" t="s">
        <v>490</v>
      </c>
      <c r="AC410" s="7">
        <f t="shared" si="244"/>
        <v>5</v>
      </c>
      <c r="AD410" s="1">
        <f t="shared" si="245"/>
        <v>5</v>
      </c>
      <c r="AE410" s="1" t="s">
        <v>445</v>
      </c>
      <c r="AF410" s="7">
        <f t="shared" si="246"/>
        <v>1</v>
      </c>
      <c r="AG410" s="1">
        <f t="shared" si="247"/>
        <v>1</v>
      </c>
      <c r="AH410" s="1" t="s">
        <v>453</v>
      </c>
      <c r="AI410" s="7">
        <f t="shared" si="248"/>
        <v>1</v>
      </c>
      <c r="AJ410" s="1">
        <f t="shared" si="249"/>
        <v>1</v>
      </c>
      <c r="AK410" s="1" t="s">
        <v>453</v>
      </c>
      <c r="AL410" s="7">
        <f t="shared" si="250"/>
        <v>1</v>
      </c>
      <c r="AM410" s="1">
        <f t="shared" si="251"/>
        <v>1</v>
      </c>
      <c r="AN410" s="1" t="s">
        <v>454</v>
      </c>
      <c r="AO410" s="7">
        <f t="shared" si="252"/>
        <v>0</v>
      </c>
      <c r="AP410" s="1">
        <f t="shared" si="253"/>
        <v>0</v>
      </c>
      <c r="AQ410" s="1" t="s">
        <v>458</v>
      </c>
      <c r="AR410" s="7" t="str">
        <f t="shared" si="254"/>
        <v>NA</v>
      </c>
      <c r="AS410" s="1" t="e">
        <f t="shared" si="255"/>
        <v>#VALUE!</v>
      </c>
      <c r="AT410" s="1" t="s">
        <v>465</v>
      </c>
      <c r="AU410" s="7">
        <f t="shared" si="256"/>
        <v>2</v>
      </c>
      <c r="AV410" s="1">
        <f t="shared" si="257"/>
        <v>2</v>
      </c>
      <c r="AW410" s="1" t="s">
        <v>453</v>
      </c>
      <c r="AX410" s="7">
        <f t="shared" si="258"/>
        <v>1</v>
      </c>
      <c r="AY410" s="1">
        <f t="shared" si="259"/>
        <v>1</v>
      </c>
      <c r="AZ410" s="1" t="s">
        <v>475</v>
      </c>
      <c r="BA410" s="7">
        <f t="shared" si="260"/>
        <v>4</v>
      </c>
      <c r="BB410" s="1">
        <f t="shared" si="261"/>
        <v>4</v>
      </c>
      <c r="BC410" s="1" t="s">
        <v>453</v>
      </c>
      <c r="BD410" s="7">
        <f t="shared" si="262"/>
        <v>1</v>
      </c>
      <c r="BE410" s="1">
        <f t="shared" si="263"/>
        <v>1</v>
      </c>
      <c r="BF410" s="1" t="s">
        <v>453</v>
      </c>
      <c r="BG410" s="7">
        <f t="shared" si="264"/>
        <v>1</v>
      </c>
      <c r="BH410" s="1">
        <f t="shared" si="265"/>
        <v>1</v>
      </c>
    </row>
    <row r="411" spans="1:60" x14ac:dyDescent="0.25">
      <c r="A411" s="1" t="s">
        <v>212</v>
      </c>
      <c r="B411" s="1" t="s">
        <v>403</v>
      </c>
      <c r="C411" s="7">
        <f t="shared" si="228"/>
        <v>2</v>
      </c>
      <c r="D411" s="1" t="s">
        <v>411</v>
      </c>
      <c r="E411" s="7">
        <f t="shared" si="229"/>
        <v>4</v>
      </c>
      <c r="F411" s="1" t="s">
        <v>484</v>
      </c>
      <c r="G411" s="7">
        <f t="shared" si="230"/>
        <v>2</v>
      </c>
      <c r="H411" s="1" t="s">
        <v>418</v>
      </c>
      <c r="I411" s="7">
        <f t="shared" si="231"/>
        <v>2</v>
      </c>
      <c r="J411" s="1" t="s">
        <v>421</v>
      </c>
      <c r="K411" s="7">
        <f t="shared" si="232"/>
        <v>2</v>
      </c>
      <c r="L411" s="7">
        <f t="shared" si="233"/>
        <v>2</v>
      </c>
      <c r="M411" s="1" t="s">
        <v>425</v>
      </c>
      <c r="N411" s="7">
        <f t="shared" si="234"/>
        <v>2</v>
      </c>
      <c r="O411" s="7">
        <f t="shared" si="235"/>
        <v>2</v>
      </c>
      <c r="P411" s="1" t="s">
        <v>497</v>
      </c>
      <c r="Q411" s="7">
        <f t="shared" si="236"/>
        <v>2</v>
      </c>
      <c r="R411" s="7">
        <f t="shared" si="237"/>
        <v>2</v>
      </c>
      <c r="S411" s="1" t="s">
        <v>433</v>
      </c>
      <c r="T411" s="7">
        <f t="shared" si="238"/>
        <v>1</v>
      </c>
      <c r="U411" s="1">
        <f t="shared" si="239"/>
        <v>1</v>
      </c>
      <c r="V411" s="1" t="s">
        <v>425</v>
      </c>
      <c r="W411" s="7">
        <f t="shared" si="240"/>
        <v>2</v>
      </c>
      <c r="X411" s="1">
        <f t="shared" si="241"/>
        <v>2</v>
      </c>
      <c r="Y411" s="1" t="s">
        <v>425</v>
      </c>
      <c r="Z411" s="7">
        <f t="shared" si="242"/>
        <v>2</v>
      </c>
      <c r="AA411" s="1">
        <f t="shared" si="243"/>
        <v>2</v>
      </c>
      <c r="AB411" s="1" t="s">
        <v>425</v>
      </c>
      <c r="AC411" s="7">
        <f t="shared" si="244"/>
        <v>2</v>
      </c>
      <c r="AD411" s="1">
        <f t="shared" si="245"/>
        <v>2</v>
      </c>
      <c r="AE411" s="1" t="s">
        <v>445</v>
      </c>
      <c r="AF411" s="7">
        <f t="shared" si="246"/>
        <v>1</v>
      </c>
      <c r="AG411" s="1">
        <f t="shared" si="247"/>
        <v>1</v>
      </c>
      <c r="AH411" s="1" t="s">
        <v>453</v>
      </c>
      <c r="AI411" s="7">
        <f t="shared" si="248"/>
        <v>1</v>
      </c>
      <c r="AJ411" s="1">
        <f t="shared" si="249"/>
        <v>1</v>
      </c>
      <c r="AK411" s="1" t="s">
        <v>440</v>
      </c>
      <c r="AL411" s="7" t="str">
        <f t="shared" si="250"/>
        <v>NA</v>
      </c>
      <c r="AM411" s="1" t="e">
        <f t="shared" si="251"/>
        <v>#VALUE!</v>
      </c>
      <c r="AN411" s="1" t="s">
        <v>454</v>
      </c>
      <c r="AO411" s="7">
        <f t="shared" si="252"/>
        <v>0</v>
      </c>
      <c r="AP411" s="1">
        <f t="shared" si="253"/>
        <v>0</v>
      </c>
      <c r="AQ411" s="1" t="s">
        <v>454</v>
      </c>
      <c r="AR411" s="7">
        <f t="shared" si="254"/>
        <v>0</v>
      </c>
      <c r="AS411" s="1">
        <f t="shared" si="255"/>
        <v>0</v>
      </c>
      <c r="AT411" s="1" t="s">
        <v>462</v>
      </c>
      <c r="AU411" s="7">
        <f t="shared" si="256"/>
        <v>3</v>
      </c>
      <c r="AV411" s="1">
        <f t="shared" si="257"/>
        <v>3</v>
      </c>
      <c r="AW411" s="1" t="s">
        <v>453</v>
      </c>
      <c r="AX411" s="7">
        <f t="shared" si="258"/>
        <v>1</v>
      </c>
      <c r="AY411" s="1">
        <f t="shared" si="259"/>
        <v>1</v>
      </c>
      <c r="AZ411" s="1" t="s">
        <v>474</v>
      </c>
      <c r="BA411" s="7">
        <f t="shared" si="260"/>
        <v>1</v>
      </c>
      <c r="BB411" s="1">
        <f t="shared" si="261"/>
        <v>1</v>
      </c>
      <c r="BC411" s="1" t="s">
        <v>453</v>
      </c>
      <c r="BD411" s="7">
        <f t="shared" si="262"/>
        <v>1</v>
      </c>
      <c r="BE411" s="1">
        <f t="shared" si="263"/>
        <v>1</v>
      </c>
      <c r="BF411" s="1" t="s">
        <v>453</v>
      </c>
      <c r="BG411" s="7">
        <f t="shared" si="264"/>
        <v>1</v>
      </c>
      <c r="BH411" s="1">
        <f t="shared" si="265"/>
        <v>1</v>
      </c>
    </row>
    <row r="412" spans="1:60" x14ac:dyDescent="0.25">
      <c r="A412" s="1" t="s">
        <v>105</v>
      </c>
      <c r="B412" s="1" t="s">
        <v>403</v>
      </c>
      <c r="C412" s="7">
        <f t="shared" si="228"/>
        <v>2</v>
      </c>
      <c r="D412" s="1" t="s">
        <v>410</v>
      </c>
      <c r="E412" s="7">
        <f t="shared" si="229"/>
        <v>3</v>
      </c>
      <c r="F412" s="1" t="s">
        <v>484</v>
      </c>
      <c r="G412" s="7">
        <f t="shared" si="230"/>
        <v>2</v>
      </c>
      <c r="H412" s="1" t="s">
        <v>417</v>
      </c>
      <c r="I412" s="7">
        <f t="shared" si="231"/>
        <v>3</v>
      </c>
      <c r="J412" s="1" t="s">
        <v>422</v>
      </c>
      <c r="K412" s="7">
        <f t="shared" si="232"/>
        <v>4</v>
      </c>
      <c r="L412" s="7">
        <f t="shared" si="233"/>
        <v>4</v>
      </c>
      <c r="M412" s="1" t="s">
        <v>491</v>
      </c>
      <c r="N412" s="7" t="str">
        <f t="shared" si="234"/>
        <v>NA</v>
      </c>
      <c r="O412" s="7" t="e">
        <f t="shared" si="235"/>
        <v>#VALUE!</v>
      </c>
      <c r="Q412" s="7" t="str">
        <f t="shared" si="236"/>
        <v>NA</v>
      </c>
      <c r="R412" s="7" t="e">
        <f t="shared" si="237"/>
        <v>#VALUE!</v>
      </c>
      <c r="S412" s="1" t="s">
        <v>427</v>
      </c>
      <c r="T412" s="7" t="str">
        <f t="shared" si="238"/>
        <v>NA</v>
      </c>
      <c r="U412" s="1" t="e">
        <f t="shared" si="239"/>
        <v>#VALUE!</v>
      </c>
      <c r="V412" s="1" t="s">
        <v>490</v>
      </c>
      <c r="W412" s="7">
        <f t="shared" si="240"/>
        <v>5</v>
      </c>
      <c r="X412" s="1">
        <f t="shared" si="241"/>
        <v>5</v>
      </c>
      <c r="Y412" s="1" t="s">
        <v>490</v>
      </c>
      <c r="Z412" s="7">
        <f t="shared" si="242"/>
        <v>5</v>
      </c>
      <c r="AA412" s="1">
        <f t="shared" si="243"/>
        <v>5</v>
      </c>
      <c r="AB412" s="1" t="s">
        <v>490</v>
      </c>
      <c r="AC412" s="7">
        <f t="shared" si="244"/>
        <v>5</v>
      </c>
      <c r="AD412" s="1">
        <f t="shared" si="245"/>
        <v>5</v>
      </c>
      <c r="AE412" s="1" t="s">
        <v>425</v>
      </c>
      <c r="AF412" s="7">
        <f t="shared" si="246"/>
        <v>2</v>
      </c>
      <c r="AG412" s="1">
        <f t="shared" si="247"/>
        <v>2</v>
      </c>
      <c r="AH412" s="1" t="s">
        <v>453</v>
      </c>
      <c r="AI412" s="7">
        <f t="shared" si="248"/>
        <v>1</v>
      </c>
      <c r="AJ412" s="1">
        <f t="shared" si="249"/>
        <v>1</v>
      </c>
      <c r="AK412" s="1" t="s">
        <v>453</v>
      </c>
      <c r="AL412" s="7">
        <f t="shared" si="250"/>
        <v>1</v>
      </c>
      <c r="AM412" s="1">
        <f t="shared" si="251"/>
        <v>1</v>
      </c>
      <c r="AN412" s="1" t="s">
        <v>453</v>
      </c>
      <c r="AO412" s="7">
        <f t="shared" si="252"/>
        <v>1</v>
      </c>
      <c r="AP412" s="1">
        <f t="shared" si="253"/>
        <v>1</v>
      </c>
      <c r="AQ412" s="1" t="s">
        <v>454</v>
      </c>
      <c r="AR412" s="7">
        <f t="shared" si="254"/>
        <v>0</v>
      </c>
      <c r="AS412" s="1">
        <f t="shared" si="255"/>
        <v>0</v>
      </c>
      <c r="AT412" s="1" t="s">
        <v>462</v>
      </c>
      <c r="AU412" s="7">
        <f t="shared" si="256"/>
        <v>3</v>
      </c>
      <c r="AV412" s="1">
        <f t="shared" si="257"/>
        <v>3</v>
      </c>
      <c r="AW412" s="1" t="s">
        <v>454</v>
      </c>
      <c r="AX412" s="7">
        <f t="shared" si="258"/>
        <v>0</v>
      </c>
      <c r="AY412" s="1">
        <f t="shared" si="259"/>
        <v>0</v>
      </c>
      <c r="BA412" s="7" t="str">
        <f t="shared" si="260"/>
        <v>NA</v>
      </c>
      <c r="BB412" s="1" t="e">
        <f t="shared" si="261"/>
        <v>#VALUE!</v>
      </c>
      <c r="BC412" s="1" t="s">
        <v>453</v>
      </c>
      <c r="BD412" s="7">
        <f t="shared" si="262"/>
        <v>1</v>
      </c>
      <c r="BE412" s="1">
        <f t="shared" si="263"/>
        <v>1</v>
      </c>
      <c r="BF412" s="1" t="s">
        <v>453</v>
      </c>
      <c r="BG412" s="7">
        <f t="shared" si="264"/>
        <v>1</v>
      </c>
      <c r="BH412" s="1">
        <f t="shared" si="265"/>
        <v>1</v>
      </c>
    </row>
    <row r="413" spans="1:60" x14ac:dyDescent="0.25">
      <c r="A413" s="1" t="s">
        <v>105</v>
      </c>
      <c r="B413" s="1" t="s">
        <v>403</v>
      </c>
      <c r="C413" s="7">
        <f t="shared" si="228"/>
        <v>2</v>
      </c>
      <c r="D413" s="1" t="s">
        <v>483</v>
      </c>
      <c r="E413" s="7">
        <f t="shared" si="229"/>
        <v>6</v>
      </c>
      <c r="F413" s="1" t="s">
        <v>415</v>
      </c>
      <c r="G413" s="7">
        <f t="shared" si="230"/>
        <v>3</v>
      </c>
      <c r="H413" s="1" t="s">
        <v>417</v>
      </c>
      <c r="I413" s="7">
        <f t="shared" si="231"/>
        <v>3</v>
      </c>
      <c r="J413" s="1" t="s">
        <v>422</v>
      </c>
      <c r="K413" s="7">
        <f t="shared" si="232"/>
        <v>4</v>
      </c>
      <c r="L413" s="7">
        <f t="shared" si="233"/>
        <v>4</v>
      </c>
      <c r="M413" s="1" t="s">
        <v>427</v>
      </c>
      <c r="N413" s="7" t="str">
        <f t="shared" si="234"/>
        <v>NA</v>
      </c>
      <c r="O413" s="7" t="e">
        <f t="shared" si="235"/>
        <v>#VALUE!</v>
      </c>
      <c r="Q413" s="7" t="str">
        <f t="shared" si="236"/>
        <v>NA</v>
      </c>
      <c r="R413" s="7" t="e">
        <f t="shared" si="237"/>
        <v>#VALUE!</v>
      </c>
      <c r="S413" s="1" t="s">
        <v>436</v>
      </c>
      <c r="T413" s="7" t="str">
        <f t="shared" si="238"/>
        <v>NA</v>
      </c>
      <c r="U413" s="1" t="e">
        <f t="shared" si="239"/>
        <v>#VALUE!</v>
      </c>
      <c r="V413" s="1" t="s">
        <v>439</v>
      </c>
      <c r="W413" s="7" t="str">
        <f t="shared" si="240"/>
        <v>NA</v>
      </c>
      <c r="X413" s="1" t="e">
        <f t="shared" si="241"/>
        <v>#VALUE!</v>
      </c>
      <c r="Y413" s="1" t="s">
        <v>490</v>
      </c>
      <c r="Z413" s="7">
        <f t="shared" si="242"/>
        <v>5</v>
      </c>
      <c r="AA413" s="1">
        <f t="shared" si="243"/>
        <v>5</v>
      </c>
      <c r="AB413" s="1" t="s">
        <v>490</v>
      </c>
      <c r="AC413" s="7">
        <f t="shared" si="244"/>
        <v>5</v>
      </c>
      <c r="AD413" s="1">
        <f t="shared" si="245"/>
        <v>5</v>
      </c>
      <c r="AE413" s="1" t="s">
        <v>440</v>
      </c>
      <c r="AF413" s="7" t="str">
        <f t="shared" si="246"/>
        <v>NA</v>
      </c>
      <c r="AG413" s="1" t="e">
        <f t="shared" si="247"/>
        <v>#VALUE!</v>
      </c>
      <c r="AH413" s="1" t="s">
        <v>455</v>
      </c>
      <c r="AI413" s="7" t="str">
        <f t="shared" si="248"/>
        <v>NA</v>
      </c>
      <c r="AJ413" s="1" t="e">
        <f t="shared" si="249"/>
        <v>#VALUE!</v>
      </c>
      <c r="AK413" s="1" t="s">
        <v>440</v>
      </c>
      <c r="AL413" s="7" t="str">
        <f t="shared" si="250"/>
        <v>NA</v>
      </c>
      <c r="AM413" s="1" t="e">
        <f t="shared" si="251"/>
        <v>#VALUE!</v>
      </c>
      <c r="AN413" s="1" t="s">
        <v>454</v>
      </c>
      <c r="AO413" s="7">
        <f t="shared" si="252"/>
        <v>0</v>
      </c>
      <c r="AP413" s="1">
        <f t="shared" si="253"/>
        <v>0</v>
      </c>
      <c r="AQ413" s="1" t="s">
        <v>454</v>
      </c>
      <c r="AR413" s="7">
        <f t="shared" si="254"/>
        <v>0</v>
      </c>
      <c r="AS413" s="1">
        <f t="shared" si="255"/>
        <v>0</v>
      </c>
      <c r="AT413" s="1" t="s">
        <v>463</v>
      </c>
      <c r="AU413" s="7">
        <f t="shared" si="256"/>
        <v>5</v>
      </c>
      <c r="AV413" s="1">
        <f t="shared" si="257"/>
        <v>5</v>
      </c>
      <c r="AW413" s="1" t="s">
        <v>454</v>
      </c>
      <c r="AX413" s="7">
        <f t="shared" si="258"/>
        <v>0</v>
      </c>
      <c r="AY413" s="1">
        <f t="shared" si="259"/>
        <v>0</v>
      </c>
      <c r="BA413" s="7" t="str">
        <f t="shared" si="260"/>
        <v>NA</v>
      </c>
      <c r="BB413" s="1" t="e">
        <f t="shared" si="261"/>
        <v>#VALUE!</v>
      </c>
      <c r="BC413" s="1" t="s">
        <v>453</v>
      </c>
      <c r="BD413" s="7">
        <f t="shared" si="262"/>
        <v>1</v>
      </c>
      <c r="BE413" s="1">
        <f t="shared" si="263"/>
        <v>1</v>
      </c>
      <c r="BF413" s="1" t="s">
        <v>454</v>
      </c>
      <c r="BG413" s="7">
        <f t="shared" si="264"/>
        <v>0</v>
      </c>
      <c r="BH413" s="1">
        <f t="shared" si="265"/>
        <v>0</v>
      </c>
    </row>
    <row r="414" spans="1:60" x14ac:dyDescent="0.25">
      <c r="A414" s="1" t="s">
        <v>208</v>
      </c>
      <c r="B414" s="1" t="s">
        <v>403</v>
      </c>
      <c r="C414" s="7">
        <f t="shared" si="228"/>
        <v>2</v>
      </c>
      <c r="D414" s="1" t="s">
        <v>411</v>
      </c>
      <c r="E414" s="7">
        <f t="shared" si="229"/>
        <v>4</v>
      </c>
      <c r="F414" s="1" t="s">
        <v>484</v>
      </c>
      <c r="G414" s="7">
        <f t="shared" si="230"/>
        <v>2</v>
      </c>
      <c r="H414" s="1" t="s">
        <v>418</v>
      </c>
      <c r="I414" s="7">
        <f t="shared" si="231"/>
        <v>2</v>
      </c>
      <c r="J414" s="1" t="s">
        <v>421</v>
      </c>
      <c r="K414" s="7">
        <f t="shared" si="232"/>
        <v>2</v>
      </c>
      <c r="L414" s="7">
        <f t="shared" si="233"/>
        <v>2</v>
      </c>
      <c r="M414" s="1" t="s">
        <v>425</v>
      </c>
      <c r="N414" s="7">
        <f t="shared" si="234"/>
        <v>2</v>
      </c>
      <c r="O414" s="7">
        <f t="shared" si="235"/>
        <v>2</v>
      </c>
      <c r="P414" s="1" t="s">
        <v>497</v>
      </c>
      <c r="Q414" s="7">
        <f t="shared" si="236"/>
        <v>2</v>
      </c>
      <c r="R414" s="7">
        <f t="shared" si="237"/>
        <v>2</v>
      </c>
      <c r="S414" s="1" t="s">
        <v>433</v>
      </c>
      <c r="T414" s="7">
        <f t="shared" si="238"/>
        <v>1</v>
      </c>
      <c r="U414" s="1">
        <f t="shared" si="239"/>
        <v>1</v>
      </c>
      <c r="V414" s="1" t="s">
        <v>425</v>
      </c>
      <c r="W414" s="7">
        <f t="shared" si="240"/>
        <v>2</v>
      </c>
      <c r="X414" s="1">
        <f t="shared" si="241"/>
        <v>2</v>
      </c>
      <c r="Y414" s="1" t="s">
        <v>425</v>
      </c>
      <c r="Z414" s="7">
        <f t="shared" si="242"/>
        <v>2</v>
      </c>
      <c r="AA414" s="1">
        <f t="shared" si="243"/>
        <v>2</v>
      </c>
      <c r="AB414" s="1" t="s">
        <v>425</v>
      </c>
      <c r="AC414" s="7">
        <f t="shared" si="244"/>
        <v>2</v>
      </c>
      <c r="AD414" s="1">
        <f t="shared" si="245"/>
        <v>2</v>
      </c>
      <c r="AE414" s="1" t="s">
        <v>425</v>
      </c>
      <c r="AF414" s="7">
        <f t="shared" si="246"/>
        <v>2</v>
      </c>
      <c r="AG414" s="1">
        <f t="shared" si="247"/>
        <v>2</v>
      </c>
      <c r="AH414" s="1" t="s">
        <v>453</v>
      </c>
      <c r="AI414" s="7">
        <f t="shared" si="248"/>
        <v>1</v>
      </c>
      <c r="AJ414" s="1">
        <f t="shared" si="249"/>
        <v>1</v>
      </c>
      <c r="AK414" s="1" t="s">
        <v>453</v>
      </c>
      <c r="AL414" s="7">
        <f t="shared" si="250"/>
        <v>1</v>
      </c>
      <c r="AM414" s="1">
        <f t="shared" si="251"/>
        <v>1</v>
      </c>
      <c r="AN414" s="1" t="s">
        <v>454</v>
      </c>
      <c r="AO414" s="7">
        <f t="shared" si="252"/>
        <v>0</v>
      </c>
      <c r="AP414" s="1">
        <f t="shared" si="253"/>
        <v>0</v>
      </c>
      <c r="AQ414" s="1" t="s">
        <v>454</v>
      </c>
      <c r="AR414" s="7">
        <f t="shared" si="254"/>
        <v>0</v>
      </c>
      <c r="AS414" s="1">
        <f t="shared" si="255"/>
        <v>0</v>
      </c>
      <c r="AT414" s="1" t="s">
        <v>462</v>
      </c>
      <c r="AU414" s="7">
        <f t="shared" si="256"/>
        <v>3</v>
      </c>
      <c r="AV414" s="1">
        <f t="shared" si="257"/>
        <v>3</v>
      </c>
      <c r="AW414" s="1" t="s">
        <v>453</v>
      </c>
      <c r="AX414" s="7">
        <f t="shared" si="258"/>
        <v>1</v>
      </c>
      <c r="AY414" s="1">
        <f t="shared" si="259"/>
        <v>1</v>
      </c>
      <c r="AZ414" s="1" t="s">
        <v>474</v>
      </c>
      <c r="BA414" s="7">
        <f t="shared" si="260"/>
        <v>1</v>
      </c>
      <c r="BB414" s="1">
        <f t="shared" si="261"/>
        <v>1</v>
      </c>
      <c r="BC414" s="1" t="s">
        <v>453</v>
      </c>
      <c r="BD414" s="7">
        <f t="shared" si="262"/>
        <v>1</v>
      </c>
      <c r="BE414" s="1">
        <f t="shared" si="263"/>
        <v>1</v>
      </c>
      <c r="BF414" s="1" t="s">
        <v>453</v>
      </c>
      <c r="BG414" s="7">
        <f t="shared" si="264"/>
        <v>1</v>
      </c>
      <c r="BH414" s="1">
        <f t="shared" si="265"/>
        <v>1</v>
      </c>
    </row>
    <row r="415" spans="1:60" x14ac:dyDescent="0.25">
      <c r="A415" s="1" t="s">
        <v>260</v>
      </c>
      <c r="B415" s="1" t="s">
        <v>404</v>
      </c>
      <c r="C415" s="7">
        <f t="shared" si="228"/>
        <v>1</v>
      </c>
      <c r="D415" s="1" t="s">
        <v>411</v>
      </c>
      <c r="E415" s="7">
        <f t="shared" si="229"/>
        <v>4</v>
      </c>
      <c r="F415" s="1" t="s">
        <v>414</v>
      </c>
      <c r="G415" s="7">
        <f t="shared" si="230"/>
        <v>1</v>
      </c>
      <c r="H415" s="1" t="s">
        <v>417</v>
      </c>
      <c r="I415" s="7">
        <f t="shared" si="231"/>
        <v>3</v>
      </c>
      <c r="J415" s="1" t="s">
        <v>422</v>
      </c>
      <c r="K415" s="7">
        <f t="shared" si="232"/>
        <v>4</v>
      </c>
      <c r="L415" s="7">
        <f t="shared" si="233"/>
        <v>4</v>
      </c>
      <c r="M415" s="1" t="s">
        <v>489</v>
      </c>
      <c r="N415" s="7">
        <f t="shared" si="234"/>
        <v>1</v>
      </c>
      <c r="O415" s="7">
        <f t="shared" si="235"/>
        <v>1</v>
      </c>
      <c r="P415" s="1" t="s">
        <v>493</v>
      </c>
      <c r="Q415" s="7">
        <f t="shared" si="236"/>
        <v>1</v>
      </c>
      <c r="R415" s="7">
        <f t="shared" si="237"/>
        <v>1</v>
      </c>
      <c r="S415" s="1" t="s">
        <v>436</v>
      </c>
      <c r="T415" s="7" t="str">
        <f t="shared" si="238"/>
        <v>NA</v>
      </c>
      <c r="U415" s="1" t="e">
        <f t="shared" si="239"/>
        <v>#VALUE!</v>
      </c>
      <c r="V415" s="1" t="s">
        <v>439</v>
      </c>
      <c r="W415" s="7" t="str">
        <f t="shared" si="240"/>
        <v>NA</v>
      </c>
      <c r="X415" s="1" t="e">
        <f t="shared" si="241"/>
        <v>#VALUE!</v>
      </c>
      <c r="Y415" s="1" t="s">
        <v>490</v>
      </c>
      <c r="Z415" s="7">
        <f t="shared" si="242"/>
        <v>5</v>
      </c>
      <c r="AA415" s="1">
        <f t="shared" si="243"/>
        <v>5</v>
      </c>
      <c r="AB415" s="1" t="s">
        <v>425</v>
      </c>
      <c r="AC415" s="7">
        <f t="shared" si="244"/>
        <v>2</v>
      </c>
      <c r="AD415" s="1">
        <f t="shared" si="245"/>
        <v>2</v>
      </c>
      <c r="AE415" s="1" t="s">
        <v>425</v>
      </c>
      <c r="AF415" s="7">
        <f t="shared" si="246"/>
        <v>2</v>
      </c>
      <c r="AG415" s="1">
        <f t="shared" si="247"/>
        <v>2</v>
      </c>
      <c r="AH415" s="1" t="s">
        <v>455</v>
      </c>
      <c r="AI415" s="7" t="str">
        <f t="shared" si="248"/>
        <v>NA</v>
      </c>
      <c r="AJ415" s="1" t="e">
        <f t="shared" si="249"/>
        <v>#VALUE!</v>
      </c>
      <c r="AK415" s="1" t="s">
        <v>454</v>
      </c>
      <c r="AL415" s="7">
        <f t="shared" si="250"/>
        <v>0</v>
      </c>
      <c r="AM415" s="1">
        <f t="shared" si="251"/>
        <v>0</v>
      </c>
      <c r="AN415" s="1" t="s">
        <v>454</v>
      </c>
      <c r="AO415" s="7">
        <f t="shared" si="252"/>
        <v>0</v>
      </c>
      <c r="AP415" s="1">
        <f t="shared" si="253"/>
        <v>0</v>
      </c>
      <c r="AQ415" s="1" t="s">
        <v>453</v>
      </c>
      <c r="AR415" s="7">
        <f t="shared" si="254"/>
        <v>1</v>
      </c>
      <c r="AS415" s="1">
        <f t="shared" si="255"/>
        <v>1</v>
      </c>
      <c r="AT415" s="1" t="s">
        <v>464</v>
      </c>
      <c r="AU415" s="7">
        <f t="shared" si="256"/>
        <v>4</v>
      </c>
      <c r="AV415" s="1">
        <f t="shared" si="257"/>
        <v>4</v>
      </c>
      <c r="AW415" s="1" t="s">
        <v>454</v>
      </c>
      <c r="AX415" s="7">
        <f t="shared" si="258"/>
        <v>0</v>
      </c>
      <c r="AY415" s="1">
        <f t="shared" si="259"/>
        <v>0</v>
      </c>
      <c r="BA415" s="7" t="str">
        <f t="shared" si="260"/>
        <v>NA</v>
      </c>
      <c r="BB415" s="1" t="e">
        <f t="shared" si="261"/>
        <v>#VALUE!</v>
      </c>
      <c r="BC415" s="1" t="s">
        <v>453</v>
      </c>
      <c r="BD415" s="7">
        <f t="shared" si="262"/>
        <v>1</v>
      </c>
      <c r="BE415" s="1">
        <f t="shared" si="263"/>
        <v>1</v>
      </c>
      <c r="BF415" s="1" t="s">
        <v>454</v>
      </c>
      <c r="BG415" s="7">
        <f t="shared" si="264"/>
        <v>0</v>
      </c>
      <c r="BH415" s="1">
        <f t="shared" si="265"/>
        <v>0</v>
      </c>
    </row>
    <row r="416" spans="1:60" x14ac:dyDescent="0.25">
      <c r="A416" s="1" t="s">
        <v>25</v>
      </c>
      <c r="B416" s="1" t="s">
        <v>403</v>
      </c>
      <c r="C416" s="7">
        <f t="shared" si="228"/>
        <v>2</v>
      </c>
      <c r="D416" s="1" t="s">
        <v>408</v>
      </c>
      <c r="E416" s="7">
        <f t="shared" si="229"/>
        <v>1</v>
      </c>
      <c r="F416" s="1" t="s">
        <v>414</v>
      </c>
      <c r="G416" s="7">
        <f t="shared" si="230"/>
        <v>1</v>
      </c>
      <c r="H416" s="1" t="s">
        <v>416</v>
      </c>
      <c r="I416" s="7">
        <f t="shared" si="231"/>
        <v>1</v>
      </c>
      <c r="J416" s="1" t="s">
        <v>420</v>
      </c>
      <c r="K416" s="7">
        <f t="shared" si="232"/>
        <v>1</v>
      </c>
      <c r="L416" s="7">
        <f t="shared" si="233"/>
        <v>1</v>
      </c>
      <c r="M416" s="1" t="s">
        <v>489</v>
      </c>
      <c r="N416" s="7">
        <f t="shared" si="234"/>
        <v>1</v>
      </c>
      <c r="O416" s="7">
        <f t="shared" si="235"/>
        <v>1</v>
      </c>
      <c r="P416" s="1" t="s">
        <v>494</v>
      </c>
      <c r="Q416" s="7">
        <f t="shared" si="236"/>
        <v>4</v>
      </c>
      <c r="R416" s="7">
        <f t="shared" si="237"/>
        <v>4</v>
      </c>
      <c r="S416" s="1" t="s">
        <v>432</v>
      </c>
      <c r="T416" s="7">
        <f t="shared" si="238"/>
        <v>2</v>
      </c>
      <c r="U416" s="1">
        <f t="shared" si="239"/>
        <v>2</v>
      </c>
      <c r="V416" s="1" t="s">
        <v>438</v>
      </c>
      <c r="W416" s="7">
        <f t="shared" si="240"/>
        <v>1</v>
      </c>
      <c r="X416" s="1">
        <f t="shared" si="241"/>
        <v>1</v>
      </c>
      <c r="Y416" s="1" t="s">
        <v>438</v>
      </c>
      <c r="Z416" s="7">
        <f t="shared" si="242"/>
        <v>1</v>
      </c>
      <c r="AA416" s="1">
        <f t="shared" si="243"/>
        <v>1</v>
      </c>
      <c r="AB416" s="1" t="s">
        <v>489</v>
      </c>
      <c r="AC416" s="7">
        <f t="shared" si="244"/>
        <v>1</v>
      </c>
      <c r="AD416" s="1">
        <f t="shared" si="245"/>
        <v>1</v>
      </c>
      <c r="AE416" s="1" t="s">
        <v>446</v>
      </c>
      <c r="AF416" s="7">
        <f t="shared" si="246"/>
        <v>5</v>
      </c>
      <c r="AG416" s="1">
        <f t="shared" si="247"/>
        <v>5</v>
      </c>
      <c r="AH416" s="1" t="s">
        <v>455</v>
      </c>
      <c r="AI416" s="7" t="str">
        <f t="shared" si="248"/>
        <v>NA</v>
      </c>
      <c r="AJ416" s="1" t="e">
        <f t="shared" si="249"/>
        <v>#VALUE!</v>
      </c>
      <c r="AK416" s="1" t="s">
        <v>453</v>
      </c>
      <c r="AL416" s="7">
        <f t="shared" si="250"/>
        <v>1</v>
      </c>
      <c r="AM416" s="1">
        <f t="shared" si="251"/>
        <v>1</v>
      </c>
      <c r="AN416" s="1" t="s">
        <v>453</v>
      </c>
      <c r="AO416" s="7">
        <f t="shared" si="252"/>
        <v>1</v>
      </c>
      <c r="AP416" s="1">
        <f t="shared" si="253"/>
        <v>1</v>
      </c>
      <c r="AQ416" s="1" t="s">
        <v>453</v>
      </c>
      <c r="AR416" s="7">
        <f t="shared" si="254"/>
        <v>1</v>
      </c>
      <c r="AS416" s="1">
        <f t="shared" si="255"/>
        <v>1</v>
      </c>
      <c r="AT416" s="1" t="s">
        <v>462</v>
      </c>
      <c r="AU416" s="7">
        <f t="shared" si="256"/>
        <v>3</v>
      </c>
      <c r="AV416" s="1">
        <f t="shared" si="257"/>
        <v>3</v>
      </c>
      <c r="AW416" s="1" t="s">
        <v>467</v>
      </c>
      <c r="AX416" s="7" t="str">
        <f t="shared" si="258"/>
        <v>NA</v>
      </c>
      <c r="AY416" s="1" t="e">
        <f t="shared" si="259"/>
        <v>#VALUE!</v>
      </c>
      <c r="BA416" s="7" t="str">
        <f t="shared" si="260"/>
        <v>NA</v>
      </c>
      <c r="BB416" s="1" t="e">
        <f t="shared" si="261"/>
        <v>#VALUE!</v>
      </c>
      <c r="BC416" s="1" t="s">
        <v>453</v>
      </c>
      <c r="BD416" s="7">
        <f t="shared" si="262"/>
        <v>1</v>
      </c>
      <c r="BE416" s="1">
        <f t="shared" si="263"/>
        <v>1</v>
      </c>
      <c r="BF416" s="1" t="s">
        <v>455</v>
      </c>
      <c r="BG416" s="7" t="str">
        <f t="shared" si="264"/>
        <v>NA</v>
      </c>
      <c r="BH416" s="1" t="e">
        <f t="shared" si="265"/>
        <v>#VALUE!</v>
      </c>
    </row>
    <row r="417" spans="1:60" x14ac:dyDescent="0.25">
      <c r="A417" s="1" t="s">
        <v>78</v>
      </c>
      <c r="B417" s="1" t="s">
        <v>404</v>
      </c>
      <c r="C417" s="7">
        <f t="shared" si="228"/>
        <v>1</v>
      </c>
      <c r="D417" s="1" t="s">
        <v>409</v>
      </c>
      <c r="E417" s="7">
        <f t="shared" si="229"/>
        <v>2</v>
      </c>
      <c r="F417" s="1" t="s">
        <v>484</v>
      </c>
      <c r="G417" s="7">
        <f t="shared" si="230"/>
        <v>2</v>
      </c>
      <c r="H417" s="1" t="s">
        <v>417</v>
      </c>
      <c r="I417" s="7">
        <f t="shared" si="231"/>
        <v>3</v>
      </c>
      <c r="J417" s="1" t="s">
        <v>487</v>
      </c>
      <c r="K417" s="7">
        <f t="shared" si="232"/>
        <v>3</v>
      </c>
      <c r="L417" s="7">
        <f t="shared" si="233"/>
        <v>3</v>
      </c>
      <c r="M417" s="1" t="s">
        <v>425</v>
      </c>
      <c r="N417" s="7">
        <f t="shared" si="234"/>
        <v>2</v>
      </c>
      <c r="O417" s="7">
        <f t="shared" si="235"/>
        <v>2</v>
      </c>
      <c r="P417" s="1" t="s">
        <v>496</v>
      </c>
      <c r="Q417" s="7">
        <f t="shared" si="236"/>
        <v>5</v>
      </c>
      <c r="R417" s="7">
        <f t="shared" si="237"/>
        <v>5</v>
      </c>
      <c r="S417" s="1" t="s">
        <v>434</v>
      </c>
      <c r="T417" s="7">
        <f t="shared" si="238"/>
        <v>5</v>
      </c>
      <c r="U417" s="1">
        <f t="shared" si="239"/>
        <v>5</v>
      </c>
      <c r="V417" s="1" t="s">
        <v>425</v>
      </c>
      <c r="W417" s="7">
        <f t="shared" si="240"/>
        <v>2</v>
      </c>
      <c r="X417" s="1">
        <f t="shared" si="241"/>
        <v>2</v>
      </c>
      <c r="Y417" s="1" t="s">
        <v>425</v>
      </c>
      <c r="Z417" s="7">
        <f t="shared" si="242"/>
        <v>2</v>
      </c>
      <c r="AA417" s="1">
        <f t="shared" si="243"/>
        <v>2</v>
      </c>
      <c r="AB417" s="1" t="s">
        <v>425</v>
      </c>
      <c r="AC417" s="7">
        <f t="shared" si="244"/>
        <v>2</v>
      </c>
      <c r="AD417" s="1">
        <f t="shared" si="245"/>
        <v>2</v>
      </c>
      <c r="AE417" s="1" t="s">
        <v>445</v>
      </c>
      <c r="AF417" s="7">
        <f t="shared" si="246"/>
        <v>1</v>
      </c>
      <c r="AG417" s="1">
        <f t="shared" si="247"/>
        <v>1</v>
      </c>
      <c r="AH417" s="1" t="s">
        <v>453</v>
      </c>
      <c r="AI417" s="7">
        <f t="shared" si="248"/>
        <v>1</v>
      </c>
      <c r="AJ417" s="1">
        <f t="shared" si="249"/>
        <v>1</v>
      </c>
      <c r="AK417" s="1" t="s">
        <v>453</v>
      </c>
      <c r="AL417" s="7">
        <f t="shared" si="250"/>
        <v>1</v>
      </c>
      <c r="AM417" s="1">
        <f t="shared" si="251"/>
        <v>1</v>
      </c>
      <c r="AN417" s="1" t="s">
        <v>453</v>
      </c>
      <c r="AO417" s="7">
        <f t="shared" si="252"/>
        <v>1</v>
      </c>
      <c r="AP417" s="1">
        <f t="shared" si="253"/>
        <v>1</v>
      </c>
      <c r="AQ417" s="1" t="s">
        <v>453</v>
      </c>
      <c r="AR417" s="7">
        <f t="shared" si="254"/>
        <v>1</v>
      </c>
      <c r="AS417" s="1">
        <f t="shared" si="255"/>
        <v>1</v>
      </c>
      <c r="AT417" s="1" t="s">
        <v>464</v>
      </c>
      <c r="AU417" s="7">
        <f t="shared" si="256"/>
        <v>4</v>
      </c>
      <c r="AV417" s="1">
        <f t="shared" si="257"/>
        <v>4</v>
      </c>
      <c r="AW417" s="1" t="s">
        <v>453</v>
      </c>
      <c r="AX417" s="7">
        <f t="shared" si="258"/>
        <v>1</v>
      </c>
      <c r="AY417" s="1">
        <f t="shared" si="259"/>
        <v>1</v>
      </c>
      <c r="AZ417" s="1" t="s">
        <v>473</v>
      </c>
      <c r="BA417" s="7">
        <f t="shared" si="260"/>
        <v>2</v>
      </c>
      <c r="BB417" s="1">
        <f t="shared" si="261"/>
        <v>2</v>
      </c>
      <c r="BC417" s="1" t="s">
        <v>453</v>
      </c>
      <c r="BD417" s="7">
        <f t="shared" si="262"/>
        <v>1</v>
      </c>
      <c r="BE417" s="1">
        <f t="shared" si="263"/>
        <v>1</v>
      </c>
      <c r="BF417" s="1" t="s">
        <v>453</v>
      </c>
      <c r="BG417" s="7">
        <f t="shared" si="264"/>
        <v>1</v>
      </c>
      <c r="BH417" s="1">
        <f t="shared" si="265"/>
        <v>1</v>
      </c>
    </row>
    <row r="418" spans="1:60" x14ac:dyDescent="0.25">
      <c r="A418" s="1" t="s">
        <v>20</v>
      </c>
      <c r="B418" s="1" t="s">
        <v>404</v>
      </c>
      <c r="C418" s="7">
        <f t="shared" si="228"/>
        <v>1</v>
      </c>
      <c r="D418" s="1" t="s">
        <v>408</v>
      </c>
      <c r="E418" s="7">
        <f t="shared" si="229"/>
        <v>1</v>
      </c>
      <c r="F418" s="1" t="s">
        <v>414</v>
      </c>
      <c r="G418" s="7">
        <f t="shared" si="230"/>
        <v>1</v>
      </c>
      <c r="H418" s="1" t="s">
        <v>416</v>
      </c>
      <c r="I418" s="7">
        <f t="shared" si="231"/>
        <v>1</v>
      </c>
      <c r="J418" s="1" t="s">
        <v>420</v>
      </c>
      <c r="K418" s="7">
        <f t="shared" si="232"/>
        <v>1</v>
      </c>
      <c r="L418" s="7">
        <f t="shared" si="233"/>
        <v>1</v>
      </c>
      <c r="M418" s="1" t="s">
        <v>489</v>
      </c>
      <c r="N418" s="7">
        <f t="shared" si="234"/>
        <v>1</v>
      </c>
      <c r="O418" s="7">
        <f t="shared" si="235"/>
        <v>1</v>
      </c>
      <c r="P418" s="1" t="s">
        <v>494</v>
      </c>
      <c r="Q418" s="7">
        <f t="shared" si="236"/>
        <v>4</v>
      </c>
      <c r="R418" s="7">
        <f t="shared" si="237"/>
        <v>4</v>
      </c>
      <c r="S418" s="1" t="s">
        <v>432</v>
      </c>
      <c r="T418" s="7">
        <f t="shared" si="238"/>
        <v>2</v>
      </c>
      <c r="U418" s="1">
        <f t="shared" si="239"/>
        <v>2</v>
      </c>
      <c r="V418" s="1" t="s">
        <v>438</v>
      </c>
      <c r="W418" s="7">
        <f t="shared" si="240"/>
        <v>1</v>
      </c>
      <c r="X418" s="1">
        <f t="shared" si="241"/>
        <v>1</v>
      </c>
      <c r="Y418" s="1" t="s">
        <v>438</v>
      </c>
      <c r="Z418" s="7">
        <f t="shared" si="242"/>
        <v>1</v>
      </c>
      <c r="AA418" s="1">
        <f t="shared" si="243"/>
        <v>1</v>
      </c>
      <c r="AB418" s="1" t="s">
        <v>489</v>
      </c>
      <c r="AC418" s="7">
        <f t="shared" si="244"/>
        <v>1</v>
      </c>
      <c r="AD418" s="1">
        <f t="shared" si="245"/>
        <v>1</v>
      </c>
      <c r="AE418" s="1" t="s">
        <v>439</v>
      </c>
      <c r="AF418" s="7" t="str">
        <f t="shared" si="246"/>
        <v>NA</v>
      </c>
      <c r="AG418" s="1" t="e">
        <f t="shared" si="247"/>
        <v>#VALUE!</v>
      </c>
      <c r="AH418" s="1" t="s">
        <v>454</v>
      </c>
      <c r="AI418" s="7">
        <f t="shared" si="248"/>
        <v>0</v>
      </c>
      <c r="AJ418" s="1">
        <f t="shared" si="249"/>
        <v>0</v>
      </c>
      <c r="AK418" s="1" t="s">
        <v>453</v>
      </c>
      <c r="AL418" s="7">
        <f t="shared" si="250"/>
        <v>1</v>
      </c>
      <c r="AM418" s="1">
        <f t="shared" si="251"/>
        <v>1</v>
      </c>
      <c r="AN418" s="1" t="s">
        <v>453</v>
      </c>
      <c r="AO418" s="7">
        <f t="shared" si="252"/>
        <v>1</v>
      </c>
      <c r="AP418" s="1">
        <f t="shared" si="253"/>
        <v>1</v>
      </c>
      <c r="AQ418" s="1" t="s">
        <v>453</v>
      </c>
      <c r="AR418" s="7">
        <f t="shared" si="254"/>
        <v>1</v>
      </c>
      <c r="AS418" s="1">
        <f t="shared" si="255"/>
        <v>1</v>
      </c>
      <c r="AT418" s="1" t="s">
        <v>461</v>
      </c>
      <c r="AU418" s="7">
        <f t="shared" si="256"/>
        <v>1</v>
      </c>
      <c r="AV418" s="1">
        <f t="shared" si="257"/>
        <v>1</v>
      </c>
      <c r="AW418" s="1" t="s">
        <v>467</v>
      </c>
      <c r="AX418" s="7" t="str">
        <f t="shared" si="258"/>
        <v>NA</v>
      </c>
      <c r="AY418" s="1" t="e">
        <f t="shared" si="259"/>
        <v>#VALUE!</v>
      </c>
      <c r="BA418" s="7" t="str">
        <f t="shared" si="260"/>
        <v>NA</v>
      </c>
      <c r="BB418" s="1" t="e">
        <f t="shared" si="261"/>
        <v>#VALUE!</v>
      </c>
      <c r="BC418" s="1" t="s">
        <v>453</v>
      </c>
      <c r="BD418" s="7">
        <f t="shared" si="262"/>
        <v>1</v>
      </c>
      <c r="BE418" s="1">
        <f t="shared" si="263"/>
        <v>1</v>
      </c>
      <c r="BF418" s="1" t="s">
        <v>455</v>
      </c>
      <c r="BG418" s="7" t="str">
        <f t="shared" si="264"/>
        <v>NA</v>
      </c>
      <c r="BH418" s="1" t="e">
        <f t="shared" si="265"/>
        <v>#VALUE!</v>
      </c>
    </row>
    <row r="419" spans="1:60" x14ac:dyDescent="0.25">
      <c r="A419" s="1" t="s">
        <v>288</v>
      </c>
      <c r="B419" s="1" t="s">
        <v>404</v>
      </c>
      <c r="C419" s="7">
        <f t="shared" si="228"/>
        <v>1</v>
      </c>
      <c r="D419" s="1" t="s">
        <v>411</v>
      </c>
      <c r="E419" s="7">
        <f t="shared" si="229"/>
        <v>4</v>
      </c>
      <c r="F419" s="1" t="s">
        <v>484</v>
      </c>
      <c r="G419" s="7">
        <f t="shared" si="230"/>
        <v>2</v>
      </c>
      <c r="H419" s="1" t="s">
        <v>416</v>
      </c>
      <c r="I419" s="7">
        <f t="shared" si="231"/>
        <v>1</v>
      </c>
      <c r="J419" s="1" t="s">
        <v>420</v>
      </c>
      <c r="K419" s="7">
        <f t="shared" si="232"/>
        <v>1</v>
      </c>
      <c r="L419" s="7">
        <f t="shared" si="233"/>
        <v>1</v>
      </c>
      <c r="M419" s="1" t="s">
        <v>489</v>
      </c>
      <c r="N419" s="7">
        <f t="shared" si="234"/>
        <v>1</v>
      </c>
      <c r="O419" s="7">
        <f t="shared" si="235"/>
        <v>1</v>
      </c>
      <c r="P419" s="1" t="s">
        <v>493</v>
      </c>
      <c r="Q419" s="7">
        <f t="shared" si="236"/>
        <v>1</v>
      </c>
      <c r="R419" s="7">
        <f t="shared" si="237"/>
        <v>1</v>
      </c>
      <c r="S419" s="1" t="s">
        <v>436</v>
      </c>
      <c r="T419" s="7" t="str">
        <f t="shared" si="238"/>
        <v>NA</v>
      </c>
      <c r="U419" s="1" t="e">
        <f t="shared" si="239"/>
        <v>#VALUE!</v>
      </c>
      <c r="V419" s="1" t="s">
        <v>438</v>
      </c>
      <c r="W419" s="7">
        <f t="shared" si="240"/>
        <v>1</v>
      </c>
      <c r="X419" s="1">
        <f t="shared" si="241"/>
        <v>1</v>
      </c>
      <c r="Y419" s="1" t="s">
        <v>491</v>
      </c>
      <c r="Z419" s="7" t="str">
        <f t="shared" si="242"/>
        <v>NA</v>
      </c>
      <c r="AA419" s="1" t="e">
        <f t="shared" si="243"/>
        <v>#VALUE!</v>
      </c>
      <c r="AB419" s="1" t="s">
        <v>490</v>
      </c>
      <c r="AC419" s="7">
        <f t="shared" si="244"/>
        <v>5</v>
      </c>
      <c r="AD419" s="1">
        <f t="shared" si="245"/>
        <v>5</v>
      </c>
      <c r="AE419" s="1" t="s">
        <v>425</v>
      </c>
      <c r="AF419" s="7">
        <f t="shared" si="246"/>
        <v>2</v>
      </c>
      <c r="AG419" s="1">
        <f t="shared" si="247"/>
        <v>2</v>
      </c>
      <c r="AH419" s="1" t="s">
        <v>453</v>
      </c>
      <c r="AI419" s="7">
        <f t="shared" si="248"/>
        <v>1</v>
      </c>
      <c r="AJ419" s="1">
        <f t="shared" si="249"/>
        <v>1</v>
      </c>
      <c r="AK419" s="1" t="s">
        <v>453</v>
      </c>
      <c r="AL419" s="7">
        <f t="shared" si="250"/>
        <v>1</v>
      </c>
      <c r="AM419" s="1">
        <f t="shared" si="251"/>
        <v>1</v>
      </c>
      <c r="AN419" s="1" t="s">
        <v>454</v>
      </c>
      <c r="AO419" s="7">
        <f t="shared" si="252"/>
        <v>0</v>
      </c>
      <c r="AP419" s="1">
        <f t="shared" si="253"/>
        <v>0</v>
      </c>
      <c r="AQ419" s="1" t="s">
        <v>454</v>
      </c>
      <c r="AR419" s="7">
        <f t="shared" si="254"/>
        <v>0</v>
      </c>
      <c r="AS419" s="1">
        <f t="shared" si="255"/>
        <v>0</v>
      </c>
      <c r="AT419" s="1" t="s">
        <v>461</v>
      </c>
      <c r="AU419" s="7">
        <f t="shared" si="256"/>
        <v>1</v>
      </c>
      <c r="AV419" s="1">
        <f t="shared" si="257"/>
        <v>1</v>
      </c>
      <c r="AW419" s="1" t="s">
        <v>454</v>
      </c>
      <c r="AX419" s="7">
        <f t="shared" si="258"/>
        <v>0</v>
      </c>
      <c r="AY419" s="1">
        <f t="shared" si="259"/>
        <v>0</v>
      </c>
      <c r="BA419" s="7" t="str">
        <f t="shared" si="260"/>
        <v>NA</v>
      </c>
      <c r="BB419" s="1" t="e">
        <f t="shared" si="261"/>
        <v>#VALUE!</v>
      </c>
      <c r="BC419" s="1" t="s">
        <v>454</v>
      </c>
      <c r="BD419" s="7">
        <f t="shared" si="262"/>
        <v>0</v>
      </c>
      <c r="BE419" s="1">
        <f t="shared" si="263"/>
        <v>0</v>
      </c>
      <c r="BF419" s="1" t="s">
        <v>453</v>
      </c>
      <c r="BG419" s="7">
        <f t="shared" si="264"/>
        <v>1</v>
      </c>
      <c r="BH419" s="1">
        <f t="shared" si="265"/>
        <v>1</v>
      </c>
    </row>
    <row r="422" spans="1:60" x14ac:dyDescent="0.25">
      <c r="A422" s="1" t="s">
        <v>447</v>
      </c>
      <c r="B422" s="1">
        <f>COUNTA(B2:B419)</f>
        <v>418</v>
      </c>
    </row>
    <row r="423" spans="1:60" x14ac:dyDescent="0.25">
      <c r="A423" s="1" t="s">
        <v>448</v>
      </c>
      <c r="B423" s="1">
        <f>COUNTBLANK(B2:B419)</f>
        <v>0</v>
      </c>
    </row>
    <row r="424" spans="1:60" x14ac:dyDescent="0.25">
      <c r="A424" s="1" t="s">
        <v>449</v>
      </c>
      <c r="B424" s="1">
        <f>SUM(B422:B423)</f>
        <v>418</v>
      </c>
    </row>
    <row r="426" spans="1:60" x14ac:dyDescent="0.25">
      <c r="A426" s="1" t="s">
        <v>403</v>
      </c>
      <c r="B426" s="1">
        <f>COUNTIF(B2:B419,"M")</f>
        <v>171</v>
      </c>
    </row>
    <row r="427" spans="1:60" x14ac:dyDescent="0.25">
      <c r="A427" s="1" t="s">
        <v>404</v>
      </c>
      <c r="B427" s="1">
        <f>COUNTIF(B2:B419,"F")</f>
        <v>242</v>
      </c>
    </row>
    <row r="428" spans="1:60" x14ac:dyDescent="0.25">
      <c r="A428" s="1" t="s">
        <v>482</v>
      </c>
      <c r="B428" s="1">
        <f>COUNTIF(B2:B419,"U")</f>
        <v>5</v>
      </c>
    </row>
    <row r="430" spans="1:60" x14ac:dyDescent="0.25">
      <c r="A430" s="1" t="s">
        <v>408</v>
      </c>
      <c r="D430" s="1">
        <f>COUNTIF(D2:D419,"18-20")</f>
        <v>43</v>
      </c>
    </row>
    <row r="431" spans="1:60" x14ac:dyDescent="0.25">
      <c r="A431" s="1" t="s">
        <v>409</v>
      </c>
      <c r="D431" s="1">
        <f>COUNTIF(D2:D419,"21-23")</f>
        <v>54</v>
      </c>
    </row>
    <row r="432" spans="1:60" x14ac:dyDescent="0.25">
      <c r="A432" s="1" t="s">
        <v>410</v>
      </c>
      <c r="D432" s="1">
        <f>COUNTIF(D2:D419,"24-26")</f>
        <v>101</v>
      </c>
    </row>
    <row r="433" spans="1:10" x14ac:dyDescent="0.25">
      <c r="A433" s="1" t="s">
        <v>411</v>
      </c>
      <c r="D433" s="1">
        <f>COUNTIF(D2:D419,"27-29")</f>
        <v>97</v>
      </c>
    </row>
    <row r="434" spans="1:10" x14ac:dyDescent="0.25">
      <c r="A434" s="1" t="s">
        <v>412</v>
      </c>
      <c r="D434" s="1">
        <f>COUNTIF(D2:D419,"30-39")</f>
        <v>86</v>
      </c>
    </row>
    <row r="435" spans="1:10" x14ac:dyDescent="0.25">
      <c r="A435" s="1" t="s">
        <v>483</v>
      </c>
      <c r="D435" s="1">
        <f>COUNTIF(D2:D419,"Above 40")</f>
        <v>37</v>
      </c>
    </row>
    <row r="437" spans="1:10" x14ac:dyDescent="0.25">
      <c r="A437" s="1" t="s">
        <v>414</v>
      </c>
      <c r="F437" s="1">
        <f>COUNTIF(F2:F419,"DIPLOMA")</f>
        <v>171</v>
      </c>
    </row>
    <row r="438" spans="1:10" x14ac:dyDescent="0.25">
      <c r="A438" s="1" t="s">
        <v>484</v>
      </c>
      <c r="F438" s="1">
        <f>COUNTIF(F2:F419,"Bachelor")</f>
        <v>209</v>
      </c>
    </row>
    <row r="439" spans="1:10" x14ac:dyDescent="0.25">
      <c r="A439" s="1" t="s">
        <v>415</v>
      </c>
      <c r="F439" s="1">
        <f>COUNTIF(F2:F419,"MASTERS")</f>
        <v>38</v>
      </c>
    </row>
    <row r="441" spans="1:10" x14ac:dyDescent="0.25">
      <c r="A441" s="1" t="s">
        <v>416</v>
      </c>
      <c r="H441" s="1">
        <f>COUNTIF(H2:H419,"Facebook")</f>
        <v>87</v>
      </c>
    </row>
    <row r="442" spans="1:10" x14ac:dyDescent="0.25">
      <c r="A442" s="1" t="s">
        <v>417</v>
      </c>
      <c r="H442" s="1">
        <f>COUNTIF(H2:H419,"Twitter")</f>
        <v>193</v>
      </c>
    </row>
    <row r="443" spans="1:10" x14ac:dyDescent="0.25">
      <c r="A443" s="1" t="s">
        <v>418</v>
      </c>
      <c r="H443" s="1">
        <f>COUNTIF(H2:H419,"whatsapp")</f>
        <v>96</v>
      </c>
    </row>
    <row r="444" spans="1:10" x14ac:dyDescent="0.25">
      <c r="A444" s="1" t="s">
        <v>419</v>
      </c>
      <c r="H444" s="1">
        <f>COUNTIF(H2:H419,"Telegram")</f>
        <v>42</v>
      </c>
    </row>
    <row r="446" spans="1:10" x14ac:dyDescent="0.25">
      <c r="A446" s="1" t="s">
        <v>502</v>
      </c>
      <c r="J446" s="1">
        <f>COUNTIF(J2:J419,"social")</f>
        <v>65</v>
      </c>
    </row>
    <row r="447" spans="1:10" x14ac:dyDescent="0.25">
      <c r="A447" s="1" t="s">
        <v>488</v>
      </c>
      <c r="J447" s="1">
        <f>COUNTIF(J2:J419,"Economic")</f>
        <v>89</v>
      </c>
    </row>
    <row r="448" spans="1:10" x14ac:dyDescent="0.25">
      <c r="A448" s="1" t="s">
        <v>487</v>
      </c>
      <c r="J448" s="1">
        <f>COUNTIF(J2:J419,"health")</f>
        <v>153</v>
      </c>
    </row>
    <row r="449" spans="1:31" x14ac:dyDescent="0.25">
      <c r="A449" s="1" t="s">
        <v>504</v>
      </c>
      <c r="J449" s="1">
        <f>COUNTIF(J2:J419,"Political")</f>
        <v>76</v>
      </c>
    </row>
    <row r="450" spans="1:31" x14ac:dyDescent="0.25">
      <c r="A450" s="1" t="s">
        <v>503</v>
      </c>
      <c r="J450" s="1">
        <f>COUNTIF(J2:J419,"Sports")</f>
        <v>35</v>
      </c>
    </row>
    <row r="452" spans="1:31" x14ac:dyDescent="0.25">
      <c r="A452" s="1" t="s">
        <v>438</v>
      </c>
      <c r="M452" s="1">
        <f>COUNTIF(M2:M419,"Strongly Agree")</f>
        <v>115</v>
      </c>
      <c r="P452" s="1" t="s">
        <v>481</v>
      </c>
      <c r="V452" s="1">
        <f>COUNTIF(V2:V419,"Strongly agree")</f>
        <v>165</v>
      </c>
      <c r="Y452" s="1">
        <f>COUNTIF(Y2:Y419,"Strongly agree")</f>
        <v>99</v>
      </c>
      <c r="AB452" s="1">
        <f>COUNTIF(AB2:AB419,"strongly agree")</f>
        <v>147</v>
      </c>
      <c r="AE452" s="1">
        <f>COUNTIF(AE2:AE419,"Strongly agree")</f>
        <v>134</v>
      </c>
    </row>
    <row r="453" spans="1:31" x14ac:dyDescent="0.25">
      <c r="A453" s="1" t="s">
        <v>425</v>
      </c>
      <c r="M453" s="1">
        <f>COUNTIF(M2:M419,"agree")</f>
        <v>119</v>
      </c>
      <c r="V453" s="1">
        <f>COUNTIF(V2:V419,"Agree")</f>
        <v>110</v>
      </c>
      <c r="Y453" s="1">
        <f>COUNTIF(Y2:Y419,"agree")</f>
        <v>153</v>
      </c>
      <c r="AB453" s="1">
        <f>COUNTIF(AB2:AB419,"agree")</f>
        <v>130</v>
      </c>
      <c r="AE453" s="1">
        <f>COUNTIF(AE2:AE419,"Agree")</f>
        <v>175</v>
      </c>
    </row>
    <row r="454" spans="1:31" x14ac:dyDescent="0.25">
      <c r="A454" s="1" t="s">
        <v>446</v>
      </c>
      <c r="M454" s="1">
        <f>COUNTIF(M2:M419,"don’t agree")</f>
        <v>60</v>
      </c>
      <c r="V454" s="1">
        <f>COUNTIF(V2:V419,"Disagree")</f>
        <v>60</v>
      </c>
      <c r="Y454" s="1">
        <f>COUNTIF(Y2:Y419,"disagree")</f>
        <v>100</v>
      </c>
      <c r="AB454" s="1">
        <f>COUNTIF(AB2:AB419,"disagree")</f>
        <v>55</v>
      </c>
      <c r="AE454" s="1">
        <f>COUNTIF(AE2:AE419,"Disagree")</f>
        <v>81</v>
      </c>
    </row>
    <row r="455" spans="1:31" x14ac:dyDescent="0.25">
      <c r="A455" s="1" t="s">
        <v>439</v>
      </c>
      <c r="M455" s="1">
        <f>COUNTIF(M2:M419,"undecided")</f>
        <v>70</v>
      </c>
      <c r="V455" s="1">
        <f>COUNTIF(V2:V419,"UNDECIDED")</f>
        <v>30</v>
      </c>
      <c r="Y455" s="1">
        <f>COUNTIF(Y2:Y419,"undecided")</f>
        <v>40</v>
      </c>
      <c r="AB455" s="1">
        <f>COUNTIF(AB2:AB419,"undecided")</f>
        <v>19</v>
      </c>
      <c r="AE455" s="1">
        <f>COUNTIF(AE2:AE419,"UNDECIDED")</f>
        <v>10</v>
      </c>
    </row>
    <row r="456" spans="1:31" x14ac:dyDescent="0.25">
      <c r="A456" s="1" t="s">
        <v>450</v>
      </c>
      <c r="M456" s="1">
        <f>COUNTIF(M2:M419,"don’t know ")</f>
        <v>54</v>
      </c>
      <c r="V456" s="1">
        <f>COUNTIF(V2:V419,"DON’T KNOW")</f>
        <v>53</v>
      </c>
      <c r="Y456" s="1">
        <f>COUNTIF(Y2:Y419,"don’t know")</f>
        <v>26</v>
      </c>
      <c r="AB456" s="1">
        <f>COUNTIF(AB2:AB419,"don’t know")</f>
        <v>67</v>
      </c>
      <c r="AE456" s="1">
        <f>COUNTIF(AE2:AE419,"Don’t Know")</f>
        <v>18</v>
      </c>
    </row>
    <row r="458" spans="1:31" x14ac:dyDescent="0.25">
      <c r="A458" s="1" t="s">
        <v>492</v>
      </c>
      <c r="P458" s="1">
        <f>COUNTIF(P2:P419,"psychologically")</f>
        <v>92</v>
      </c>
    </row>
    <row r="459" spans="1:31" x14ac:dyDescent="0.25">
      <c r="A459" s="1" t="s">
        <v>430</v>
      </c>
      <c r="P459" s="1">
        <f>COUNTIF(P2:P419,"physical")</f>
        <v>20</v>
      </c>
    </row>
    <row r="460" spans="1:31" x14ac:dyDescent="0.25">
      <c r="A460" s="1" t="s">
        <v>429</v>
      </c>
      <c r="P460" s="1">
        <f>COUNTIF(P2:P419,"physical psyche")</f>
        <v>77</v>
      </c>
    </row>
    <row r="461" spans="1:31" x14ac:dyDescent="0.25">
      <c r="A461" s="1" t="s">
        <v>498</v>
      </c>
      <c r="P461" s="1">
        <f>COUNTIF(P2:P419,"all")</f>
        <v>45</v>
      </c>
    </row>
    <row r="463" spans="1:31" x14ac:dyDescent="0.25">
      <c r="A463" s="1" t="s">
        <v>432</v>
      </c>
      <c r="S463" s="1">
        <f>COUNTIF(S2:S419,"SCIENTIFICALLY ENGINEERED")</f>
        <v>100</v>
      </c>
    </row>
    <row r="464" spans="1:31" x14ac:dyDescent="0.25">
      <c r="A464" s="1" t="s">
        <v>433</v>
      </c>
      <c r="S464" s="1">
        <f>COUNTIF(S2:S419,"nocturnal mammal")</f>
        <v>113</v>
      </c>
    </row>
    <row r="465" spans="1:58" x14ac:dyDescent="0.25">
      <c r="A465" s="1" t="s">
        <v>499</v>
      </c>
      <c r="S465" s="1">
        <f>COUNTIF(S2:S419,"leakage from a bsl-lab")</f>
        <v>95</v>
      </c>
    </row>
    <row r="466" spans="1:58" x14ac:dyDescent="0.25">
      <c r="A466" s="1" t="s">
        <v>440</v>
      </c>
      <c r="S466" s="1">
        <f>COUNTIF(S2:S419,"don’t know ")</f>
        <v>80</v>
      </c>
    </row>
    <row r="467" spans="1:58" x14ac:dyDescent="0.25">
      <c r="A467" s="1" t="s">
        <v>435</v>
      </c>
      <c r="S467" s="1">
        <f>COUNTIF(S2:S419,"not sure")</f>
        <v>30</v>
      </c>
    </row>
    <row r="469" spans="1:58" x14ac:dyDescent="0.25">
      <c r="A469" s="1" t="s">
        <v>453</v>
      </c>
      <c r="AH469" s="1">
        <f>COUNTIF(AH2:AH419,"Yes")</f>
        <v>265</v>
      </c>
      <c r="BC469" s="1">
        <f>COUNTIF(BC2:BC419,"Yes")</f>
        <v>285</v>
      </c>
      <c r="BF469" s="1">
        <f>COUNTIF(BF2:BF419,"Yes")</f>
        <v>200</v>
      </c>
    </row>
    <row r="470" spans="1:58" x14ac:dyDescent="0.25">
      <c r="A470" s="1" t="s">
        <v>454</v>
      </c>
      <c r="AH470" s="1">
        <f>COUNTIF(AH2:AH419,"No")</f>
        <v>85</v>
      </c>
      <c r="BC470" s="1">
        <f>COUNTIF(BC2:BC419,"No")</f>
        <v>65</v>
      </c>
      <c r="BF470" s="1">
        <f>COUNTIF(BF2:BF419,"No")</f>
        <v>118</v>
      </c>
    </row>
    <row r="471" spans="1:58" x14ac:dyDescent="0.25">
      <c r="A471" s="1" t="s">
        <v>455</v>
      </c>
      <c r="AH471" s="1">
        <f>COUNTIF(AH2:AH419,"Neutral")</f>
        <v>68</v>
      </c>
      <c r="BC471" s="1">
        <f>COUNTIF(BC2:BC419,"Neutral")</f>
        <v>68</v>
      </c>
      <c r="BF471" s="1">
        <f>COUNTIF(BF2:BF419,"Neutral")</f>
        <v>100</v>
      </c>
    </row>
    <row r="473" spans="1:58" x14ac:dyDescent="0.25">
      <c r="A473" s="1" t="s">
        <v>453</v>
      </c>
      <c r="AK473" s="1">
        <f>COUNTIF(AK2:AK419,"Yes")</f>
        <v>280</v>
      </c>
    </row>
    <row r="474" spans="1:58" x14ac:dyDescent="0.25">
      <c r="A474" s="1" t="s">
        <v>454</v>
      </c>
      <c r="AK474" s="1">
        <f>COUNTIF(AK2:AK419,"No")</f>
        <v>72</v>
      </c>
    </row>
    <row r="475" spans="1:58" x14ac:dyDescent="0.25">
      <c r="A475" s="1" t="s">
        <v>440</v>
      </c>
      <c r="AK475" s="1">
        <f>COUNTIF(AK2:AK419,"Don’t Know")</f>
        <v>66</v>
      </c>
    </row>
    <row r="477" spans="1:58" x14ac:dyDescent="0.25">
      <c r="A477" s="1" t="s">
        <v>453</v>
      </c>
      <c r="AN477" s="1">
        <f>COUNTIF(AN2:AN419,"Yes")</f>
        <v>89</v>
      </c>
      <c r="AQ477" s="1">
        <f>COUNTIF(AQ2:AQ419,"Yes")</f>
        <v>200</v>
      </c>
    </row>
    <row r="478" spans="1:58" x14ac:dyDescent="0.25">
      <c r="A478" s="1" t="s">
        <v>454</v>
      </c>
      <c r="AN478" s="1">
        <f>COUNTIF(AN2:AN419,"No")</f>
        <v>285</v>
      </c>
      <c r="AQ478" s="1">
        <f>COUNTIF(AQ2:AQ419,"No")</f>
        <v>198</v>
      </c>
    </row>
    <row r="479" spans="1:58" x14ac:dyDescent="0.25">
      <c r="A479" s="1" t="s">
        <v>435</v>
      </c>
      <c r="AN479" s="1">
        <f>COUNTIF(AN2:AN419,"Not Sure")</f>
        <v>44</v>
      </c>
      <c r="AQ479" s="2">
        <f>COUNTIF(AQ2:AQ419,"Not Sure")</f>
        <v>20</v>
      </c>
      <c r="AR479" s="2"/>
      <c r="AS479" s="2"/>
    </row>
    <row r="481" spans="1:52" x14ac:dyDescent="0.25">
      <c r="A481" s="1" t="s">
        <v>461</v>
      </c>
      <c r="AT481" s="1">
        <f>COUNTIF(AT2:AT419,"Always")</f>
        <v>49</v>
      </c>
    </row>
    <row r="482" spans="1:52" x14ac:dyDescent="0.25">
      <c r="A482" s="1" t="s">
        <v>465</v>
      </c>
      <c r="AT482" s="1">
        <f>COUNTIF(AT2:AT419,"Most times")</f>
        <v>54</v>
      </c>
    </row>
    <row r="483" spans="1:52" x14ac:dyDescent="0.25">
      <c r="A483" s="1" t="s">
        <v>462</v>
      </c>
      <c r="AT483" s="1">
        <f>COUNTIF(AT2:AT419,"Sometimes")</f>
        <v>100</v>
      </c>
    </row>
    <row r="484" spans="1:52" x14ac:dyDescent="0.25">
      <c r="A484" s="1" t="s">
        <v>464</v>
      </c>
      <c r="AT484" s="1">
        <f>COUNTIF(AT2:AT419,"Less Often")</f>
        <v>130</v>
      </c>
    </row>
    <row r="485" spans="1:52" x14ac:dyDescent="0.25">
      <c r="A485" s="1" t="s">
        <v>463</v>
      </c>
      <c r="AT485" s="1">
        <f>COUNTIF(AT2:AT419,"Never")</f>
        <v>85</v>
      </c>
    </row>
    <row r="487" spans="1:52" x14ac:dyDescent="0.25">
      <c r="A487" s="1" t="s">
        <v>453</v>
      </c>
      <c r="AW487" s="1">
        <f>COUNTIF(AW2:AW419,"Yes")</f>
        <v>213</v>
      </c>
    </row>
    <row r="488" spans="1:52" x14ac:dyDescent="0.25">
      <c r="A488" s="1" t="s">
        <v>454</v>
      </c>
      <c r="AW488" s="1">
        <f>COUNTIF(AW2:AW419,"No")</f>
        <v>160</v>
      </c>
    </row>
    <row r="489" spans="1:52" x14ac:dyDescent="0.25">
      <c r="A489" s="1" t="s">
        <v>468</v>
      </c>
      <c r="AW489" s="1">
        <f>COUNTIF(AW2:AW419,"Don’t Care")</f>
        <v>45</v>
      </c>
    </row>
    <row r="491" spans="1:52" x14ac:dyDescent="0.25">
      <c r="A491" s="1" t="s">
        <v>479</v>
      </c>
      <c r="AZ491" s="1">
        <f>COUNTIF(AZ2:AZ419,"Factcheck")</f>
        <v>50</v>
      </c>
    </row>
    <row r="492" spans="1:52" x14ac:dyDescent="0.25">
      <c r="A492" s="1" t="s">
        <v>480</v>
      </c>
      <c r="AZ492" s="1">
        <f>COUNTIF(AZ2:AZ419,"Media Bias")</f>
        <v>63</v>
      </c>
    </row>
    <row r="493" spans="1:52" x14ac:dyDescent="0.25">
      <c r="A493" s="1" t="s">
        <v>478</v>
      </c>
      <c r="AZ493" s="1">
        <f>COUNTIF(AZ2:AZ419,"Newsguard")</f>
        <v>59</v>
      </c>
    </row>
    <row r="494" spans="1:52" x14ac:dyDescent="0.25">
      <c r="A494" s="1" t="s">
        <v>475</v>
      </c>
      <c r="AZ494" s="1">
        <f>COUNTIF(AZ2:AZ419,"Snopes")</f>
        <v>36</v>
      </c>
    </row>
    <row r="495" spans="1:52" x14ac:dyDescent="0.25">
      <c r="A495" s="1" t="s">
        <v>476</v>
      </c>
      <c r="AZ495" s="1">
        <f>COUNTIF(AZ2:AZ419,"All sites")</f>
        <v>1</v>
      </c>
    </row>
    <row r="496" spans="1:52" x14ac:dyDescent="0.25">
      <c r="A496" s="1" t="s">
        <v>477</v>
      </c>
      <c r="AZ496" s="1">
        <f>COUNTIF(AZ2:AZ419,"Other")</f>
        <v>4</v>
      </c>
    </row>
  </sheetData>
  <autoFilter ref="A1:BF419" xr:uid="{00000000-0001-0000-0000-000000000000}"/>
  <sortState xmlns:xlrd2="http://schemas.microsoft.com/office/spreadsheetml/2017/richdata2" ref="A1:BF418">
    <sortCondition ref="A418"/>
  </sortState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1:W419"/>
  <sheetViews>
    <sheetView workbookViewId="0">
      <selection activeCell="G3" sqref="G3"/>
    </sheetView>
  </sheetViews>
  <sheetFormatPr defaultRowHeight="15" x14ac:dyDescent="0.25"/>
  <cols>
    <col min="3" max="3" width="12.28515625" customWidth="1"/>
    <col min="4" max="4" width="12.85546875" customWidth="1"/>
    <col min="5" max="5" width="9.42578125" customWidth="1"/>
    <col min="6" max="22" width="9.140625" style="10"/>
  </cols>
  <sheetData>
    <row r="1" spans="2:23" s="1" customFormat="1" ht="64.5" customHeight="1" x14ac:dyDescent="0.25">
      <c r="B1" s="3" t="s">
        <v>406</v>
      </c>
      <c r="C1" s="3" t="s">
        <v>407</v>
      </c>
      <c r="D1" s="3" t="s">
        <v>402</v>
      </c>
      <c r="E1" s="3" t="s">
        <v>505</v>
      </c>
      <c r="F1" s="9" t="s">
        <v>485</v>
      </c>
      <c r="G1" s="9" t="s">
        <v>443</v>
      </c>
      <c r="H1" s="9" t="s">
        <v>428</v>
      </c>
      <c r="I1" s="9" t="s">
        <v>431</v>
      </c>
      <c r="J1" s="9" t="s">
        <v>437</v>
      </c>
      <c r="K1" s="9" t="s">
        <v>441</v>
      </c>
      <c r="L1" s="9" t="s">
        <v>442</v>
      </c>
      <c r="M1" s="9" t="s">
        <v>444</v>
      </c>
      <c r="N1" s="9" t="s">
        <v>452</v>
      </c>
      <c r="O1" s="9" t="s">
        <v>456</v>
      </c>
      <c r="P1" s="9" t="s">
        <v>457</v>
      </c>
      <c r="Q1" s="9" t="s">
        <v>459</v>
      </c>
      <c r="R1" s="9" t="s">
        <v>460</v>
      </c>
      <c r="S1" s="9" t="s">
        <v>466</v>
      </c>
      <c r="T1" s="9" t="s">
        <v>469</v>
      </c>
      <c r="U1" s="9" t="s">
        <v>470</v>
      </c>
      <c r="V1" s="9" t="s">
        <v>471</v>
      </c>
      <c r="W1" s="3"/>
    </row>
    <row r="2" spans="2:23" x14ac:dyDescent="0.25">
      <c r="B2" t="str">
        <f>'raw data'!B2</f>
        <v>F</v>
      </c>
      <c r="C2" t="str">
        <f>'raw data'!D2</f>
        <v>21-23</v>
      </c>
      <c r="D2" t="str">
        <f>'raw data'!F2</f>
        <v>BACHELOR</v>
      </c>
      <c r="E2" t="str">
        <f>'raw data'!H2</f>
        <v>Facebook</v>
      </c>
      <c r="F2" s="10">
        <f>IF('raw data'!J2="Social",1,IF('raw data'!J2="Economic",2,IF('raw data'!J2="health",3,IF('raw data'!J2="Political",4,IF('raw data'!J2="Sports",5,"#NA")))))</f>
        <v>3</v>
      </c>
      <c r="G2" s="10">
        <v>2</v>
      </c>
      <c r="H2" s="10">
        <v>1</v>
      </c>
      <c r="I2" s="10">
        <v>1</v>
      </c>
      <c r="J2" s="10">
        <v>2</v>
      </c>
      <c r="K2" s="10">
        <v>2</v>
      </c>
      <c r="L2" s="10">
        <v>2</v>
      </c>
      <c r="M2" s="10">
        <v>1</v>
      </c>
      <c r="N2" s="10">
        <v>1</v>
      </c>
      <c r="O2" s="10" t="s">
        <v>526</v>
      </c>
      <c r="P2" s="10">
        <v>0</v>
      </c>
      <c r="Q2" s="10">
        <v>0</v>
      </c>
      <c r="R2" s="10">
        <v>5</v>
      </c>
      <c r="S2" s="10">
        <v>1</v>
      </c>
      <c r="T2" s="10">
        <v>3</v>
      </c>
      <c r="U2" s="10" t="s">
        <v>526</v>
      </c>
      <c r="V2" s="10">
        <v>0</v>
      </c>
    </row>
    <row r="3" spans="2:23" x14ac:dyDescent="0.25">
      <c r="B3" t="str">
        <f>'raw data'!B3</f>
        <v>F</v>
      </c>
      <c r="C3" t="str">
        <f>'raw data'!D3</f>
        <v>18-20</v>
      </c>
      <c r="D3" t="str">
        <f>'raw data'!F3</f>
        <v>DIPLOMA</v>
      </c>
      <c r="E3" t="str">
        <f>'raw data'!H3</f>
        <v>Facebook</v>
      </c>
      <c r="F3" s="10">
        <f>IF('raw data'!J3="Social",1,IF('raw data'!J3="Economic",2,IF('raw data'!J3="health",3,IF('raw data'!J3="Political",4,IF('raw data'!J3="Sports",5,"#NA")))))</f>
        <v>1</v>
      </c>
      <c r="G3" s="10">
        <v>1</v>
      </c>
      <c r="H3" s="11">
        <v>1</v>
      </c>
      <c r="I3" s="10">
        <v>2</v>
      </c>
      <c r="J3" s="10">
        <v>1</v>
      </c>
      <c r="K3" s="10">
        <v>1</v>
      </c>
      <c r="L3" s="10">
        <v>1</v>
      </c>
      <c r="M3" s="10">
        <v>1</v>
      </c>
      <c r="N3" s="10">
        <v>1</v>
      </c>
      <c r="O3" s="10">
        <v>1</v>
      </c>
      <c r="P3" s="10">
        <v>0</v>
      </c>
      <c r="Q3" s="10">
        <v>1</v>
      </c>
      <c r="R3" s="10">
        <v>2</v>
      </c>
      <c r="S3" s="10">
        <v>0</v>
      </c>
      <c r="T3" s="10" t="s">
        <v>526</v>
      </c>
      <c r="U3" s="10">
        <v>1</v>
      </c>
      <c r="V3" s="10" t="s">
        <v>526</v>
      </c>
    </row>
    <row r="4" spans="2:23" x14ac:dyDescent="0.25">
      <c r="B4" t="str">
        <f>'raw data'!B4</f>
        <v>F</v>
      </c>
      <c r="C4" t="str">
        <f>'raw data'!D4</f>
        <v>30-39</v>
      </c>
      <c r="D4" t="str">
        <f>'raw data'!F4</f>
        <v>BACHELOR</v>
      </c>
      <c r="E4" t="str">
        <f>'raw data'!H4</f>
        <v>Facebook</v>
      </c>
      <c r="F4" s="10">
        <f>IF('raw data'!J4="Social",1,IF('raw data'!J4="Economic",2,IF('raw data'!J4="health",3,IF('raw data'!J4="Political",4,IF('raw data'!J4="Sports",5,"#NA")))))</f>
        <v>2</v>
      </c>
      <c r="G4" s="10">
        <v>2</v>
      </c>
      <c r="H4" s="10">
        <v>5</v>
      </c>
      <c r="I4" s="10" t="s">
        <v>526</v>
      </c>
      <c r="J4" s="10">
        <v>1</v>
      </c>
      <c r="K4" s="10" t="s">
        <v>526</v>
      </c>
      <c r="L4" s="10" t="s">
        <v>526</v>
      </c>
      <c r="M4" s="10">
        <v>1</v>
      </c>
      <c r="N4" s="10">
        <v>0</v>
      </c>
      <c r="O4" s="10">
        <v>1</v>
      </c>
      <c r="P4" s="10">
        <v>1</v>
      </c>
      <c r="Q4" s="10">
        <v>1</v>
      </c>
      <c r="R4" s="10">
        <v>3</v>
      </c>
      <c r="S4" s="10">
        <v>0</v>
      </c>
      <c r="T4" s="10" t="s">
        <v>526</v>
      </c>
      <c r="U4" s="10">
        <v>0</v>
      </c>
      <c r="V4" s="10">
        <v>0</v>
      </c>
    </row>
    <row r="5" spans="2:23" x14ac:dyDescent="0.25">
      <c r="B5" t="str">
        <f>'raw data'!B5</f>
        <v>M</v>
      </c>
      <c r="C5" t="str">
        <f>'raw data'!D5</f>
        <v>27-29</v>
      </c>
      <c r="D5" t="str">
        <f>'raw data'!F5</f>
        <v>BACHELOR</v>
      </c>
      <c r="E5" t="str">
        <f>'raw data'!H5</f>
        <v>Whatsapp</v>
      </c>
      <c r="F5" s="10">
        <f>IF('raw data'!J5="Social",1,IF('raw data'!J5="Economic",2,IF('raw data'!J5="health",3,IF('raw data'!J5="Political",4,IF('raw data'!J5="Sports",5,"#NA")))))</f>
        <v>3</v>
      </c>
      <c r="G5" s="10">
        <v>2</v>
      </c>
      <c r="H5" s="10">
        <v>2</v>
      </c>
      <c r="I5" s="10">
        <v>1</v>
      </c>
      <c r="J5" s="10">
        <v>2</v>
      </c>
      <c r="K5" s="10">
        <v>2</v>
      </c>
      <c r="L5" s="10">
        <v>2</v>
      </c>
      <c r="M5" s="10">
        <v>1</v>
      </c>
      <c r="N5" s="10">
        <v>1</v>
      </c>
      <c r="O5" s="10" t="s">
        <v>526</v>
      </c>
      <c r="P5" s="10">
        <v>0</v>
      </c>
      <c r="Q5" s="10">
        <v>0</v>
      </c>
      <c r="R5" s="10">
        <v>3</v>
      </c>
      <c r="S5" s="10">
        <v>1</v>
      </c>
      <c r="T5" s="10">
        <v>1</v>
      </c>
      <c r="U5" s="10">
        <v>1</v>
      </c>
      <c r="V5" s="10">
        <v>1</v>
      </c>
    </row>
    <row r="6" spans="2:23" x14ac:dyDescent="0.25">
      <c r="B6" t="str">
        <f>'raw data'!B6</f>
        <v>F</v>
      </c>
      <c r="C6" t="str">
        <f>'raw data'!D6</f>
        <v>21-23</v>
      </c>
      <c r="D6" t="str">
        <f>'raw data'!F6</f>
        <v>BACHELOR</v>
      </c>
      <c r="E6" t="str">
        <f>'raw data'!H6</f>
        <v>Facebook</v>
      </c>
      <c r="F6" s="10">
        <f>IF('raw data'!J6="Social",1,IF('raw data'!J6="Economic",2,IF('raw data'!J6="health",3,IF('raw data'!J6="Political",4,IF('raw data'!J6="Sports",5,"#NA")))))</f>
        <v>3</v>
      </c>
      <c r="G6" s="10">
        <v>2</v>
      </c>
      <c r="H6" s="10">
        <v>1</v>
      </c>
      <c r="I6" s="10">
        <v>1</v>
      </c>
      <c r="J6" s="10">
        <v>2</v>
      </c>
      <c r="K6" s="10">
        <v>2</v>
      </c>
      <c r="L6" s="10">
        <v>1</v>
      </c>
      <c r="M6" s="10">
        <v>1</v>
      </c>
      <c r="N6" s="10">
        <v>0</v>
      </c>
      <c r="O6" s="10" t="s">
        <v>526</v>
      </c>
      <c r="P6" s="10">
        <v>0</v>
      </c>
      <c r="Q6" s="10">
        <v>0</v>
      </c>
      <c r="R6" s="10">
        <v>5</v>
      </c>
      <c r="S6" s="10">
        <v>1</v>
      </c>
      <c r="T6" s="10">
        <v>2</v>
      </c>
      <c r="U6" s="10">
        <v>1</v>
      </c>
      <c r="V6" s="10">
        <v>0</v>
      </c>
    </row>
    <row r="7" spans="2:23" x14ac:dyDescent="0.25">
      <c r="B7" t="str">
        <f>'raw data'!B7</f>
        <v>F</v>
      </c>
      <c r="C7" t="str">
        <f>'raw data'!D7</f>
        <v>30-39</v>
      </c>
      <c r="D7" t="str">
        <f>'raw data'!F7</f>
        <v>DIPLOMA</v>
      </c>
      <c r="E7" t="str">
        <f>'raw data'!H7</f>
        <v>Twitter</v>
      </c>
      <c r="F7" s="10">
        <f>IF('raw data'!J7="Social",1,IF('raw data'!J7="Economic",2,IF('raw data'!J7="health",3,IF('raw data'!J7="Political",4,IF('raw data'!J7="Sports",5,"#NA")))))</f>
        <v>3</v>
      </c>
      <c r="G7" s="10">
        <v>4</v>
      </c>
      <c r="H7" s="11" t="s">
        <v>526</v>
      </c>
      <c r="I7" s="10">
        <v>2</v>
      </c>
      <c r="J7" s="10">
        <v>1</v>
      </c>
      <c r="K7" s="10">
        <v>1</v>
      </c>
      <c r="L7" s="10" t="s">
        <v>526</v>
      </c>
      <c r="M7" s="10">
        <v>5</v>
      </c>
      <c r="N7" s="10">
        <v>1</v>
      </c>
      <c r="O7" s="10">
        <v>1</v>
      </c>
      <c r="P7" s="10" t="s">
        <v>526</v>
      </c>
      <c r="Q7" s="10">
        <v>0</v>
      </c>
      <c r="R7" s="10">
        <v>3</v>
      </c>
      <c r="S7" s="10">
        <v>1</v>
      </c>
      <c r="T7" s="10">
        <v>1</v>
      </c>
      <c r="U7" s="10">
        <v>1</v>
      </c>
      <c r="V7" s="10" t="s">
        <v>526</v>
      </c>
    </row>
    <row r="8" spans="2:23" x14ac:dyDescent="0.25">
      <c r="B8" t="str">
        <f>'raw data'!B8</f>
        <v>F</v>
      </c>
      <c r="C8" t="str">
        <f>'raw data'!D8</f>
        <v>24-26</v>
      </c>
      <c r="D8" t="str">
        <f>'raw data'!F8</f>
        <v>DIPLOMA</v>
      </c>
      <c r="E8" t="str">
        <f>'raw data'!H8</f>
        <v>Whatsapp</v>
      </c>
      <c r="F8" s="10">
        <f>IF('raw data'!J8="Social",1,IF('raw data'!J8="Economic",2,IF('raw data'!J8="health",3,IF('raw data'!J8="Political",4,IF('raw data'!J8="Sports",5,"#NA")))))</f>
        <v>1</v>
      </c>
      <c r="G8" s="10">
        <v>1</v>
      </c>
      <c r="H8" s="10">
        <v>5</v>
      </c>
      <c r="I8" s="10">
        <v>2</v>
      </c>
      <c r="J8" s="10">
        <v>1</v>
      </c>
      <c r="K8" s="10" t="s">
        <v>526</v>
      </c>
      <c r="L8" s="10">
        <v>1</v>
      </c>
      <c r="M8" s="10">
        <v>1</v>
      </c>
      <c r="N8" s="10" t="s">
        <v>526</v>
      </c>
      <c r="O8" s="10">
        <v>1</v>
      </c>
      <c r="P8" s="10">
        <v>0</v>
      </c>
      <c r="Q8" s="10">
        <v>1</v>
      </c>
      <c r="R8" s="10">
        <v>4</v>
      </c>
      <c r="S8" s="10">
        <v>0</v>
      </c>
      <c r="T8" s="10" t="s">
        <v>526</v>
      </c>
      <c r="U8" s="10">
        <v>1</v>
      </c>
      <c r="V8" s="10">
        <v>1</v>
      </c>
    </row>
    <row r="9" spans="2:23" x14ac:dyDescent="0.25">
      <c r="B9" t="str">
        <f>'raw data'!B9</f>
        <v>M</v>
      </c>
      <c r="C9" t="str">
        <f>'raw data'!D9</f>
        <v>27-29</v>
      </c>
      <c r="D9" t="str">
        <f>'raw data'!F9</f>
        <v>BACHELOR</v>
      </c>
      <c r="E9" t="str">
        <f>'raw data'!H9</f>
        <v>Telegram</v>
      </c>
      <c r="F9" s="10">
        <f>IF('raw data'!J9="Social",1,IF('raw data'!J9="Economic",2,IF('raw data'!J9="health",3,IF('raw data'!J9="Political",4,IF('raw data'!J9="Sports",5,"#NA")))))</f>
        <v>3</v>
      </c>
      <c r="G9" s="10" t="s">
        <v>526</v>
      </c>
      <c r="H9" s="10" t="s">
        <v>526</v>
      </c>
      <c r="I9" s="10">
        <v>5</v>
      </c>
      <c r="J9" s="10">
        <v>2</v>
      </c>
      <c r="K9" s="10">
        <v>2</v>
      </c>
      <c r="L9" s="10">
        <v>2</v>
      </c>
      <c r="M9" s="10">
        <v>5</v>
      </c>
      <c r="N9" s="10">
        <v>1</v>
      </c>
      <c r="O9" s="10">
        <v>0</v>
      </c>
      <c r="P9" s="10">
        <v>0</v>
      </c>
      <c r="Q9" s="10">
        <v>1</v>
      </c>
      <c r="R9" s="10">
        <v>4</v>
      </c>
      <c r="S9" s="10">
        <v>1</v>
      </c>
      <c r="T9" s="10" t="s">
        <v>526</v>
      </c>
      <c r="U9" s="10" t="s">
        <v>526</v>
      </c>
      <c r="V9" s="10">
        <v>0</v>
      </c>
    </row>
    <row r="10" spans="2:23" x14ac:dyDescent="0.25">
      <c r="B10" t="str">
        <f>'raw data'!B10</f>
        <v>F</v>
      </c>
      <c r="C10" t="str">
        <f>'raw data'!D10</f>
        <v>27-29</v>
      </c>
      <c r="D10" t="str">
        <f>'raw data'!F10</f>
        <v>DIPLOMA</v>
      </c>
      <c r="E10" t="str">
        <f>'raw data'!H10</f>
        <v>Twitter</v>
      </c>
      <c r="F10" s="10">
        <f>IF('raw data'!J10="Social",1,IF('raw data'!J10="Economic",2,IF('raw data'!J10="health",3,IF('raw data'!J10="Political",4,IF('raw data'!J10="Sports",5,"#NA")))))</f>
        <v>5</v>
      </c>
      <c r="G10" s="10">
        <v>1</v>
      </c>
      <c r="H10" s="10">
        <v>1</v>
      </c>
      <c r="I10" s="10" t="s">
        <v>526</v>
      </c>
      <c r="J10" s="10" t="s">
        <v>526</v>
      </c>
      <c r="K10" s="10">
        <v>5</v>
      </c>
      <c r="L10" s="10">
        <v>5</v>
      </c>
      <c r="M10" s="10">
        <v>2</v>
      </c>
      <c r="N10" s="10">
        <v>1</v>
      </c>
      <c r="O10" s="10">
        <v>1</v>
      </c>
      <c r="P10" s="10">
        <v>0</v>
      </c>
      <c r="Q10" s="10">
        <v>0</v>
      </c>
      <c r="R10" s="10">
        <v>4</v>
      </c>
      <c r="S10" s="10">
        <v>0</v>
      </c>
      <c r="T10" s="10" t="s">
        <v>526</v>
      </c>
      <c r="U10" s="10">
        <v>1</v>
      </c>
      <c r="V10" s="10">
        <v>1</v>
      </c>
    </row>
    <row r="11" spans="2:23" x14ac:dyDescent="0.25">
      <c r="B11" t="str">
        <f>'raw data'!B11</f>
        <v>F</v>
      </c>
      <c r="C11" t="str">
        <f>'raw data'!D11</f>
        <v>18-20</v>
      </c>
      <c r="D11" t="str">
        <f>'raw data'!F11</f>
        <v>DIPLOMA</v>
      </c>
      <c r="E11" t="str">
        <f>'raw data'!H11</f>
        <v>Facebook</v>
      </c>
      <c r="F11" s="10">
        <f>IF('raw data'!J11="Social",1,IF('raw data'!J11="Economic",2,IF('raw data'!J11="health",3,IF('raw data'!J11="Political",4,IF('raw data'!J11="Sports",5,"#NA")))))</f>
        <v>1</v>
      </c>
      <c r="G11" s="10">
        <v>1</v>
      </c>
      <c r="H11" s="10">
        <v>2</v>
      </c>
      <c r="I11" s="10">
        <v>2</v>
      </c>
      <c r="J11" s="10">
        <v>1</v>
      </c>
      <c r="K11" s="10">
        <v>1</v>
      </c>
      <c r="L11" s="10">
        <v>1</v>
      </c>
      <c r="M11" s="10">
        <v>1</v>
      </c>
      <c r="N11" s="10">
        <v>0</v>
      </c>
      <c r="O11" s="10" t="s">
        <v>526</v>
      </c>
      <c r="P11" s="10">
        <v>1</v>
      </c>
      <c r="Q11" s="10">
        <v>1</v>
      </c>
      <c r="R11" s="10">
        <v>4</v>
      </c>
      <c r="S11" s="10" t="s">
        <v>526</v>
      </c>
      <c r="T11" s="10" t="s">
        <v>526</v>
      </c>
      <c r="U11" s="10">
        <v>1</v>
      </c>
      <c r="V11" s="10" t="s">
        <v>526</v>
      </c>
    </row>
    <row r="12" spans="2:23" x14ac:dyDescent="0.25">
      <c r="B12" t="str">
        <f>'raw data'!B12</f>
        <v>M</v>
      </c>
      <c r="C12" t="str">
        <f>'raw data'!D12</f>
        <v>24-26</v>
      </c>
      <c r="D12" t="str">
        <f>'raw data'!F12</f>
        <v>DIPLOMA</v>
      </c>
      <c r="E12" t="str">
        <f>'raw data'!H12</f>
        <v>Twitter</v>
      </c>
      <c r="F12" s="10">
        <f>IF('raw data'!J12="Social",1,IF('raw data'!J12="Economic",2,IF('raw data'!J12="health",3,IF('raw data'!J12="Political",4,IF('raw data'!J12="Sports",5,"#NA")))))</f>
        <v>5</v>
      </c>
      <c r="G12" s="10">
        <v>1</v>
      </c>
      <c r="H12" s="10">
        <v>5</v>
      </c>
      <c r="I12" s="10">
        <v>2</v>
      </c>
      <c r="J12" s="10">
        <v>1</v>
      </c>
      <c r="K12" s="10" t="s">
        <v>526</v>
      </c>
      <c r="L12" s="10" t="s">
        <v>526</v>
      </c>
      <c r="M12" s="10">
        <v>2</v>
      </c>
      <c r="N12" s="10" t="s">
        <v>526</v>
      </c>
      <c r="O12" s="10">
        <v>1</v>
      </c>
      <c r="P12" s="10">
        <v>0</v>
      </c>
      <c r="Q12" s="10">
        <v>1</v>
      </c>
      <c r="R12" s="10">
        <v>2</v>
      </c>
      <c r="S12" s="10">
        <v>0</v>
      </c>
      <c r="T12" s="10" t="s">
        <v>526</v>
      </c>
      <c r="U12" s="10">
        <v>1</v>
      </c>
      <c r="V12" s="10" t="s">
        <v>526</v>
      </c>
    </row>
    <row r="13" spans="2:23" x14ac:dyDescent="0.25">
      <c r="B13" t="str">
        <f>'raw data'!B13</f>
        <v>F</v>
      </c>
      <c r="C13" t="str">
        <f>'raw data'!D13</f>
        <v>21-23</v>
      </c>
      <c r="D13" t="str">
        <f>'raw data'!F13</f>
        <v>BACHELOR</v>
      </c>
      <c r="E13" t="str">
        <f>'raw data'!H13</f>
        <v>Facebook</v>
      </c>
      <c r="F13" s="10">
        <f>IF('raw data'!J13="Social",1,IF('raw data'!J13="Economic",2,IF('raw data'!J13="health",3,IF('raw data'!J13="Political",4,IF('raw data'!J13="Sports",5,"#NA")))))</f>
        <v>2</v>
      </c>
      <c r="G13" s="10">
        <v>1</v>
      </c>
      <c r="H13" s="10">
        <v>1</v>
      </c>
      <c r="I13" s="10">
        <v>1</v>
      </c>
      <c r="J13" s="10">
        <v>1</v>
      </c>
      <c r="K13" s="10">
        <v>2</v>
      </c>
      <c r="L13" s="10">
        <v>1</v>
      </c>
      <c r="M13" s="10" t="s">
        <v>526</v>
      </c>
      <c r="N13" s="10">
        <v>0</v>
      </c>
      <c r="O13" s="10" t="s">
        <v>526</v>
      </c>
      <c r="P13" s="10">
        <v>0</v>
      </c>
      <c r="Q13" s="10">
        <v>0</v>
      </c>
      <c r="R13" s="10">
        <v>5</v>
      </c>
      <c r="S13" s="10" t="s">
        <v>526</v>
      </c>
      <c r="T13" s="10" t="s">
        <v>526</v>
      </c>
      <c r="U13" s="10" t="s">
        <v>526</v>
      </c>
      <c r="V13" s="10">
        <v>0</v>
      </c>
    </row>
    <row r="14" spans="2:23" x14ac:dyDescent="0.25">
      <c r="B14" t="str">
        <f>'raw data'!B14</f>
        <v>M</v>
      </c>
      <c r="C14" t="str">
        <f>'raw data'!D14</f>
        <v>Above 40</v>
      </c>
      <c r="D14" t="str">
        <f>'raw data'!F14</f>
        <v>MASTERS</v>
      </c>
      <c r="E14" t="str">
        <f>'raw data'!H14</f>
        <v>Telegram</v>
      </c>
      <c r="F14" s="10">
        <f>IF('raw data'!J14="Social",1,IF('raw data'!J14="Economic",2,IF('raw data'!J14="health",3,IF('raw data'!J14="Political",4,IF('raw data'!J14="Sports",5,"#NA")))))</f>
        <v>5</v>
      </c>
      <c r="G14" s="10" t="s">
        <v>526</v>
      </c>
      <c r="H14" s="10" t="s">
        <v>526</v>
      </c>
      <c r="I14" s="10" t="s">
        <v>526</v>
      </c>
      <c r="J14" s="10" t="s">
        <v>526</v>
      </c>
      <c r="K14" s="10" t="s">
        <v>526</v>
      </c>
      <c r="L14" s="10" t="s">
        <v>526</v>
      </c>
      <c r="M14" s="10">
        <v>5</v>
      </c>
      <c r="N14" s="10" t="s">
        <v>526</v>
      </c>
      <c r="O14" s="10" t="s">
        <v>526</v>
      </c>
      <c r="P14" s="10">
        <v>0</v>
      </c>
      <c r="Q14" s="10">
        <v>1</v>
      </c>
      <c r="R14" s="10">
        <v>5</v>
      </c>
      <c r="S14" s="10">
        <v>1</v>
      </c>
      <c r="T14" s="10">
        <v>2</v>
      </c>
      <c r="U14" s="10">
        <v>1</v>
      </c>
      <c r="V14" s="10">
        <v>1</v>
      </c>
    </row>
    <row r="15" spans="2:23" x14ac:dyDescent="0.25">
      <c r="B15" t="str">
        <f>'raw data'!B15</f>
        <v>F</v>
      </c>
      <c r="C15" t="str">
        <f>'raw data'!D15</f>
        <v>24-26</v>
      </c>
      <c r="D15" t="str">
        <f>'raw data'!F15</f>
        <v>DIPLOMA</v>
      </c>
      <c r="E15" t="str">
        <f>'raw data'!H15</f>
        <v>Whatsapp</v>
      </c>
      <c r="F15" s="10">
        <f>IF('raw data'!J15="Social",1,IF('raw data'!J15="Economic",2,IF('raw data'!J15="health",3,IF('raw data'!J15="Political",4,IF('raw data'!J15="Sports",5,"#NA")))))</f>
        <v>1</v>
      </c>
      <c r="G15" s="10">
        <v>1</v>
      </c>
      <c r="H15" s="10">
        <v>1</v>
      </c>
      <c r="I15" s="10">
        <v>2</v>
      </c>
      <c r="J15" s="10">
        <v>1</v>
      </c>
      <c r="K15" s="10" t="s">
        <v>526</v>
      </c>
      <c r="L15" s="10">
        <v>1</v>
      </c>
      <c r="M15" s="10">
        <v>1</v>
      </c>
      <c r="N15" s="10">
        <v>1</v>
      </c>
      <c r="O15" s="10">
        <v>1</v>
      </c>
      <c r="P15" s="10">
        <v>0</v>
      </c>
      <c r="Q15" s="10">
        <v>1</v>
      </c>
      <c r="R15" s="10">
        <v>2</v>
      </c>
      <c r="S15" s="10">
        <v>1</v>
      </c>
      <c r="T15" s="10">
        <v>2</v>
      </c>
      <c r="U15" s="10">
        <v>1</v>
      </c>
      <c r="V15" s="10">
        <v>1</v>
      </c>
    </row>
    <row r="16" spans="2:23" x14ac:dyDescent="0.25">
      <c r="B16" t="str">
        <f>'raw data'!B16</f>
        <v>F</v>
      </c>
      <c r="C16" t="str">
        <f>'raw data'!D16</f>
        <v>24-26</v>
      </c>
      <c r="D16" t="str">
        <f>'raw data'!F16</f>
        <v>BACHELOR</v>
      </c>
      <c r="E16" t="str">
        <f>'raw data'!H16</f>
        <v>Twitter</v>
      </c>
      <c r="F16" s="10">
        <f>IF('raw data'!J16="Social",1,IF('raw data'!J16="Economic",2,IF('raw data'!J16="health",3,IF('raw data'!J16="Political",4,IF('raw data'!J16="Sports",5,"#NA")))))</f>
        <v>2</v>
      </c>
      <c r="G16" s="10">
        <v>2</v>
      </c>
      <c r="H16" s="10">
        <v>4</v>
      </c>
      <c r="I16" s="10">
        <v>1</v>
      </c>
      <c r="J16" s="10">
        <v>1</v>
      </c>
      <c r="K16" s="10">
        <v>1</v>
      </c>
      <c r="L16" s="10">
        <v>1</v>
      </c>
      <c r="M16" s="10" t="s">
        <v>526</v>
      </c>
      <c r="N16" s="10">
        <v>1</v>
      </c>
      <c r="O16" s="10">
        <v>1</v>
      </c>
      <c r="P16" s="10">
        <v>0</v>
      </c>
      <c r="Q16" s="10">
        <v>0</v>
      </c>
      <c r="R16" s="10">
        <v>3</v>
      </c>
      <c r="S16" s="10">
        <v>1</v>
      </c>
      <c r="T16" s="10">
        <v>1</v>
      </c>
      <c r="U16" s="10">
        <v>1</v>
      </c>
      <c r="V16" s="10">
        <v>1</v>
      </c>
    </row>
    <row r="17" spans="2:22" x14ac:dyDescent="0.25">
      <c r="B17" t="str">
        <f>'raw data'!B17</f>
        <v>F</v>
      </c>
      <c r="C17" t="str">
        <f>'raw data'!D17</f>
        <v>21-23</v>
      </c>
      <c r="D17" t="str">
        <f>'raw data'!F17</f>
        <v>BACHELOR</v>
      </c>
      <c r="E17" t="str">
        <f>'raw data'!H17</f>
        <v>Twitter</v>
      </c>
      <c r="F17" s="10">
        <f>IF('raw data'!J17="Social",1,IF('raw data'!J17="Economic",2,IF('raw data'!J17="health",3,IF('raw data'!J17="Political",4,IF('raw data'!J17="Sports",5,"#NA")))))</f>
        <v>3</v>
      </c>
      <c r="G17" s="10">
        <v>4</v>
      </c>
      <c r="H17" s="10" t="s">
        <v>526</v>
      </c>
      <c r="I17" s="10">
        <v>5</v>
      </c>
      <c r="J17" s="10">
        <v>2</v>
      </c>
      <c r="K17" s="10">
        <v>2</v>
      </c>
      <c r="L17" s="10">
        <v>2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4</v>
      </c>
      <c r="S17" s="10">
        <v>1</v>
      </c>
      <c r="T17" s="10">
        <v>2</v>
      </c>
      <c r="U17" s="10">
        <v>1</v>
      </c>
      <c r="V17" s="10">
        <v>1</v>
      </c>
    </row>
    <row r="18" spans="2:22" x14ac:dyDescent="0.25">
      <c r="B18" t="str">
        <f>'raw data'!B18</f>
        <v>M</v>
      </c>
      <c r="C18" t="str">
        <f>'raw data'!D18</f>
        <v>Above 40</v>
      </c>
      <c r="D18" t="str">
        <f>'raw data'!F18</f>
        <v>MASTERS</v>
      </c>
      <c r="E18" t="str">
        <f>'raw data'!H18</f>
        <v>Telegram</v>
      </c>
      <c r="F18" s="10">
        <f>IF('raw data'!J18="Social",1,IF('raw data'!J18="Economic",2,IF('raw data'!J18="health",3,IF('raw data'!J18="Political",4,IF('raw data'!J18="Sports",5,"#NA")))))</f>
        <v>4</v>
      </c>
      <c r="G18" s="10" t="s">
        <v>526</v>
      </c>
      <c r="H18" s="10" t="s">
        <v>526</v>
      </c>
      <c r="I18" s="10" t="s">
        <v>526</v>
      </c>
      <c r="J18" s="10" t="s">
        <v>526</v>
      </c>
      <c r="K18" s="10" t="s">
        <v>526</v>
      </c>
      <c r="L18" s="10" t="s">
        <v>526</v>
      </c>
      <c r="M18" s="10">
        <v>5</v>
      </c>
      <c r="N18" s="10" t="s">
        <v>526</v>
      </c>
      <c r="O18" s="10" t="s">
        <v>526</v>
      </c>
      <c r="P18" s="10">
        <v>0</v>
      </c>
      <c r="Q18" s="10">
        <v>1</v>
      </c>
      <c r="R18" s="10">
        <v>5</v>
      </c>
      <c r="S18" s="10">
        <v>1</v>
      </c>
      <c r="T18" s="10">
        <v>2</v>
      </c>
      <c r="U18" s="10">
        <v>1</v>
      </c>
      <c r="V18" s="10">
        <v>1</v>
      </c>
    </row>
    <row r="19" spans="2:22" x14ac:dyDescent="0.25">
      <c r="B19" t="str">
        <f>'raw data'!B19</f>
        <v>U</v>
      </c>
      <c r="C19" t="str">
        <f>'raw data'!D19</f>
        <v>24-26</v>
      </c>
      <c r="D19" t="str">
        <f>'raw data'!F19</f>
        <v>DIPLOMA</v>
      </c>
      <c r="E19" t="str">
        <f>'raw data'!H19</f>
        <v>Whatsapp</v>
      </c>
      <c r="F19" s="10">
        <f>IF('raw data'!J19="Social",1,IF('raw data'!J19="Economic",2,IF('raw data'!J19="health",3,IF('raw data'!J19="Political",4,IF('raw data'!J19="Sports",5,"#NA")))))</f>
        <v>1</v>
      </c>
      <c r="G19" s="10">
        <v>1</v>
      </c>
      <c r="H19" s="10">
        <v>1</v>
      </c>
      <c r="I19" s="10">
        <v>2</v>
      </c>
      <c r="J19" s="10">
        <v>1</v>
      </c>
      <c r="K19" s="10" t="s">
        <v>526</v>
      </c>
      <c r="L19" s="10">
        <v>1</v>
      </c>
      <c r="M19" s="10">
        <v>1</v>
      </c>
      <c r="N19" s="10" t="s">
        <v>526</v>
      </c>
      <c r="O19" s="10">
        <v>1</v>
      </c>
      <c r="P19" s="10">
        <v>0</v>
      </c>
      <c r="Q19" s="10">
        <v>1</v>
      </c>
      <c r="R19" s="10">
        <v>4</v>
      </c>
      <c r="S19" s="10">
        <v>0</v>
      </c>
      <c r="T19" s="10" t="s">
        <v>526</v>
      </c>
      <c r="U19" s="10">
        <v>1</v>
      </c>
      <c r="V19" s="10">
        <v>1</v>
      </c>
    </row>
    <row r="20" spans="2:22" x14ac:dyDescent="0.25">
      <c r="B20" t="str">
        <f>'raw data'!B20</f>
        <v>M</v>
      </c>
      <c r="C20" t="str">
        <f>'raw data'!D20</f>
        <v>27-29</v>
      </c>
      <c r="D20" t="str">
        <f>'raw data'!F20</f>
        <v>BACHELOR</v>
      </c>
      <c r="E20" t="str">
        <f>'raw data'!H20</f>
        <v>Whatsapp</v>
      </c>
      <c r="F20" s="10">
        <f>IF('raw data'!J20="Social",1,IF('raw data'!J20="Economic",2,IF('raw data'!J20="health",3,IF('raw data'!J20="Political",4,IF('raw data'!J20="Sports",5,"#NA")))))</f>
        <v>2</v>
      </c>
      <c r="G20" s="10">
        <v>2</v>
      </c>
      <c r="H20" s="10">
        <v>5</v>
      </c>
      <c r="I20" s="10">
        <v>1</v>
      </c>
      <c r="J20" s="10">
        <v>2</v>
      </c>
      <c r="K20" s="10">
        <v>1</v>
      </c>
      <c r="L20" s="10">
        <v>2</v>
      </c>
      <c r="M20" s="10">
        <v>2</v>
      </c>
      <c r="N20" s="10">
        <v>1</v>
      </c>
      <c r="O20" s="10">
        <v>1</v>
      </c>
      <c r="P20" s="10">
        <v>0</v>
      </c>
      <c r="Q20" s="10">
        <v>0</v>
      </c>
      <c r="R20" s="10">
        <v>3</v>
      </c>
      <c r="S20" s="10">
        <v>1</v>
      </c>
      <c r="T20" s="10">
        <v>1</v>
      </c>
      <c r="U20" s="10">
        <v>1</v>
      </c>
      <c r="V20" s="10">
        <v>1</v>
      </c>
    </row>
    <row r="21" spans="2:22" x14ac:dyDescent="0.25">
      <c r="B21" t="str">
        <f>'raw data'!B21</f>
        <v>F</v>
      </c>
      <c r="C21" t="str">
        <f>'raw data'!D21</f>
        <v>27-29</v>
      </c>
      <c r="D21" t="str">
        <f>'raw data'!F21</f>
        <v>BACHELOR</v>
      </c>
      <c r="E21" t="str">
        <f>'raw data'!H21</f>
        <v>Telegram</v>
      </c>
      <c r="F21" s="10">
        <f>IF('raw data'!J21="Social",1,IF('raw data'!J21="Economic",2,IF('raw data'!J21="health",3,IF('raw data'!J21="Political",4,IF('raw data'!J21="Sports",5,"#NA")))))</f>
        <v>4</v>
      </c>
      <c r="G21" s="10" t="s">
        <v>526</v>
      </c>
      <c r="H21" s="10" t="s">
        <v>526</v>
      </c>
      <c r="I21" s="10">
        <v>5</v>
      </c>
      <c r="J21" s="10">
        <v>5</v>
      </c>
      <c r="K21" s="10">
        <v>2</v>
      </c>
      <c r="L21" s="10">
        <v>2</v>
      </c>
      <c r="M21" s="10">
        <v>2</v>
      </c>
      <c r="N21" s="10">
        <v>1</v>
      </c>
      <c r="O21" s="10">
        <v>0</v>
      </c>
      <c r="P21" s="10">
        <v>0</v>
      </c>
      <c r="Q21" s="10">
        <v>0</v>
      </c>
      <c r="R21" s="10">
        <v>1</v>
      </c>
      <c r="S21" s="10">
        <v>0</v>
      </c>
      <c r="T21" s="10" t="s">
        <v>526</v>
      </c>
      <c r="U21" s="10" t="s">
        <v>526</v>
      </c>
      <c r="V21" s="10" t="s">
        <v>526</v>
      </c>
    </row>
    <row r="22" spans="2:22" x14ac:dyDescent="0.25">
      <c r="B22" t="str">
        <f>'raw data'!B22</f>
        <v>M</v>
      </c>
      <c r="C22" t="str">
        <f>'raw data'!D22</f>
        <v>24-26</v>
      </c>
      <c r="D22" t="str">
        <f>'raw data'!F22</f>
        <v>BACHELOR</v>
      </c>
      <c r="E22" t="str">
        <f>'raw data'!H22</f>
        <v>Twitter</v>
      </c>
      <c r="F22" s="10">
        <f>IF('raw data'!J22="Social",1,IF('raw data'!J22="Economic",2,IF('raw data'!J22="health",3,IF('raw data'!J22="Political",4,IF('raw data'!J22="Sports",5,"#NA")))))</f>
        <v>4</v>
      </c>
      <c r="G22" s="10" t="s">
        <v>526</v>
      </c>
      <c r="H22" s="10" t="s">
        <v>526</v>
      </c>
      <c r="I22" s="10" t="s">
        <v>526</v>
      </c>
      <c r="J22" s="10">
        <v>5</v>
      </c>
      <c r="K22" s="10">
        <v>5</v>
      </c>
      <c r="L22" s="10">
        <v>5</v>
      </c>
      <c r="M22" s="10">
        <v>2</v>
      </c>
      <c r="N22" s="10">
        <v>1</v>
      </c>
      <c r="O22" s="10">
        <v>1</v>
      </c>
      <c r="P22" s="10">
        <v>1</v>
      </c>
      <c r="Q22" s="10">
        <v>0</v>
      </c>
      <c r="R22" s="10">
        <v>3</v>
      </c>
      <c r="S22" s="10">
        <v>0</v>
      </c>
      <c r="T22" s="10" t="s">
        <v>526</v>
      </c>
      <c r="U22" s="10">
        <v>1</v>
      </c>
      <c r="V22" s="10">
        <v>1</v>
      </c>
    </row>
    <row r="23" spans="2:22" x14ac:dyDescent="0.25">
      <c r="B23" t="str">
        <f>'raw data'!B23</f>
        <v>F</v>
      </c>
      <c r="C23" t="str">
        <f>'raw data'!D23</f>
        <v>18-20</v>
      </c>
      <c r="D23" t="str">
        <f>'raw data'!F23</f>
        <v>DIPLOMA</v>
      </c>
      <c r="E23" t="str">
        <f>'raw data'!H23</f>
        <v>Facebook</v>
      </c>
      <c r="F23" s="10">
        <f>IF('raw data'!J23="Social",1,IF('raw data'!J23="Economic",2,IF('raw data'!J23="health",3,IF('raw data'!J23="Political",4,IF('raw data'!J23="Sports",5,"#NA")))))</f>
        <v>1</v>
      </c>
      <c r="G23" s="10">
        <v>1</v>
      </c>
      <c r="H23" s="10">
        <v>2</v>
      </c>
      <c r="I23" s="10">
        <v>2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 t="s">
        <v>526</v>
      </c>
      <c r="P23" s="10">
        <v>0</v>
      </c>
      <c r="Q23" s="10">
        <v>1</v>
      </c>
      <c r="R23" s="10">
        <v>4</v>
      </c>
      <c r="S23" s="10" t="s">
        <v>526</v>
      </c>
      <c r="T23" s="10" t="s">
        <v>526</v>
      </c>
      <c r="U23" s="10">
        <v>1</v>
      </c>
      <c r="V23" s="10" t="s">
        <v>526</v>
      </c>
    </row>
    <row r="24" spans="2:22" x14ac:dyDescent="0.25">
      <c r="B24" t="str">
        <f>'raw data'!B24</f>
        <v>F</v>
      </c>
      <c r="C24" t="str">
        <f>'raw data'!D24</f>
        <v>24-26</v>
      </c>
      <c r="D24" t="str">
        <f>'raw data'!F24</f>
        <v>BACHELOR</v>
      </c>
      <c r="E24" t="str">
        <f>'raw data'!H24</f>
        <v>Whatsapp</v>
      </c>
      <c r="F24" s="10">
        <f>IF('raw data'!J24="Social",1,IF('raw data'!J24="Economic",2,IF('raw data'!J24="health",3,IF('raw data'!J24="Political",4,IF('raw data'!J24="Sports",5,"#NA")))))</f>
        <v>1</v>
      </c>
      <c r="G24" s="10">
        <v>2</v>
      </c>
      <c r="H24" s="10">
        <v>1</v>
      </c>
      <c r="I24" s="10">
        <v>2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0</v>
      </c>
      <c r="Q24" s="10">
        <v>1</v>
      </c>
      <c r="R24" s="10">
        <v>2</v>
      </c>
      <c r="S24" s="10">
        <v>1</v>
      </c>
      <c r="T24" s="10">
        <v>2</v>
      </c>
      <c r="U24" s="10">
        <v>1</v>
      </c>
      <c r="V24" s="10">
        <v>1</v>
      </c>
    </row>
    <row r="25" spans="2:22" x14ac:dyDescent="0.25">
      <c r="B25" t="str">
        <f>'raw data'!B25</f>
        <v>F</v>
      </c>
      <c r="C25" t="str">
        <f>'raw data'!D25</f>
        <v>27-29</v>
      </c>
      <c r="D25" t="str">
        <f>'raw data'!F25</f>
        <v>DIPLOMA</v>
      </c>
      <c r="E25" t="str">
        <f>'raw data'!H25</f>
        <v>Twitter</v>
      </c>
      <c r="F25" s="10">
        <f>IF('raw data'!J25="Social",1,IF('raw data'!J25="Economic",2,IF('raw data'!J25="health",3,IF('raw data'!J25="Political",4,IF('raw data'!J25="Sports",5,"#NA")))))</f>
        <v>4</v>
      </c>
      <c r="G25" s="10" t="s">
        <v>526</v>
      </c>
      <c r="H25" s="10" t="s">
        <v>526</v>
      </c>
      <c r="I25" s="10" t="s">
        <v>526</v>
      </c>
      <c r="J25" s="10">
        <v>5</v>
      </c>
      <c r="K25" s="10">
        <v>2</v>
      </c>
      <c r="L25" s="10">
        <v>2</v>
      </c>
      <c r="M25" s="10">
        <v>2</v>
      </c>
      <c r="N25" s="10">
        <v>1</v>
      </c>
      <c r="O25" s="10">
        <v>0</v>
      </c>
      <c r="P25" s="10">
        <v>0</v>
      </c>
      <c r="Q25" s="10">
        <v>0</v>
      </c>
      <c r="R25" s="10">
        <v>4</v>
      </c>
      <c r="S25" s="10">
        <v>0</v>
      </c>
      <c r="T25" s="10" t="s">
        <v>526</v>
      </c>
      <c r="U25" s="10">
        <v>1</v>
      </c>
      <c r="V25" s="10" t="s">
        <v>526</v>
      </c>
    </row>
    <row r="26" spans="2:22" x14ac:dyDescent="0.25">
      <c r="B26" t="str">
        <f>'raw data'!B26</f>
        <v>F</v>
      </c>
      <c r="C26" t="str">
        <f>'raw data'!D26</f>
        <v>24-26</v>
      </c>
      <c r="D26" t="str">
        <f>'raw data'!F26</f>
        <v>BACHELOR</v>
      </c>
      <c r="E26" t="str">
        <f>'raw data'!H26</f>
        <v>Twitter</v>
      </c>
      <c r="F26" s="10">
        <f>IF('raw data'!J26="Social",1,IF('raw data'!J26="Economic",2,IF('raw data'!J26="health",3,IF('raw data'!J26="Political",4,IF('raw data'!J26="Sports",5,"#NA")))))</f>
        <v>1</v>
      </c>
      <c r="G26" s="10">
        <v>2</v>
      </c>
      <c r="H26" s="10">
        <v>1</v>
      </c>
      <c r="I26" s="10">
        <v>2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0</v>
      </c>
      <c r="Q26" s="10">
        <v>1</v>
      </c>
      <c r="R26" s="10">
        <v>2</v>
      </c>
      <c r="S26" s="10">
        <v>1</v>
      </c>
      <c r="T26" s="10" t="s">
        <v>526</v>
      </c>
      <c r="U26" s="10">
        <v>1</v>
      </c>
      <c r="V26" s="10">
        <v>1</v>
      </c>
    </row>
    <row r="27" spans="2:22" x14ac:dyDescent="0.25">
      <c r="B27" t="str">
        <f>'raw data'!B27</f>
        <v>M</v>
      </c>
      <c r="C27" t="str">
        <f>'raw data'!D27</f>
        <v>30-39</v>
      </c>
      <c r="D27" t="str">
        <f>'raw data'!F27</f>
        <v>DIPLOMA</v>
      </c>
      <c r="E27" t="str">
        <f>'raw data'!H27</f>
        <v>Twitter</v>
      </c>
      <c r="F27" s="10">
        <f>IF('raw data'!J27="Social",1,IF('raw data'!J27="Economic",2,IF('raw data'!J27="health",3,IF('raw data'!J27="Political",4,IF('raw data'!J27="Sports",5,"#NA")))))</f>
        <v>3</v>
      </c>
      <c r="G27" s="10" t="s">
        <v>526</v>
      </c>
      <c r="H27" s="10" t="s">
        <v>526</v>
      </c>
      <c r="I27" s="10">
        <v>5</v>
      </c>
      <c r="J27" s="10">
        <v>2</v>
      </c>
      <c r="K27" s="10">
        <v>2</v>
      </c>
      <c r="L27" s="10">
        <v>1</v>
      </c>
      <c r="M27" s="10">
        <v>1</v>
      </c>
      <c r="N27" s="10">
        <v>1</v>
      </c>
      <c r="O27" s="10">
        <v>0</v>
      </c>
      <c r="P27" s="10" t="s">
        <v>526</v>
      </c>
      <c r="Q27" s="10">
        <v>1</v>
      </c>
      <c r="R27" s="10">
        <v>5</v>
      </c>
      <c r="S27" s="10">
        <v>0</v>
      </c>
      <c r="T27" s="10" t="s">
        <v>526</v>
      </c>
      <c r="U27" s="10" t="s">
        <v>526</v>
      </c>
      <c r="V27" s="10">
        <v>1</v>
      </c>
    </row>
    <row r="28" spans="2:22" x14ac:dyDescent="0.25">
      <c r="B28" t="str">
        <f>'raw data'!B28</f>
        <v>F</v>
      </c>
      <c r="C28" t="str">
        <f>'raw data'!D28</f>
        <v>24-26</v>
      </c>
      <c r="D28" t="str">
        <f>'raw data'!F28</f>
        <v>BACHELOR</v>
      </c>
      <c r="E28" t="str">
        <f>'raw data'!H28</f>
        <v>Twitter</v>
      </c>
      <c r="F28" s="10">
        <f>IF('raw data'!J28="Social",1,IF('raw data'!J28="Economic",2,IF('raw data'!J28="health",3,IF('raw data'!J28="Political",4,IF('raw data'!J28="Sports",5,"#NA")))))</f>
        <v>2</v>
      </c>
      <c r="G28" s="10">
        <v>2</v>
      </c>
      <c r="H28" s="10">
        <v>4</v>
      </c>
      <c r="I28" s="10">
        <v>1</v>
      </c>
      <c r="J28" s="10">
        <v>1</v>
      </c>
      <c r="K28" s="10">
        <v>1</v>
      </c>
      <c r="L28" s="10">
        <v>1</v>
      </c>
      <c r="M28" s="10" t="s">
        <v>526</v>
      </c>
      <c r="N28" s="10">
        <v>1</v>
      </c>
      <c r="O28" s="10">
        <v>1</v>
      </c>
      <c r="P28" s="10">
        <v>0</v>
      </c>
      <c r="Q28" s="10">
        <v>1</v>
      </c>
      <c r="R28" s="10">
        <v>2</v>
      </c>
      <c r="S28" s="10">
        <v>1</v>
      </c>
      <c r="T28" s="10">
        <v>4</v>
      </c>
      <c r="U28" s="10">
        <v>1</v>
      </c>
      <c r="V28" s="10">
        <v>1</v>
      </c>
    </row>
    <row r="29" spans="2:22" x14ac:dyDescent="0.25">
      <c r="B29" t="str">
        <f>'raw data'!B29</f>
        <v>F</v>
      </c>
      <c r="C29" t="str">
        <f>'raw data'!D29</f>
        <v>30-39</v>
      </c>
      <c r="D29" t="str">
        <f>'raw data'!F29</f>
        <v>MASTERS</v>
      </c>
      <c r="E29" t="str">
        <f>'raw data'!H29</f>
        <v>Twitter</v>
      </c>
      <c r="F29" s="10">
        <f>IF('raw data'!J29="Social",1,IF('raw data'!J29="Economic",2,IF('raw data'!J29="health",3,IF('raw data'!J29="Political",4,IF('raw data'!J29="Sports",5,"#NA")))))</f>
        <v>3</v>
      </c>
      <c r="G29" s="10">
        <v>2</v>
      </c>
      <c r="H29" s="10">
        <v>5</v>
      </c>
      <c r="I29" s="10">
        <v>2</v>
      </c>
      <c r="J29" s="10">
        <v>1</v>
      </c>
      <c r="K29" s="10">
        <v>1</v>
      </c>
      <c r="L29" s="10" t="s">
        <v>526</v>
      </c>
      <c r="M29" s="10">
        <v>5</v>
      </c>
      <c r="N29" s="10">
        <v>1</v>
      </c>
      <c r="O29" s="10">
        <v>1</v>
      </c>
      <c r="P29" s="10">
        <v>1</v>
      </c>
      <c r="Q29" s="10">
        <v>1</v>
      </c>
      <c r="R29" s="10">
        <v>3</v>
      </c>
      <c r="S29" s="10">
        <v>0</v>
      </c>
      <c r="T29" s="10" t="s">
        <v>526</v>
      </c>
      <c r="U29" s="10">
        <v>0</v>
      </c>
      <c r="V29" s="10" t="s">
        <v>526</v>
      </c>
    </row>
    <row r="30" spans="2:22" x14ac:dyDescent="0.25">
      <c r="B30" t="str">
        <f>'raw data'!B30</f>
        <v>M</v>
      </c>
      <c r="C30" t="str">
        <f>'raw data'!D30</f>
        <v>24-26</v>
      </c>
      <c r="D30" t="str">
        <f>'raw data'!F30</f>
        <v>BACHELOR</v>
      </c>
      <c r="E30" t="str">
        <f>'raw data'!H30</f>
        <v>Twitter</v>
      </c>
      <c r="F30" s="10">
        <f>IF('raw data'!J30="Social",1,IF('raw data'!J30="Economic",2,IF('raw data'!J30="health",3,IF('raw data'!J30="Political",4,IF('raw data'!J30="Sports",5,"#NA")))))</f>
        <v>4</v>
      </c>
      <c r="G30" s="10" t="s">
        <v>526</v>
      </c>
      <c r="H30" s="10" t="s">
        <v>526</v>
      </c>
      <c r="I30" s="10" t="s">
        <v>526</v>
      </c>
      <c r="J30" s="10" t="s">
        <v>526</v>
      </c>
      <c r="K30" s="10">
        <v>5</v>
      </c>
      <c r="L30" s="10" t="s">
        <v>526</v>
      </c>
      <c r="M30" s="10">
        <v>2</v>
      </c>
      <c r="N30" s="10">
        <v>1</v>
      </c>
      <c r="O30" s="10">
        <v>1</v>
      </c>
      <c r="P30" s="10">
        <v>1</v>
      </c>
      <c r="Q30" s="10">
        <v>0</v>
      </c>
      <c r="R30" s="10">
        <v>3</v>
      </c>
      <c r="S30" s="10">
        <v>1</v>
      </c>
      <c r="T30" s="10">
        <v>4</v>
      </c>
      <c r="U30" s="10">
        <v>1</v>
      </c>
      <c r="V30" s="10">
        <v>1</v>
      </c>
    </row>
    <row r="31" spans="2:22" x14ac:dyDescent="0.25">
      <c r="B31" t="str">
        <f>'raw data'!B31</f>
        <v>F</v>
      </c>
      <c r="C31" t="str">
        <f>'raw data'!D31</f>
        <v>27-29</v>
      </c>
      <c r="D31" t="str">
        <f>'raw data'!F31</f>
        <v>MASTERS</v>
      </c>
      <c r="E31" t="str">
        <f>'raw data'!H31</f>
        <v>Facebook</v>
      </c>
      <c r="F31" s="10">
        <f>IF('raw data'!J31="Social",1,IF('raw data'!J31="Economic",2,IF('raw data'!J31="health",3,IF('raw data'!J31="Political",4,IF('raw data'!J31="Sports",5,"#NA")))))</f>
        <v>4</v>
      </c>
      <c r="G31" s="10" t="s">
        <v>526</v>
      </c>
      <c r="H31" s="10" t="s">
        <v>526</v>
      </c>
      <c r="I31" s="10">
        <v>5</v>
      </c>
      <c r="J31" s="10">
        <v>5</v>
      </c>
      <c r="K31" s="10">
        <v>2</v>
      </c>
      <c r="L31" s="10">
        <v>2</v>
      </c>
      <c r="M31" s="10">
        <v>2</v>
      </c>
      <c r="N31" s="10">
        <v>1</v>
      </c>
      <c r="O31" s="10">
        <v>0</v>
      </c>
      <c r="P31" s="10">
        <v>0</v>
      </c>
      <c r="Q31" s="10">
        <v>0</v>
      </c>
      <c r="R31" s="10">
        <v>1</v>
      </c>
      <c r="S31" s="10">
        <v>0</v>
      </c>
      <c r="T31" s="10" t="s">
        <v>526</v>
      </c>
      <c r="U31" s="10" t="s">
        <v>526</v>
      </c>
      <c r="V31" s="10" t="s">
        <v>526</v>
      </c>
    </row>
    <row r="32" spans="2:22" x14ac:dyDescent="0.25">
      <c r="B32" t="str">
        <f>'raw data'!B32</f>
        <v>F</v>
      </c>
      <c r="C32" t="str">
        <f>'raw data'!D32</f>
        <v>30-39</v>
      </c>
      <c r="D32" t="str">
        <f>'raw data'!F32</f>
        <v>BACHELOR</v>
      </c>
      <c r="E32" t="str">
        <f>'raw data'!H32</f>
        <v>Twitter</v>
      </c>
      <c r="F32" s="10">
        <f>IF('raw data'!J32="Social",1,IF('raw data'!J32="Economic",2,IF('raw data'!J32="health",3,IF('raw data'!J32="Political",4,IF('raw data'!J32="Sports",5,"#NA")))))</f>
        <v>2</v>
      </c>
      <c r="G32" s="10">
        <v>2</v>
      </c>
      <c r="H32" s="10">
        <v>5</v>
      </c>
      <c r="I32" s="10" t="s">
        <v>526</v>
      </c>
      <c r="J32" s="10">
        <v>1</v>
      </c>
      <c r="K32" s="10">
        <v>1</v>
      </c>
      <c r="L32" s="10" t="s">
        <v>526</v>
      </c>
      <c r="M32" s="10">
        <v>1</v>
      </c>
      <c r="N32" s="10">
        <v>0</v>
      </c>
      <c r="O32" s="10">
        <v>1</v>
      </c>
      <c r="P32" s="10">
        <v>1</v>
      </c>
      <c r="Q32" s="10">
        <v>1</v>
      </c>
      <c r="R32" s="10">
        <v>1</v>
      </c>
      <c r="S32" s="10">
        <v>0</v>
      </c>
      <c r="T32" s="10" t="s">
        <v>526</v>
      </c>
      <c r="U32" s="10">
        <v>0</v>
      </c>
      <c r="V32" s="10">
        <v>0</v>
      </c>
    </row>
    <row r="33" spans="2:22" x14ac:dyDescent="0.25">
      <c r="B33" t="str">
        <f>'raw data'!B33</f>
        <v>F</v>
      </c>
      <c r="C33" t="str">
        <f>'raw data'!D33</f>
        <v>27-29</v>
      </c>
      <c r="D33" t="str">
        <f>'raw data'!F33</f>
        <v>BACHELOR</v>
      </c>
      <c r="E33" t="str">
        <f>'raw data'!H33</f>
        <v>Whatsapp</v>
      </c>
      <c r="F33" s="10">
        <f>IF('raw data'!J33="Social",1,IF('raw data'!J33="Economic",2,IF('raw data'!J33="health",3,IF('raw data'!J33="Political",4,IF('raw data'!J33="Sports",5,"#NA")))))</f>
        <v>3</v>
      </c>
      <c r="G33" s="10">
        <v>4</v>
      </c>
      <c r="H33" s="10" t="s">
        <v>526</v>
      </c>
      <c r="I33" s="10">
        <v>1</v>
      </c>
      <c r="J33" s="10">
        <v>2</v>
      </c>
      <c r="K33" s="10">
        <v>2</v>
      </c>
      <c r="L33" s="10">
        <v>2</v>
      </c>
      <c r="M33" s="10">
        <v>1</v>
      </c>
      <c r="N33" s="10">
        <v>1</v>
      </c>
      <c r="O33" s="10" t="s">
        <v>526</v>
      </c>
      <c r="P33" s="10">
        <v>0</v>
      </c>
      <c r="Q33" s="10">
        <v>0</v>
      </c>
      <c r="R33" s="10">
        <v>4</v>
      </c>
      <c r="S33" s="10">
        <v>1</v>
      </c>
      <c r="T33" s="10">
        <v>1</v>
      </c>
      <c r="U33" s="10">
        <v>0</v>
      </c>
      <c r="V33" s="10">
        <v>0</v>
      </c>
    </row>
    <row r="34" spans="2:22" x14ac:dyDescent="0.25">
      <c r="B34" t="str">
        <f>'raw data'!B34</f>
        <v>F</v>
      </c>
      <c r="C34" t="str">
        <f>'raw data'!D34</f>
        <v>18-20</v>
      </c>
      <c r="D34" t="str">
        <f>'raw data'!F34</f>
        <v>DIPLOMA</v>
      </c>
      <c r="E34" t="str">
        <f>'raw data'!H34</f>
        <v>Facebook</v>
      </c>
      <c r="F34" s="10">
        <f>IF('raw data'!J34="Social",1,IF('raw data'!J34="Economic",2,IF('raw data'!J34="health",3,IF('raw data'!J34="Political",4,IF('raw data'!J34="Sports",5,"#NA")))))</f>
        <v>1</v>
      </c>
      <c r="G34" s="10">
        <v>1</v>
      </c>
      <c r="H34" s="10">
        <v>2</v>
      </c>
      <c r="I34" s="10">
        <v>2</v>
      </c>
      <c r="J34" s="10">
        <v>1</v>
      </c>
      <c r="K34" s="10">
        <v>1</v>
      </c>
      <c r="L34" s="10">
        <v>1</v>
      </c>
      <c r="M34" s="10">
        <v>1</v>
      </c>
      <c r="N34" s="10">
        <v>0</v>
      </c>
      <c r="O34" s="10" t="s">
        <v>526</v>
      </c>
      <c r="P34" s="10">
        <v>0</v>
      </c>
      <c r="Q34" s="10">
        <v>1</v>
      </c>
      <c r="R34" s="10">
        <v>4</v>
      </c>
      <c r="S34" s="10" t="s">
        <v>526</v>
      </c>
      <c r="T34" s="10" t="s">
        <v>526</v>
      </c>
      <c r="U34" s="10">
        <v>1</v>
      </c>
      <c r="V34" s="10" t="s">
        <v>526</v>
      </c>
    </row>
    <row r="35" spans="2:22" x14ac:dyDescent="0.25">
      <c r="B35" t="str">
        <f>'raw data'!B35</f>
        <v>F</v>
      </c>
      <c r="C35" t="str">
        <f>'raw data'!D35</f>
        <v>21-23</v>
      </c>
      <c r="D35" t="str">
        <f>'raw data'!F35</f>
        <v>BACHELOR</v>
      </c>
      <c r="E35" t="str">
        <f>'raw data'!H35</f>
        <v>Twitter</v>
      </c>
      <c r="F35" s="10">
        <f>IF('raw data'!J35="Social",1,IF('raw data'!J35="Economic",2,IF('raw data'!J35="health",3,IF('raw data'!J35="Political",4,IF('raw data'!J35="Sports",5,"#NA")))))</f>
        <v>3</v>
      </c>
      <c r="G35" s="10">
        <v>4</v>
      </c>
      <c r="H35" s="10" t="s">
        <v>526</v>
      </c>
      <c r="I35" s="10">
        <v>5</v>
      </c>
      <c r="J35" s="10">
        <v>2</v>
      </c>
      <c r="K35" s="10">
        <v>2</v>
      </c>
      <c r="L35" s="10">
        <v>5</v>
      </c>
      <c r="M35" s="10">
        <v>1</v>
      </c>
      <c r="N35" s="10">
        <v>1</v>
      </c>
      <c r="O35" s="10">
        <v>1</v>
      </c>
      <c r="P35" s="10">
        <v>1</v>
      </c>
      <c r="Q35" s="10" t="s">
        <v>526</v>
      </c>
      <c r="R35" s="10">
        <v>2</v>
      </c>
      <c r="S35" s="10">
        <v>1</v>
      </c>
      <c r="T35" s="10">
        <v>1</v>
      </c>
      <c r="U35" s="10">
        <v>1</v>
      </c>
      <c r="V35" s="10">
        <v>1</v>
      </c>
    </row>
    <row r="36" spans="2:22" x14ac:dyDescent="0.25">
      <c r="B36" t="str">
        <f>'raw data'!B36</f>
        <v>F</v>
      </c>
      <c r="C36" t="str">
        <f>'raw data'!D36</f>
        <v>Above 40</v>
      </c>
      <c r="D36" t="str">
        <f>'raw data'!F36</f>
        <v>BACHELOR</v>
      </c>
      <c r="E36" t="str">
        <f>'raw data'!H36</f>
        <v>Twitter</v>
      </c>
      <c r="F36" s="10">
        <f>IF('raw data'!J36="Social",1,IF('raw data'!J36="Economic",2,IF('raw data'!J36="health",3,IF('raw data'!J36="Political",4,IF('raw data'!J36="Sports",5,"#NA")))))</f>
        <v>4</v>
      </c>
      <c r="G36" s="10" t="s">
        <v>526</v>
      </c>
      <c r="H36" s="10" t="s">
        <v>526</v>
      </c>
      <c r="I36" s="10" t="s">
        <v>526</v>
      </c>
      <c r="J36" s="10" t="s">
        <v>526</v>
      </c>
      <c r="K36" s="10">
        <v>5</v>
      </c>
      <c r="L36" s="10">
        <v>2</v>
      </c>
      <c r="M36" s="10">
        <v>5</v>
      </c>
      <c r="N36" s="10" t="s">
        <v>526</v>
      </c>
      <c r="O36" s="10">
        <v>1</v>
      </c>
      <c r="P36" s="10">
        <v>0</v>
      </c>
      <c r="Q36" s="10" t="s">
        <v>526</v>
      </c>
      <c r="R36" s="10">
        <v>5</v>
      </c>
      <c r="S36" s="10">
        <v>1</v>
      </c>
      <c r="T36" s="10">
        <v>3</v>
      </c>
      <c r="U36" s="10">
        <v>1</v>
      </c>
      <c r="V36" s="10">
        <v>0</v>
      </c>
    </row>
    <row r="37" spans="2:22" x14ac:dyDescent="0.25">
      <c r="B37" t="str">
        <f>'raw data'!B37</f>
        <v>F</v>
      </c>
      <c r="C37" t="str">
        <f>'raw data'!D37</f>
        <v>27-29</v>
      </c>
      <c r="D37" t="str">
        <f>'raw data'!F37</f>
        <v>BACHELOR</v>
      </c>
      <c r="E37" t="str">
        <f>'raw data'!H37</f>
        <v>Facebook</v>
      </c>
      <c r="F37" s="10">
        <f>IF('raw data'!J37="Social",1,IF('raw data'!J37="Economic",2,IF('raw data'!J37="health",3,IF('raw data'!J37="Political",4,IF('raw data'!J37="Sports",5,"#NA")))))</f>
        <v>2</v>
      </c>
      <c r="G37" s="10">
        <v>2</v>
      </c>
      <c r="H37" s="10">
        <v>5</v>
      </c>
      <c r="I37" s="10" t="s">
        <v>526</v>
      </c>
      <c r="J37" s="10">
        <v>1</v>
      </c>
      <c r="K37" s="10" t="s">
        <v>526</v>
      </c>
      <c r="L37" s="10" t="s">
        <v>526</v>
      </c>
      <c r="M37" s="10">
        <v>1</v>
      </c>
      <c r="N37" s="10">
        <v>0</v>
      </c>
      <c r="O37" s="10">
        <v>1</v>
      </c>
      <c r="P37" s="10">
        <v>0</v>
      </c>
      <c r="Q37" s="10">
        <v>0</v>
      </c>
      <c r="R37" s="10">
        <v>1</v>
      </c>
      <c r="S37" s="10">
        <v>0</v>
      </c>
      <c r="T37" s="10" t="s">
        <v>526</v>
      </c>
      <c r="U37" s="10">
        <v>0</v>
      </c>
      <c r="V37" s="10">
        <v>0</v>
      </c>
    </row>
    <row r="38" spans="2:22" x14ac:dyDescent="0.25">
      <c r="B38" t="str">
        <f>'raw data'!B38</f>
        <v>M</v>
      </c>
      <c r="C38" t="str">
        <f>'raw data'!D38</f>
        <v>24-26</v>
      </c>
      <c r="D38" t="str">
        <f>'raw data'!F38</f>
        <v>BACHELOR</v>
      </c>
      <c r="E38" t="str">
        <f>'raw data'!H38</f>
        <v>Twitter</v>
      </c>
      <c r="F38" s="10">
        <f>IF('raw data'!J38="Social",1,IF('raw data'!J38="Economic",2,IF('raw data'!J38="health",3,IF('raw data'!J38="Political",4,IF('raw data'!J38="Sports",5,"#NA")))))</f>
        <v>3</v>
      </c>
      <c r="G38" s="10" t="s">
        <v>526</v>
      </c>
      <c r="H38" s="10" t="s">
        <v>526</v>
      </c>
      <c r="I38" s="10" t="s">
        <v>526</v>
      </c>
      <c r="J38" s="10">
        <v>5</v>
      </c>
      <c r="K38" s="10">
        <v>5</v>
      </c>
      <c r="L38" s="10">
        <v>5</v>
      </c>
      <c r="M38" s="10">
        <v>2</v>
      </c>
      <c r="N38" s="10">
        <v>1</v>
      </c>
      <c r="O38" s="10">
        <v>1</v>
      </c>
      <c r="P38" s="10">
        <v>1</v>
      </c>
      <c r="Q38" s="10">
        <v>0</v>
      </c>
      <c r="R38" s="10">
        <v>3</v>
      </c>
      <c r="S38" s="10">
        <v>0</v>
      </c>
      <c r="T38" s="10" t="s">
        <v>526</v>
      </c>
      <c r="U38" s="10">
        <v>1</v>
      </c>
      <c r="V38" s="10">
        <v>1</v>
      </c>
    </row>
    <row r="39" spans="2:22" x14ac:dyDescent="0.25">
      <c r="B39" t="str">
        <f>'raw data'!B39</f>
        <v>F</v>
      </c>
      <c r="C39" t="str">
        <f>'raw data'!D39</f>
        <v>24-26</v>
      </c>
      <c r="D39" t="str">
        <f>'raw data'!F39</f>
        <v>DIPLOMA</v>
      </c>
      <c r="E39" t="str">
        <f>'raw data'!H39</f>
        <v>Whatsapp</v>
      </c>
      <c r="F39" s="10">
        <f>IF('raw data'!J39="Social",1,IF('raw data'!J39="Economic",2,IF('raw data'!J39="health",3,IF('raw data'!J39="Political",4,IF('raw data'!J39="Sports",5,"#NA")))))</f>
        <v>1</v>
      </c>
      <c r="G39" s="10">
        <v>1</v>
      </c>
      <c r="H39" s="10">
        <v>1</v>
      </c>
      <c r="I39" s="10">
        <v>2</v>
      </c>
      <c r="J39" s="10">
        <v>1</v>
      </c>
      <c r="K39" s="10" t="s">
        <v>526</v>
      </c>
      <c r="L39" s="10">
        <v>1</v>
      </c>
      <c r="M39" s="10">
        <v>1</v>
      </c>
      <c r="N39" s="10">
        <v>1</v>
      </c>
      <c r="O39" s="10">
        <v>1</v>
      </c>
      <c r="P39" s="10">
        <v>0</v>
      </c>
      <c r="Q39" s="10">
        <v>1</v>
      </c>
      <c r="R39" s="10">
        <v>2</v>
      </c>
      <c r="S39" s="10">
        <v>0</v>
      </c>
      <c r="T39" s="10" t="s">
        <v>526</v>
      </c>
      <c r="U39" s="10">
        <v>1</v>
      </c>
      <c r="V39" s="10">
        <v>1</v>
      </c>
    </row>
    <row r="40" spans="2:22" x14ac:dyDescent="0.25">
      <c r="B40" t="str">
        <f>'raw data'!B40</f>
        <v>M</v>
      </c>
      <c r="C40" t="str">
        <f>'raw data'!D40</f>
        <v>18-20</v>
      </c>
      <c r="D40" t="str">
        <f>'raw data'!F40</f>
        <v>BACHELOR</v>
      </c>
      <c r="E40" t="str">
        <f>'raw data'!H40</f>
        <v>Facebook</v>
      </c>
      <c r="F40" s="10">
        <f>IF('raw data'!J40="Social",1,IF('raw data'!J40="Economic",2,IF('raw data'!J40="health",3,IF('raw data'!J40="Political",4,IF('raw data'!J40="Sports",5,"#NA")))))</f>
        <v>2</v>
      </c>
      <c r="G40" s="10">
        <v>1</v>
      </c>
      <c r="H40" s="10">
        <v>1</v>
      </c>
      <c r="I40" s="10">
        <v>1</v>
      </c>
      <c r="J40" s="10">
        <v>1</v>
      </c>
      <c r="K40" s="10">
        <v>2</v>
      </c>
      <c r="L40" s="10">
        <v>1</v>
      </c>
      <c r="M40" s="10" t="s">
        <v>526</v>
      </c>
      <c r="N40" s="10">
        <v>0</v>
      </c>
      <c r="O40" s="10">
        <v>1</v>
      </c>
      <c r="P40" s="10">
        <v>0</v>
      </c>
      <c r="Q40" s="10">
        <v>0</v>
      </c>
      <c r="R40" s="10">
        <v>1</v>
      </c>
      <c r="S40" s="10" t="s">
        <v>526</v>
      </c>
      <c r="T40" s="10" t="s">
        <v>526</v>
      </c>
      <c r="U40" s="10">
        <v>0</v>
      </c>
      <c r="V40" s="10">
        <v>0</v>
      </c>
    </row>
    <row r="41" spans="2:22" x14ac:dyDescent="0.25">
      <c r="B41" t="str">
        <f>'raw data'!B41</f>
        <v>M</v>
      </c>
      <c r="C41" t="str">
        <f>'raw data'!D41</f>
        <v>24-26</v>
      </c>
      <c r="D41" t="str">
        <f>'raw data'!F41</f>
        <v>DIPLOMA</v>
      </c>
      <c r="E41" t="str">
        <f>'raw data'!H41</f>
        <v>Twitter</v>
      </c>
      <c r="F41" s="10">
        <f>IF('raw data'!J41="Social",1,IF('raw data'!J41="Economic",2,IF('raw data'!J41="health",3,IF('raw data'!J41="Political",4,IF('raw data'!J41="Sports",5,"#NA")))))</f>
        <v>4</v>
      </c>
      <c r="G41" s="10" t="s">
        <v>526</v>
      </c>
      <c r="H41" s="10" t="s">
        <v>526</v>
      </c>
      <c r="I41" s="10">
        <v>2</v>
      </c>
      <c r="J41" s="10" t="s">
        <v>526</v>
      </c>
      <c r="K41" s="10">
        <v>5</v>
      </c>
      <c r="L41" s="10" t="s">
        <v>526</v>
      </c>
      <c r="M41" s="10" t="s">
        <v>526</v>
      </c>
      <c r="N41" s="10">
        <v>1</v>
      </c>
      <c r="O41" s="10">
        <v>1</v>
      </c>
      <c r="P41" s="10">
        <v>0</v>
      </c>
      <c r="Q41" s="10">
        <v>0</v>
      </c>
      <c r="R41" s="10">
        <v>4</v>
      </c>
      <c r="S41" s="10">
        <v>1</v>
      </c>
      <c r="T41" s="10">
        <v>3</v>
      </c>
      <c r="U41" s="10">
        <v>1</v>
      </c>
      <c r="V41" s="10">
        <v>0</v>
      </c>
    </row>
    <row r="42" spans="2:22" x14ac:dyDescent="0.25">
      <c r="B42" t="str">
        <f>'raw data'!B42</f>
        <v>M</v>
      </c>
      <c r="C42" t="str">
        <f>'raw data'!D42</f>
        <v>24-26</v>
      </c>
      <c r="D42" t="str">
        <f>'raw data'!F42</f>
        <v>DIPLOMA</v>
      </c>
      <c r="E42" t="str">
        <f>'raw data'!H42</f>
        <v>Twitter</v>
      </c>
      <c r="F42" s="10">
        <f>IF('raw data'!J42="Social",1,IF('raw data'!J42="Economic",2,IF('raw data'!J42="health",3,IF('raw data'!J42="Political",4,IF('raw data'!J42="Sports",5,"#NA")))))</f>
        <v>5</v>
      </c>
      <c r="G42" s="10">
        <v>1</v>
      </c>
      <c r="H42" s="10">
        <v>5</v>
      </c>
      <c r="I42" s="10">
        <v>2</v>
      </c>
      <c r="J42" s="10">
        <v>1</v>
      </c>
      <c r="K42" s="10" t="s">
        <v>526</v>
      </c>
      <c r="L42" s="10" t="s">
        <v>526</v>
      </c>
      <c r="M42" s="10">
        <v>2</v>
      </c>
      <c r="N42" s="10" t="s">
        <v>526</v>
      </c>
      <c r="O42" s="10">
        <v>1</v>
      </c>
      <c r="P42" s="10">
        <v>0</v>
      </c>
      <c r="Q42" s="10">
        <v>1</v>
      </c>
      <c r="R42" s="10">
        <v>2</v>
      </c>
      <c r="S42" s="10">
        <v>0</v>
      </c>
      <c r="T42" s="10" t="s">
        <v>526</v>
      </c>
      <c r="U42" s="10">
        <v>1</v>
      </c>
      <c r="V42" s="10" t="s">
        <v>526</v>
      </c>
    </row>
    <row r="43" spans="2:22" x14ac:dyDescent="0.25">
      <c r="B43" t="str">
        <f>'raw data'!B43</f>
        <v>M</v>
      </c>
      <c r="C43" t="str">
        <f>'raw data'!D43</f>
        <v>27-29</v>
      </c>
      <c r="D43" t="str">
        <f>'raw data'!F43</f>
        <v>BACHELOR</v>
      </c>
      <c r="E43" t="str">
        <f>'raw data'!H43</f>
        <v>Whatsapp</v>
      </c>
      <c r="F43" s="10">
        <f>IF('raw data'!J43="Social",1,IF('raw data'!J43="Economic",2,IF('raw data'!J43="health",3,IF('raw data'!J43="Political",4,IF('raw data'!J43="Sports",5,"#NA")))))</f>
        <v>2</v>
      </c>
      <c r="G43" s="10">
        <v>2</v>
      </c>
      <c r="H43" s="10">
        <v>5</v>
      </c>
      <c r="I43" s="10">
        <v>1</v>
      </c>
      <c r="J43" s="10">
        <v>2</v>
      </c>
      <c r="K43" s="10">
        <v>1</v>
      </c>
      <c r="L43" s="10">
        <v>1</v>
      </c>
      <c r="M43" s="10">
        <v>2</v>
      </c>
      <c r="N43" s="10">
        <v>1</v>
      </c>
      <c r="O43" s="10">
        <v>1</v>
      </c>
      <c r="P43" s="10">
        <v>0</v>
      </c>
      <c r="Q43" s="10">
        <v>0</v>
      </c>
      <c r="R43" s="10">
        <v>3</v>
      </c>
      <c r="S43" s="10">
        <v>1</v>
      </c>
      <c r="T43" s="10">
        <v>3</v>
      </c>
      <c r="U43" s="10" t="s">
        <v>526</v>
      </c>
      <c r="V43" s="10">
        <v>1</v>
      </c>
    </row>
    <row r="44" spans="2:22" x14ac:dyDescent="0.25">
      <c r="B44" t="str">
        <f>'raw data'!B44</f>
        <v>M</v>
      </c>
      <c r="C44" t="str">
        <f>'raw data'!D44</f>
        <v>Above 40</v>
      </c>
      <c r="D44" t="str">
        <f>'raw data'!F44</f>
        <v>MASTERS</v>
      </c>
      <c r="E44" t="str">
        <f>'raw data'!H44</f>
        <v>Twitter</v>
      </c>
      <c r="F44" s="10">
        <f>IF('raw data'!J44="Social",1,IF('raw data'!J44="Economic",2,IF('raw data'!J44="health",3,IF('raw data'!J44="Political",4,IF('raw data'!J44="Sports",5,"#NA")))))</f>
        <v>4</v>
      </c>
      <c r="G44" s="10" t="s">
        <v>526</v>
      </c>
      <c r="H44" s="10" t="s">
        <v>526</v>
      </c>
      <c r="I44" s="10" t="s">
        <v>526</v>
      </c>
      <c r="J44" s="10" t="s">
        <v>526</v>
      </c>
      <c r="K44" s="10">
        <v>5</v>
      </c>
      <c r="L44" s="10">
        <v>5</v>
      </c>
      <c r="M44" s="10">
        <v>5</v>
      </c>
      <c r="N44" s="10" t="s">
        <v>526</v>
      </c>
      <c r="O44" s="10" t="s">
        <v>526</v>
      </c>
      <c r="P44" s="10">
        <v>0</v>
      </c>
      <c r="Q44" s="10">
        <v>0</v>
      </c>
      <c r="R44" s="10">
        <v>5</v>
      </c>
      <c r="S44" s="10">
        <v>0</v>
      </c>
      <c r="T44" s="10" t="s">
        <v>526</v>
      </c>
      <c r="U44" s="10">
        <v>1</v>
      </c>
      <c r="V44" s="10">
        <v>0</v>
      </c>
    </row>
    <row r="45" spans="2:22" x14ac:dyDescent="0.25">
      <c r="B45" t="str">
        <f>'raw data'!B45</f>
        <v>M</v>
      </c>
      <c r="C45" t="str">
        <f>'raw data'!D45</f>
        <v>Above 40</v>
      </c>
      <c r="D45" t="str">
        <f>'raw data'!F45</f>
        <v>BACHELOR</v>
      </c>
      <c r="E45" t="str">
        <f>'raw data'!H45</f>
        <v>Telegram</v>
      </c>
      <c r="F45" s="10">
        <f>IF('raw data'!J45="Social",1,IF('raw data'!J45="Economic",2,IF('raw data'!J45="health",3,IF('raw data'!J45="Political",4,IF('raw data'!J45="Sports",5,"#NA")))))</f>
        <v>4</v>
      </c>
      <c r="G45" s="10">
        <v>2</v>
      </c>
      <c r="H45" s="10">
        <v>1</v>
      </c>
      <c r="I45" s="10">
        <v>5</v>
      </c>
      <c r="J45" s="10">
        <v>5</v>
      </c>
      <c r="K45" s="10">
        <v>5</v>
      </c>
      <c r="L45" s="10">
        <v>2</v>
      </c>
      <c r="M45" s="10">
        <v>2</v>
      </c>
      <c r="N45" s="10">
        <v>1</v>
      </c>
      <c r="O45" s="10">
        <v>1</v>
      </c>
      <c r="P45" s="10">
        <v>0</v>
      </c>
      <c r="Q45" s="10">
        <v>0</v>
      </c>
      <c r="R45" s="10">
        <v>5</v>
      </c>
      <c r="S45" s="10">
        <v>1</v>
      </c>
      <c r="T45" s="10">
        <v>1</v>
      </c>
      <c r="U45" s="10">
        <v>1</v>
      </c>
      <c r="V45" s="10">
        <v>1</v>
      </c>
    </row>
    <row r="46" spans="2:22" x14ac:dyDescent="0.25">
      <c r="B46" t="str">
        <f>'raw data'!B46</f>
        <v>F</v>
      </c>
      <c r="C46" t="str">
        <f>'raw data'!D46</f>
        <v>21-23</v>
      </c>
      <c r="D46" t="str">
        <f>'raw data'!F46</f>
        <v>BACHELOR</v>
      </c>
      <c r="E46" t="str">
        <f>'raw data'!H46</f>
        <v>Facebook</v>
      </c>
      <c r="F46" s="10">
        <f>IF('raw data'!J46="Social",1,IF('raw data'!J46="Economic",2,IF('raw data'!J46="health",3,IF('raw data'!J46="Political",4,IF('raw data'!J46="Sports",5,"#NA")))))</f>
        <v>3</v>
      </c>
      <c r="G46" s="10">
        <v>2</v>
      </c>
      <c r="H46" s="10">
        <v>4</v>
      </c>
      <c r="I46" s="10">
        <v>1</v>
      </c>
      <c r="J46" s="10">
        <v>2</v>
      </c>
      <c r="K46" s="10">
        <v>2</v>
      </c>
      <c r="L46" s="10">
        <v>2</v>
      </c>
      <c r="M46" s="10">
        <v>2</v>
      </c>
      <c r="N46" s="10">
        <v>1</v>
      </c>
      <c r="O46" s="10">
        <v>1</v>
      </c>
      <c r="P46" s="10" t="s">
        <v>526</v>
      </c>
      <c r="Q46" s="10">
        <v>0</v>
      </c>
      <c r="R46" s="10">
        <v>5</v>
      </c>
      <c r="S46" s="10">
        <v>1</v>
      </c>
      <c r="T46" s="10">
        <v>3</v>
      </c>
      <c r="U46" s="10">
        <v>1</v>
      </c>
      <c r="V46" s="10">
        <v>1</v>
      </c>
    </row>
    <row r="47" spans="2:22" x14ac:dyDescent="0.25">
      <c r="B47" t="str">
        <f>'raw data'!B47</f>
        <v>F</v>
      </c>
      <c r="C47" t="str">
        <f>'raw data'!D47</f>
        <v>18-20</v>
      </c>
      <c r="D47" t="str">
        <f>'raw data'!F47</f>
        <v>DIPLOMA</v>
      </c>
      <c r="E47" t="str">
        <f>'raw data'!H47</f>
        <v>Facebook</v>
      </c>
      <c r="F47" s="10">
        <f>IF('raw data'!J47="Social",1,IF('raw data'!J47="Economic",2,IF('raw data'!J47="health",3,IF('raw data'!J47="Political",4,IF('raw data'!J47="Sports",5,"#NA")))))</f>
        <v>1</v>
      </c>
      <c r="G47" s="10">
        <v>1</v>
      </c>
      <c r="H47" s="10">
        <v>4</v>
      </c>
      <c r="I47" s="10">
        <v>2</v>
      </c>
      <c r="J47" s="10">
        <v>1</v>
      </c>
      <c r="K47" s="10">
        <v>1</v>
      </c>
      <c r="L47" s="10">
        <v>1</v>
      </c>
      <c r="M47" s="10">
        <v>5</v>
      </c>
      <c r="N47" s="10" t="s">
        <v>526</v>
      </c>
      <c r="O47" s="10">
        <v>1</v>
      </c>
      <c r="P47" s="10">
        <v>0</v>
      </c>
      <c r="Q47" s="10">
        <v>1</v>
      </c>
      <c r="R47" s="10">
        <v>3</v>
      </c>
      <c r="S47" s="10" t="s">
        <v>526</v>
      </c>
      <c r="T47" s="10" t="s">
        <v>526</v>
      </c>
      <c r="U47" s="10">
        <v>1</v>
      </c>
      <c r="V47" s="10" t="s">
        <v>526</v>
      </c>
    </row>
    <row r="48" spans="2:22" x14ac:dyDescent="0.25">
      <c r="B48" t="str">
        <f>'raw data'!B48</f>
        <v>F</v>
      </c>
      <c r="C48" t="str">
        <f>'raw data'!D48</f>
        <v>24-26</v>
      </c>
      <c r="D48" t="str">
        <f>'raw data'!F48</f>
        <v>BACHELOR</v>
      </c>
      <c r="E48" t="str">
        <f>'raw data'!H48</f>
        <v>Whatsapp</v>
      </c>
      <c r="F48" s="10">
        <f>IF('raw data'!J48="Social",1,IF('raw data'!J48="Economic",2,IF('raw data'!J48="health",3,IF('raw data'!J48="Political",4,IF('raw data'!J48="Sports",5,"#NA")))))</f>
        <v>2</v>
      </c>
      <c r="G48" s="10">
        <v>2</v>
      </c>
      <c r="H48" s="10">
        <v>5</v>
      </c>
      <c r="I48" s="10">
        <v>1</v>
      </c>
      <c r="J48" s="10">
        <v>2</v>
      </c>
      <c r="K48" s="10">
        <v>1</v>
      </c>
      <c r="L48" s="10">
        <v>1</v>
      </c>
      <c r="M48" s="10">
        <v>2</v>
      </c>
      <c r="N48" s="10">
        <v>1</v>
      </c>
      <c r="O48" s="10">
        <v>1</v>
      </c>
      <c r="P48" s="10">
        <v>1</v>
      </c>
      <c r="Q48" s="10">
        <v>0</v>
      </c>
      <c r="R48" s="10">
        <v>2</v>
      </c>
      <c r="S48" s="10">
        <v>1</v>
      </c>
      <c r="T48" s="10">
        <v>4</v>
      </c>
      <c r="U48" s="10" t="s">
        <v>526</v>
      </c>
      <c r="V48" s="10">
        <v>1</v>
      </c>
    </row>
    <row r="49" spans="2:22" x14ac:dyDescent="0.25">
      <c r="B49" t="str">
        <f>'raw data'!B49</f>
        <v>F</v>
      </c>
      <c r="C49" t="str">
        <f>'raw data'!D49</f>
        <v>24-26</v>
      </c>
      <c r="D49" t="str">
        <f>'raw data'!F49</f>
        <v>DIPLOMA</v>
      </c>
      <c r="E49" t="str">
        <f>'raw data'!H49</f>
        <v>Whatsapp</v>
      </c>
      <c r="F49" s="10">
        <f>IF('raw data'!J49="Social",1,IF('raw data'!J49="Economic",2,IF('raw data'!J49="health",3,IF('raw data'!J49="Political",4,IF('raw data'!J49="Sports",5,"#NA")))))</f>
        <v>1</v>
      </c>
      <c r="G49" s="10">
        <v>1</v>
      </c>
      <c r="H49" s="10">
        <v>1</v>
      </c>
      <c r="I49" s="10">
        <v>2</v>
      </c>
      <c r="J49" s="10">
        <v>1</v>
      </c>
      <c r="K49" s="10" t="s">
        <v>526</v>
      </c>
      <c r="L49" s="10">
        <v>1</v>
      </c>
      <c r="M49" s="10">
        <v>1</v>
      </c>
      <c r="N49" s="10">
        <v>1</v>
      </c>
      <c r="O49" s="10">
        <v>1</v>
      </c>
      <c r="P49" s="10">
        <v>0</v>
      </c>
      <c r="Q49" s="10">
        <v>1</v>
      </c>
      <c r="R49" s="10">
        <v>2</v>
      </c>
      <c r="S49" s="10">
        <v>1</v>
      </c>
      <c r="T49" s="10">
        <v>3</v>
      </c>
      <c r="U49" s="10">
        <v>1</v>
      </c>
      <c r="V49" s="10">
        <v>1</v>
      </c>
    </row>
    <row r="50" spans="2:22" x14ac:dyDescent="0.25">
      <c r="B50" t="str">
        <f>'raw data'!B50</f>
        <v>M</v>
      </c>
      <c r="C50" t="str">
        <f>'raw data'!D50</f>
        <v>30-39</v>
      </c>
      <c r="D50" t="str">
        <f>'raw data'!F50</f>
        <v>BACHELOR</v>
      </c>
      <c r="E50" t="str">
        <f>'raw data'!H50</f>
        <v>Whatsapp</v>
      </c>
      <c r="F50" s="10">
        <f>IF('raw data'!J50="Social",1,IF('raw data'!J50="Economic",2,IF('raw data'!J50="health",3,IF('raw data'!J50="Political",4,IF('raw data'!J50="Sports",5,"#NA")))))</f>
        <v>3</v>
      </c>
      <c r="G50" s="10" t="s">
        <v>526</v>
      </c>
      <c r="H50" s="10" t="s">
        <v>526</v>
      </c>
      <c r="I50" s="10">
        <v>5</v>
      </c>
      <c r="J50" s="10">
        <v>2</v>
      </c>
      <c r="K50" s="10">
        <v>2</v>
      </c>
      <c r="L50" s="10">
        <v>2</v>
      </c>
      <c r="M50" s="10">
        <v>2</v>
      </c>
      <c r="N50" s="10">
        <v>0</v>
      </c>
      <c r="O50" s="10">
        <v>0</v>
      </c>
      <c r="P50" s="10" t="s">
        <v>526</v>
      </c>
      <c r="Q50" s="10">
        <v>1</v>
      </c>
      <c r="R50" s="10">
        <v>5</v>
      </c>
      <c r="S50" s="10">
        <v>1</v>
      </c>
      <c r="T50" s="10">
        <v>2</v>
      </c>
      <c r="U50" s="10">
        <v>1</v>
      </c>
      <c r="V50" s="10">
        <v>1</v>
      </c>
    </row>
    <row r="51" spans="2:22" x14ac:dyDescent="0.25">
      <c r="B51" t="str">
        <f>'raw data'!B51</f>
        <v>M</v>
      </c>
      <c r="C51" t="str">
        <f>'raw data'!D51</f>
        <v>Above 40</v>
      </c>
      <c r="D51" t="str">
        <f>'raw data'!F51</f>
        <v>MASTERS</v>
      </c>
      <c r="E51" t="str">
        <f>'raw data'!H51</f>
        <v>Whatsapp</v>
      </c>
      <c r="F51" s="10">
        <f>IF('raw data'!J51="Social",1,IF('raw data'!J51="Economic",2,IF('raw data'!J51="health",3,IF('raw data'!J51="Political",4,IF('raw data'!J51="Sports",5,"#NA")))))</f>
        <v>4</v>
      </c>
      <c r="G51" s="10" t="s">
        <v>526</v>
      </c>
      <c r="H51" s="10" t="s">
        <v>526</v>
      </c>
      <c r="I51" s="10" t="s">
        <v>526</v>
      </c>
      <c r="J51" s="10" t="s">
        <v>526</v>
      </c>
      <c r="K51" s="10" t="s">
        <v>526</v>
      </c>
      <c r="L51" s="10" t="s">
        <v>526</v>
      </c>
      <c r="M51" s="10">
        <v>5</v>
      </c>
      <c r="N51" s="10" t="s">
        <v>526</v>
      </c>
      <c r="O51" s="10" t="s">
        <v>526</v>
      </c>
      <c r="P51" s="10">
        <v>0</v>
      </c>
      <c r="Q51" s="10">
        <v>0</v>
      </c>
      <c r="R51" s="10">
        <v>5</v>
      </c>
      <c r="S51" s="10">
        <v>0</v>
      </c>
      <c r="T51" s="10" t="s">
        <v>526</v>
      </c>
      <c r="U51" s="10">
        <v>1</v>
      </c>
      <c r="V51" s="10">
        <v>0</v>
      </c>
    </row>
    <row r="52" spans="2:22" x14ac:dyDescent="0.25">
      <c r="B52" t="str">
        <f>'raw data'!B52</f>
        <v>F</v>
      </c>
      <c r="C52" t="str">
        <f>'raw data'!D52</f>
        <v>21-23</v>
      </c>
      <c r="D52" t="str">
        <f>'raw data'!F52</f>
        <v>BACHELOR</v>
      </c>
      <c r="E52" t="str">
        <f>'raw data'!H52</f>
        <v>Twitter</v>
      </c>
      <c r="F52" s="10">
        <f>IF('raw data'!J52="Social",1,IF('raw data'!J52="Economic",2,IF('raw data'!J52="health",3,IF('raw data'!J52="Political",4,IF('raw data'!J52="Sports",5,"#NA")))))</f>
        <v>3</v>
      </c>
      <c r="G52" s="10">
        <v>2</v>
      </c>
      <c r="H52" s="10">
        <v>4</v>
      </c>
      <c r="I52" s="10">
        <v>5</v>
      </c>
      <c r="J52" s="10">
        <v>2</v>
      </c>
      <c r="K52" s="10">
        <v>2</v>
      </c>
      <c r="L52" s="10">
        <v>2</v>
      </c>
      <c r="M52" s="10">
        <v>2</v>
      </c>
      <c r="N52" s="10">
        <v>1</v>
      </c>
      <c r="O52" s="10">
        <v>1</v>
      </c>
      <c r="P52" s="10">
        <v>0</v>
      </c>
      <c r="Q52" s="10">
        <v>1</v>
      </c>
      <c r="R52" s="10">
        <v>4</v>
      </c>
      <c r="S52" s="10">
        <v>1</v>
      </c>
      <c r="T52" s="10">
        <v>2</v>
      </c>
      <c r="U52" s="10">
        <v>1</v>
      </c>
      <c r="V52" s="10">
        <v>1</v>
      </c>
    </row>
    <row r="53" spans="2:22" x14ac:dyDescent="0.25">
      <c r="B53" t="str">
        <f>'raw data'!B53</f>
        <v>F</v>
      </c>
      <c r="C53" t="str">
        <f>'raw data'!D53</f>
        <v>30-39</v>
      </c>
      <c r="D53" t="str">
        <f>'raw data'!F53</f>
        <v>BACHELOR</v>
      </c>
      <c r="E53" t="str">
        <f>'raw data'!H53</f>
        <v>Twitter</v>
      </c>
      <c r="F53" s="10">
        <f>IF('raw data'!J53="Social",1,IF('raw data'!J53="Economic",2,IF('raw data'!J53="health",3,IF('raw data'!J53="Political",4,IF('raw data'!J53="Sports",5,"#NA")))))</f>
        <v>2</v>
      </c>
      <c r="G53" s="10">
        <v>2</v>
      </c>
      <c r="H53" s="10">
        <v>5</v>
      </c>
      <c r="I53" s="10" t="s">
        <v>526</v>
      </c>
      <c r="J53" s="10">
        <v>1</v>
      </c>
      <c r="K53" s="10">
        <v>1</v>
      </c>
      <c r="L53" s="10" t="s">
        <v>526</v>
      </c>
      <c r="M53" s="10">
        <v>1</v>
      </c>
      <c r="N53" s="10">
        <v>0</v>
      </c>
      <c r="O53" s="10">
        <v>1</v>
      </c>
      <c r="P53" s="10">
        <v>1</v>
      </c>
      <c r="Q53" s="10">
        <v>1</v>
      </c>
      <c r="R53" s="10">
        <v>1</v>
      </c>
      <c r="S53" s="10">
        <v>0</v>
      </c>
      <c r="T53" s="10" t="s">
        <v>526</v>
      </c>
      <c r="U53" s="10">
        <v>0</v>
      </c>
      <c r="V53" s="10">
        <v>0</v>
      </c>
    </row>
    <row r="54" spans="2:22" x14ac:dyDescent="0.25">
      <c r="B54" t="str">
        <f>'raw data'!B54</f>
        <v>M</v>
      </c>
      <c r="C54" t="str">
        <f>'raw data'!D54</f>
        <v>Above 40</v>
      </c>
      <c r="D54" t="str">
        <f>'raw data'!F54</f>
        <v>MASTERS</v>
      </c>
      <c r="E54" t="str">
        <f>'raw data'!H54</f>
        <v>Telegram</v>
      </c>
      <c r="F54" s="10">
        <f>IF('raw data'!J54="Social",1,IF('raw data'!J54="Economic",2,IF('raw data'!J54="health",3,IF('raw data'!J54="Political",4,IF('raw data'!J54="Sports",5,"#NA")))))</f>
        <v>5</v>
      </c>
      <c r="G54" s="10" t="s">
        <v>526</v>
      </c>
      <c r="H54" s="10" t="s">
        <v>526</v>
      </c>
      <c r="I54" s="10" t="s">
        <v>526</v>
      </c>
      <c r="J54" s="10" t="s">
        <v>526</v>
      </c>
      <c r="K54" s="10" t="s">
        <v>526</v>
      </c>
      <c r="L54" s="10" t="s">
        <v>526</v>
      </c>
      <c r="M54" s="10">
        <v>5</v>
      </c>
      <c r="N54" s="10">
        <v>1</v>
      </c>
      <c r="O54" s="10" t="s">
        <v>526</v>
      </c>
      <c r="P54" s="10">
        <v>0</v>
      </c>
      <c r="Q54" s="10">
        <v>1</v>
      </c>
      <c r="R54" s="10">
        <v>4</v>
      </c>
      <c r="S54" s="10" t="s">
        <v>526</v>
      </c>
      <c r="T54" s="10" t="s">
        <v>526</v>
      </c>
      <c r="U54" s="10">
        <v>1</v>
      </c>
      <c r="V54" s="10">
        <v>1</v>
      </c>
    </row>
    <row r="55" spans="2:22" x14ac:dyDescent="0.25">
      <c r="B55" t="str">
        <f>'raw data'!B55</f>
        <v>F</v>
      </c>
      <c r="C55" t="str">
        <f>'raw data'!D55</f>
        <v>30-39</v>
      </c>
      <c r="D55" t="str">
        <f>'raw data'!F55</f>
        <v>BACHELOR</v>
      </c>
      <c r="E55" t="str">
        <f>'raw data'!H55</f>
        <v>Twitter</v>
      </c>
      <c r="F55" s="10">
        <f>IF('raw data'!J55="Social",1,IF('raw data'!J55="Economic",2,IF('raw data'!J55="health",3,IF('raw data'!J55="Political",4,IF('raw data'!J55="Sports",5,"#NA")))))</f>
        <v>2</v>
      </c>
      <c r="G55" s="10">
        <v>2</v>
      </c>
      <c r="H55" s="10">
        <v>5</v>
      </c>
      <c r="I55" s="10" t="s">
        <v>526</v>
      </c>
      <c r="J55" s="10">
        <v>1</v>
      </c>
      <c r="K55" s="10">
        <v>1</v>
      </c>
      <c r="L55" s="10" t="s">
        <v>526</v>
      </c>
      <c r="M55" s="10">
        <v>1</v>
      </c>
      <c r="N55" s="10">
        <v>0</v>
      </c>
      <c r="O55" s="10">
        <v>1</v>
      </c>
      <c r="P55" s="10">
        <v>1</v>
      </c>
      <c r="Q55" s="10">
        <v>1</v>
      </c>
      <c r="R55" s="10">
        <v>1</v>
      </c>
      <c r="S55" s="10">
        <v>0</v>
      </c>
      <c r="T55" s="10" t="s">
        <v>526</v>
      </c>
      <c r="U55" s="10">
        <v>0</v>
      </c>
      <c r="V55" s="10">
        <v>0</v>
      </c>
    </row>
    <row r="56" spans="2:22" x14ac:dyDescent="0.25">
      <c r="B56" t="str">
        <f>'raw data'!B56</f>
        <v>M</v>
      </c>
      <c r="C56" t="str">
        <f>'raw data'!D56</f>
        <v>24-26</v>
      </c>
      <c r="D56" t="str">
        <f>'raw data'!F56</f>
        <v>DIPLOMA</v>
      </c>
      <c r="E56" t="str">
        <f>'raw data'!H56</f>
        <v>Twitter</v>
      </c>
      <c r="F56" s="10">
        <f>IF('raw data'!J56="Social",1,IF('raw data'!J56="Economic",2,IF('raw data'!J56="health",3,IF('raw data'!J56="Political",4,IF('raw data'!J56="Sports",5,"#NA")))))</f>
        <v>1</v>
      </c>
      <c r="G56" s="10">
        <v>1</v>
      </c>
      <c r="H56" s="10">
        <v>5</v>
      </c>
      <c r="I56" s="10">
        <v>2</v>
      </c>
      <c r="J56" s="10">
        <v>1</v>
      </c>
      <c r="K56" s="10" t="s">
        <v>526</v>
      </c>
      <c r="L56" s="10">
        <v>1</v>
      </c>
      <c r="M56" s="10">
        <v>2</v>
      </c>
      <c r="N56" s="10" t="s">
        <v>526</v>
      </c>
      <c r="O56" s="10">
        <v>1</v>
      </c>
      <c r="P56" s="10">
        <v>0</v>
      </c>
      <c r="Q56" s="10">
        <v>1</v>
      </c>
      <c r="R56" s="10">
        <v>4</v>
      </c>
      <c r="S56" s="10">
        <v>0</v>
      </c>
      <c r="T56" s="10" t="s">
        <v>526</v>
      </c>
      <c r="U56" s="10">
        <v>1</v>
      </c>
      <c r="V56" s="10" t="s">
        <v>526</v>
      </c>
    </row>
    <row r="57" spans="2:22" x14ac:dyDescent="0.25">
      <c r="B57" t="str">
        <f>'raw data'!B57</f>
        <v>M</v>
      </c>
      <c r="C57" t="str">
        <f>'raw data'!D57</f>
        <v>30-39</v>
      </c>
      <c r="D57" t="str">
        <f>'raw data'!F57</f>
        <v>DIPLOMA</v>
      </c>
      <c r="E57" t="str">
        <f>'raw data'!H57</f>
        <v>Twitter</v>
      </c>
      <c r="F57" s="10">
        <f>IF('raw data'!J57="Social",1,IF('raw data'!J57="Economic",2,IF('raw data'!J57="health",3,IF('raw data'!J57="Political",4,IF('raw data'!J57="Sports",5,"#NA")))))</f>
        <v>3</v>
      </c>
      <c r="G57" s="10">
        <v>4</v>
      </c>
      <c r="H57" s="10" t="s">
        <v>526</v>
      </c>
      <c r="I57" s="10">
        <v>5</v>
      </c>
      <c r="J57" s="10">
        <v>1</v>
      </c>
      <c r="K57" s="10">
        <v>2</v>
      </c>
      <c r="L57" s="10">
        <v>1</v>
      </c>
      <c r="M57" s="10">
        <v>1</v>
      </c>
      <c r="N57" s="10">
        <v>0</v>
      </c>
      <c r="O57" s="10">
        <v>0</v>
      </c>
      <c r="P57" s="10">
        <v>0</v>
      </c>
      <c r="Q57" s="10">
        <v>1</v>
      </c>
      <c r="R57" s="10">
        <v>3</v>
      </c>
      <c r="S57" s="10">
        <v>1</v>
      </c>
      <c r="T57" s="10">
        <v>3</v>
      </c>
      <c r="U57" s="10" t="s">
        <v>526</v>
      </c>
      <c r="V57" s="10">
        <v>1</v>
      </c>
    </row>
    <row r="58" spans="2:22" x14ac:dyDescent="0.25">
      <c r="B58" t="str">
        <f>'raw data'!B58</f>
        <v>M</v>
      </c>
      <c r="C58" t="str">
        <f>'raw data'!D58</f>
        <v>Above 40</v>
      </c>
      <c r="D58" t="str">
        <f>'raw data'!F58</f>
        <v>MASTERS</v>
      </c>
      <c r="E58" t="str">
        <f>'raw data'!H58</f>
        <v>Whatsapp</v>
      </c>
      <c r="F58" s="10">
        <f>IF('raw data'!J58="Social",1,IF('raw data'!J58="Economic",2,IF('raw data'!J58="health",3,IF('raw data'!J58="Political",4,IF('raw data'!J58="Sports",5,"#NA")))))</f>
        <v>4</v>
      </c>
      <c r="G58" s="10" t="s">
        <v>526</v>
      </c>
      <c r="H58" s="10" t="s">
        <v>526</v>
      </c>
      <c r="I58" s="10">
        <v>5</v>
      </c>
      <c r="J58" s="10">
        <v>5</v>
      </c>
      <c r="K58" s="10">
        <v>5</v>
      </c>
      <c r="L58" s="10">
        <v>2</v>
      </c>
      <c r="M58" s="10">
        <v>5</v>
      </c>
      <c r="N58" s="10" t="s">
        <v>526</v>
      </c>
      <c r="O58" s="10">
        <v>1</v>
      </c>
      <c r="P58" s="10">
        <v>0</v>
      </c>
      <c r="Q58" s="10">
        <v>1</v>
      </c>
      <c r="R58" s="10">
        <v>5</v>
      </c>
      <c r="S58" s="10">
        <v>1</v>
      </c>
      <c r="T58" s="10">
        <v>1</v>
      </c>
      <c r="U58" s="10">
        <v>1</v>
      </c>
      <c r="V58" s="10">
        <v>0</v>
      </c>
    </row>
    <row r="59" spans="2:22" x14ac:dyDescent="0.25">
      <c r="B59" t="str">
        <f>'raw data'!B59</f>
        <v>M</v>
      </c>
      <c r="C59" t="str">
        <f>'raw data'!D59</f>
        <v>24-26</v>
      </c>
      <c r="D59" t="str">
        <f>'raw data'!F59</f>
        <v>DIPLOMA</v>
      </c>
      <c r="E59" t="str">
        <f>'raw data'!H59</f>
        <v>Twitter</v>
      </c>
      <c r="F59" s="10">
        <f>IF('raw data'!J59="Social",1,IF('raw data'!J59="Economic",2,IF('raw data'!J59="health",3,IF('raw data'!J59="Political",4,IF('raw data'!J59="Sports",5,"#NA")))))</f>
        <v>1</v>
      </c>
      <c r="G59" s="10">
        <v>1</v>
      </c>
      <c r="H59" s="10">
        <v>5</v>
      </c>
      <c r="I59" s="10">
        <v>2</v>
      </c>
      <c r="J59" s="10">
        <v>1</v>
      </c>
      <c r="K59" s="10" t="s">
        <v>526</v>
      </c>
      <c r="L59" s="10">
        <v>1</v>
      </c>
      <c r="M59" s="10">
        <v>2</v>
      </c>
      <c r="N59" s="10" t="s">
        <v>526</v>
      </c>
      <c r="O59" s="10">
        <v>1</v>
      </c>
      <c r="P59" s="10">
        <v>0</v>
      </c>
      <c r="Q59" s="10">
        <v>1</v>
      </c>
      <c r="R59" s="10">
        <v>4</v>
      </c>
      <c r="S59" s="10">
        <v>0</v>
      </c>
      <c r="T59" s="10" t="s">
        <v>526</v>
      </c>
      <c r="U59" s="10">
        <v>1</v>
      </c>
      <c r="V59" s="10" t="s">
        <v>526</v>
      </c>
    </row>
    <row r="60" spans="2:22" x14ac:dyDescent="0.25">
      <c r="B60" t="str">
        <f>'raw data'!B60</f>
        <v>M</v>
      </c>
      <c r="C60" t="str">
        <f>'raw data'!D60</f>
        <v>30-39</v>
      </c>
      <c r="D60" t="str">
        <f>'raw data'!F60</f>
        <v>DIPLOMA</v>
      </c>
      <c r="E60" t="str">
        <f>'raw data'!H60</f>
        <v>Whatsapp</v>
      </c>
      <c r="F60" s="10">
        <f>IF('raw data'!J60="Social",1,IF('raw data'!J60="Economic",2,IF('raw data'!J60="health",3,IF('raw data'!J60="Political",4,IF('raw data'!J60="Sports",5,"#NA")))))</f>
        <v>3</v>
      </c>
      <c r="G60" s="10" t="s">
        <v>526</v>
      </c>
      <c r="H60" s="10" t="s">
        <v>526</v>
      </c>
      <c r="I60" s="10">
        <v>5</v>
      </c>
      <c r="J60" s="10">
        <v>2</v>
      </c>
      <c r="K60" s="10">
        <v>2</v>
      </c>
      <c r="L60" s="10">
        <v>1</v>
      </c>
      <c r="M60" s="10">
        <v>1</v>
      </c>
      <c r="N60" s="10">
        <v>1</v>
      </c>
      <c r="O60" s="10">
        <v>0</v>
      </c>
      <c r="P60" s="10">
        <v>0</v>
      </c>
      <c r="Q60" s="10">
        <v>1</v>
      </c>
      <c r="R60" s="10">
        <v>5</v>
      </c>
      <c r="S60" s="10">
        <v>0</v>
      </c>
      <c r="T60" s="10" t="s">
        <v>526</v>
      </c>
      <c r="U60" s="10">
        <v>1</v>
      </c>
      <c r="V60" s="10">
        <v>1</v>
      </c>
    </row>
    <row r="61" spans="2:22" x14ac:dyDescent="0.25">
      <c r="B61" t="str">
        <f>'raw data'!B61</f>
        <v>M</v>
      </c>
      <c r="C61" t="str">
        <f>'raw data'!D61</f>
        <v>30-39</v>
      </c>
      <c r="D61" t="str">
        <f>'raw data'!F61</f>
        <v>DIPLOMA</v>
      </c>
      <c r="E61" t="str">
        <f>'raw data'!H61</f>
        <v>Twitter</v>
      </c>
      <c r="F61" s="10">
        <f>IF('raw data'!J61="Social",1,IF('raw data'!J61="Economic",2,IF('raw data'!J61="health",3,IF('raw data'!J61="Political",4,IF('raw data'!J61="Sports",5,"#NA")))))</f>
        <v>3</v>
      </c>
      <c r="G61" s="10" t="s">
        <v>526</v>
      </c>
      <c r="H61" s="10" t="s">
        <v>526</v>
      </c>
      <c r="I61" s="10">
        <v>5</v>
      </c>
      <c r="J61" s="10">
        <v>1</v>
      </c>
      <c r="K61" s="10">
        <v>2</v>
      </c>
      <c r="L61" s="10">
        <v>1</v>
      </c>
      <c r="M61" s="10">
        <v>1</v>
      </c>
      <c r="N61" s="10">
        <v>0</v>
      </c>
      <c r="O61" s="10">
        <v>0</v>
      </c>
      <c r="P61" s="10">
        <v>0</v>
      </c>
      <c r="Q61" s="10">
        <v>1</v>
      </c>
      <c r="R61" s="10">
        <v>5</v>
      </c>
      <c r="S61" s="10">
        <v>0</v>
      </c>
      <c r="T61" s="10" t="s">
        <v>526</v>
      </c>
      <c r="U61" s="10" t="s">
        <v>526</v>
      </c>
      <c r="V61" s="10">
        <v>1</v>
      </c>
    </row>
    <row r="62" spans="2:22" x14ac:dyDescent="0.25">
      <c r="B62" t="str">
        <f>'raw data'!B62</f>
        <v>M</v>
      </c>
      <c r="C62" t="str">
        <f>'raw data'!D62</f>
        <v>Above 40</v>
      </c>
      <c r="D62" t="str">
        <f>'raw data'!F62</f>
        <v>MASTERS</v>
      </c>
      <c r="E62" t="str">
        <f>'raw data'!H62</f>
        <v>Whatsapp</v>
      </c>
      <c r="F62" s="10">
        <f>IF('raw data'!J62="Social",1,IF('raw data'!J62="Economic",2,IF('raw data'!J62="health",3,IF('raw data'!J62="Political",4,IF('raw data'!J62="Sports",5,"#NA")))))</f>
        <v>4</v>
      </c>
      <c r="G62" s="10" t="s">
        <v>526</v>
      </c>
      <c r="H62" s="10" t="s">
        <v>526</v>
      </c>
      <c r="I62" s="10" t="s">
        <v>526</v>
      </c>
      <c r="J62" s="10" t="s">
        <v>526</v>
      </c>
      <c r="K62" s="10" t="s">
        <v>526</v>
      </c>
      <c r="L62" s="10" t="s">
        <v>526</v>
      </c>
      <c r="M62" s="10">
        <v>5</v>
      </c>
      <c r="N62" s="10" t="s">
        <v>526</v>
      </c>
      <c r="O62" s="10" t="s">
        <v>526</v>
      </c>
      <c r="P62" s="10">
        <v>0</v>
      </c>
      <c r="Q62" s="10">
        <v>0</v>
      </c>
      <c r="R62" s="10">
        <v>5</v>
      </c>
      <c r="S62" s="10">
        <v>1</v>
      </c>
      <c r="T62" s="10">
        <v>2</v>
      </c>
      <c r="U62" s="10">
        <v>1</v>
      </c>
      <c r="V62" s="10">
        <v>0</v>
      </c>
    </row>
    <row r="63" spans="2:22" x14ac:dyDescent="0.25">
      <c r="B63" t="str">
        <f>'raw data'!B63</f>
        <v>M</v>
      </c>
      <c r="C63" t="str">
        <f>'raw data'!D63</f>
        <v>27-29</v>
      </c>
      <c r="D63" t="str">
        <f>'raw data'!F63</f>
        <v>BACHELOR</v>
      </c>
      <c r="E63" t="str">
        <f>'raw data'!H63</f>
        <v>Telegram</v>
      </c>
      <c r="F63" s="10">
        <f>IF('raw data'!J63="Social",1,IF('raw data'!J63="Economic",2,IF('raw data'!J63="health",3,IF('raw data'!J63="Political",4,IF('raw data'!J63="Sports",5,"#NA")))))</f>
        <v>4</v>
      </c>
      <c r="G63" s="10" t="s">
        <v>526</v>
      </c>
      <c r="H63" s="10" t="s">
        <v>526</v>
      </c>
      <c r="I63" s="10">
        <v>5</v>
      </c>
      <c r="J63" s="10">
        <v>5</v>
      </c>
      <c r="K63" s="10">
        <v>2</v>
      </c>
      <c r="L63" s="10">
        <v>2</v>
      </c>
      <c r="M63" s="10">
        <v>2</v>
      </c>
      <c r="N63" s="10">
        <v>1</v>
      </c>
      <c r="O63" s="10">
        <v>1</v>
      </c>
      <c r="P63" s="10">
        <v>0</v>
      </c>
      <c r="Q63" s="10">
        <v>0</v>
      </c>
      <c r="R63" s="10">
        <v>1</v>
      </c>
      <c r="S63" s="10">
        <v>0</v>
      </c>
      <c r="T63" s="10" t="s">
        <v>526</v>
      </c>
      <c r="U63" s="10" t="s">
        <v>526</v>
      </c>
      <c r="V63" s="10" t="s">
        <v>526</v>
      </c>
    </row>
    <row r="64" spans="2:22" x14ac:dyDescent="0.25">
      <c r="B64" t="str">
        <f>'raw data'!B64</f>
        <v>F</v>
      </c>
      <c r="C64" t="str">
        <f>'raw data'!D64</f>
        <v>27-29</v>
      </c>
      <c r="D64" t="str">
        <f>'raw data'!F64</f>
        <v>DIPLOMA</v>
      </c>
      <c r="E64" t="str">
        <f>'raw data'!H64</f>
        <v>Twitter</v>
      </c>
      <c r="F64" s="10">
        <f>IF('raw data'!J64="Social",1,IF('raw data'!J64="Economic",2,IF('raw data'!J64="health",3,IF('raw data'!J64="Political",4,IF('raw data'!J64="Sports",5,"#NA")))))</f>
        <v>4</v>
      </c>
      <c r="G64" s="10">
        <v>1</v>
      </c>
      <c r="H64" s="10">
        <v>1</v>
      </c>
      <c r="I64" s="10" t="s">
        <v>526</v>
      </c>
      <c r="J64" s="10" t="s">
        <v>526</v>
      </c>
      <c r="K64" s="10">
        <v>5</v>
      </c>
      <c r="L64" s="10">
        <v>2</v>
      </c>
      <c r="M64" s="10">
        <v>2</v>
      </c>
      <c r="N64" s="10" t="s">
        <v>526</v>
      </c>
      <c r="O64" s="10">
        <v>0</v>
      </c>
      <c r="P64" s="10">
        <v>0</v>
      </c>
      <c r="Q64" s="10">
        <v>1</v>
      </c>
      <c r="R64" s="10">
        <v>4</v>
      </c>
      <c r="S64" s="10">
        <v>0</v>
      </c>
      <c r="T64" s="10" t="s">
        <v>526</v>
      </c>
      <c r="U64" s="10">
        <v>1</v>
      </c>
      <c r="V64" s="10">
        <v>0</v>
      </c>
    </row>
    <row r="65" spans="2:22" x14ac:dyDescent="0.25">
      <c r="B65" t="str">
        <f>'raw data'!B65</f>
        <v>M</v>
      </c>
      <c r="C65" t="str">
        <f>'raw data'!D65</f>
        <v>24-26</v>
      </c>
      <c r="D65" t="str">
        <f>'raw data'!F65</f>
        <v>DIPLOMA</v>
      </c>
      <c r="E65" t="str">
        <f>'raw data'!H65</f>
        <v>Twitter</v>
      </c>
      <c r="F65" s="10">
        <f>IF('raw data'!J65="Social",1,IF('raw data'!J65="Economic",2,IF('raw data'!J65="health",3,IF('raw data'!J65="Political",4,IF('raw data'!J65="Sports",5,"#NA")))))</f>
        <v>2</v>
      </c>
      <c r="G65" s="10" t="s">
        <v>526</v>
      </c>
      <c r="H65" s="10" t="s">
        <v>526</v>
      </c>
      <c r="I65" s="10">
        <v>2</v>
      </c>
      <c r="J65" s="10" t="s">
        <v>526</v>
      </c>
      <c r="K65" s="10">
        <v>5</v>
      </c>
      <c r="L65" s="10" t="s">
        <v>526</v>
      </c>
      <c r="M65" s="10" t="s">
        <v>526</v>
      </c>
      <c r="N65" s="10">
        <v>1</v>
      </c>
      <c r="O65" s="10">
        <v>1</v>
      </c>
      <c r="P65" s="10">
        <v>0</v>
      </c>
      <c r="Q65" s="10">
        <v>0</v>
      </c>
      <c r="R65" s="10">
        <v>4</v>
      </c>
      <c r="S65" s="10">
        <v>0</v>
      </c>
      <c r="T65" s="10" t="s">
        <v>526</v>
      </c>
      <c r="U65" s="10">
        <v>1</v>
      </c>
      <c r="V65" s="10">
        <v>0</v>
      </c>
    </row>
    <row r="66" spans="2:22" x14ac:dyDescent="0.25">
      <c r="B66" t="str">
        <f>'raw data'!B66</f>
        <v>M</v>
      </c>
      <c r="C66" t="str">
        <f>'raw data'!D66</f>
        <v>Above 40</v>
      </c>
      <c r="D66" t="str">
        <f>'raw data'!F66</f>
        <v>BACHELOR</v>
      </c>
      <c r="E66" t="str">
        <f>'raw data'!H66</f>
        <v>Whatsapp</v>
      </c>
      <c r="F66" s="10">
        <f>IF('raw data'!J66="Social",1,IF('raw data'!J66="Economic",2,IF('raw data'!J66="health",3,IF('raw data'!J66="Political",4,IF('raw data'!J66="Sports",5,"#NA")))))</f>
        <v>4</v>
      </c>
      <c r="G66" s="10" t="s">
        <v>526</v>
      </c>
      <c r="H66" s="10" t="s">
        <v>526</v>
      </c>
      <c r="I66" s="10">
        <v>5</v>
      </c>
      <c r="J66" s="10">
        <v>5</v>
      </c>
      <c r="K66" s="10">
        <v>5</v>
      </c>
      <c r="L66" s="10">
        <v>2</v>
      </c>
      <c r="M66" s="10">
        <v>5</v>
      </c>
      <c r="N66" s="10" t="s">
        <v>526</v>
      </c>
      <c r="O66" s="10">
        <v>1</v>
      </c>
      <c r="P66" s="10">
        <v>0</v>
      </c>
      <c r="Q66" s="10">
        <v>0</v>
      </c>
      <c r="R66" s="10">
        <v>5</v>
      </c>
      <c r="S66" s="10">
        <v>1</v>
      </c>
      <c r="T66" s="10">
        <v>1</v>
      </c>
      <c r="U66" s="10">
        <v>1</v>
      </c>
      <c r="V66" s="10">
        <v>0</v>
      </c>
    </row>
    <row r="67" spans="2:22" x14ac:dyDescent="0.25">
      <c r="B67" t="str">
        <f>'raw data'!B67</f>
        <v>F</v>
      </c>
      <c r="C67" t="str">
        <f>'raw data'!D67</f>
        <v>21-23</v>
      </c>
      <c r="D67" t="str">
        <f>'raw data'!F67</f>
        <v>BACHELOR</v>
      </c>
      <c r="E67" t="str">
        <f>'raw data'!H67</f>
        <v>Facebook</v>
      </c>
      <c r="F67" s="10">
        <f>IF('raw data'!J67="Social",1,IF('raw data'!J67="Economic",2,IF('raw data'!J67="health",3,IF('raw data'!J67="Political",4,IF('raw data'!J67="Sports",5,"#NA")))))</f>
        <v>3</v>
      </c>
      <c r="G67" s="10">
        <v>2</v>
      </c>
      <c r="H67" s="10">
        <v>1</v>
      </c>
      <c r="I67" s="10">
        <v>1</v>
      </c>
      <c r="J67" s="10">
        <v>2</v>
      </c>
      <c r="K67" s="10">
        <v>2</v>
      </c>
      <c r="L67" s="10">
        <v>2</v>
      </c>
      <c r="M67" s="10">
        <v>1</v>
      </c>
      <c r="N67" s="10">
        <v>1</v>
      </c>
      <c r="O67" s="10" t="s">
        <v>526</v>
      </c>
      <c r="P67" s="10">
        <v>0</v>
      </c>
      <c r="Q67" s="10">
        <v>0</v>
      </c>
      <c r="R67" s="10">
        <v>5</v>
      </c>
      <c r="S67" s="10">
        <v>1</v>
      </c>
      <c r="T67" s="10">
        <v>3</v>
      </c>
      <c r="U67" s="10">
        <v>1</v>
      </c>
      <c r="V67" s="10">
        <v>1</v>
      </c>
    </row>
    <row r="68" spans="2:22" x14ac:dyDescent="0.25">
      <c r="B68" t="str">
        <f>'raw data'!B68</f>
        <v>M</v>
      </c>
      <c r="C68" t="str">
        <f>'raw data'!D68</f>
        <v>Above 40</v>
      </c>
      <c r="D68" t="str">
        <f>'raw data'!F68</f>
        <v>MASTERS</v>
      </c>
      <c r="E68" t="str">
        <f>'raw data'!H68</f>
        <v>Whatsapp</v>
      </c>
      <c r="F68" s="10">
        <f>IF('raw data'!J68="Social",1,IF('raw data'!J68="Economic",2,IF('raw data'!J68="health",3,IF('raw data'!J68="Political",4,IF('raw data'!J68="Sports",5,"#NA")))))</f>
        <v>4</v>
      </c>
      <c r="G68" s="10" t="s">
        <v>526</v>
      </c>
      <c r="H68" s="10" t="s">
        <v>526</v>
      </c>
      <c r="I68" s="10" t="s">
        <v>526</v>
      </c>
      <c r="J68" s="10" t="s">
        <v>526</v>
      </c>
      <c r="K68" s="10" t="s">
        <v>526</v>
      </c>
      <c r="L68" s="10" t="s">
        <v>526</v>
      </c>
      <c r="M68" s="10">
        <v>5</v>
      </c>
      <c r="N68" s="10" t="s">
        <v>526</v>
      </c>
      <c r="O68" s="10" t="s">
        <v>526</v>
      </c>
      <c r="P68" s="10">
        <v>0</v>
      </c>
      <c r="Q68" s="10">
        <v>0</v>
      </c>
      <c r="R68" s="10">
        <v>5</v>
      </c>
      <c r="S68" s="10">
        <v>0</v>
      </c>
      <c r="T68" s="10" t="s">
        <v>526</v>
      </c>
      <c r="U68" s="10">
        <v>1</v>
      </c>
      <c r="V68" s="10">
        <v>0</v>
      </c>
    </row>
    <row r="69" spans="2:22" x14ac:dyDescent="0.25">
      <c r="B69" t="str">
        <f>'raw data'!B69</f>
        <v>M</v>
      </c>
      <c r="C69" t="str">
        <f>'raw data'!D69</f>
        <v>24-26</v>
      </c>
      <c r="D69" t="str">
        <f>'raw data'!F69</f>
        <v>DIPLOMA</v>
      </c>
      <c r="E69" t="str">
        <f>'raw data'!H69</f>
        <v>Twitter</v>
      </c>
      <c r="F69" s="10">
        <f>IF('raw data'!J69="Social",1,IF('raw data'!J69="Economic",2,IF('raw data'!J69="health",3,IF('raw data'!J69="Political",4,IF('raw data'!J69="Sports",5,"#NA")))))</f>
        <v>4</v>
      </c>
      <c r="G69" s="10" t="s">
        <v>526</v>
      </c>
      <c r="H69" s="10" t="s">
        <v>526</v>
      </c>
      <c r="I69" s="10" t="s">
        <v>526</v>
      </c>
      <c r="J69" s="10" t="s">
        <v>526</v>
      </c>
      <c r="K69" s="10">
        <v>5</v>
      </c>
      <c r="L69" s="10" t="s">
        <v>526</v>
      </c>
      <c r="M69" s="10" t="s">
        <v>526</v>
      </c>
      <c r="N69" s="10">
        <v>1</v>
      </c>
      <c r="O69" s="10">
        <v>1</v>
      </c>
      <c r="P69" s="10">
        <v>1</v>
      </c>
      <c r="Q69" s="10">
        <v>0</v>
      </c>
      <c r="R69" s="10">
        <v>4</v>
      </c>
      <c r="S69" s="10">
        <v>1</v>
      </c>
      <c r="T69" s="10">
        <v>3</v>
      </c>
      <c r="U69" s="10">
        <v>1</v>
      </c>
      <c r="V69" s="10">
        <v>0</v>
      </c>
    </row>
    <row r="70" spans="2:22" x14ac:dyDescent="0.25">
      <c r="B70" t="str">
        <f>'raw data'!B70</f>
        <v>M</v>
      </c>
      <c r="C70" t="str">
        <f>'raw data'!D70</f>
        <v>30-39</v>
      </c>
      <c r="D70" t="str">
        <f>'raw data'!F70</f>
        <v>DIPLOMA</v>
      </c>
      <c r="E70" t="str">
        <f>'raw data'!H70</f>
        <v>Twitter</v>
      </c>
      <c r="F70" s="10">
        <f>IF('raw data'!J70="Social",1,IF('raw data'!J70="Economic",2,IF('raw data'!J70="health",3,IF('raw data'!J70="Political",4,IF('raw data'!J70="Sports",5,"#NA")))))</f>
        <v>3</v>
      </c>
      <c r="G70" s="10" t="s">
        <v>526</v>
      </c>
      <c r="H70" s="10" t="s">
        <v>526</v>
      </c>
      <c r="I70" s="10">
        <v>5</v>
      </c>
      <c r="J70" s="10">
        <v>2</v>
      </c>
      <c r="K70" s="10">
        <v>2</v>
      </c>
      <c r="L70" s="10">
        <v>1</v>
      </c>
      <c r="M70" s="10">
        <v>1</v>
      </c>
      <c r="N70" s="10">
        <v>1</v>
      </c>
      <c r="O70" s="10">
        <v>0</v>
      </c>
      <c r="P70" s="10" t="s">
        <v>526</v>
      </c>
      <c r="Q70" s="10">
        <v>1</v>
      </c>
      <c r="R70" s="10">
        <v>5</v>
      </c>
      <c r="S70" s="10">
        <v>0</v>
      </c>
      <c r="T70" s="10" t="s">
        <v>526</v>
      </c>
      <c r="U70" s="10" t="s">
        <v>526</v>
      </c>
      <c r="V70" s="10">
        <v>1</v>
      </c>
    </row>
    <row r="71" spans="2:22" x14ac:dyDescent="0.25">
      <c r="B71" t="str">
        <f>'raw data'!B71</f>
        <v>F</v>
      </c>
      <c r="C71" t="str">
        <f>'raw data'!D71</f>
        <v>27-29</v>
      </c>
      <c r="D71" t="str">
        <f>'raw data'!F71</f>
        <v>DIPLOMA</v>
      </c>
      <c r="E71" t="str">
        <f>'raw data'!H71</f>
        <v>Twitter</v>
      </c>
      <c r="F71" s="10">
        <f>IF('raw data'!J71="Social",1,IF('raw data'!J71="Economic",2,IF('raw data'!J71="health",3,IF('raw data'!J71="Political",4,IF('raw data'!J71="Sports",5,"#NA")))))</f>
        <v>4</v>
      </c>
      <c r="G71" s="10">
        <v>1</v>
      </c>
      <c r="H71" s="10">
        <v>1</v>
      </c>
      <c r="I71" s="10" t="s">
        <v>526</v>
      </c>
      <c r="J71" s="10" t="s">
        <v>526</v>
      </c>
      <c r="K71" s="10">
        <v>5</v>
      </c>
      <c r="L71" s="10">
        <v>2</v>
      </c>
      <c r="M71" s="10">
        <v>2</v>
      </c>
      <c r="N71" s="10" t="s">
        <v>526</v>
      </c>
      <c r="O71" s="10">
        <v>1</v>
      </c>
      <c r="P71" s="10">
        <v>0</v>
      </c>
      <c r="Q71" s="10">
        <v>1</v>
      </c>
      <c r="R71" s="10">
        <v>4</v>
      </c>
      <c r="S71" s="10">
        <v>0</v>
      </c>
      <c r="T71" s="10" t="s">
        <v>526</v>
      </c>
      <c r="U71" s="10">
        <v>1</v>
      </c>
      <c r="V71" s="10">
        <v>0</v>
      </c>
    </row>
    <row r="72" spans="2:22" x14ac:dyDescent="0.25">
      <c r="B72" t="str">
        <f>'raw data'!B72</f>
        <v>M</v>
      </c>
      <c r="C72" t="str">
        <f>'raw data'!D72</f>
        <v>30-39</v>
      </c>
      <c r="D72" t="str">
        <f>'raw data'!F72</f>
        <v>DIPLOMA</v>
      </c>
      <c r="E72" t="str">
        <f>'raw data'!H72</f>
        <v>Twitter</v>
      </c>
      <c r="F72" s="10">
        <f>IF('raw data'!J72="Social",1,IF('raw data'!J72="Economic",2,IF('raw data'!J72="health",3,IF('raw data'!J72="Political",4,IF('raw data'!J72="Sports",5,"#NA")))))</f>
        <v>3</v>
      </c>
      <c r="G72" s="10">
        <v>4</v>
      </c>
      <c r="H72" s="10" t="s">
        <v>526</v>
      </c>
      <c r="I72" s="10">
        <v>5</v>
      </c>
      <c r="J72" s="10">
        <v>1</v>
      </c>
      <c r="K72" s="10">
        <v>2</v>
      </c>
      <c r="L72" s="10">
        <v>1</v>
      </c>
      <c r="M72" s="10">
        <v>2</v>
      </c>
      <c r="N72" s="10">
        <v>0</v>
      </c>
      <c r="O72" s="10">
        <v>0</v>
      </c>
      <c r="P72" s="10">
        <v>0</v>
      </c>
      <c r="Q72" s="10">
        <v>1</v>
      </c>
      <c r="R72" s="10">
        <v>3</v>
      </c>
      <c r="S72" s="10">
        <v>1</v>
      </c>
      <c r="T72" s="10">
        <v>2</v>
      </c>
      <c r="U72" s="10" t="s">
        <v>526</v>
      </c>
      <c r="V72" s="10">
        <v>1</v>
      </c>
    </row>
    <row r="73" spans="2:22" x14ac:dyDescent="0.25">
      <c r="B73" t="str">
        <f>'raw data'!B73</f>
        <v>F</v>
      </c>
      <c r="C73" t="str">
        <f>'raw data'!D73</f>
        <v>21-23</v>
      </c>
      <c r="D73" t="str">
        <f>'raw data'!F73</f>
        <v>BACHELOR</v>
      </c>
      <c r="E73" t="str">
        <f>'raw data'!H73</f>
        <v>Facebook</v>
      </c>
      <c r="F73" s="10">
        <f>IF('raw data'!J73="Social",1,IF('raw data'!J73="Economic",2,IF('raw data'!J73="health",3,IF('raw data'!J73="Political",4,IF('raw data'!J73="Sports",5,"#NA")))))</f>
        <v>2</v>
      </c>
      <c r="G73" s="10">
        <v>1</v>
      </c>
      <c r="H73" s="10">
        <v>1</v>
      </c>
      <c r="I73" s="10">
        <v>1</v>
      </c>
      <c r="J73" s="10">
        <v>1</v>
      </c>
      <c r="K73" s="10">
        <v>2</v>
      </c>
      <c r="L73" s="10">
        <v>1</v>
      </c>
      <c r="M73" s="10">
        <v>1</v>
      </c>
      <c r="N73" s="10">
        <v>0</v>
      </c>
      <c r="O73" s="10" t="s">
        <v>526</v>
      </c>
      <c r="P73" s="10">
        <v>0</v>
      </c>
      <c r="Q73" s="10">
        <v>0</v>
      </c>
      <c r="R73" s="10">
        <v>5</v>
      </c>
      <c r="S73" s="10">
        <v>1</v>
      </c>
      <c r="T73" s="10">
        <v>2</v>
      </c>
      <c r="U73" s="10">
        <v>1</v>
      </c>
      <c r="V73" s="10">
        <v>0</v>
      </c>
    </row>
    <row r="74" spans="2:22" x14ac:dyDescent="0.25">
      <c r="B74" t="str">
        <f>'raw data'!B74</f>
        <v>M</v>
      </c>
      <c r="C74" t="str">
        <f>'raw data'!D74</f>
        <v>24-26</v>
      </c>
      <c r="D74" t="str">
        <f>'raw data'!F74</f>
        <v>DIPLOMA</v>
      </c>
      <c r="E74" t="str">
        <f>'raw data'!H74</f>
        <v>Twitter</v>
      </c>
      <c r="F74" s="10">
        <f>IF('raw data'!J74="Social",1,IF('raw data'!J74="Economic",2,IF('raw data'!J74="health",3,IF('raw data'!J74="Political",4,IF('raw data'!J74="Sports",5,"#NA")))))</f>
        <v>2</v>
      </c>
      <c r="G74" s="10" t="s">
        <v>526</v>
      </c>
      <c r="H74" s="10" t="s">
        <v>526</v>
      </c>
      <c r="I74" s="10">
        <v>2</v>
      </c>
      <c r="J74" s="10" t="s">
        <v>526</v>
      </c>
      <c r="K74" s="10" t="s">
        <v>526</v>
      </c>
      <c r="L74" s="10" t="s">
        <v>526</v>
      </c>
      <c r="M74" s="10">
        <v>2</v>
      </c>
      <c r="N74" s="10">
        <v>1</v>
      </c>
      <c r="O74" s="10">
        <v>1</v>
      </c>
      <c r="P74" s="10">
        <v>0</v>
      </c>
      <c r="Q74" s="10">
        <v>1</v>
      </c>
      <c r="R74" s="10">
        <v>4</v>
      </c>
      <c r="S74" s="10">
        <v>0</v>
      </c>
      <c r="T74" s="10" t="s">
        <v>526</v>
      </c>
      <c r="U74" s="10">
        <v>1</v>
      </c>
      <c r="V74" s="10" t="s">
        <v>526</v>
      </c>
    </row>
    <row r="75" spans="2:22" x14ac:dyDescent="0.25">
      <c r="B75" t="str">
        <f>'raw data'!B75</f>
        <v>F</v>
      </c>
      <c r="C75" t="str">
        <f>'raw data'!D75</f>
        <v>27-29</v>
      </c>
      <c r="D75" t="str">
        <f>'raw data'!F75</f>
        <v>DIPLOMA</v>
      </c>
      <c r="E75" t="str">
        <f>'raw data'!H75</f>
        <v>Twitter</v>
      </c>
      <c r="F75" s="10">
        <f>IF('raw data'!J75="Social",1,IF('raw data'!J75="Economic",2,IF('raw data'!J75="health",3,IF('raw data'!J75="Political",4,IF('raw data'!J75="Sports",5,"#NA")))))</f>
        <v>5</v>
      </c>
      <c r="G75" s="10">
        <v>1</v>
      </c>
      <c r="H75" s="10">
        <v>1</v>
      </c>
      <c r="I75" s="10" t="s">
        <v>526</v>
      </c>
      <c r="J75" s="10" t="s">
        <v>526</v>
      </c>
      <c r="K75" s="10">
        <v>5</v>
      </c>
      <c r="L75" s="10">
        <v>2</v>
      </c>
      <c r="M75" s="10">
        <v>2</v>
      </c>
      <c r="N75" s="10" t="s">
        <v>526</v>
      </c>
      <c r="O75" s="10">
        <v>1</v>
      </c>
      <c r="P75" s="10">
        <v>0</v>
      </c>
      <c r="Q75" s="10">
        <v>0</v>
      </c>
      <c r="R75" s="10">
        <v>4</v>
      </c>
      <c r="S75" s="10">
        <v>0</v>
      </c>
      <c r="T75" s="10" t="s">
        <v>526</v>
      </c>
      <c r="U75" s="10">
        <v>1</v>
      </c>
      <c r="V75" s="10">
        <v>1</v>
      </c>
    </row>
    <row r="76" spans="2:22" x14ac:dyDescent="0.25">
      <c r="B76" t="str">
        <f>'raw data'!B76</f>
        <v>M</v>
      </c>
      <c r="C76" t="str">
        <f>'raw data'!D76</f>
        <v>30-39</v>
      </c>
      <c r="D76" t="str">
        <f>'raw data'!F76</f>
        <v>BACHELOR</v>
      </c>
      <c r="E76" t="str">
        <f>'raw data'!H76</f>
        <v>Whatsapp</v>
      </c>
      <c r="F76" s="10">
        <f>IF('raw data'!J76="Social",1,IF('raw data'!J76="Economic",2,IF('raw data'!J76="health",3,IF('raw data'!J76="Political",4,IF('raw data'!J76="Sports",5,"#NA")))))</f>
        <v>3</v>
      </c>
      <c r="G76" s="10" t="s">
        <v>526</v>
      </c>
      <c r="H76" s="10" t="s">
        <v>526</v>
      </c>
      <c r="I76" s="10">
        <v>5</v>
      </c>
      <c r="J76" s="10">
        <v>2</v>
      </c>
      <c r="K76" s="10">
        <v>5</v>
      </c>
      <c r="L76" s="10">
        <v>2</v>
      </c>
      <c r="M76" s="10">
        <v>2</v>
      </c>
      <c r="N76" s="10">
        <v>0</v>
      </c>
      <c r="O76" s="10">
        <v>0</v>
      </c>
      <c r="P76" s="10">
        <v>0</v>
      </c>
      <c r="Q76" s="10">
        <v>1</v>
      </c>
      <c r="R76" s="10">
        <v>5</v>
      </c>
      <c r="S76" s="10">
        <v>1</v>
      </c>
      <c r="T76" s="10">
        <v>2</v>
      </c>
      <c r="U76" s="10">
        <v>1</v>
      </c>
      <c r="V76" s="10">
        <v>1</v>
      </c>
    </row>
    <row r="77" spans="2:22" x14ac:dyDescent="0.25">
      <c r="B77" t="str">
        <f>'raw data'!B77</f>
        <v>F</v>
      </c>
      <c r="C77" t="str">
        <f>'raw data'!D77</f>
        <v>27-29</v>
      </c>
      <c r="D77" t="str">
        <f>'raw data'!F77</f>
        <v>DIPLOMA</v>
      </c>
      <c r="E77" t="str">
        <f>'raw data'!H77</f>
        <v>Twitter</v>
      </c>
      <c r="F77" s="10">
        <f>IF('raw data'!J77="Social",1,IF('raw data'!J77="Economic",2,IF('raw data'!J77="health",3,IF('raw data'!J77="Political",4,IF('raw data'!J77="Sports",5,"#NA")))))</f>
        <v>5</v>
      </c>
      <c r="G77" s="10">
        <v>1</v>
      </c>
      <c r="H77" s="10">
        <v>1</v>
      </c>
      <c r="I77" s="10" t="s">
        <v>526</v>
      </c>
      <c r="J77" s="10" t="s">
        <v>526</v>
      </c>
      <c r="K77" s="10">
        <v>5</v>
      </c>
      <c r="L77" s="10">
        <v>5</v>
      </c>
      <c r="M77" s="10">
        <v>2</v>
      </c>
      <c r="N77" s="10">
        <v>1</v>
      </c>
      <c r="O77" s="10">
        <v>1</v>
      </c>
      <c r="P77" s="10" t="s">
        <v>526</v>
      </c>
      <c r="Q77" s="10">
        <v>0</v>
      </c>
      <c r="R77" s="10">
        <v>4</v>
      </c>
      <c r="S77" s="10">
        <v>0</v>
      </c>
      <c r="T77" s="10" t="s">
        <v>526</v>
      </c>
      <c r="U77" s="10">
        <v>1</v>
      </c>
      <c r="V77" s="10">
        <v>1</v>
      </c>
    </row>
    <row r="78" spans="2:22" x14ac:dyDescent="0.25">
      <c r="B78" t="str">
        <f>'raw data'!B78</f>
        <v>M</v>
      </c>
      <c r="C78" t="str">
        <f>'raw data'!D78</f>
        <v>30-39</v>
      </c>
      <c r="D78" t="str">
        <f>'raw data'!F78</f>
        <v>DIPLOMA</v>
      </c>
      <c r="E78" t="str">
        <f>'raw data'!H78</f>
        <v>Twitter</v>
      </c>
      <c r="F78" s="10">
        <f>IF('raw data'!J78="Social",1,IF('raw data'!J78="Economic",2,IF('raw data'!J78="health",3,IF('raw data'!J78="Political",4,IF('raw data'!J78="Sports",5,"#NA")))))</f>
        <v>3</v>
      </c>
      <c r="G78" s="10">
        <v>4</v>
      </c>
      <c r="H78" s="10" t="s">
        <v>526</v>
      </c>
      <c r="I78" s="10">
        <v>5</v>
      </c>
      <c r="J78" s="10">
        <v>1</v>
      </c>
      <c r="K78" s="10">
        <v>2</v>
      </c>
      <c r="L78" s="10">
        <v>1</v>
      </c>
      <c r="M78" s="10">
        <v>2</v>
      </c>
      <c r="N78" s="10">
        <v>0</v>
      </c>
      <c r="O78" s="10">
        <v>0</v>
      </c>
      <c r="P78" s="10">
        <v>0</v>
      </c>
      <c r="Q78" s="10">
        <v>1</v>
      </c>
      <c r="R78" s="10">
        <v>3</v>
      </c>
      <c r="S78" s="10">
        <v>1</v>
      </c>
      <c r="T78" s="10">
        <v>2</v>
      </c>
      <c r="U78" s="10" t="s">
        <v>526</v>
      </c>
      <c r="V78" s="10">
        <v>1</v>
      </c>
    </row>
    <row r="79" spans="2:22" x14ac:dyDescent="0.25">
      <c r="B79" t="str">
        <f>'raw data'!B79</f>
        <v>F</v>
      </c>
      <c r="C79" t="str">
        <f>'raw data'!D79</f>
        <v>27-29</v>
      </c>
      <c r="D79" t="str">
        <f>'raw data'!F79</f>
        <v>DIPLOMA</v>
      </c>
      <c r="E79" t="str">
        <f>'raw data'!H79</f>
        <v>Facebook</v>
      </c>
      <c r="F79" s="10">
        <f>IF('raw data'!J79="Social",1,IF('raw data'!J79="Economic",2,IF('raw data'!J79="health",3,IF('raw data'!J79="Political",4,IF('raw data'!J79="Sports",5,"#NA")))))</f>
        <v>4</v>
      </c>
      <c r="G79" s="10">
        <v>1</v>
      </c>
      <c r="H79" s="10">
        <v>1</v>
      </c>
      <c r="I79" s="10" t="s">
        <v>526</v>
      </c>
      <c r="J79" s="10" t="s">
        <v>526</v>
      </c>
      <c r="K79" s="10">
        <v>5</v>
      </c>
      <c r="L79" s="10">
        <v>2</v>
      </c>
      <c r="M79" s="10">
        <v>2</v>
      </c>
      <c r="N79" s="10" t="s">
        <v>526</v>
      </c>
      <c r="O79" s="10">
        <v>1</v>
      </c>
      <c r="P79" s="10">
        <v>0</v>
      </c>
      <c r="Q79" s="10">
        <v>1</v>
      </c>
      <c r="R79" s="10">
        <v>4</v>
      </c>
      <c r="S79" s="10">
        <v>0</v>
      </c>
      <c r="T79" s="10" t="s">
        <v>526</v>
      </c>
      <c r="U79" s="10">
        <v>1</v>
      </c>
      <c r="V79" s="10">
        <v>0</v>
      </c>
    </row>
    <row r="80" spans="2:22" x14ac:dyDescent="0.25">
      <c r="B80" t="str">
        <f>'raw data'!B80</f>
        <v>F</v>
      </c>
      <c r="C80" t="str">
        <f>'raw data'!D80</f>
        <v>24-26</v>
      </c>
      <c r="D80" t="str">
        <f>'raw data'!F80</f>
        <v>BACHELOR</v>
      </c>
      <c r="E80" t="str">
        <f>'raw data'!H80</f>
        <v>Twitter</v>
      </c>
      <c r="F80" s="10">
        <f>IF('raw data'!J80="Social",1,IF('raw data'!J80="Economic",2,IF('raw data'!J80="health",3,IF('raw data'!J80="Political",4,IF('raw data'!J80="Sports",5,"#NA")))))</f>
        <v>2</v>
      </c>
      <c r="G80" s="10">
        <v>2</v>
      </c>
      <c r="H80" s="10">
        <v>5</v>
      </c>
      <c r="I80" s="10">
        <v>1</v>
      </c>
      <c r="J80" s="10">
        <v>1</v>
      </c>
      <c r="K80" s="10">
        <v>1</v>
      </c>
      <c r="L80" s="10">
        <v>1</v>
      </c>
      <c r="M80" s="10">
        <v>2</v>
      </c>
      <c r="N80" s="10">
        <v>1</v>
      </c>
      <c r="O80" s="10">
        <v>1</v>
      </c>
      <c r="P80" s="10">
        <v>0</v>
      </c>
      <c r="Q80" s="10">
        <v>0</v>
      </c>
      <c r="R80" s="10">
        <v>2</v>
      </c>
      <c r="S80" s="10">
        <v>1</v>
      </c>
      <c r="T80" s="10">
        <v>1</v>
      </c>
      <c r="U80" s="10" t="s">
        <v>526</v>
      </c>
      <c r="V80" s="10">
        <v>0</v>
      </c>
    </row>
    <row r="81" spans="2:22" x14ac:dyDescent="0.25">
      <c r="B81" t="str">
        <f>'raw data'!B81</f>
        <v>M</v>
      </c>
      <c r="C81" t="str">
        <f>'raw data'!D81</f>
        <v>24-26</v>
      </c>
      <c r="D81" t="str">
        <f>'raw data'!F81</f>
        <v>BACHELOR</v>
      </c>
      <c r="E81" t="str">
        <f>'raw data'!H81</f>
        <v>Twitter</v>
      </c>
      <c r="F81" s="10">
        <f>IF('raw data'!J81="Social",1,IF('raw data'!J81="Economic",2,IF('raw data'!J81="health",3,IF('raw data'!J81="Political",4,IF('raw data'!J81="Sports",5,"#NA")))))</f>
        <v>4</v>
      </c>
      <c r="G81" s="10" t="s">
        <v>526</v>
      </c>
      <c r="H81" s="10" t="s">
        <v>526</v>
      </c>
      <c r="I81" s="10" t="s">
        <v>526</v>
      </c>
      <c r="J81" s="10">
        <v>5</v>
      </c>
      <c r="K81" s="10">
        <v>5</v>
      </c>
      <c r="L81" s="10">
        <v>5</v>
      </c>
      <c r="M81" s="10">
        <v>2</v>
      </c>
      <c r="N81" s="10">
        <v>1</v>
      </c>
      <c r="O81" s="10">
        <v>1</v>
      </c>
      <c r="P81" s="10">
        <v>1</v>
      </c>
      <c r="Q81" s="10">
        <v>0</v>
      </c>
      <c r="R81" s="10">
        <v>3</v>
      </c>
      <c r="S81" s="10">
        <v>0</v>
      </c>
      <c r="T81" s="10" t="s">
        <v>526</v>
      </c>
      <c r="U81" s="10">
        <v>1</v>
      </c>
      <c r="V81" s="10">
        <v>1</v>
      </c>
    </row>
    <row r="82" spans="2:22" x14ac:dyDescent="0.25">
      <c r="B82" t="str">
        <f>'raw data'!B82</f>
        <v>M</v>
      </c>
      <c r="C82" t="str">
        <f>'raw data'!D82</f>
        <v>27-29</v>
      </c>
      <c r="D82" t="str">
        <f>'raw data'!F82</f>
        <v>BACHELOR</v>
      </c>
      <c r="E82" t="str">
        <f>'raw data'!H82</f>
        <v>Whatsapp</v>
      </c>
      <c r="F82" s="10">
        <f>IF('raw data'!J82="Social",1,IF('raw data'!J82="Economic",2,IF('raw data'!J82="health",3,IF('raw data'!J82="Political",4,IF('raw data'!J82="Sports",5,"#NA")))))</f>
        <v>2</v>
      </c>
      <c r="G82" s="10">
        <v>2</v>
      </c>
      <c r="H82" s="10">
        <v>5</v>
      </c>
      <c r="I82" s="10">
        <v>1</v>
      </c>
      <c r="J82" s="10">
        <v>2</v>
      </c>
      <c r="K82" s="10">
        <v>1</v>
      </c>
      <c r="L82" s="10">
        <v>2</v>
      </c>
      <c r="M82" s="10">
        <v>2</v>
      </c>
      <c r="N82" s="10">
        <v>1</v>
      </c>
      <c r="O82" s="10">
        <v>1</v>
      </c>
      <c r="P82" s="10">
        <v>0</v>
      </c>
      <c r="Q82" s="10">
        <v>0</v>
      </c>
      <c r="R82" s="10">
        <v>3</v>
      </c>
      <c r="S82" s="10">
        <v>1</v>
      </c>
      <c r="T82" s="10">
        <v>3</v>
      </c>
      <c r="U82" s="10">
        <v>1</v>
      </c>
      <c r="V82" s="10">
        <v>1</v>
      </c>
    </row>
    <row r="83" spans="2:22" x14ac:dyDescent="0.25">
      <c r="B83" t="str">
        <f>'raw data'!B83</f>
        <v>F</v>
      </c>
      <c r="C83" t="str">
        <f>'raw data'!D83</f>
        <v>18-20</v>
      </c>
      <c r="D83" t="str">
        <f>'raw data'!F83</f>
        <v>DIPLOMA</v>
      </c>
      <c r="E83" t="str">
        <f>'raw data'!H83</f>
        <v>Facebook</v>
      </c>
      <c r="F83" s="10">
        <f>IF('raw data'!J83="Social",1,IF('raw data'!J83="Economic",2,IF('raw data'!J83="health",3,IF('raw data'!J83="Political",4,IF('raw data'!J83="Sports",5,"#NA")))))</f>
        <v>1</v>
      </c>
      <c r="G83" s="10">
        <v>1</v>
      </c>
      <c r="H83" s="10">
        <v>2</v>
      </c>
      <c r="I83" s="10">
        <v>2</v>
      </c>
      <c r="J83" s="10">
        <v>1</v>
      </c>
      <c r="K83" s="10">
        <v>1</v>
      </c>
      <c r="L83" s="10">
        <v>1</v>
      </c>
      <c r="M83" s="10">
        <v>1</v>
      </c>
      <c r="N83" s="10">
        <v>1</v>
      </c>
      <c r="O83" s="10" t="s">
        <v>526</v>
      </c>
      <c r="P83" s="10">
        <v>1</v>
      </c>
      <c r="Q83" s="10">
        <v>1</v>
      </c>
      <c r="R83" s="10">
        <v>4</v>
      </c>
      <c r="S83" s="10" t="s">
        <v>526</v>
      </c>
      <c r="T83" s="10" t="s">
        <v>526</v>
      </c>
      <c r="U83" s="10" t="s">
        <v>526</v>
      </c>
      <c r="V83" s="10" t="s">
        <v>526</v>
      </c>
    </row>
    <row r="84" spans="2:22" x14ac:dyDescent="0.25">
      <c r="B84" t="str">
        <f>'raw data'!B84</f>
        <v>F</v>
      </c>
      <c r="C84" t="str">
        <f>'raw data'!D84</f>
        <v>27-29</v>
      </c>
      <c r="D84" t="str">
        <f>'raw data'!F84</f>
        <v>MASTERS</v>
      </c>
      <c r="E84" t="str">
        <f>'raw data'!H84</f>
        <v>Telegram</v>
      </c>
      <c r="F84" s="10">
        <f>IF('raw data'!J84="Social",1,IF('raw data'!J84="Economic",2,IF('raw data'!J84="health",3,IF('raw data'!J84="Political",4,IF('raw data'!J84="Sports",5,"#NA")))))</f>
        <v>4</v>
      </c>
      <c r="G84" s="10" t="s">
        <v>526</v>
      </c>
      <c r="H84" s="10" t="s">
        <v>526</v>
      </c>
      <c r="I84" s="10">
        <v>5</v>
      </c>
      <c r="J84" s="10">
        <v>5</v>
      </c>
      <c r="K84" s="10">
        <v>2</v>
      </c>
      <c r="L84" s="10">
        <v>2</v>
      </c>
      <c r="M84" s="10">
        <v>2</v>
      </c>
      <c r="N84" s="10">
        <v>1</v>
      </c>
      <c r="O84" s="10">
        <v>0</v>
      </c>
      <c r="P84" s="10">
        <v>0</v>
      </c>
      <c r="Q84" s="10">
        <v>0</v>
      </c>
      <c r="R84" s="10">
        <v>1</v>
      </c>
      <c r="S84" s="10">
        <v>0</v>
      </c>
      <c r="T84" s="10" t="s">
        <v>526</v>
      </c>
      <c r="U84" s="10" t="s">
        <v>526</v>
      </c>
      <c r="V84" s="10" t="s">
        <v>526</v>
      </c>
    </row>
    <row r="85" spans="2:22" x14ac:dyDescent="0.25">
      <c r="B85" t="str">
        <f>'raw data'!B85</f>
        <v>M</v>
      </c>
      <c r="C85" t="str">
        <f>'raw data'!D85</f>
        <v>Above 40</v>
      </c>
      <c r="D85" t="str">
        <f>'raw data'!F85</f>
        <v>MASTERS</v>
      </c>
      <c r="E85" t="str">
        <f>'raw data'!H85</f>
        <v>Telegram</v>
      </c>
      <c r="F85" s="10">
        <f>IF('raw data'!J85="Social",1,IF('raw data'!J85="Economic",2,IF('raw data'!J85="health",3,IF('raw data'!J85="Political",4,IF('raw data'!J85="Sports",5,"#NA")))))</f>
        <v>4</v>
      </c>
      <c r="G85" s="10" t="s">
        <v>526</v>
      </c>
      <c r="H85" s="10" t="s">
        <v>526</v>
      </c>
      <c r="I85" s="10" t="s">
        <v>526</v>
      </c>
      <c r="J85" s="10" t="s">
        <v>526</v>
      </c>
      <c r="K85" s="10" t="s">
        <v>526</v>
      </c>
      <c r="L85" s="10" t="s">
        <v>526</v>
      </c>
      <c r="M85" s="10">
        <v>5</v>
      </c>
      <c r="N85" s="10" t="s">
        <v>526</v>
      </c>
      <c r="O85" s="10" t="s">
        <v>526</v>
      </c>
      <c r="P85" s="10">
        <v>0</v>
      </c>
      <c r="Q85" s="10">
        <v>1</v>
      </c>
      <c r="R85" s="10">
        <v>5</v>
      </c>
      <c r="S85" s="10">
        <v>1</v>
      </c>
      <c r="T85" s="10">
        <v>2</v>
      </c>
      <c r="U85" s="10">
        <v>1</v>
      </c>
      <c r="V85" s="10">
        <v>0</v>
      </c>
    </row>
    <row r="86" spans="2:22" x14ac:dyDescent="0.25">
      <c r="B86" t="str">
        <f>'raw data'!B86</f>
        <v>M</v>
      </c>
      <c r="C86" t="str">
        <f>'raw data'!D86</f>
        <v>24-26</v>
      </c>
      <c r="D86" t="str">
        <f>'raw data'!F86</f>
        <v>DIPLOMA</v>
      </c>
      <c r="E86" t="str">
        <f>'raw data'!H86</f>
        <v>Twitter</v>
      </c>
      <c r="F86" s="10">
        <f>IF('raw data'!J86="Social",1,IF('raw data'!J86="Economic",2,IF('raw data'!J86="health",3,IF('raw data'!J86="Political",4,IF('raw data'!J86="Sports",5,"#NA")))))</f>
        <v>5</v>
      </c>
      <c r="G86" s="10" t="s">
        <v>526</v>
      </c>
      <c r="H86" s="10" t="s">
        <v>526</v>
      </c>
      <c r="I86" s="10">
        <v>2</v>
      </c>
      <c r="J86" s="10" t="s">
        <v>526</v>
      </c>
      <c r="K86" s="10">
        <v>5</v>
      </c>
      <c r="L86" s="10" t="s">
        <v>526</v>
      </c>
      <c r="M86" s="10" t="s">
        <v>526</v>
      </c>
      <c r="N86" s="10">
        <v>1</v>
      </c>
      <c r="O86" s="10">
        <v>1</v>
      </c>
      <c r="P86" s="10">
        <v>0</v>
      </c>
      <c r="Q86" s="10">
        <v>0</v>
      </c>
      <c r="R86" s="10">
        <v>4</v>
      </c>
      <c r="S86" s="10">
        <v>0</v>
      </c>
      <c r="T86" s="10" t="s">
        <v>526</v>
      </c>
      <c r="U86" s="10">
        <v>1</v>
      </c>
      <c r="V86" s="10">
        <v>0</v>
      </c>
    </row>
    <row r="87" spans="2:22" x14ac:dyDescent="0.25">
      <c r="B87" t="str">
        <f>'raw data'!B87</f>
        <v>M</v>
      </c>
      <c r="C87" t="str">
        <f>'raw data'!D87</f>
        <v>Above 40</v>
      </c>
      <c r="D87" t="str">
        <f>'raw data'!F87</f>
        <v>MASTERS</v>
      </c>
      <c r="E87" t="str">
        <f>'raw data'!H87</f>
        <v>Telegram</v>
      </c>
      <c r="F87" s="10">
        <f>IF('raw data'!J87="Social",1,IF('raw data'!J87="Economic",2,IF('raw data'!J87="health",3,IF('raw data'!J87="Political",4,IF('raw data'!J87="Sports",5,"#NA")))))</f>
        <v>5</v>
      </c>
      <c r="G87" s="10" t="s">
        <v>526</v>
      </c>
      <c r="H87" s="10" t="s">
        <v>526</v>
      </c>
      <c r="I87" s="10" t="s">
        <v>526</v>
      </c>
      <c r="J87" s="10" t="s">
        <v>526</v>
      </c>
      <c r="K87" s="10" t="s">
        <v>526</v>
      </c>
      <c r="L87" s="10" t="s">
        <v>526</v>
      </c>
      <c r="M87" s="10">
        <v>5</v>
      </c>
      <c r="N87" s="10">
        <v>1</v>
      </c>
      <c r="O87" s="10" t="s">
        <v>526</v>
      </c>
      <c r="P87" s="10">
        <v>0</v>
      </c>
      <c r="Q87" s="10">
        <v>1</v>
      </c>
      <c r="R87" s="10">
        <v>4</v>
      </c>
      <c r="S87" s="10" t="s">
        <v>526</v>
      </c>
      <c r="T87" s="10" t="s">
        <v>526</v>
      </c>
      <c r="U87" s="10">
        <v>1</v>
      </c>
      <c r="V87" s="10">
        <v>1</v>
      </c>
    </row>
    <row r="88" spans="2:22" x14ac:dyDescent="0.25">
      <c r="B88" t="str">
        <f>'raw data'!B88</f>
        <v>M</v>
      </c>
      <c r="C88" t="str">
        <f>'raw data'!D88</f>
        <v>18-20</v>
      </c>
      <c r="D88" t="str">
        <f>'raw data'!F88</f>
        <v>DIPLOMA</v>
      </c>
      <c r="E88" t="str">
        <f>'raw data'!H88</f>
        <v>Facebook</v>
      </c>
      <c r="F88" s="10">
        <f>IF('raw data'!J88="Social",1,IF('raw data'!J88="Economic",2,IF('raw data'!J88="health",3,IF('raw data'!J88="Political",4,IF('raw data'!J88="Sports",5,"#NA")))))</f>
        <v>2</v>
      </c>
      <c r="G88" s="10">
        <v>1</v>
      </c>
      <c r="H88" s="10">
        <v>4</v>
      </c>
      <c r="I88" s="10">
        <v>1</v>
      </c>
      <c r="J88" s="10">
        <v>1</v>
      </c>
      <c r="K88" s="10">
        <v>2</v>
      </c>
      <c r="L88" s="10">
        <v>1</v>
      </c>
      <c r="M88" s="10">
        <v>5</v>
      </c>
      <c r="N88" s="10">
        <v>0</v>
      </c>
      <c r="O88" s="10">
        <v>1</v>
      </c>
      <c r="P88" s="10">
        <v>0</v>
      </c>
      <c r="Q88" s="10">
        <v>1</v>
      </c>
      <c r="R88" s="10">
        <v>3</v>
      </c>
      <c r="S88" s="10" t="s">
        <v>526</v>
      </c>
      <c r="T88" s="10" t="s">
        <v>526</v>
      </c>
      <c r="U88" s="10">
        <v>0</v>
      </c>
      <c r="V88" s="10">
        <v>0</v>
      </c>
    </row>
    <row r="89" spans="2:22" x14ac:dyDescent="0.25">
      <c r="B89" t="str">
        <f>'raw data'!B89</f>
        <v>M</v>
      </c>
      <c r="C89" t="str">
        <f>'raw data'!D89</f>
        <v>27-29</v>
      </c>
      <c r="D89" t="str">
        <f>'raw data'!F89</f>
        <v>BACHELOR</v>
      </c>
      <c r="E89" t="str">
        <f>'raw data'!H89</f>
        <v>Whatsapp</v>
      </c>
      <c r="F89" s="10">
        <f>IF('raw data'!J89="Social",1,IF('raw data'!J89="Economic",2,IF('raw data'!J89="health",3,IF('raw data'!J89="Political",4,IF('raw data'!J89="Sports",5,"#NA")))))</f>
        <v>3</v>
      </c>
      <c r="G89" s="10">
        <v>2</v>
      </c>
      <c r="H89" s="10">
        <v>2</v>
      </c>
      <c r="I89" s="10">
        <v>1</v>
      </c>
      <c r="J89" s="10">
        <v>2</v>
      </c>
      <c r="K89" s="10">
        <v>2</v>
      </c>
      <c r="L89" s="10">
        <v>2</v>
      </c>
      <c r="M89" s="10">
        <v>1</v>
      </c>
      <c r="N89" s="10">
        <v>1</v>
      </c>
      <c r="O89" s="10" t="s">
        <v>526</v>
      </c>
      <c r="P89" s="10">
        <v>0</v>
      </c>
      <c r="Q89" s="10">
        <v>0</v>
      </c>
      <c r="R89" s="10">
        <v>4</v>
      </c>
      <c r="S89" s="10">
        <v>1</v>
      </c>
      <c r="T89" s="10">
        <v>1</v>
      </c>
      <c r="U89" s="10">
        <v>1</v>
      </c>
      <c r="V89" s="10">
        <v>0</v>
      </c>
    </row>
    <row r="90" spans="2:22" x14ac:dyDescent="0.25">
      <c r="B90" t="str">
        <f>'raw data'!B90</f>
        <v>F</v>
      </c>
      <c r="C90" t="str">
        <f>'raw data'!D90</f>
        <v>Above 40</v>
      </c>
      <c r="D90" t="str">
        <f>'raw data'!F90</f>
        <v>BACHELOR</v>
      </c>
      <c r="E90" t="str">
        <f>'raw data'!H90</f>
        <v>Twitter</v>
      </c>
      <c r="F90" s="10">
        <f>IF('raw data'!J90="Social",1,IF('raw data'!J90="Economic",2,IF('raw data'!J90="health",3,IF('raw data'!J90="Political",4,IF('raw data'!J90="Sports",5,"#NA")))))</f>
        <v>4</v>
      </c>
      <c r="G90" s="10" t="s">
        <v>526</v>
      </c>
      <c r="H90" s="10" t="s">
        <v>526</v>
      </c>
      <c r="I90" s="10" t="s">
        <v>526</v>
      </c>
      <c r="J90" s="10">
        <v>5</v>
      </c>
      <c r="K90" s="10">
        <v>5</v>
      </c>
      <c r="L90" s="10">
        <v>2</v>
      </c>
      <c r="M90" s="10">
        <v>2</v>
      </c>
      <c r="N90" s="10" t="s">
        <v>526</v>
      </c>
      <c r="O90" s="10">
        <v>1</v>
      </c>
      <c r="P90" s="10">
        <v>0</v>
      </c>
      <c r="Q90" s="10">
        <v>0</v>
      </c>
      <c r="R90" s="10">
        <v>5</v>
      </c>
      <c r="S90" s="10">
        <v>1</v>
      </c>
      <c r="T90" s="10">
        <v>3</v>
      </c>
      <c r="U90" s="10">
        <v>1</v>
      </c>
      <c r="V90" s="10">
        <v>0</v>
      </c>
    </row>
    <row r="91" spans="2:22" x14ac:dyDescent="0.25">
      <c r="B91" t="str">
        <f>'raw data'!B91</f>
        <v>M</v>
      </c>
      <c r="C91" t="str">
        <f>'raw data'!D91</f>
        <v>27-29</v>
      </c>
      <c r="D91" t="str">
        <f>'raw data'!F91</f>
        <v>BACHELOR</v>
      </c>
      <c r="E91" t="str">
        <f>'raw data'!H91</f>
        <v>Telegram</v>
      </c>
      <c r="F91" s="10">
        <f>IF('raw data'!J91="Social",1,IF('raw data'!J91="Economic",2,IF('raw data'!J91="health",3,IF('raw data'!J91="Political",4,IF('raw data'!J91="Sports",5,"#NA")))))</f>
        <v>4</v>
      </c>
      <c r="G91" s="10" t="s">
        <v>526</v>
      </c>
      <c r="H91" s="10" t="s">
        <v>526</v>
      </c>
      <c r="I91" s="10">
        <v>5</v>
      </c>
      <c r="J91" s="10">
        <v>5</v>
      </c>
      <c r="K91" s="10">
        <v>2</v>
      </c>
      <c r="L91" s="10">
        <v>2</v>
      </c>
      <c r="M91" s="10">
        <v>2</v>
      </c>
      <c r="N91" s="10">
        <v>1</v>
      </c>
      <c r="O91" s="10">
        <v>0</v>
      </c>
      <c r="P91" s="10">
        <v>0</v>
      </c>
      <c r="Q91" s="10">
        <v>0</v>
      </c>
      <c r="R91" s="10">
        <v>1</v>
      </c>
      <c r="S91" s="10">
        <v>0</v>
      </c>
      <c r="T91" s="10" t="s">
        <v>526</v>
      </c>
      <c r="U91" s="10" t="s">
        <v>526</v>
      </c>
      <c r="V91" s="10" t="s">
        <v>526</v>
      </c>
    </row>
    <row r="92" spans="2:22" x14ac:dyDescent="0.25">
      <c r="B92" t="str">
        <f>'raw data'!B92</f>
        <v>M</v>
      </c>
      <c r="C92" t="str">
        <f>'raw data'!D92</f>
        <v>24-26</v>
      </c>
      <c r="D92" t="str">
        <f>'raw data'!F92</f>
        <v>DIPLOMA</v>
      </c>
      <c r="E92" t="str">
        <f>'raw data'!H92</f>
        <v>Twitter</v>
      </c>
      <c r="F92" s="10">
        <f>IF('raw data'!J92="Social",1,IF('raw data'!J92="Economic",2,IF('raw data'!J92="health",3,IF('raw data'!J92="Political",4,IF('raw data'!J92="Sports",5,"#NA")))))</f>
        <v>4</v>
      </c>
      <c r="G92" s="10" t="s">
        <v>526</v>
      </c>
      <c r="H92" s="10" t="s">
        <v>526</v>
      </c>
      <c r="I92" s="10" t="s">
        <v>526</v>
      </c>
      <c r="J92" s="10" t="s">
        <v>526</v>
      </c>
      <c r="K92" s="10">
        <v>5</v>
      </c>
      <c r="L92" s="10" t="s">
        <v>526</v>
      </c>
      <c r="M92" s="10" t="s">
        <v>526</v>
      </c>
      <c r="N92" s="10">
        <v>1</v>
      </c>
      <c r="O92" s="10">
        <v>1</v>
      </c>
      <c r="P92" s="10">
        <v>1</v>
      </c>
      <c r="Q92" s="10">
        <v>0</v>
      </c>
      <c r="R92" s="10">
        <v>4</v>
      </c>
      <c r="S92" s="10">
        <v>1</v>
      </c>
      <c r="T92" s="10">
        <v>3</v>
      </c>
      <c r="U92" s="10">
        <v>1</v>
      </c>
      <c r="V92" s="10">
        <v>0</v>
      </c>
    </row>
    <row r="93" spans="2:22" x14ac:dyDescent="0.25">
      <c r="B93" t="str">
        <f>'raw data'!B93</f>
        <v>F</v>
      </c>
      <c r="C93" t="str">
        <f>'raw data'!D93</f>
        <v>21-23</v>
      </c>
      <c r="D93" t="str">
        <f>'raw data'!F93</f>
        <v>BACHELOR</v>
      </c>
      <c r="E93" t="str">
        <f>'raw data'!H93</f>
        <v>Whatsapp</v>
      </c>
      <c r="F93" s="10">
        <f>IF('raw data'!J93="Social",1,IF('raw data'!J93="Economic",2,IF('raw data'!J93="health",3,IF('raw data'!J93="Political",4,IF('raw data'!J93="Sports",5,"#NA")))))</f>
        <v>3</v>
      </c>
      <c r="G93" s="10">
        <v>4</v>
      </c>
      <c r="H93" s="10" t="s">
        <v>526</v>
      </c>
      <c r="I93" s="10">
        <v>5</v>
      </c>
      <c r="J93" s="10">
        <v>5</v>
      </c>
      <c r="K93" s="10">
        <v>5</v>
      </c>
      <c r="L93" s="10">
        <v>5</v>
      </c>
      <c r="M93" s="10">
        <v>2</v>
      </c>
      <c r="N93" s="10">
        <v>1</v>
      </c>
      <c r="O93" s="10">
        <v>1</v>
      </c>
      <c r="P93" s="10" t="s">
        <v>526</v>
      </c>
      <c r="Q93" s="10">
        <v>0</v>
      </c>
      <c r="R93" s="10">
        <v>3</v>
      </c>
      <c r="S93" s="10">
        <v>0</v>
      </c>
      <c r="T93" s="10" t="s">
        <v>526</v>
      </c>
      <c r="U93" s="10">
        <v>1</v>
      </c>
      <c r="V93" s="10">
        <v>1</v>
      </c>
    </row>
    <row r="94" spans="2:22" x14ac:dyDescent="0.25">
      <c r="B94" t="str">
        <f>'raw data'!B94</f>
        <v>M</v>
      </c>
      <c r="C94" t="str">
        <f>'raw data'!D94</f>
        <v>24-26</v>
      </c>
      <c r="D94" t="str">
        <f>'raw data'!F94</f>
        <v>DIPLOMA</v>
      </c>
      <c r="E94" t="str">
        <f>'raw data'!H94</f>
        <v>Twitter</v>
      </c>
      <c r="F94" s="10">
        <f>IF('raw data'!J94="Social",1,IF('raw data'!J94="Economic",2,IF('raw data'!J94="health",3,IF('raw data'!J94="Political",4,IF('raw data'!J94="Sports",5,"#NA")))))</f>
        <v>2</v>
      </c>
      <c r="G94" s="10" t="s">
        <v>526</v>
      </c>
      <c r="H94" s="10" t="s">
        <v>526</v>
      </c>
      <c r="I94" s="10">
        <v>2</v>
      </c>
      <c r="J94" s="10" t="s">
        <v>526</v>
      </c>
      <c r="K94" s="10" t="s">
        <v>526</v>
      </c>
      <c r="L94" s="10" t="s">
        <v>526</v>
      </c>
      <c r="M94" s="10">
        <v>2</v>
      </c>
      <c r="N94" s="10">
        <v>1</v>
      </c>
      <c r="O94" s="10">
        <v>1</v>
      </c>
      <c r="P94" s="10">
        <v>0</v>
      </c>
      <c r="Q94" s="10">
        <v>1</v>
      </c>
      <c r="R94" s="10">
        <v>4</v>
      </c>
      <c r="S94" s="10">
        <v>0</v>
      </c>
      <c r="T94" s="10" t="s">
        <v>526</v>
      </c>
      <c r="U94" s="10">
        <v>1</v>
      </c>
      <c r="V94" s="10" t="s">
        <v>526</v>
      </c>
    </row>
    <row r="95" spans="2:22" x14ac:dyDescent="0.25">
      <c r="B95" t="str">
        <f>'raw data'!B95</f>
        <v>M</v>
      </c>
      <c r="C95" t="str">
        <f>'raw data'!D95</f>
        <v>Above 40</v>
      </c>
      <c r="D95" t="str">
        <f>'raw data'!F95</f>
        <v>BACHELOR</v>
      </c>
      <c r="E95" t="str">
        <f>'raw data'!H95</f>
        <v>Telegram</v>
      </c>
      <c r="F95" s="10">
        <f>IF('raw data'!J95="Social",1,IF('raw data'!J95="Economic",2,IF('raw data'!J95="health",3,IF('raw data'!J95="Political",4,IF('raw data'!J95="Sports",5,"#NA")))))</f>
        <v>4</v>
      </c>
      <c r="G95" s="10">
        <v>2</v>
      </c>
      <c r="H95" s="10">
        <v>1</v>
      </c>
      <c r="I95" s="10">
        <v>5</v>
      </c>
      <c r="J95" s="10">
        <v>5</v>
      </c>
      <c r="K95" s="10">
        <v>5</v>
      </c>
      <c r="L95" s="10">
        <v>2</v>
      </c>
      <c r="M95" s="10">
        <v>2</v>
      </c>
      <c r="N95" s="10">
        <v>1</v>
      </c>
      <c r="O95" s="10">
        <v>1</v>
      </c>
      <c r="P95" s="10">
        <v>0</v>
      </c>
      <c r="Q95" s="10">
        <v>0</v>
      </c>
      <c r="R95" s="10">
        <v>5</v>
      </c>
      <c r="S95" s="10">
        <v>1</v>
      </c>
      <c r="T95" s="10">
        <v>1</v>
      </c>
      <c r="U95" s="10">
        <v>1</v>
      </c>
      <c r="V95" s="10">
        <v>1</v>
      </c>
    </row>
    <row r="96" spans="2:22" x14ac:dyDescent="0.25">
      <c r="B96" t="str">
        <f>'raw data'!B96</f>
        <v>F</v>
      </c>
      <c r="C96" t="str">
        <f>'raw data'!D96</f>
        <v>24-26</v>
      </c>
      <c r="D96" t="str">
        <f>'raw data'!F96</f>
        <v>BACHELOR</v>
      </c>
      <c r="E96" t="str">
        <f>'raw data'!H96</f>
        <v>Whatsapp</v>
      </c>
      <c r="F96" s="10">
        <f>IF('raw data'!J96="Social",1,IF('raw data'!J96="Economic",2,IF('raw data'!J96="health",3,IF('raw data'!J96="Political",4,IF('raw data'!J96="Sports",5,"#NA")))))</f>
        <v>2</v>
      </c>
      <c r="G96" s="10">
        <v>2</v>
      </c>
      <c r="H96" s="10">
        <v>5</v>
      </c>
      <c r="I96" s="10">
        <v>1</v>
      </c>
      <c r="J96" s="10">
        <v>2</v>
      </c>
      <c r="K96" s="10">
        <v>1</v>
      </c>
      <c r="L96" s="10">
        <v>1</v>
      </c>
      <c r="M96" s="10">
        <v>2</v>
      </c>
      <c r="N96" s="10">
        <v>1</v>
      </c>
      <c r="O96" s="10">
        <v>1</v>
      </c>
      <c r="P96" s="10">
        <v>1</v>
      </c>
      <c r="Q96" s="10">
        <v>0</v>
      </c>
      <c r="R96" s="10">
        <v>2</v>
      </c>
      <c r="S96" s="10">
        <v>1</v>
      </c>
      <c r="T96" s="10">
        <v>4</v>
      </c>
      <c r="U96" s="10" t="s">
        <v>526</v>
      </c>
      <c r="V96" s="10">
        <v>1</v>
      </c>
    </row>
    <row r="97" spans="2:22" x14ac:dyDescent="0.25">
      <c r="B97" t="str">
        <f>'raw data'!B97</f>
        <v>F</v>
      </c>
      <c r="C97" t="str">
        <f>'raw data'!D97</f>
        <v>30-39</v>
      </c>
      <c r="D97" t="str">
        <f>'raw data'!F97</f>
        <v>BACHELOR</v>
      </c>
      <c r="E97" t="str">
        <f>'raw data'!H97</f>
        <v>Facebook</v>
      </c>
      <c r="F97" s="10">
        <f>IF('raw data'!J97="Social",1,IF('raw data'!J97="Economic",2,IF('raw data'!J97="health",3,IF('raw data'!J97="Political",4,IF('raw data'!J97="Sports",5,"#NA")))))</f>
        <v>2</v>
      </c>
      <c r="G97" s="10">
        <v>2</v>
      </c>
      <c r="H97" s="10">
        <v>5</v>
      </c>
      <c r="I97" s="10" t="s">
        <v>526</v>
      </c>
      <c r="J97" s="10">
        <v>1</v>
      </c>
      <c r="K97" s="10" t="s">
        <v>526</v>
      </c>
      <c r="L97" s="10" t="s">
        <v>526</v>
      </c>
      <c r="M97" s="10">
        <v>1</v>
      </c>
      <c r="N97" s="10">
        <v>0</v>
      </c>
      <c r="O97" s="10">
        <v>1</v>
      </c>
      <c r="P97" s="10">
        <v>1</v>
      </c>
      <c r="Q97" s="10">
        <v>1</v>
      </c>
      <c r="R97" s="10">
        <v>1</v>
      </c>
      <c r="S97" s="10">
        <v>0</v>
      </c>
      <c r="T97" s="10" t="s">
        <v>526</v>
      </c>
      <c r="U97" s="10">
        <v>0</v>
      </c>
      <c r="V97" s="10">
        <v>0</v>
      </c>
    </row>
    <row r="98" spans="2:22" x14ac:dyDescent="0.25">
      <c r="B98" t="str">
        <f>'raw data'!B98</f>
        <v>F</v>
      </c>
      <c r="C98" t="str">
        <f>'raw data'!D98</f>
        <v>30-39</v>
      </c>
      <c r="D98" t="str">
        <f>'raw data'!F98</f>
        <v>BACHELOR</v>
      </c>
      <c r="E98" t="str">
        <f>'raw data'!H98</f>
        <v>Facebook</v>
      </c>
      <c r="F98" s="10">
        <f>IF('raw data'!J98="Social",1,IF('raw data'!J98="Economic",2,IF('raw data'!J98="health",3,IF('raw data'!J98="Political",4,IF('raw data'!J98="Sports",5,"#NA")))))</f>
        <v>2</v>
      </c>
      <c r="G98" s="10">
        <v>2</v>
      </c>
      <c r="H98" s="10">
        <v>5</v>
      </c>
      <c r="I98" s="10" t="s">
        <v>526</v>
      </c>
      <c r="J98" s="10">
        <v>1</v>
      </c>
      <c r="K98" s="10" t="s">
        <v>526</v>
      </c>
      <c r="L98" s="10" t="s">
        <v>526</v>
      </c>
      <c r="M98" s="10">
        <v>1</v>
      </c>
      <c r="N98" s="10">
        <v>0</v>
      </c>
      <c r="O98" s="10">
        <v>1</v>
      </c>
      <c r="P98" s="10">
        <v>1</v>
      </c>
      <c r="Q98" s="10">
        <v>1</v>
      </c>
      <c r="R98" s="10">
        <v>1</v>
      </c>
      <c r="S98" s="10">
        <v>0</v>
      </c>
      <c r="T98" s="10" t="s">
        <v>526</v>
      </c>
      <c r="U98" s="10">
        <v>0</v>
      </c>
      <c r="V98" s="10">
        <v>0</v>
      </c>
    </row>
    <row r="99" spans="2:22" x14ac:dyDescent="0.25">
      <c r="B99" t="str">
        <f>'raw data'!B99</f>
        <v>F</v>
      </c>
      <c r="C99" t="str">
        <f>'raw data'!D99</f>
        <v>21-23</v>
      </c>
      <c r="D99" t="str">
        <f>'raw data'!F99</f>
        <v>BACHELOR</v>
      </c>
      <c r="E99" t="str">
        <f>'raw data'!H99</f>
        <v>Twitter</v>
      </c>
      <c r="F99" s="10">
        <f>IF('raw data'!J99="Social",1,IF('raw data'!J99="Economic",2,IF('raw data'!J99="health",3,IF('raw data'!J99="Political",4,IF('raw data'!J99="Sports",5,"#NA")))))</f>
        <v>3</v>
      </c>
      <c r="G99" s="10">
        <v>2</v>
      </c>
      <c r="H99" s="10">
        <v>4</v>
      </c>
      <c r="I99" s="10">
        <v>1</v>
      </c>
      <c r="J99" s="10">
        <v>2</v>
      </c>
      <c r="K99" s="10">
        <v>2</v>
      </c>
      <c r="L99" s="10">
        <v>2</v>
      </c>
      <c r="M99" s="10">
        <v>2</v>
      </c>
      <c r="N99" s="10">
        <v>1</v>
      </c>
      <c r="O99" s="10">
        <v>1</v>
      </c>
      <c r="P99" s="10" t="s">
        <v>526</v>
      </c>
      <c r="Q99" s="10">
        <v>1</v>
      </c>
      <c r="R99" s="10">
        <v>2</v>
      </c>
      <c r="S99" s="10">
        <v>1</v>
      </c>
      <c r="T99" s="10">
        <v>3</v>
      </c>
      <c r="U99" s="10">
        <v>1</v>
      </c>
      <c r="V99" s="10">
        <v>1</v>
      </c>
    </row>
    <row r="100" spans="2:22" x14ac:dyDescent="0.25">
      <c r="B100" t="str">
        <f>'raw data'!B100</f>
        <v>M</v>
      </c>
      <c r="C100" t="str">
        <f>'raw data'!D100</f>
        <v>30-39</v>
      </c>
      <c r="D100" t="str">
        <f>'raw data'!F100</f>
        <v>DIPLOMA</v>
      </c>
      <c r="E100" t="str">
        <f>'raw data'!H100</f>
        <v>Whatsapp</v>
      </c>
      <c r="F100" s="10">
        <f>IF('raw data'!J100="Social",1,IF('raw data'!J100="Economic",2,IF('raw data'!J100="health",3,IF('raw data'!J100="Political",4,IF('raw data'!J100="Sports",5,"#NA")))))</f>
        <v>3</v>
      </c>
      <c r="G100" s="10" t="s">
        <v>526</v>
      </c>
      <c r="H100" s="10" t="s">
        <v>526</v>
      </c>
      <c r="I100" s="10">
        <v>5</v>
      </c>
      <c r="J100" s="10">
        <v>2</v>
      </c>
      <c r="K100" s="10">
        <v>2</v>
      </c>
      <c r="L100" s="10">
        <v>1</v>
      </c>
      <c r="M100" s="10">
        <v>1</v>
      </c>
      <c r="N100" s="10">
        <v>0</v>
      </c>
      <c r="O100" s="10">
        <v>0</v>
      </c>
      <c r="P100" s="10" t="s">
        <v>526</v>
      </c>
      <c r="Q100" s="10">
        <v>1</v>
      </c>
      <c r="R100" s="10">
        <v>5</v>
      </c>
      <c r="S100" s="10">
        <v>0</v>
      </c>
      <c r="T100" s="10" t="s">
        <v>526</v>
      </c>
      <c r="U100" s="10">
        <v>1</v>
      </c>
      <c r="V100" s="10">
        <v>1</v>
      </c>
    </row>
    <row r="101" spans="2:22" x14ac:dyDescent="0.25">
      <c r="B101" t="str">
        <f>'raw data'!B101</f>
        <v>F</v>
      </c>
      <c r="C101" t="str">
        <f>'raw data'!D101</f>
        <v>27-29</v>
      </c>
      <c r="D101" t="str">
        <f>'raw data'!F101</f>
        <v>BACHELOR</v>
      </c>
      <c r="E101" t="str">
        <f>'raw data'!H101</f>
        <v>Twitter</v>
      </c>
      <c r="F101" s="10">
        <f>IF('raw data'!J101="Social",1,IF('raw data'!J101="Economic",2,IF('raw data'!J101="health",3,IF('raw data'!J101="Political",4,IF('raw data'!J101="Sports",5,"#NA")))))</f>
        <v>5</v>
      </c>
      <c r="G101" s="10">
        <v>1</v>
      </c>
      <c r="H101" s="10">
        <v>1</v>
      </c>
      <c r="I101" s="10" t="s">
        <v>526</v>
      </c>
      <c r="J101" s="10" t="s">
        <v>526</v>
      </c>
      <c r="K101" s="10">
        <v>5</v>
      </c>
      <c r="L101" s="10">
        <v>5</v>
      </c>
      <c r="M101" s="10">
        <v>2</v>
      </c>
      <c r="N101" s="10">
        <v>1</v>
      </c>
      <c r="O101" s="10">
        <v>1</v>
      </c>
      <c r="P101" s="10">
        <v>0</v>
      </c>
      <c r="Q101" s="10">
        <v>0</v>
      </c>
      <c r="R101" s="10">
        <v>4</v>
      </c>
      <c r="S101" s="10">
        <v>0</v>
      </c>
      <c r="T101" s="10" t="s">
        <v>526</v>
      </c>
      <c r="U101" s="10">
        <v>1</v>
      </c>
      <c r="V101" s="10">
        <v>1</v>
      </c>
    </row>
    <row r="102" spans="2:22" x14ac:dyDescent="0.25">
      <c r="B102" t="str">
        <f>'raw data'!B102</f>
        <v>M</v>
      </c>
      <c r="C102" t="str">
        <f>'raw data'!D102</f>
        <v>30-39</v>
      </c>
      <c r="D102" t="str">
        <f>'raw data'!F102</f>
        <v>DIPLOMA</v>
      </c>
      <c r="E102" t="str">
        <f>'raw data'!H102</f>
        <v>Whatsapp</v>
      </c>
      <c r="F102" s="10">
        <f>IF('raw data'!J102="Social",1,IF('raw data'!J102="Economic",2,IF('raw data'!J102="health",3,IF('raw data'!J102="Political",4,IF('raw data'!J102="Sports",5,"#NA")))))</f>
        <v>3</v>
      </c>
      <c r="G102" s="10" t="s">
        <v>526</v>
      </c>
      <c r="H102" s="10" t="s">
        <v>526</v>
      </c>
      <c r="I102" s="10">
        <v>5</v>
      </c>
      <c r="J102" s="10">
        <v>2</v>
      </c>
      <c r="K102" s="10">
        <v>2</v>
      </c>
      <c r="L102" s="10">
        <v>1</v>
      </c>
      <c r="M102" s="10">
        <v>1</v>
      </c>
      <c r="N102" s="10">
        <v>1</v>
      </c>
      <c r="O102" s="10">
        <v>0</v>
      </c>
      <c r="P102" s="10">
        <v>0</v>
      </c>
      <c r="Q102" s="10">
        <v>1</v>
      </c>
      <c r="R102" s="10">
        <v>5</v>
      </c>
      <c r="S102" s="10">
        <v>0</v>
      </c>
      <c r="T102" s="10" t="s">
        <v>526</v>
      </c>
      <c r="U102" s="10">
        <v>1</v>
      </c>
      <c r="V102" s="10">
        <v>1</v>
      </c>
    </row>
    <row r="103" spans="2:22" x14ac:dyDescent="0.25">
      <c r="B103" t="str">
        <f>'raw data'!B103</f>
        <v>F</v>
      </c>
      <c r="C103" t="str">
        <f>'raw data'!D103</f>
        <v>27-29</v>
      </c>
      <c r="D103" t="str">
        <f>'raw data'!F103</f>
        <v>BACHELOR</v>
      </c>
      <c r="E103" t="str">
        <f>'raw data'!H103</f>
        <v>Facebook</v>
      </c>
      <c r="F103" s="10">
        <f>IF('raw data'!J103="Social",1,IF('raw data'!J103="Economic",2,IF('raw data'!J103="health",3,IF('raw data'!J103="Political",4,IF('raw data'!J103="Sports",5,"#NA")))))</f>
        <v>1</v>
      </c>
      <c r="G103" s="10">
        <v>1</v>
      </c>
      <c r="H103" s="10">
        <v>1</v>
      </c>
      <c r="I103" s="10" t="s">
        <v>526</v>
      </c>
      <c r="J103" s="10">
        <v>1</v>
      </c>
      <c r="K103" s="10" t="s">
        <v>526</v>
      </c>
      <c r="L103" s="10">
        <v>5</v>
      </c>
      <c r="M103" s="10">
        <v>2</v>
      </c>
      <c r="N103" s="10">
        <v>0</v>
      </c>
      <c r="O103" s="10">
        <v>1</v>
      </c>
      <c r="P103" s="10">
        <v>0</v>
      </c>
      <c r="Q103" s="10">
        <v>0</v>
      </c>
      <c r="R103" s="10">
        <v>1</v>
      </c>
      <c r="S103" s="10">
        <v>0</v>
      </c>
      <c r="T103" s="10" t="s">
        <v>526</v>
      </c>
      <c r="U103" s="10">
        <v>0</v>
      </c>
      <c r="V103" s="10">
        <v>1</v>
      </c>
    </row>
    <row r="104" spans="2:22" x14ac:dyDescent="0.25">
      <c r="B104" t="str">
        <f>'raw data'!B104</f>
        <v>F</v>
      </c>
      <c r="C104" t="str">
        <f>'raw data'!D104</f>
        <v>27-29</v>
      </c>
      <c r="D104" t="str">
        <f>'raw data'!F104</f>
        <v>BACHELOR</v>
      </c>
      <c r="E104" t="str">
        <f>'raw data'!H104</f>
        <v>Twitter</v>
      </c>
      <c r="F104" s="10">
        <f>IF('raw data'!J104="Social",1,IF('raw data'!J104="Economic",2,IF('raw data'!J104="health",3,IF('raw data'!J104="Political",4,IF('raw data'!J104="Sports",5,"#NA")))))</f>
        <v>5</v>
      </c>
      <c r="G104" s="10">
        <v>1</v>
      </c>
      <c r="H104" s="10">
        <v>1</v>
      </c>
      <c r="I104" s="10" t="s">
        <v>526</v>
      </c>
      <c r="J104" s="10" t="s">
        <v>526</v>
      </c>
      <c r="K104" s="10">
        <v>5</v>
      </c>
      <c r="L104" s="10">
        <v>5</v>
      </c>
      <c r="M104" s="10">
        <v>2</v>
      </c>
      <c r="N104" s="10">
        <v>1</v>
      </c>
      <c r="O104" s="10">
        <v>1</v>
      </c>
      <c r="P104" s="10">
        <v>0</v>
      </c>
      <c r="Q104" s="10">
        <v>0</v>
      </c>
      <c r="R104" s="10">
        <v>4</v>
      </c>
      <c r="S104" s="10">
        <v>0</v>
      </c>
      <c r="T104" s="10" t="s">
        <v>526</v>
      </c>
      <c r="U104" s="10">
        <v>1</v>
      </c>
      <c r="V104" s="10">
        <v>1</v>
      </c>
    </row>
    <row r="105" spans="2:22" x14ac:dyDescent="0.25">
      <c r="B105" t="str">
        <f>'raw data'!B105</f>
        <v>M</v>
      </c>
      <c r="C105" t="str">
        <f>'raw data'!D105</f>
        <v>30-39</v>
      </c>
      <c r="D105" t="str">
        <f>'raw data'!F105</f>
        <v>DIPLOMA</v>
      </c>
      <c r="E105" t="str">
        <f>'raw data'!H105</f>
        <v>Twitter</v>
      </c>
      <c r="F105" s="10">
        <f>IF('raw data'!J105="Social",1,IF('raw data'!J105="Economic",2,IF('raw data'!J105="health",3,IF('raw data'!J105="Political",4,IF('raw data'!J105="Sports",5,"#NA")))))</f>
        <v>3</v>
      </c>
      <c r="G105" s="10">
        <v>4</v>
      </c>
      <c r="H105" s="10" t="s">
        <v>526</v>
      </c>
      <c r="I105" s="10">
        <v>5</v>
      </c>
      <c r="J105" s="10">
        <v>1</v>
      </c>
      <c r="K105" s="10">
        <v>2</v>
      </c>
      <c r="L105" s="10">
        <v>1</v>
      </c>
      <c r="M105" s="10">
        <v>2</v>
      </c>
      <c r="N105" s="10">
        <v>0</v>
      </c>
      <c r="O105" s="10">
        <v>0</v>
      </c>
      <c r="P105" s="10">
        <v>0</v>
      </c>
      <c r="Q105" s="10">
        <v>1</v>
      </c>
      <c r="R105" s="10">
        <v>3</v>
      </c>
      <c r="S105" s="10">
        <v>1</v>
      </c>
      <c r="T105" s="10">
        <v>2</v>
      </c>
      <c r="U105" s="10" t="s">
        <v>526</v>
      </c>
      <c r="V105" s="10">
        <v>1</v>
      </c>
    </row>
    <row r="106" spans="2:22" x14ac:dyDescent="0.25">
      <c r="B106" t="str">
        <f>'raw data'!B106</f>
        <v>M</v>
      </c>
      <c r="C106" t="str">
        <f>'raw data'!D106</f>
        <v>24-26</v>
      </c>
      <c r="D106" t="str">
        <f>'raw data'!F106</f>
        <v>BACHELOR</v>
      </c>
      <c r="E106" t="str">
        <f>'raw data'!H106</f>
        <v>Twitter</v>
      </c>
      <c r="F106" s="10">
        <f>IF('raw data'!J106="Social",1,IF('raw data'!J106="Economic",2,IF('raw data'!J106="health",3,IF('raw data'!J106="Political",4,IF('raw data'!J106="Sports",5,"#NA")))))</f>
        <v>4</v>
      </c>
      <c r="G106" s="10" t="s">
        <v>526</v>
      </c>
      <c r="H106" s="10" t="s">
        <v>526</v>
      </c>
      <c r="I106" s="10" t="s">
        <v>526</v>
      </c>
      <c r="J106" s="10" t="s">
        <v>526</v>
      </c>
      <c r="K106" s="10">
        <v>5</v>
      </c>
      <c r="L106" s="10" t="s">
        <v>526</v>
      </c>
      <c r="M106" s="10">
        <v>2</v>
      </c>
      <c r="N106" s="10">
        <v>1</v>
      </c>
      <c r="O106" s="10">
        <v>1</v>
      </c>
      <c r="P106" s="10">
        <v>1</v>
      </c>
      <c r="Q106" s="10">
        <v>0</v>
      </c>
      <c r="R106" s="10">
        <v>3</v>
      </c>
      <c r="S106" s="10">
        <v>1</v>
      </c>
      <c r="T106" s="10">
        <v>4</v>
      </c>
      <c r="U106" s="10">
        <v>1</v>
      </c>
      <c r="V106" s="10">
        <v>1</v>
      </c>
    </row>
    <row r="107" spans="2:22" x14ac:dyDescent="0.25">
      <c r="B107" t="str">
        <f>'raw data'!B107</f>
        <v>M</v>
      </c>
      <c r="C107" t="str">
        <f>'raw data'!D107</f>
        <v>Above 40</v>
      </c>
      <c r="D107" t="str">
        <f>'raw data'!F107</f>
        <v>MASTERS</v>
      </c>
      <c r="E107" t="str">
        <f>'raw data'!H107</f>
        <v>Telegram</v>
      </c>
      <c r="F107" s="10">
        <f>IF('raw data'!J107="Social",1,IF('raw data'!J107="Economic",2,IF('raw data'!J107="health",3,IF('raw data'!J107="Political",4,IF('raw data'!J107="Sports",5,"#NA")))))</f>
        <v>5</v>
      </c>
      <c r="G107" s="10" t="s">
        <v>526</v>
      </c>
      <c r="H107" s="10" t="s">
        <v>526</v>
      </c>
      <c r="I107" s="10" t="s">
        <v>526</v>
      </c>
      <c r="J107" s="10" t="s">
        <v>526</v>
      </c>
      <c r="K107" s="10" t="s">
        <v>526</v>
      </c>
      <c r="L107" s="10" t="s">
        <v>526</v>
      </c>
      <c r="M107" s="10">
        <v>2</v>
      </c>
      <c r="N107" s="10">
        <v>1</v>
      </c>
      <c r="O107" s="10" t="s">
        <v>526</v>
      </c>
      <c r="P107" s="10">
        <v>0</v>
      </c>
      <c r="Q107" s="10">
        <v>1</v>
      </c>
      <c r="R107" s="10">
        <v>4</v>
      </c>
      <c r="S107" s="10">
        <v>1</v>
      </c>
      <c r="T107" s="10">
        <v>2</v>
      </c>
      <c r="U107" s="10">
        <v>1</v>
      </c>
      <c r="V107" s="10">
        <v>1</v>
      </c>
    </row>
    <row r="108" spans="2:22" x14ac:dyDescent="0.25">
      <c r="B108" t="str">
        <f>'raw data'!B108</f>
        <v>F</v>
      </c>
      <c r="C108" t="str">
        <f>'raw data'!D108</f>
        <v>21-23</v>
      </c>
      <c r="D108" t="str">
        <f>'raw data'!F108</f>
        <v>BACHELOR</v>
      </c>
      <c r="E108" t="str">
        <f>'raw data'!H108</f>
        <v>Twitter</v>
      </c>
      <c r="F108" s="10">
        <f>IF('raw data'!J108="Social",1,IF('raw data'!J108="Economic",2,IF('raw data'!J108="health",3,IF('raw data'!J108="Political",4,IF('raw data'!J108="Sports",5,"#NA")))))</f>
        <v>3</v>
      </c>
      <c r="G108" s="10">
        <v>2</v>
      </c>
      <c r="H108" s="10">
        <v>1</v>
      </c>
      <c r="I108" s="10">
        <v>1</v>
      </c>
      <c r="J108" s="10">
        <v>2</v>
      </c>
      <c r="K108" s="10">
        <v>2</v>
      </c>
      <c r="L108" s="10">
        <v>2</v>
      </c>
      <c r="M108" s="10">
        <v>1</v>
      </c>
      <c r="N108" s="10">
        <v>0</v>
      </c>
      <c r="O108" s="10">
        <v>1</v>
      </c>
      <c r="P108" s="10">
        <v>0</v>
      </c>
      <c r="Q108" s="10">
        <v>0</v>
      </c>
      <c r="R108" s="10">
        <v>5</v>
      </c>
      <c r="S108" s="10" t="s">
        <v>526</v>
      </c>
      <c r="T108" s="10" t="s">
        <v>526</v>
      </c>
      <c r="U108" s="10">
        <v>1</v>
      </c>
      <c r="V108" s="10">
        <v>0</v>
      </c>
    </row>
    <row r="109" spans="2:22" x14ac:dyDescent="0.25">
      <c r="B109" t="str">
        <f>'raw data'!B109</f>
        <v>F</v>
      </c>
      <c r="C109" t="str">
        <f>'raw data'!D109</f>
        <v>30-39</v>
      </c>
      <c r="D109" t="str">
        <f>'raw data'!F109</f>
        <v>BACHELOR</v>
      </c>
      <c r="E109" t="str">
        <f>'raw data'!H109</f>
        <v>Facebook</v>
      </c>
      <c r="F109" s="10">
        <f>IF('raw data'!J109="Social",1,IF('raw data'!J109="Economic",2,IF('raw data'!J109="health",3,IF('raw data'!J109="Political",4,IF('raw data'!J109="Sports",5,"#NA")))))</f>
        <v>2</v>
      </c>
      <c r="G109" s="10">
        <v>2</v>
      </c>
      <c r="H109" s="10">
        <v>5</v>
      </c>
      <c r="I109" s="10" t="s">
        <v>526</v>
      </c>
      <c r="J109" s="10">
        <v>1</v>
      </c>
      <c r="K109" s="10" t="s">
        <v>526</v>
      </c>
      <c r="L109" s="10" t="s">
        <v>526</v>
      </c>
      <c r="M109" s="10">
        <v>1</v>
      </c>
      <c r="N109" s="10">
        <v>0</v>
      </c>
      <c r="O109" s="10">
        <v>1</v>
      </c>
      <c r="P109" s="10">
        <v>0</v>
      </c>
      <c r="Q109" s="10">
        <v>0</v>
      </c>
      <c r="R109" s="10">
        <v>1</v>
      </c>
      <c r="S109" s="10">
        <v>0</v>
      </c>
      <c r="T109" s="10" t="s">
        <v>526</v>
      </c>
      <c r="U109" s="10">
        <v>0</v>
      </c>
      <c r="V109" s="10">
        <v>0</v>
      </c>
    </row>
    <row r="110" spans="2:22" x14ac:dyDescent="0.25">
      <c r="B110" t="str">
        <f>'raw data'!B110</f>
        <v>F</v>
      </c>
      <c r="C110" t="str">
        <f>'raw data'!D110</f>
        <v>18-20</v>
      </c>
      <c r="D110" t="str">
        <f>'raw data'!F110</f>
        <v>DIPLOMA</v>
      </c>
      <c r="E110" t="str">
        <f>'raw data'!H110</f>
        <v>Facebook</v>
      </c>
      <c r="F110" s="10">
        <f>IF('raw data'!J110="Social",1,IF('raw data'!J110="Economic",2,IF('raw data'!J110="health",3,IF('raw data'!J110="Political",4,IF('raw data'!J110="Sports",5,"#NA")))))</f>
        <v>1</v>
      </c>
      <c r="G110" s="10">
        <v>1</v>
      </c>
      <c r="H110" s="10">
        <v>2</v>
      </c>
      <c r="I110" s="10">
        <v>2</v>
      </c>
      <c r="J110" s="10">
        <v>1</v>
      </c>
      <c r="K110" s="10">
        <v>1</v>
      </c>
      <c r="L110" s="10">
        <v>1</v>
      </c>
      <c r="M110" s="10">
        <v>1</v>
      </c>
      <c r="N110" s="10">
        <v>0</v>
      </c>
      <c r="O110" s="10" t="s">
        <v>526</v>
      </c>
      <c r="P110" s="10">
        <v>1</v>
      </c>
      <c r="Q110" s="10">
        <v>1</v>
      </c>
      <c r="R110" s="10">
        <v>2</v>
      </c>
      <c r="S110" s="10" t="s">
        <v>526</v>
      </c>
      <c r="T110" s="10" t="s">
        <v>526</v>
      </c>
      <c r="U110" s="10">
        <v>1</v>
      </c>
      <c r="V110" s="10">
        <v>0</v>
      </c>
    </row>
    <row r="111" spans="2:22" x14ac:dyDescent="0.25">
      <c r="B111" t="str">
        <f>'raw data'!B111</f>
        <v>F</v>
      </c>
      <c r="C111" t="str">
        <f>'raw data'!D111</f>
        <v>18-20</v>
      </c>
      <c r="D111" t="str">
        <f>'raw data'!F111</f>
        <v>DIPLOMA</v>
      </c>
      <c r="E111" t="str">
        <f>'raw data'!H111</f>
        <v>Facebook</v>
      </c>
      <c r="F111" s="10">
        <f>IF('raw data'!J111="Social",1,IF('raw data'!J111="Economic",2,IF('raw data'!J111="health",3,IF('raw data'!J111="Political",4,IF('raw data'!J111="Sports",5,"#NA")))))</f>
        <v>2</v>
      </c>
      <c r="G111" s="10">
        <v>1</v>
      </c>
      <c r="H111" s="10">
        <v>4</v>
      </c>
      <c r="I111" s="10">
        <v>1</v>
      </c>
      <c r="J111" s="10">
        <v>1</v>
      </c>
      <c r="K111" s="10">
        <v>1</v>
      </c>
      <c r="L111" s="10">
        <v>1</v>
      </c>
      <c r="M111" s="10">
        <v>5</v>
      </c>
      <c r="N111" s="10" t="s">
        <v>526</v>
      </c>
      <c r="O111" s="10">
        <v>1</v>
      </c>
      <c r="P111" s="10">
        <v>0</v>
      </c>
      <c r="Q111" s="10">
        <v>1</v>
      </c>
      <c r="R111" s="10">
        <v>3</v>
      </c>
      <c r="S111" s="10">
        <v>1</v>
      </c>
      <c r="T111" s="10">
        <v>2</v>
      </c>
      <c r="U111" s="10">
        <v>0</v>
      </c>
      <c r="V111" s="10" t="s">
        <v>526</v>
      </c>
    </row>
    <row r="112" spans="2:22" x14ac:dyDescent="0.25">
      <c r="B112" t="str">
        <f>'raw data'!B112</f>
        <v>F</v>
      </c>
      <c r="C112" t="str">
        <f>'raw data'!D112</f>
        <v>Above 40</v>
      </c>
      <c r="D112" t="str">
        <f>'raw data'!F112</f>
        <v>BACHELOR</v>
      </c>
      <c r="E112" t="str">
        <f>'raw data'!H112</f>
        <v>Twitter</v>
      </c>
      <c r="F112" s="10">
        <f>IF('raw data'!J112="Social",1,IF('raw data'!J112="Economic",2,IF('raw data'!J112="health",3,IF('raw data'!J112="Political",4,IF('raw data'!J112="Sports",5,"#NA")))))</f>
        <v>4</v>
      </c>
      <c r="G112" s="10" t="s">
        <v>526</v>
      </c>
      <c r="H112" s="10" t="s">
        <v>526</v>
      </c>
      <c r="I112" s="10" t="s">
        <v>526</v>
      </c>
      <c r="J112" s="10">
        <v>5</v>
      </c>
      <c r="K112" s="10">
        <v>5</v>
      </c>
      <c r="L112" s="10">
        <v>2</v>
      </c>
      <c r="M112" s="10">
        <v>5</v>
      </c>
      <c r="N112" s="10" t="s">
        <v>526</v>
      </c>
      <c r="O112" s="10">
        <v>1</v>
      </c>
      <c r="P112" s="10">
        <v>0</v>
      </c>
      <c r="Q112" s="10" t="s">
        <v>526</v>
      </c>
      <c r="R112" s="10">
        <v>5</v>
      </c>
      <c r="S112" s="10">
        <v>1</v>
      </c>
      <c r="T112" s="10">
        <v>3</v>
      </c>
      <c r="U112" s="10">
        <v>1</v>
      </c>
      <c r="V112" s="10">
        <v>0</v>
      </c>
    </row>
    <row r="113" spans="2:22" x14ac:dyDescent="0.25">
      <c r="B113" t="str">
        <f>'raw data'!B113</f>
        <v>M</v>
      </c>
      <c r="C113" t="str">
        <f>'raw data'!D113</f>
        <v>Above 40</v>
      </c>
      <c r="D113" t="str">
        <f>'raw data'!F113</f>
        <v>BACHELOR</v>
      </c>
      <c r="E113" t="str">
        <f>'raw data'!H113</f>
        <v>Telegram</v>
      </c>
      <c r="F113" s="10">
        <f>IF('raw data'!J113="Social",1,IF('raw data'!J113="Economic",2,IF('raw data'!J113="health",3,IF('raw data'!J113="Political",4,IF('raw data'!J113="Sports",5,"#NA")))))</f>
        <v>3</v>
      </c>
      <c r="G113" s="10">
        <v>2</v>
      </c>
      <c r="H113" s="10">
        <v>1</v>
      </c>
      <c r="I113" s="10">
        <v>5</v>
      </c>
      <c r="J113" s="10">
        <v>5</v>
      </c>
      <c r="K113" s="10">
        <v>5</v>
      </c>
      <c r="L113" s="10">
        <v>2</v>
      </c>
      <c r="M113" s="10">
        <v>2</v>
      </c>
      <c r="N113" s="10">
        <v>1</v>
      </c>
      <c r="O113" s="10">
        <v>1</v>
      </c>
      <c r="P113" s="10">
        <v>0</v>
      </c>
      <c r="Q113" s="10">
        <v>1</v>
      </c>
      <c r="R113" s="10">
        <v>5</v>
      </c>
      <c r="S113" s="10">
        <v>1</v>
      </c>
      <c r="T113" s="10">
        <v>2</v>
      </c>
      <c r="U113" s="10">
        <v>1</v>
      </c>
      <c r="V113" s="10">
        <v>1</v>
      </c>
    </row>
    <row r="114" spans="2:22" x14ac:dyDescent="0.25">
      <c r="B114" t="str">
        <f>'raw data'!B114</f>
        <v>F</v>
      </c>
      <c r="C114" t="str">
        <f>'raw data'!D114</f>
        <v>24-26</v>
      </c>
      <c r="D114" t="str">
        <f>'raw data'!F114</f>
        <v>BACHELOR</v>
      </c>
      <c r="E114" t="str">
        <f>'raw data'!H114</f>
        <v>Twitter</v>
      </c>
      <c r="F114" s="10">
        <f>IF('raw data'!J114="Social",1,IF('raw data'!J114="Economic",2,IF('raw data'!J114="health",3,IF('raw data'!J114="Political",4,IF('raw data'!J114="Sports",5,"#NA")))))</f>
        <v>2</v>
      </c>
      <c r="G114" s="10">
        <v>2</v>
      </c>
      <c r="H114" s="10">
        <v>4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1</v>
      </c>
      <c r="O114" s="10">
        <v>1</v>
      </c>
      <c r="P114" s="10">
        <v>0</v>
      </c>
      <c r="Q114" s="10">
        <v>0</v>
      </c>
      <c r="R114" s="10">
        <v>2</v>
      </c>
      <c r="S114" s="10">
        <v>1</v>
      </c>
      <c r="T114" s="10">
        <v>1</v>
      </c>
      <c r="U114" s="10" t="s">
        <v>526</v>
      </c>
      <c r="V114" s="10">
        <v>0</v>
      </c>
    </row>
    <row r="115" spans="2:22" x14ac:dyDescent="0.25">
      <c r="B115" t="str">
        <f>'raw data'!B115</f>
        <v>M</v>
      </c>
      <c r="C115" t="str">
        <f>'raw data'!D115</f>
        <v>Above 40</v>
      </c>
      <c r="D115" t="str">
        <f>'raw data'!F115</f>
        <v>MASTERS</v>
      </c>
      <c r="E115" t="str">
        <f>'raw data'!H115</f>
        <v>Twitter</v>
      </c>
      <c r="F115" s="10">
        <f>IF('raw data'!J115="Social",1,IF('raw data'!J115="Economic",2,IF('raw data'!J115="health",3,IF('raw data'!J115="Political",4,IF('raw data'!J115="Sports",5,"#NA")))))</f>
        <v>4</v>
      </c>
      <c r="G115" s="10" t="s">
        <v>526</v>
      </c>
      <c r="H115" s="10" t="s">
        <v>526</v>
      </c>
      <c r="I115" s="10" t="s">
        <v>526</v>
      </c>
      <c r="J115" s="10" t="s">
        <v>526</v>
      </c>
      <c r="K115" s="10">
        <v>5</v>
      </c>
      <c r="L115" s="10">
        <v>5</v>
      </c>
      <c r="M115" s="10">
        <v>5</v>
      </c>
      <c r="N115" s="10">
        <v>0</v>
      </c>
      <c r="O115" s="10" t="s">
        <v>526</v>
      </c>
      <c r="P115" s="10">
        <v>0</v>
      </c>
      <c r="Q115" s="10">
        <v>1</v>
      </c>
      <c r="R115" s="10">
        <v>5</v>
      </c>
      <c r="S115" s="10">
        <v>0</v>
      </c>
      <c r="T115" s="10" t="s">
        <v>526</v>
      </c>
      <c r="U115" s="10">
        <v>1</v>
      </c>
      <c r="V115" s="10">
        <v>0</v>
      </c>
    </row>
    <row r="116" spans="2:22" x14ac:dyDescent="0.25">
      <c r="B116" t="str">
        <f>'raw data'!B116</f>
        <v>F</v>
      </c>
      <c r="C116" t="str">
        <f>'raw data'!D116</f>
        <v>18-20</v>
      </c>
      <c r="D116" t="str">
        <f>'raw data'!F116</f>
        <v>BACHELOR</v>
      </c>
      <c r="E116" t="str">
        <f>'raw data'!H116</f>
        <v>Facebook</v>
      </c>
      <c r="F116" s="10">
        <f>IF('raw data'!J116="Social",1,IF('raw data'!J116="Economic",2,IF('raw data'!J116="health",3,IF('raw data'!J116="Political",4,IF('raw data'!J116="Sports",5,"#NA")))))</f>
        <v>2</v>
      </c>
      <c r="G116" s="10">
        <v>1</v>
      </c>
      <c r="H116" s="10">
        <v>1</v>
      </c>
      <c r="I116" s="10">
        <v>1</v>
      </c>
      <c r="J116" s="10">
        <v>1</v>
      </c>
      <c r="K116" s="10">
        <v>2</v>
      </c>
      <c r="L116" s="10">
        <v>1</v>
      </c>
      <c r="M116" s="10" t="s">
        <v>526</v>
      </c>
      <c r="N116" s="10">
        <v>0</v>
      </c>
      <c r="O116" s="10">
        <v>1</v>
      </c>
      <c r="P116" s="10">
        <v>0</v>
      </c>
      <c r="Q116" s="10">
        <v>0</v>
      </c>
      <c r="R116" s="10">
        <v>1</v>
      </c>
      <c r="S116" s="10" t="s">
        <v>526</v>
      </c>
      <c r="T116" s="10" t="s">
        <v>526</v>
      </c>
      <c r="U116" s="10">
        <v>0</v>
      </c>
      <c r="V116" s="10">
        <v>0</v>
      </c>
    </row>
    <row r="117" spans="2:22" x14ac:dyDescent="0.25">
      <c r="B117" t="str">
        <f>'raw data'!B117</f>
        <v>M</v>
      </c>
      <c r="C117" t="str">
        <f>'raw data'!D117</f>
        <v>30-39</v>
      </c>
      <c r="D117" t="str">
        <f>'raw data'!F117</f>
        <v>DIPLOMA</v>
      </c>
      <c r="E117" t="str">
        <f>'raw data'!H117</f>
        <v>Whatsapp</v>
      </c>
      <c r="F117" s="10">
        <f>IF('raw data'!J117="Social",1,IF('raw data'!J117="Economic",2,IF('raw data'!J117="health",3,IF('raw data'!J117="Political",4,IF('raw data'!J117="Sports",5,"#NA")))))</f>
        <v>3</v>
      </c>
      <c r="G117" s="10" t="s">
        <v>526</v>
      </c>
      <c r="H117" s="10" t="s">
        <v>526</v>
      </c>
      <c r="I117" s="10">
        <v>5</v>
      </c>
      <c r="J117" s="10">
        <v>2</v>
      </c>
      <c r="K117" s="10">
        <v>2</v>
      </c>
      <c r="L117" s="10">
        <v>1</v>
      </c>
      <c r="M117" s="10">
        <v>1</v>
      </c>
      <c r="N117" s="10">
        <v>1</v>
      </c>
      <c r="O117" s="10">
        <v>0</v>
      </c>
      <c r="P117" s="10">
        <v>0</v>
      </c>
      <c r="Q117" s="10">
        <v>1</v>
      </c>
      <c r="R117" s="10">
        <v>5</v>
      </c>
      <c r="S117" s="10">
        <v>0</v>
      </c>
      <c r="T117" s="10" t="s">
        <v>526</v>
      </c>
      <c r="U117" s="10" t="s">
        <v>526</v>
      </c>
      <c r="V117" s="10">
        <v>1</v>
      </c>
    </row>
    <row r="118" spans="2:22" x14ac:dyDescent="0.25">
      <c r="B118" t="str">
        <f>'raw data'!B118</f>
        <v>F</v>
      </c>
      <c r="C118" t="str">
        <f>'raw data'!D118</f>
        <v>24-26</v>
      </c>
      <c r="D118" t="str">
        <f>'raw data'!F118</f>
        <v>BACHELOR</v>
      </c>
      <c r="E118" t="str">
        <f>'raw data'!H118</f>
        <v>Twitter</v>
      </c>
      <c r="F118" s="10">
        <f>IF('raw data'!J118="Social",1,IF('raw data'!J118="Economic",2,IF('raw data'!J118="health",3,IF('raw data'!J118="Political",4,IF('raw data'!J118="Sports",5,"#NA")))))</f>
        <v>1</v>
      </c>
      <c r="G118" s="10">
        <v>2</v>
      </c>
      <c r="H118" s="10">
        <v>1</v>
      </c>
      <c r="I118" s="10">
        <v>2</v>
      </c>
      <c r="J118" s="10">
        <v>1</v>
      </c>
      <c r="K118" s="10">
        <v>1</v>
      </c>
      <c r="L118" s="10">
        <v>1</v>
      </c>
      <c r="M118" s="10">
        <v>1</v>
      </c>
      <c r="N118" s="10">
        <v>1</v>
      </c>
      <c r="O118" s="10">
        <v>1</v>
      </c>
      <c r="P118" s="10">
        <v>0</v>
      </c>
      <c r="Q118" s="10">
        <v>1</v>
      </c>
      <c r="R118" s="10">
        <v>2</v>
      </c>
      <c r="S118" s="10">
        <v>1</v>
      </c>
      <c r="T118" s="10" t="s">
        <v>526</v>
      </c>
      <c r="U118" s="10">
        <v>1</v>
      </c>
      <c r="V118" s="10">
        <v>1</v>
      </c>
    </row>
    <row r="119" spans="2:22" x14ac:dyDescent="0.25">
      <c r="B119" t="str">
        <f>'raw data'!B119</f>
        <v>F</v>
      </c>
      <c r="C119" t="str">
        <f>'raw data'!D119</f>
        <v>Above 40</v>
      </c>
      <c r="D119" t="str">
        <f>'raw data'!F119</f>
        <v>MASTERS</v>
      </c>
      <c r="E119" t="str">
        <f>'raw data'!H119</f>
        <v>Twitter</v>
      </c>
      <c r="F119" s="10">
        <f>IF('raw data'!J119="Social",1,IF('raw data'!J119="Economic",2,IF('raw data'!J119="health",3,IF('raw data'!J119="Political",4,IF('raw data'!J119="Sports",5,"#NA")))))</f>
        <v>4</v>
      </c>
      <c r="G119" s="10" t="s">
        <v>526</v>
      </c>
      <c r="H119" s="10" t="s">
        <v>526</v>
      </c>
      <c r="I119" s="10">
        <v>5</v>
      </c>
      <c r="J119" s="10">
        <v>5</v>
      </c>
      <c r="K119" s="10">
        <v>5</v>
      </c>
      <c r="L119" s="10">
        <v>2</v>
      </c>
      <c r="M119" s="10">
        <v>5</v>
      </c>
      <c r="N119" s="10" t="s">
        <v>526</v>
      </c>
      <c r="O119" s="10">
        <v>1</v>
      </c>
      <c r="P119" s="10">
        <v>0</v>
      </c>
      <c r="Q119" s="10">
        <v>1</v>
      </c>
      <c r="R119" s="10">
        <v>5</v>
      </c>
      <c r="S119" s="10">
        <v>1</v>
      </c>
      <c r="T119" s="10">
        <v>3</v>
      </c>
      <c r="U119" s="10">
        <v>1</v>
      </c>
      <c r="V119" s="10">
        <v>0</v>
      </c>
    </row>
    <row r="120" spans="2:22" x14ac:dyDescent="0.25">
      <c r="B120" t="str">
        <f>'raw data'!B120</f>
        <v>M</v>
      </c>
      <c r="C120" t="str">
        <f>'raw data'!D120</f>
        <v>30-39</v>
      </c>
      <c r="D120" t="str">
        <f>'raw data'!F120</f>
        <v>BACHELOR</v>
      </c>
      <c r="E120" t="str">
        <f>'raw data'!H120</f>
        <v>Whatsapp</v>
      </c>
      <c r="F120" s="10">
        <f>IF('raw data'!J120="Social",1,IF('raw data'!J120="Economic",2,IF('raw data'!J120="health",3,IF('raw data'!J120="Political",4,IF('raw data'!J120="Sports",5,"#NA")))))</f>
        <v>3</v>
      </c>
      <c r="G120" s="10" t="s">
        <v>526</v>
      </c>
      <c r="H120" s="10" t="s">
        <v>526</v>
      </c>
      <c r="I120" s="10">
        <v>5</v>
      </c>
      <c r="J120" s="10">
        <v>2</v>
      </c>
      <c r="K120" s="10">
        <v>2</v>
      </c>
      <c r="L120" s="10">
        <v>2</v>
      </c>
      <c r="M120" s="10">
        <v>2</v>
      </c>
      <c r="N120" s="10">
        <v>0</v>
      </c>
      <c r="O120" s="10">
        <v>0</v>
      </c>
      <c r="P120" s="10" t="s">
        <v>526</v>
      </c>
      <c r="Q120" s="10">
        <v>1</v>
      </c>
      <c r="R120" s="10">
        <v>5</v>
      </c>
      <c r="S120" s="10">
        <v>1</v>
      </c>
      <c r="T120" s="10">
        <v>2</v>
      </c>
      <c r="U120" s="10">
        <v>1</v>
      </c>
      <c r="V120" s="10">
        <v>1</v>
      </c>
    </row>
    <row r="121" spans="2:22" x14ac:dyDescent="0.25">
      <c r="B121" t="str">
        <f>'raw data'!B121</f>
        <v>M</v>
      </c>
      <c r="C121" t="str">
        <f>'raw data'!D121</f>
        <v>24-26</v>
      </c>
      <c r="D121" t="str">
        <f>'raw data'!F121</f>
        <v>DIPLOMA</v>
      </c>
      <c r="E121" t="str">
        <f>'raw data'!H121</f>
        <v>Twitter</v>
      </c>
      <c r="F121" s="10">
        <f>IF('raw data'!J121="Social",1,IF('raw data'!J121="Economic",2,IF('raw data'!J121="health",3,IF('raw data'!J121="Political",4,IF('raw data'!J121="Sports",5,"#NA")))))</f>
        <v>2</v>
      </c>
      <c r="G121" s="10" t="s">
        <v>526</v>
      </c>
      <c r="H121" s="10" t="s">
        <v>526</v>
      </c>
      <c r="I121" s="10">
        <v>2</v>
      </c>
      <c r="J121" s="10" t="s">
        <v>526</v>
      </c>
      <c r="K121" s="10">
        <v>5</v>
      </c>
      <c r="L121" s="10" t="s">
        <v>526</v>
      </c>
      <c r="M121" s="10">
        <v>2</v>
      </c>
      <c r="N121" s="10">
        <v>1</v>
      </c>
      <c r="O121" s="10">
        <v>1</v>
      </c>
      <c r="P121" s="10">
        <v>0</v>
      </c>
      <c r="Q121" s="10">
        <v>1</v>
      </c>
      <c r="R121" s="10">
        <v>4</v>
      </c>
      <c r="S121" s="10">
        <v>0</v>
      </c>
      <c r="T121" s="10" t="s">
        <v>526</v>
      </c>
      <c r="U121" s="10">
        <v>1</v>
      </c>
      <c r="V121" s="10" t="s">
        <v>526</v>
      </c>
    </row>
    <row r="122" spans="2:22" x14ac:dyDescent="0.25">
      <c r="B122" t="str">
        <f>'raw data'!B122</f>
        <v>F</v>
      </c>
      <c r="C122" t="str">
        <f>'raw data'!D122</f>
        <v>27-29</v>
      </c>
      <c r="D122" t="str">
        <f>'raw data'!F122</f>
        <v>DIPLOMA</v>
      </c>
      <c r="E122" t="str">
        <f>'raw data'!H122</f>
        <v>Twitter</v>
      </c>
      <c r="F122" s="10">
        <f>IF('raw data'!J122="Social",1,IF('raw data'!J122="Economic",2,IF('raw data'!J122="health",3,IF('raw data'!J122="Political",4,IF('raw data'!J122="Sports",5,"#NA")))))</f>
        <v>5</v>
      </c>
      <c r="G122" s="10">
        <v>1</v>
      </c>
      <c r="H122" s="10">
        <v>1</v>
      </c>
      <c r="I122" s="10" t="s">
        <v>526</v>
      </c>
      <c r="J122" s="10" t="s">
        <v>526</v>
      </c>
      <c r="K122" s="10">
        <v>5</v>
      </c>
      <c r="L122" s="10">
        <v>5</v>
      </c>
      <c r="M122" s="10">
        <v>2</v>
      </c>
      <c r="N122" s="10">
        <v>1</v>
      </c>
      <c r="O122" s="10">
        <v>1</v>
      </c>
      <c r="P122" s="10">
        <v>0</v>
      </c>
      <c r="Q122" s="10">
        <v>0</v>
      </c>
      <c r="R122" s="10">
        <v>4</v>
      </c>
      <c r="S122" s="10">
        <v>0</v>
      </c>
      <c r="T122" s="10" t="s">
        <v>526</v>
      </c>
      <c r="U122" s="10">
        <v>1</v>
      </c>
      <c r="V122" s="10">
        <v>1</v>
      </c>
    </row>
    <row r="123" spans="2:22" x14ac:dyDescent="0.25">
      <c r="B123" t="str">
        <f>'raw data'!B123</f>
        <v>M</v>
      </c>
      <c r="C123" t="str">
        <f>'raw data'!D123</f>
        <v>30-39</v>
      </c>
      <c r="D123" t="str">
        <f>'raw data'!F123</f>
        <v>DIPLOMA</v>
      </c>
      <c r="E123" t="str">
        <f>'raw data'!H123</f>
        <v>Whatsapp</v>
      </c>
      <c r="F123" s="10">
        <f>IF('raw data'!J123="Social",1,IF('raw data'!J123="Economic",2,IF('raw data'!J123="health",3,IF('raw data'!J123="Political",4,IF('raw data'!J123="Sports",5,"#NA")))))</f>
        <v>3</v>
      </c>
      <c r="G123" s="10" t="s">
        <v>526</v>
      </c>
      <c r="H123" s="10" t="s">
        <v>526</v>
      </c>
      <c r="I123" s="10">
        <v>5</v>
      </c>
      <c r="J123" s="10">
        <v>2</v>
      </c>
      <c r="K123" s="10">
        <v>2</v>
      </c>
      <c r="L123" s="10">
        <v>1</v>
      </c>
      <c r="M123" s="10">
        <v>1</v>
      </c>
      <c r="N123" s="10">
        <v>0</v>
      </c>
      <c r="O123" s="10">
        <v>0</v>
      </c>
      <c r="P123" s="10" t="s">
        <v>526</v>
      </c>
      <c r="Q123" s="10">
        <v>1</v>
      </c>
      <c r="R123" s="10">
        <v>5</v>
      </c>
      <c r="S123" s="10">
        <v>0</v>
      </c>
      <c r="T123" s="10" t="s">
        <v>526</v>
      </c>
      <c r="U123" s="10">
        <v>1</v>
      </c>
      <c r="V123" s="10">
        <v>1</v>
      </c>
    </row>
    <row r="124" spans="2:22" x14ac:dyDescent="0.25">
      <c r="B124" t="str">
        <f>'raw data'!B124</f>
        <v>M</v>
      </c>
      <c r="C124" t="str">
        <f>'raw data'!D124</f>
        <v>30-39</v>
      </c>
      <c r="D124" t="str">
        <f>'raw data'!F124</f>
        <v>DIPLOMA</v>
      </c>
      <c r="E124" t="str">
        <f>'raw data'!H124</f>
        <v>Twitter</v>
      </c>
      <c r="F124" s="10">
        <f>IF('raw data'!J124="Social",1,IF('raw data'!J124="Economic",2,IF('raw data'!J124="health",3,IF('raw data'!J124="Political",4,IF('raw data'!J124="Sports",5,"#NA")))))</f>
        <v>3</v>
      </c>
      <c r="G124" s="10" t="s">
        <v>526</v>
      </c>
      <c r="H124" s="10" t="s">
        <v>526</v>
      </c>
      <c r="I124" s="10">
        <v>5</v>
      </c>
      <c r="J124" s="10">
        <v>2</v>
      </c>
      <c r="K124" s="10">
        <v>2</v>
      </c>
      <c r="L124" s="10">
        <v>1</v>
      </c>
      <c r="M124" s="10">
        <v>1</v>
      </c>
      <c r="N124" s="10">
        <v>1</v>
      </c>
      <c r="O124" s="10">
        <v>0</v>
      </c>
      <c r="P124" s="10" t="s">
        <v>526</v>
      </c>
      <c r="Q124" s="10">
        <v>1</v>
      </c>
      <c r="R124" s="10">
        <v>5</v>
      </c>
      <c r="S124" s="10">
        <v>0</v>
      </c>
      <c r="T124" s="10" t="s">
        <v>526</v>
      </c>
      <c r="U124" s="10" t="s">
        <v>526</v>
      </c>
      <c r="V124" s="10">
        <v>1</v>
      </c>
    </row>
    <row r="125" spans="2:22" x14ac:dyDescent="0.25">
      <c r="B125" t="str">
        <f>'raw data'!B125</f>
        <v>M</v>
      </c>
      <c r="C125" t="str">
        <f>'raw data'!D125</f>
        <v>24-26</v>
      </c>
      <c r="D125" t="str">
        <f>'raw data'!F125</f>
        <v>BACHELOR</v>
      </c>
      <c r="E125" t="str">
        <f>'raw data'!H125</f>
        <v>Twitter</v>
      </c>
      <c r="F125" s="10">
        <f>IF('raw data'!J125="Social",1,IF('raw data'!J125="Economic",2,IF('raw data'!J125="health",3,IF('raw data'!J125="Political",4,IF('raw data'!J125="Sports",5,"#NA")))))</f>
        <v>4</v>
      </c>
      <c r="G125" s="10" t="s">
        <v>526</v>
      </c>
      <c r="H125" s="10" t="s">
        <v>526</v>
      </c>
      <c r="I125" s="10" t="s">
        <v>526</v>
      </c>
      <c r="J125" s="10" t="s">
        <v>526</v>
      </c>
      <c r="K125" s="10">
        <v>5</v>
      </c>
      <c r="L125" s="10" t="s">
        <v>526</v>
      </c>
      <c r="M125" s="10">
        <v>2</v>
      </c>
      <c r="N125" s="10">
        <v>1</v>
      </c>
      <c r="O125" s="10">
        <v>1</v>
      </c>
      <c r="P125" s="10">
        <v>1</v>
      </c>
      <c r="Q125" s="10">
        <v>0</v>
      </c>
      <c r="R125" s="10">
        <v>1</v>
      </c>
      <c r="S125" s="10">
        <v>1</v>
      </c>
      <c r="T125" s="10">
        <v>4</v>
      </c>
      <c r="U125" s="10">
        <v>1</v>
      </c>
      <c r="V125" s="10">
        <v>1</v>
      </c>
    </row>
    <row r="126" spans="2:22" x14ac:dyDescent="0.25">
      <c r="B126" t="str">
        <f>'raw data'!B126</f>
        <v>F</v>
      </c>
      <c r="C126" t="str">
        <f>'raw data'!D126</f>
        <v>27-29</v>
      </c>
      <c r="D126" t="str">
        <f>'raw data'!F126</f>
        <v>DIPLOMA</v>
      </c>
      <c r="E126" t="str">
        <f>'raw data'!H126</f>
        <v>Twitter</v>
      </c>
      <c r="F126" s="10">
        <f>IF('raw data'!J126="Social",1,IF('raw data'!J126="Economic",2,IF('raw data'!J126="health",3,IF('raw data'!J126="Political",4,IF('raw data'!J126="Sports",5,"#NA")))))</f>
        <v>4</v>
      </c>
      <c r="G126" s="10" t="s">
        <v>526</v>
      </c>
      <c r="H126" s="10" t="s">
        <v>526</v>
      </c>
      <c r="I126" s="10" t="s">
        <v>526</v>
      </c>
      <c r="J126" s="10">
        <v>5</v>
      </c>
      <c r="K126" s="10">
        <v>2</v>
      </c>
      <c r="L126" s="10">
        <v>2</v>
      </c>
      <c r="M126" s="10">
        <v>2</v>
      </c>
      <c r="N126" s="10">
        <v>1</v>
      </c>
      <c r="O126" s="10">
        <v>0</v>
      </c>
      <c r="P126" s="10">
        <v>0</v>
      </c>
      <c r="Q126" s="10">
        <v>0</v>
      </c>
      <c r="R126" s="10">
        <v>1</v>
      </c>
      <c r="S126" s="10">
        <v>0</v>
      </c>
      <c r="T126" s="10" t="s">
        <v>526</v>
      </c>
      <c r="U126" s="10" t="s">
        <v>526</v>
      </c>
      <c r="V126" s="10" t="s">
        <v>526</v>
      </c>
    </row>
    <row r="127" spans="2:22" x14ac:dyDescent="0.25">
      <c r="B127" t="str">
        <f>'raw data'!B127</f>
        <v>F</v>
      </c>
      <c r="C127" t="str">
        <f>'raw data'!D127</f>
        <v>30-39</v>
      </c>
      <c r="D127" t="str">
        <f>'raw data'!F127</f>
        <v>DIPLOMA</v>
      </c>
      <c r="E127" t="str">
        <f>'raw data'!H127</f>
        <v>Twitter</v>
      </c>
      <c r="F127" s="10">
        <f>IF('raw data'!J127="Social",1,IF('raw data'!J127="Economic",2,IF('raw data'!J127="health",3,IF('raw data'!J127="Political",4,IF('raw data'!J127="Sports",5,"#NA")))))</f>
        <v>3</v>
      </c>
      <c r="G127" s="10">
        <v>2</v>
      </c>
      <c r="H127" s="10">
        <v>5</v>
      </c>
      <c r="I127" s="10">
        <v>2</v>
      </c>
      <c r="J127" s="10">
        <v>1</v>
      </c>
      <c r="K127" s="10">
        <v>1</v>
      </c>
      <c r="L127" s="10" t="s">
        <v>526</v>
      </c>
      <c r="M127" s="10">
        <v>5</v>
      </c>
      <c r="N127" s="10">
        <v>1</v>
      </c>
      <c r="O127" s="10">
        <v>1</v>
      </c>
      <c r="P127" s="10">
        <v>1</v>
      </c>
      <c r="Q127" s="10" t="s">
        <v>526</v>
      </c>
      <c r="R127" s="10">
        <v>3</v>
      </c>
      <c r="S127" s="10">
        <v>1</v>
      </c>
      <c r="T127" s="10">
        <v>1</v>
      </c>
      <c r="U127" s="10">
        <v>0</v>
      </c>
      <c r="V127" s="10" t="s">
        <v>526</v>
      </c>
    </row>
    <row r="128" spans="2:22" x14ac:dyDescent="0.25">
      <c r="B128" t="str">
        <f>'raw data'!B128</f>
        <v>F</v>
      </c>
      <c r="C128" t="str">
        <f>'raw data'!D128</f>
        <v>18-20</v>
      </c>
      <c r="D128" t="str">
        <f>'raw data'!F128</f>
        <v>DIPLOMA</v>
      </c>
      <c r="E128" t="str">
        <f>'raw data'!H128</f>
        <v>Facebook</v>
      </c>
      <c r="F128" s="10">
        <f>IF('raw data'!J128="Social",1,IF('raw data'!J128="Economic",2,IF('raw data'!J128="health",3,IF('raw data'!J128="Political",4,IF('raw data'!J128="Sports",5,"#NA")))))</f>
        <v>1</v>
      </c>
      <c r="G128" s="10">
        <v>1</v>
      </c>
      <c r="H128" s="10">
        <v>2</v>
      </c>
      <c r="I128" s="10">
        <v>2</v>
      </c>
      <c r="J128" s="10">
        <v>1</v>
      </c>
      <c r="K128" s="10">
        <v>1</v>
      </c>
      <c r="L128" s="10">
        <v>1</v>
      </c>
      <c r="M128" s="10">
        <v>1</v>
      </c>
      <c r="N128" s="10">
        <v>1</v>
      </c>
      <c r="O128" s="10">
        <v>1</v>
      </c>
      <c r="P128" s="10">
        <v>1</v>
      </c>
      <c r="Q128" s="10">
        <v>1</v>
      </c>
      <c r="R128" s="10">
        <v>4</v>
      </c>
      <c r="S128" s="10" t="s">
        <v>526</v>
      </c>
      <c r="T128" s="10" t="s">
        <v>526</v>
      </c>
      <c r="U128" s="10">
        <v>1</v>
      </c>
      <c r="V128" s="10" t="s">
        <v>526</v>
      </c>
    </row>
    <row r="129" spans="2:22" x14ac:dyDescent="0.25">
      <c r="B129" t="str">
        <f>'raw data'!B129</f>
        <v>F</v>
      </c>
      <c r="C129" t="str">
        <f>'raw data'!D129</f>
        <v>21-23</v>
      </c>
      <c r="D129" t="str">
        <f>'raw data'!F129</f>
        <v>BACHELOR</v>
      </c>
      <c r="E129" t="str">
        <f>'raw data'!H129</f>
        <v>Twitter</v>
      </c>
      <c r="F129" s="10">
        <f>IF('raw data'!J129="Social",1,IF('raw data'!J129="Economic",2,IF('raw data'!J129="health",3,IF('raw data'!J129="Political",4,IF('raw data'!J129="Sports",5,"#NA")))))</f>
        <v>3</v>
      </c>
      <c r="G129" s="10">
        <v>2</v>
      </c>
      <c r="H129" s="10">
        <v>4</v>
      </c>
      <c r="I129" s="10">
        <v>5</v>
      </c>
      <c r="J129" s="10">
        <v>2</v>
      </c>
      <c r="K129" s="10">
        <v>2</v>
      </c>
      <c r="L129" s="10">
        <v>2</v>
      </c>
      <c r="M129" s="10">
        <v>2</v>
      </c>
      <c r="N129" s="10">
        <v>1</v>
      </c>
      <c r="O129" s="10">
        <v>1</v>
      </c>
      <c r="P129" s="10">
        <v>0</v>
      </c>
      <c r="Q129" s="10">
        <v>1</v>
      </c>
      <c r="R129" s="10">
        <v>4</v>
      </c>
      <c r="S129" s="10">
        <v>1</v>
      </c>
      <c r="T129" s="10">
        <v>2</v>
      </c>
      <c r="U129" s="10">
        <v>1</v>
      </c>
      <c r="V129" s="10">
        <v>1</v>
      </c>
    </row>
    <row r="130" spans="2:22" x14ac:dyDescent="0.25">
      <c r="B130" t="str">
        <f>'raw data'!B130</f>
        <v>F</v>
      </c>
      <c r="C130" t="str">
        <f>'raw data'!D130</f>
        <v>21-23</v>
      </c>
      <c r="D130" t="str">
        <f>'raw data'!F130</f>
        <v>BACHELOR</v>
      </c>
      <c r="E130" t="str">
        <f>'raw data'!H130</f>
        <v>Twitter</v>
      </c>
      <c r="F130" s="10">
        <f>IF('raw data'!J130="Social",1,IF('raw data'!J130="Economic",2,IF('raw data'!J130="health",3,IF('raw data'!J130="Political",4,IF('raw data'!J130="Sports",5,"#NA")))))</f>
        <v>3</v>
      </c>
      <c r="G130" s="10">
        <v>2</v>
      </c>
      <c r="H130" s="10">
        <v>4</v>
      </c>
      <c r="I130" s="10">
        <v>5</v>
      </c>
      <c r="J130" s="10">
        <v>2</v>
      </c>
      <c r="K130" s="10">
        <v>2</v>
      </c>
      <c r="L130" s="10">
        <v>2</v>
      </c>
      <c r="M130" s="10">
        <v>2</v>
      </c>
      <c r="N130" s="10">
        <v>1</v>
      </c>
      <c r="O130" s="10">
        <v>1</v>
      </c>
      <c r="P130" s="10" t="s">
        <v>526</v>
      </c>
      <c r="Q130" s="10">
        <v>1</v>
      </c>
      <c r="R130" s="10">
        <v>4</v>
      </c>
      <c r="S130" s="10">
        <v>1</v>
      </c>
      <c r="T130" s="10">
        <v>2</v>
      </c>
      <c r="U130" s="10">
        <v>1</v>
      </c>
      <c r="V130" s="10">
        <v>1</v>
      </c>
    </row>
    <row r="131" spans="2:22" x14ac:dyDescent="0.25">
      <c r="B131" t="str">
        <f>'raw data'!B131</f>
        <v>M</v>
      </c>
      <c r="C131" t="str">
        <f>'raw data'!D131</f>
        <v>24-26</v>
      </c>
      <c r="D131" t="str">
        <f>'raw data'!F131</f>
        <v>BACHELOR</v>
      </c>
      <c r="E131" t="str">
        <f>'raw data'!H131</f>
        <v>Twitter</v>
      </c>
      <c r="F131" s="10">
        <f>IF('raw data'!J131="Social",1,IF('raw data'!J131="Economic",2,IF('raw data'!J131="health",3,IF('raw data'!J131="Political",4,IF('raw data'!J131="Sports",5,"#NA")))))</f>
        <v>4</v>
      </c>
      <c r="G131" s="10" t="s">
        <v>526</v>
      </c>
      <c r="H131" s="10" t="s">
        <v>526</v>
      </c>
      <c r="I131" s="10" t="s">
        <v>526</v>
      </c>
      <c r="J131" s="10" t="s">
        <v>526</v>
      </c>
      <c r="K131" s="10">
        <v>5</v>
      </c>
      <c r="L131" s="10" t="s">
        <v>526</v>
      </c>
      <c r="M131" s="10">
        <v>2</v>
      </c>
      <c r="N131" s="10">
        <v>1</v>
      </c>
      <c r="O131" s="10">
        <v>1</v>
      </c>
      <c r="P131" s="10">
        <v>1</v>
      </c>
      <c r="Q131" s="10">
        <v>0</v>
      </c>
      <c r="R131" s="10">
        <v>3</v>
      </c>
      <c r="S131" s="10">
        <v>1</v>
      </c>
      <c r="T131" s="10">
        <v>1</v>
      </c>
      <c r="U131" s="10">
        <v>1</v>
      </c>
      <c r="V131" s="10">
        <v>1</v>
      </c>
    </row>
    <row r="132" spans="2:22" x14ac:dyDescent="0.25">
      <c r="B132" t="str">
        <f>'raw data'!B132</f>
        <v>F</v>
      </c>
      <c r="C132" t="str">
        <f>'raw data'!D132</f>
        <v>24-26</v>
      </c>
      <c r="D132" t="str">
        <f>'raw data'!F132</f>
        <v>DIPLOMA</v>
      </c>
      <c r="E132" t="str">
        <f>'raw data'!H132</f>
        <v>Whatsapp</v>
      </c>
      <c r="F132" s="10">
        <f>IF('raw data'!J132="Social",1,IF('raw data'!J132="Economic",2,IF('raw data'!J132="health",3,IF('raw data'!J132="Political",4,IF('raw data'!J132="Sports",5,"#NA")))))</f>
        <v>1</v>
      </c>
      <c r="G132" s="10">
        <v>1</v>
      </c>
      <c r="H132" s="10">
        <v>1</v>
      </c>
      <c r="I132" s="10">
        <v>2</v>
      </c>
      <c r="J132" s="10">
        <v>1</v>
      </c>
      <c r="K132" s="10" t="s">
        <v>526</v>
      </c>
      <c r="L132" s="10">
        <v>1</v>
      </c>
      <c r="M132" s="10">
        <v>1</v>
      </c>
      <c r="N132" s="10">
        <v>1</v>
      </c>
      <c r="O132" s="10">
        <v>1</v>
      </c>
      <c r="P132" s="10">
        <v>0</v>
      </c>
      <c r="Q132" s="10">
        <v>1</v>
      </c>
      <c r="R132" s="10">
        <v>2</v>
      </c>
      <c r="S132" s="10">
        <v>0</v>
      </c>
      <c r="T132" s="10" t="s">
        <v>526</v>
      </c>
      <c r="U132" s="10">
        <v>1</v>
      </c>
      <c r="V132" s="10">
        <v>1</v>
      </c>
    </row>
    <row r="133" spans="2:22" x14ac:dyDescent="0.25">
      <c r="B133" t="str">
        <f>'raw data'!B133</f>
        <v>M</v>
      </c>
      <c r="C133" t="str">
        <f>'raw data'!D133</f>
        <v>18-20</v>
      </c>
      <c r="D133" t="str">
        <f>'raw data'!F133</f>
        <v>DIPLOMA</v>
      </c>
      <c r="E133" t="str">
        <f>'raw data'!H133</f>
        <v>Facebook</v>
      </c>
      <c r="F133" s="10">
        <f>IF('raw data'!J133="Social",1,IF('raw data'!J133="Economic",2,IF('raw data'!J133="health",3,IF('raw data'!J133="Political",4,IF('raw data'!J133="Sports",5,"#NA")))))</f>
        <v>1</v>
      </c>
      <c r="G133" s="10">
        <v>1</v>
      </c>
      <c r="H133" s="10">
        <v>2</v>
      </c>
      <c r="I133" s="10">
        <v>2</v>
      </c>
      <c r="J133" s="10">
        <v>1</v>
      </c>
      <c r="K133" s="10">
        <v>1</v>
      </c>
      <c r="L133" s="10">
        <v>1</v>
      </c>
      <c r="M133" s="10">
        <v>1</v>
      </c>
      <c r="N133" s="10">
        <v>0</v>
      </c>
      <c r="O133" s="10" t="s">
        <v>526</v>
      </c>
      <c r="P133" s="10">
        <v>1</v>
      </c>
      <c r="Q133" s="10">
        <v>1</v>
      </c>
      <c r="R133" s="10">
        <v>1</v>
      </c>
      <c r="S133" s="10" t="s">
        <v>526</v>
      </c>
      <c r="T133" s="10" t="s">
        <v>526</v>
      </c>
      <c r="U133" s="10">
        <v>1</v>
      </c>
      <c r="V133" s="10">
        <v>0</v>
      </c>
    </row>
    <row r="134" spans="2:22" x14ac:dyDescent="0.25">
      <c r="B134" t="str">
        <f>'raw data'!B134</f>
        <v>M</v>
      </c>
      <c r="C134" t="str">
        <f>'raw data'!D134</f>
        <v>30-39</v>
      </c>
      <c r="D134" t="str">
        <f>'raw data'!F134</f>
        <v>DIPLOMA</v>
      </c>
      <c r="E134" t="str">
        <f>'raw data'!H134</f>
        <v>Twitter</v>
      </c>
      <c r="F134" s="10">
        <f>IF('raw data'!J134="Social",1,IF('raw data'!J134="Economic",2,IF('raw data'!J134="health",3,IF('raw data'!J134="Political",4,IF('raw data'!J134="Sports",5,"#NA")))))</f>
        <v>3</v>
      </c>
      <c r="G134" s="10">
        <v>4</v>
      </c>
      <c r="H134" s="10" t="s">
        <v>526</v>
      </c>
      <c r="I134" s="10" t="s">
        <v>526</v>
      </c>
      <c r="J134" s="10">
        <v>1</v>
      </c>
      <c r="K134" s="10">
        <v>2</v>
      </c>
      <c r="L134" s="10">
        <v>1</v>
      </c>
      <c r="M134" s="10">
        <v>2</v>
      </c>
      <c r="N134" s="10">
        <v>0</v>
      </c>
      <c r="O134" s="10">
        <v>0</v>
      </c>
      <c r="P134" s="10">
        <v>0</v>
      </c>
      <c r="Q134" s="10">
        <v>1</v>
      </c>
      <c r="R134" s="10">
        <v>3</v>
      </c>
      <c r="S134" s="10">
        <v>1</v>
      </c>
      <c r="T134" s="10">
        <v>3</v>
      </c>
      <c r="U134" s="10" t="s">
        <v>526</v>
      </c>
      <c r="V134" s="10">
        <v>1</v>
      </c>
    </row>
    <row r="135" spans="2:22" x14ac:dyDescent="0.25">
      <c r="B135" t="str">
        <f>'raw data'!B135</f>
        <v>M</v>
      </c>
      <c r="C135" t="str">
        <f>'raw data'!D135</f>
        <v>30-39</v>
      </c>
      <c r="D135" t="str">
        <f>'raw data'!F135</f>
        <v>BACHELOR</v>
      </c>
      <c r="E135" t="str">
        <f>'raw data'!H135</f>
        <v>Telegram</v>
      </c>
      <c r="F135" s="10">
        <f>IF('raw data'!J135="Social",1,IF('raw data'!J135="Economic",2,IF('raw data'!J135="health",3,IF('raw data'!J135="Political",4,IF('raw data'!J135="Sports",5,"#NA")))))</f>
        <v>3</v>
      </c>
      <c r="G135" s="10">
        <v>2</v>
      </c>
      <c r="H135" s="10">
        <v>1</v>
      </c>
      <c r="I135" s="10">
        <v>5</v>
      </c>
      <c r="J135" s="10">
        <v>5</v>
      </c>
      <c r="K135" s="10">
        <v>5</v>
      </c>
      <c r="L135" s="10">
        <v>2</v>
      </c>
      <c r="M135" s="10">
        <v>2</v>
      </c>
      <c r="N135" s="10">
        <v>1</v>
      </c>
      <c r="O135" s="10">
        <v>1</v>
      </c>
      <c r="P135" s="10">
        <v>0</v>
      </c>
      <c r="Q135" s="10">
        <v>1</v>
      </c>
      <c r="R135" s="10">
        <v>5</v>
      </c>
      <c r="S135" s="10">
        <v>1</v>
      </c>
      <c r="T135" s="10">
        <v>2</v>
      </c>
      <c r="U135" s="10">
        <v>1</v>
      </c>
      <c r="V135" s="10">
        <v>1</v>
      </c>
    </row>
    <row r="136" spans="2:22" x14ac:dyDescent="0.25">
      <c r="B136" t="str">
        <f>'raw data'!B136</f>
        <v>M</v>
      </c>
      <c r="C136" t="str">
        <f>'raw data'!D136</f>
        <v>24-26</v>
      </c>
      <c r="D136" t="str">
        <f>'raw data'!F136</f>
        <v>DIPLOMA</v>
      </c>
      <c r="E136" t="str">
        <f>'raw data'!H136</f>
        <v>Twitter</v>
      </c>
      <c r="F136" s="10">
        <f>IF('raw data'!J136="Social",1,IF('raw data'!J136="Economic",2,IF('raw data'!J136="health",3,IF('raw data'!J136="Political",4,IF('raw data'!J136="Sports",5,"#NA")))))</f>
        <v>4</v>
      </c>
      <c r="G136" s="10" t="s">
        <v>526</v>
      </c>
      <c r="H136" s="10" t="s">
        <v>526</v>
      </c>
      <c r="I136" s="10" t="s">
        <v>526</v>
      </c>
      <c r="J136" s="10" t="s">
        <v>526</v>
      </c>
      <c r="K136" s="10">
        <v>5</v>
      </c>
      <c r="L136" s="10" t="s">
        <v>526</v>
      </c>
      <c r="M136" s="10" t="s">
        <v>526</v>
      </c>
      <c r="N136" s="10">
        <v>1</v>
      </c>
      <c r="O136" s="10">
        <v>1</v>
      </c>
      <c r="P136" s="10">
        <v>1</v>
      </c>
      <c r="Q136" s="10">
        <v>0</v>
      </c>
      <c r="R136" s="10">
        <v>4</v>
      </c>
      <c r="S136" s="10">
        <v>1</v>
      </c>
      <c r="T136" s="10">
        <v>3</v>
      </c>
      <c r="U136" s="10">
        <v>1</v>
      </c>
      <c r="V136" s="10">
        <v>0</v>
      </c>
    </row>
    <row r="137" spans="2:22" x14ac:dyDescent="0.25">
      <c r="B137" t="str">
        <f>'raw data'!B137</f>
        <v>M</v>
      </c>
      <c r="C137" t="str">
        <f>'raw data'!D137</f>
        <v>27-29</v>
      </c>
      <c r="D137" t="str">
        <f>'raw data'!F137</f>
        <v>BACHELOR</v>
      </c>
      <c r="E137" t="str">
        <f>'raw data'!H137</f>
        <v>Whatsapp</v>
      </c>
      <c r="F137" s="10">
        <f>IF('raw data'!J137="Social",1,IF('raw data'!J137="Economic",2,IF('raw data'!J137="health",3,IF('raw data'!J137="Political",4,IF('raw data'!J137="Sports",5,"#NA")))))</f>
        <v>3</v>
      </c>
      <c r="G137" s="10">
        <v>2</v>
      </c>
      <c r="H137" s="10">
        <v>2</v>
      </c>
      <c r="I137" s="10">
        <v>1</v>
      </c>
      <c r="J137" s="10">
        <v>2</v>
      </c>
      <c r="K137" s="10">
        <v>2</v>
      </c>
      <c r="L137" s="10">
        <v>2</v>
      </c>
      <c r="M137" s="10">
        <v>1</v>
      </c>
      <c r="N137" s="10">
        <v>1</v>
      </c>
      <c r="O137" s="10" t="s">
        <v>526</v>
      </c>
      <c r="P137" s="10">
        <v>0</v>
      </c>
      <c r="Q137" s="10">
        <v>0</v>
      </c>
      <c r="R137" s="10">
        <v>3</v>
      </c>
      <c r="S137" s="10">
        <v>1</v>
      </c>
      <c r="T137" s="10">
        <v>1</v>
      </c>
      <c r="U137" s="10">
        <v>1</v>
      </c>
      <c r="V137" s="10">
        <v>1</v>
      </c>
    </row>
    <row r="138" spans="2:22" x14ac:dyDescent="0.25">
      <c r="B138" t="str">
        <f>'raw data'!B138</f>
        <v>F</v>
      </c>
      <c r="C138" t="str">
        <f>'raw data'!D138</f>
        <v>21-23</v>
      </c>
      <c r="D138" t="str">
        <f>'raw data'!F138</f>
        <v>BACHELOR</v>
      </c>
      <c r="E138" t="str">
        <f>'raw data'!H138</f>
        <v>Twitter</v>
      </c>
      <c r="F138" s="10">
        <f>IF('raw data'!J138="Social",1,IF('raw data'!J138="Economic",2,IF('raw data'!J138="health",3,IF('raw data'!J138="Political",4,IF('raw data'!J138="Sports",5,"#NA")))))</f>
        <v>3</v>
      </c>
      <c r="G138" s="10">
        <v>4</v>
      </c>
      <c r="H138" s="10" t="s">
        <v>526</v>
      </c>
      <c r="I138" s="10">
        <v>5</v>
      </c>
      <c r="J138" s="10">
        <v>2</v>
      </c>
      <c r="K138" s="10">
        <v>2</v>
      </c>
      <c r="L138" s="10">
        <v>2</v>
      </c>
      <c r="M138" s="10">
        <v>1</v>
      </c>
      <c r="N138" s="10">
        <v>1</v>
      </c>
      <c r="O138" s="10">
        <v>1</v>
      </c>
      <c r="P138" s="10">
        <v>1</v>
      </c>
      <c r="Q138" s="10">
        <v>1</v>
      </c>
      <c r="R138" s="10">
        <v>4</v>
      </c>
      <c r="S138" s="10">
        <v>1</v>
      </c>
      <c r="T138" s="10">
        <v>2</v>
      </c>
      <c r="U138" s="10">
        <v>1</v>
      </c>
      <c r="V138" s="10">
        <v>1</v>
      </c>
    </row>
    <row r="139" spans="2:22" x14ac:dyDescent="0.25">
      <c r="B139" t="str">
        <f>'raw data'!B139</f>
        <v>M</v>
      </c>
      <c r="C139" t="str">
        <f>'raw data'!D139</f>
        <v>27-29</v>
      </c>
      <c r="D139" t="str">
        <f>'raw data'!F139</f>
        <v>BACHELOR</v>
      </c>
      <c r="E139" t="str">
        <f>'raw data'!H139</f>
        <v>Whatsapp</v>
      </c>
      <c r="F139" s="10">
        <f>IF('raw data'!J139="Social",1,IF('raw data'!J139="Economic",2,IF('raw data'!J139="health",3,IF('raw data'!J139="Political",4,IF('raw data'!J139="Sports",5,"#NA")))))</f>
        <v>3</v>
      </c>
      <c r="G139" s="10">
        <v>2</v>
      </c>
      <c r="H139" s="10">
        <v>2</v>
      </c>
      <c r="I139" s="10">
        <v>1</v>
      </c>
      <c r="J139" s="10">
        <v>2</v>
      </c>
      <c r="K139" s="10">
        <v>2</v>
      </c>
      <c r="L139" s="10">
        <v>2</v>
      </c>
      <c r="M139" s="10">
        <v>1</v>
      </c>
      <c r="N139" s="10">
        <v>1</v>
      </c>
      <c r="O139" s="10" t="s">
        <v>526</v>
      </c>
      <c r="P139" s="10">
        <v>0</v>
      </c>
      <c r="Q139" s="10">
        <v>0</v>
      </c>
      <c r="R139" s="10">
        <v>4</v>
      </c>
      <c r="S139" s="10">
        <v>1</v>
      </c>
      <c r="T139" s="10">
        <v>1</v>
      </c>
      <c r="U139" s="10">
        <v>1</v>
      </c>
      <c r="V139" s="10">
        <v>0</v>
      </c>
    </row>
    <row r="140" spans="2:22" x14ac:dyDescent="0.25">
      <c r="B140" t="str">
        <f>'raw data'!B140</f>
        <v>M</v>
      </c>
      <c r="C140" t="str">
        <f>'raw data'!D140</f>
        <v>30-39</v>
      </c>
      <c r="D140" t="str">
        <f>'raw data'!F140</f>
        <v>DIPLOMA</v>
      </c>
      <c r="E140" t="str">
        <f>'raw data'!H140</f>
        <v>Twitter</v>
      </c>
      <c r="F140" s="10">
        <f>IF('raw data'!J140="Social",1,IF('raw data'!J140="Economic",2,IF('raw data'!J140="health",3,IF('raw data'!J140="Political",4,IF('raw data'!J140="Sports",5,"#NA")))))</f>
        <v>3</v>
      </c>
      <c r="G140" s="10">
        <v>4</v>
      </c>
      <c r="H140" s="10" t="s">
        <v>526</v>
      </c>
      <c r="I140" s="10" t="s">
        <v>526</v>
      </c>
      <c r="J140" s="10">
        <v>1</v>
      </c>
      <c r="K140" s="10">
        <v>2</v>
      </c>
      <c r="L140" s="10">
        <v>1</v>
      </c>
      <c r="M140" s="10">
        <v>1</v>
      </c>
      <c r="N140" s="10">
        <v>0</v>
      </c>
      <c r="O140" s="10">
        <v>0</v>
      </c>
      <c r="P140" s="10">
        <v>0</v>
      </c>
      <c r="Q140" s="10">
        <v>1</v>
      </c>
      <c r="R140" s="10">
        <v>5</v>
      </c>
      <c r="S140" s="10">
        <v>0</v>
      </c>
      <c r="T140" s="10" t="s">
        <v>526</v>
      </c>
      <c r="U140" s="10" t="s">
        <v>526</v>
      </c>
      <c r="V140" s="10">
        <v>1</v>
      </c>
    </row>
    <row r="141" spans="2:22" x14ac:dyDescent="0.25">
      <c r="B141" t="str">
        <f>'raw data'!B141</f>
        <v>F</v>
      </c>
      <c r="C141" t="str">
        <f>'raw data'!D141</f>
        <v>27-29</v>
      </c>
      <c r="D141" t="str">
        <f>'raw data'!F141</f>
        <v>DIPLOMA</v>
      </c>
      <c r="E141" t="str">
        <f>'raw data'!H141</f>
        <v>Twitter</v>
      </c>
      <c r="F141" s="10">
        <f>IF('raw data'!J141="Social",1,IF('raw data'!J141="Economic",2,IF('raw data'!J141="health",3,IF('raw data'!J141="Political",4,IF('raw data'!J141="Sports",5,"#NA")))))</f>
        <v>5</v>
      </c>
      <c r="G141" s="10">
        <v>1</v>
      </c>
      <c r="H141" s="10">
        <v>1</v>
      </c>
      <c r="I141" s="10" t="s">
        <v>526</v>
      </c>
      <c r="J141" s="10" t="s">
        <v>526</v>
      </c>
      <c r="K141" s="10">
        <v>5</v>
      </c>
      <c r="L141" s="10">
        <v>5</v>
      </c>
      <c r="M141" s="10">
        <v>2</v>
      </c>
      <c r="N141" s="10">
        <v>1</v>
      </c>
      <c r="O141" s="10">
        <v>1</v>
      </c>
      <c r="P141" s="10">
        <v>0</v>
      </c>
      <c r="Q141" s="10">
        <v>0</v>
      </c>
      <c r="R141" s="10">
        <v>4</v>
      </c>
      <c r="S141" s="10">
        <v>0</v>
      </c>
      <c r="T141" s="10" t="s">
        <v>526</v>
      </c>
      <c r="U141" s="10">
        <v>1</v>
      </c>
      <c r="V141" s="10">
        <v>1</v>
      </c>
    </row>
    <row r="142" spans="2:22" x14ac:dyDescent="0.25">
      <c r="B142" t="str">
        <f>'raw data'!B142</f>
        <v>F</v>
      </c>
      <c r="C142" t="str">
        <f>'raw data'!D142</f>
        <v>30-39</v>
      </c>
      <c r="D142" t="str">
        <f>'raw data'!F142</f>
        <v>MASTERS</v>
      </c>
      <c r="E142" t="str">
        <f>'raw data'!H142</f>
        <v>Twitter</v>
      </c>
      <c r="F142" s="10">
        <f>IF('raw data'!J142="Social",1,IF('raw data'!J142="Economic",2,IF('raw data'!J142="health",3,IF('raw data'!J142="Political",4,IF('raw data'!J142="Sports",5,"#NA")))))</f>
        <v>3</v>
      </c>
      <c r="G142" s="10">
        <v>2</v>
      </c>
      <c r="H142" s="10">
        <v>5</v>
      </c>
      <c r="I142" s="10">
        <v>2</v>
      </c>
      <c r="J142" s="10">
        <v>1</v>
      </c>
      <c r="K142" s="10">
        <v>1</v>
      </c>
      <c r="L142" s="10" t="s">
        <v>526</v>
      </c>
      <c r="M142" s="10">
        <v>5</v>
      </c>
      <c r="N142" s="10">
        <v>1</v>
      </c>
      <c r="O142" s="10">
        <v>1</v>
      </c>
      <c r="P142" s="10">
        <v>1</v>
      </c>
      <c r="Q142" s="10">
        <v>1</v>
      </c>
      <c r="R142" s="10">
        <v>3</v>
      </c>
      <c r="S142" s="10">
        <v>0</v>
      </c>
      <c r="T142" s="10" t="s">
        <v>526</v>
      </c>
      <c r="U142" s="10">
        <v>0</v>
      </c>
      <c r="V142" s="10" t="s">
        <v>526</v>
      </c>
    </row>
    <row r="143" spans="2:22" x14ac:dyDescent="0.25">
      <c r="B143" t="str">
        <f>'raw data'!B143</f>
        <v>U</v>
      </c>
      <c r="C143" t="str">
        <f>'raw data'!D143</f>
        <v>24-26</v>
      </c>
      <c r="D143" t="str">
        <f>'raw data'!F143</f>
        <v>BACHELOR</v>
      </c>
      <c r="E143" t="str">
        <f>'raw data'!H143</f>
        <v>Twitter</v>
      </c>
      <c r="F143" s="10">
        <f>IF('raw data'!J143="Social",1,IF('raw data'!J143="Economic",2,IF('raw data'!J143="health",3,IF('raw data'!J143="Political",4,IF('raw data'!J143="Sports",5,"#NA")))))</f>
        <v>4</v>
      </c>
      <c r="G143" s="10" t="s">
        <v>526</v>
      </c>
      <c r="H143" s="10" t="s">
        <v>526</v>
      </c>
      <c r="I143" s="10" t="s">
        <v>526</v>
      </c>
      <c r="J143" s="10" t="s">
        <v>526</v>
      </c>
      <c r="K143" s="10">
        <v>5</v>
      </c>
      <c r="L143" s="10">
        <v>5</v>
      </c>
      <c r="M143" s="10">
        <v>2</v>
      </c>
      <c r="N143" s="10">
        <v>1</v>
      </c>
      <c r="O143" s="10">
        <v>1</v>
      </c>
      <c r="P143" s="10">
        <v>1</v>
      </c>
      <c r="Q143" s="10">
        <v>0</v>
      </c>
      <c r="R143" s="10">
        <v>3</v>
      </c>
      <c r="S143" s="10">
        <v>1</v>
      </c>
      <c r="T143" s="10">
        <v>1</v>
      </c>
      <c r="U143" s="10">
        <v>1</v>
      </c>
      <c r="V143" s="10">
        <v>1</v>
      </c>
    </row>
    <row r="144" spans="2:22" x14ac:dyDescent="0.25">
      <c r="B144" t="str">
        <f>'raw data'!B144</f>
        <v>F</v>
      </c>
      <c r="C144" t="str">
        <f>'raw data'!D144</f>
        <v>21-23</v>
      </c>
      <c r="D144" t="str">
        <f>'raw data'!F144</f>
        <v>BACHELOR</v>
      </c>
      <c r="E144" t="str">
        <f>'raw data'!H144</f>
        <v>Whatsapp</v>
      </c>
      <c r="F144" s="10">
        <f>IF('raw data'!J144="Social",1,IF('raw data'!J144="Economic",2,IF('raw data'!J144="health",3,IF('raw data'!J144="Political",4,IF('raw data'!J144="Sports",5,"#NA")))))</f>
        <v>3</v>
      </c>
      <c r="G144" s="10">
        <v>4</v>
      </c>
      <c r="H144" s="10" t="s">
        <v>526</v>
      </c>
      <c r="I144" s="10">
        <v>5</v>
      </c>
      <c r="J144" s="10">
        <v>5</v>
      </c>
      <c r="K144" s="10">
        <v>2</v>
      </c>
      <c r="L144" s="10">
        <v>5</v>
      </c>
      <c r="M144" s="10">
        <v>2</v>
      </c>
      <c r="N144" s="10">
        <v>1</v>
      </c>
      <c r="O144" s="10">
        <v>1</v>
      </c>
      <c r="P144" s="10">
        <v>0</v>
      </c>
      <c r="Q144" s="10">
        <v>0</v>
      </c>
      <c r="R144" s="10">
        <v>2</v>
      </c>
      <c r="S144" s="10">
        <v>0</v>
      </c>
      <c r="T144" s="10" t="s">
        <v>526</v>
      </c>
      <c r="U144" s="10">
        <v>1</v>
      </c>
      <c r="V144" s="10">
        <v>1</v>
      </c>
    </row>
    <row r="145" spans="2:22" x14ac:dyDescent="0.25">
      <c r="B145" t="str">
        <f>'raw data'!B145</f>
        <v>M</v>
      </c>
      <c r="C145" t="str">
        <f>'raw data'!D145</f>
        <v>30-39</v>
      </c>
      <c r="D145" t="str">
        <f>'raw data'!F145</f>
        <v>DIPLOMA</v>
      </c>
      <c r="E145" t="str">
        <f>'raw data'!H145</f>
        <v>Twitter</v>
      </c>
      <c r="F145" s="10">
        <f>IF('raw data'!J145="Social",1,IF('raw data'!J145="Economic",2,IF('raw data'!J145="health",3,IF('raw data'!J145="Political",4,IF('raw data'!J145="Sports",5,"#NA")))))</f>
        <v>3</v>
      </c>
      <c r="G145" s="10">
        <v>4</v>
      </c>
      <c r="H145" s="10" t="s">
        <v>526</v>
      </c>
      <c r="I145" s="10">
        <v>5</v>
      </c>
      <c r="J145" s="10">
        <v>1</v>
      </c>
      <c r="K145" s="10">
        <v>2</v>
      </c>
      <c r="L145" s="10">
        <v>1</v>
      </c>
      <c r="M145" s="10">
        <v>1</v>
      </c>
      <c r="N145" s="10">
        <v>0</v>
      </c>
      <c r="O145" s="10">
        <v>0</v>
      </c>
      <c r="P145" s="10">
        <v>0</v>
      </c>
      <c r="Q145" s="10">
        <v>1</v>
      </c>
      <c r="R145" s="10">
        <v>5</v>
      </c>
      <c r="S145" s="10">
        <v>0</v>
      </c>
      <c r="T145" s="10" t="s">
        <v>526</v>
      </c>
      <c r="U145" s="10" t="s">
        <v>526</v>
      </c>
      <c r="V145" s="10">
        <v>1</v>
      </c>
    </row>
    <row r="146" spans="2:22" x14ac:dyDescent="0.25">
      <c r="B146" t="str">
        <f>'raw data'!B146</f>
        <v>F</v>
      </c>
      <c r="C146" t="str">
        <f>'raw data'!D146</f>
        <v>18-20</v>
      </c>
      <c r="D146" t="str">
        <f>'raw data'!F146</f>
        <v>DIPLOMA</v>
      </c>
      <c r="E146" t="str">
        <f>'raw data'!H146</f>
        <v>Facebook</v>
      </c>
      <c r="F146" s="10">
        <f>IF('raw data'!J146="Social",1,IF('raw data'!J146="Economic",2,IF('raw data'!J146="health",3,IF('raw data'!J146="Political",4,IF('raw data'!J146="Sports",5,"#NA")))))</f>
        <v>1</v>
      </c>
      <c r="G146" s="10">
        <v>1</v>
      </c>
      <c r="H146" s="10">
        <v>2</v>
      </c>
      <c r="I146" s="10">
        <v>2</v>
      </c>
      <c r="J146" s="10">
        <v>1</v>
      </c>
      <c r="K146" s="10">
        <v>1</v>
      </c>
      <c r="L146" s="10">
        <v>1</v>
      </c>
      <c r="M146" s="10">
        <v>1</v>
      </c>
      <c r="N146" s="10">
        <v>1</v>
      </c>
      <c r="O146" s="10">
        <v>1</v>
      </c>
      <c r="P146" s="10">
        <v>1</v>
      </c>
      <c r="Q146" s="10">
        <v>1</v>
      </c>
      <c r="R146" s="10">
        <v>4</v>
      </c>
      <c r="S146" s="10" t="s">
        <v>526</v>
      </c>
      <c r="T146" s="10" t="s">
        <v>526</v>
      </c>
      <c r="U146" s="10" t="s">
        <v>526</v>
      </c>
      <c r="V146" s="10" t="s">
        <v>526</v>
      </c>
    </row>
    <row r="147" spans="2:22" x14ac:dyDescent="0.25">
      <c r="B147" t="str">
        <f>'raw data'!B147</f>
        <v>F</v>
      </c>
      <c r="C147" t="str">
        <f>'raw data'!D147</f>
        <v>21-23</v>
      </c>
      <c r="D147" t="str">
        <f>'raw data'!F147</f>
        <v>BACHELOR</v>
      </c>
      <c r="E147" t="str">
        <f>'raw data'!H147</f>
        <v>Facebook</v>
      </c>
      <c r="F147" s="10">
        <f>IF('raw data'!J147="Social",1,IF('raw data'!J147="Economic",2,IF('raw data'!J147="health",3,IF('raw data'!J147="Political",4,IF('raw data'!J147="Sports",5,"#NA")))))</f>
        <v>3</v>
      </c>
      <c r="G147" s="10">
        <v>2</v>
      </c>
      <c r="H147" s="10">
        <v>1</v>
      </c>
      <c r="I147" s="10">
        <v>1</v>
      </c>
      <c r="J147" s="10">
        <v>2</v>
      </c>
      <c r="K147" s="10">
        <v>2</v>
      </c>
      <c r="L147" s="10">
        <v>1</v>
      </c>
      <c r="M147" s="10">
        <v>1</v>
      </c>
      <c r="N147" s="10">
        <v>0</v>
      </c>
      <c r="O147" s="10">
        <v>1</v>
      </c>
      <c r="P147" s="10">
        <v>0</v>
      </c>
      <c r="Q147" s="10">
        <v>0</v>
      </c>
      <c r="R147" s="10">
        <v>5</v>
      </c>
      <c r="S147" s="10">
        <v>1</v>
      </c>
      <c r="T147" s="10">
        <v>2</v>
      </c>
      <c r="U147" s="10">
        <v>1</v>
      </c>
      <c r="V147" s="10">
        <v>0</v>
      </c>
    </row>
    <row r="148" spans="2:22" x14ac:dyDescent="0.25">
      <c r="B148" t="str">
        <f>'raw data'!B148</f>
        <v>F</v>
      </c>
      <c r="C148" t="str">
        <f>'raw data'!D148</f>
        <v>27-29</v>
      </c>
      <c r="D148" t="str">
        <f>'raw data'!F148</f>
        <v>DIPLOMA</v>
      </c>
      <c r="E148" t="str">
        <f>'raw data'!H148</f>
        <v>Twitter</v>
      </c>
      <c r="F148" s="10">
        <f>IF('raw data'!J148="Social",1,IF('raw data'!J148="Economic",2,IF('raw data'!J148="health",3,IF('raw data'!J148="Political",4,IF('raw data'!J148="Sports",5,"#NA")))))</f>
        <v>4</v>
      </c>
      <c r="G148" s="10">
        <v>1</v>
      </c>
      <c r="H148" s="10">
        <v>1</v>
      </c>
      <c r="I148" s="10" t="s">
        <v>526</v>
      </c>
      <c r="J148" s="10" t="s">
        <v>526</v>
      </c>
      <c r="K148" s="10">
        <v>5</v>
      </c>
      <c r="L148" s="10">
        <v>2</v>
      </c>
      <c r="M148" s="10">
        <v>2</v>
      </c>
      <c r="N148" s="10">
        <v>1</v>
      </c>
      <c r="O148" s="10">
        <v>0</v>
      </c>
      <c r="P148" s="10">
        <v>0</v>
      </c>
      <c r="Q148" s="10">
        <v>1</v>
      </c>
      <c r="R148" s="10">
        <v>4</v>
      </c>
      <c r="S148" s="10">
        <v>0</v>
      </c>
      <c r="T148" s="10" t="s">
        <v>526</v>
      </c>
      <c r="U148" s="10">
        <v>1</v>
      </c>
      <c r="V148" s="10" t="s">
        <v>526</v>
      </c>
    </row>
    <row r="149" spans="2:22" x14ac:dyDescent="0.25">
      <c r="B149" t="str">
        <f>'raw data'!B149</f>
        <v>F</v>
      </c>
      <c r="C149" t="str">
        <f>'raw data'!D149</f>
        <v>27-29</v>
      </c>
      <c r="D149" t="str">
        <f>'raw data'!F149</f>
        <v>BACHELOR</v>
      </c>
      <c r="E149" t="str">
        <f>'raw data'!H149</f>
        <v>Whatsapp</v>
      </c>
      <c r="F149" s="10">
        <f>IF('raw data'!J149="Social",1,IF('raw data'!J149="Economic",2,IF('raw data'!J149="health",3,IF('raw data'!J149="Political",4,IF('raw data'!J149="Sports",5,"#NA")))))</f>
        <v>3</v>
      </c>
      <c r="G149" s="10">
        <v>4</v>
      </c>
      <c r="H149" s="10" t="s">
        <v>526</v>
      </c>
      <c r="I149" s="10">
        <v>1</v>
      </c>
      <c r="J149" s="10">
        <v>2</v>
      </c>
      <c r="K149" s="10">
        <v>2</v>
      </c>
      <c r="L149" s="10">
        <v>2</v>
      </c>
      <c r="M149" s="10">
        <v>1</v>
      </c>
      <c r="N149" s="10">
        <v>1</v>
      </c>
      <c r="O149" s="10" t="s">
        <v>526</v>
      </c>
      <c r="P149" s="10">
        <v>0</v>
      </c>
      <c r="Q149" s="10">
        <v>0</v>
      </c>
      <c r="R149" s="10">
        <v>4</v>
      </c>
      <c r="S149" s="10">
        <v>1</v>
      </c>
      <c r="T149" s="10">
        <v>4</v>
      </c>
      <c r="U149" s="10">
        <v>0</v>
      </c>
      <c r="V149" s="10">
        <v>0</v>
      </c>
    </row>
    <row r="150" spans="2:22" x14ac:dyDescent="0.25">
      <c r="B150" t="str">
        <f>'raw data'!B150</f>
        <v>F</v>
      </c>
      <c r="C150" t="str">
        <f>'raw data'!D150</f>
        <v>30-39</v>
      </c>
      <c r="D150" t="str">
        <f>'raw data'!F150</f>
        <v>MASTERS</v>
      </c>
      <c r="E150" t="str">
        <f>'raw data'!H150</f>
        <v>Twitter</v>
      </c>
      <c r="F150" s="10">
        <f>IF('raw data'!J150="Social",1,IF('raw data'!J150="Economic",2,IF('raw data'!J150="health",3,IF('raw data'!J150="Political",4,IF('raw data'!J150="Sports",5,"#NA")))))</f>
        <v>3</v>
      </c>
      <c r="G150" s="10">
        <v>2</v>
      </c>
      <c r="H150" s="10">
        <v>5</v>
      </c>
      <c r="I150" s="10">
        <v>2</v>
      </c>
      <c r="J150" s="10">
        <v>1</v>
      </c>
      <c r="K150" s="10">
        <v>1</v>
      </c>
      <c r="L150" s="10" t="s">
        <v>526</v>
      </c>
      <c r="M150" s="10">
        <v>5</v>
      </c>
      <c r="N150" s="10">
        <v>1</v>
      </c>
      <c r="O150" s="10">
        <v>1</v>
      </c>
      <c r="P150" s="10">
        <v>1</v>
      </c>
      <c r="Q150" s="10">
        <v>1</v>
      </c>
      <c r="R150" s="10">
        <v>3</v>
      </c>
      <c r="S150" s="10">
        <v>0</v>
      </c>
      <c r="T150" s="10" t="s">
        <v>526</v>
      </c>
      <c r="U150" s="10">
        <v>0</v>
      </c>
      <c r="V150" s="10" t="s">
        <v>526</v>
      </c>
    </row>
    <row r="151" spans="2:22" x14ac:dyDescent="0.25">
      <c r="B151" t="str">
        <f>'raw data'!B151</f>
        <v>M</v>
      </c>
      <c r="C151" t="str">
        <f>'raw data'!D151</f>
        <v>24-26</v>
      </c>
      <c r="D151" t="str">
        <f>'raw data'!F151</f>
        <v>BACHELOR</v>
      </c>
      <c r="E151" t="str">
        <f>'raw data'!H151</f>
        <v>Facebook</v>
      </c>
      <c r="F151" s="10">
        <f>IF('raw data'!J151="Social",1,IF('raw data'!J151="Economic",2,IF('raw data'!J151="health",3,IF('raw data'!J151="Political",4,IF('raw data'!J151="Sports",5,"#NA")))))</f>
        <v>3</v>
      </c>
      <c r="G151" s="10">
        <v>4</v>
      </c>
      <c r="H151" s="10" t="s">
        <v>526</v>
      </c>
      <c r="I151" s="10">
        <v>5</v>
      </c>
      <c r="J151" s="10">
        <v>5</v>
      </c>
      <c r="K151" s="10">
        <v>5</v>
      </c>
      <c r="L151" s="10">
        <v>5</v>
      </c>
      <c r="M151" s="10">
        <v>2</v>
      </c>
      <c r="N151" s="10">
        <v>1</v>
      </c>
      <c r="O151" s="10">
        <v>1</v>
      </c>
      <c r="P151" s="10">
        <v>0</v>
      </c>
      <c r="Q151" s="10">
        <v>0</v>
      </c>
      <c r="R151" s="10">
        <v>3</v>
      </c>
      <c r="S151" s="10">
        <v>0</v>
      </c>
      <c r="T151" s="10" t="s">
        <v>526</v>
      </c>
      <c r="U151" s="10">
        <v>1</v>
      </c>
      <c r="V151" s="10">
        <v>1</v>
      </c>
    </row>
    <row r="152" spans="2:22" x14ac:dyDescent="0.25">
      <c r="B152" t="str">
        <f>'raw data'!B152</f>
        <v>F</v>
      </c>
      <c r="C152" t="str">
        <f>'raw data'!D152</f>
        <v>27-29</v>
      </c>
      <c r="D152" t="str">
        <f>'raw data'!F152</f>
        <v>MASTERS</v>
      </c>
      <c r="E152" t="str">
        <f>'raw data'!H152</f>
        <v>Facebook</v>
      </c>
      <c r="F152" s="10">
        <f>IF('raw data'!J152="Social",1,IF('raw data'!J152="Economic",2,IF('raw data'!J152="health",3,IF('raw data'!J152="Political",4,IF('raw data'!J152="Sports",5,"#NA")))))</f>
        <v>4</v>
      </c>
      <c r="G152" s="10" t="s">
        <v>526</v>
      </c>
      <c r="H152" s="10" t="s">
        <v>526</v>
      </c>
      <c r="I152" s="10">
        <v>5</v>
      </c>
      <c r="J152" s="10">
        <v>5</v>
      </c>
      <c r="K152" s="10">
        <v>2</v>
      </c>
      <c r="L152" s="10">
        <v>2</v>
      </c>
      <c r="M152" s="10">
        <v>2</v>
      </c>
      <c r="N152" s="10">
        <v>1</v>
      </c>
      <c r="O152" s="10">
        <v>1</v>
      </c>
      <c r="P152" s="10">
        <v>0</v>
      </c>
      <c r="Q152" s="10">
        <v>0</v>
      </c>
      <c r="R152" s="10">
        <v>1</v>
      </c>
      <c r="S152" s="10">
        <v>0</v>
      </c>
      <c r="T152" s="10" t="s">
        <v>526</v>
      </c>
      <c r="U152" s="10" t="s">
        <v>526</v>
      </c>
      <c r="V152" s="10" t="s">
        <v>526</v>
      </c>
    </row>
    <row r="153" spans="2:22" x14ac:dyDescent="0.25">
      <c r="B153" t="str">
        <f>'raw data'!B153</f>
        <v>M</v>
      </c>
      <c r="C153" t="str">
        <f>'raw data'!D153</f>
        <v>24-26</v>
      </c>
      <c r="D153" t="str">
        <f>'raw data'!F153</f>
        <v>BACHELOR</v>
      </c>
      <c r="E153" t="str">
        <f>'raw data'!H153</f>
        <v>Twitter</v>
      </c>
      <c r="F153" s="10">
        <f>IF('raw data'!J153="Social",1,IF('raw data'!J153="Economic",2,IF('raw data'!J153="health",3,IF('raw data'!J153="Political",4,IF('raw data'!J153="Sports",5,"#NA")))))</f>
        <v>4</v>
      </c>
      <c r="G153" s="10" t="s">
        <v>526</v>
      </c>
      <c r="H153" s="10" t="s">
        <v>526</v>
      </c>
      <c r="I153" s="10" t="s">
        <v>526</v>
      </c>
      <c r="J153" s="10">
        <v>5</v>
      </c>
      <c r="K153" s="10">
        <v>5</v>
      </c>
      <c r="L153" s="10">
        <v>5</v>
      </c>
      <c r="M153" s="10">
        <v>2</v>
      </c>
      <c r="N153" s="10">
        <v>1</v>
      </c>
      <c r="O153" s="10">
        <v>1</v>
      </c>
      <c r="P153" s="10">
        <v>1</v>
      </c>
      <c r="Q153" s="10">
        <v>0</v>
      </c>
      <c r="R153" s="10">
        <v>3</v>
      </c>
      <c r="S153" s="10">
        <v>0</v>
      </c>
      <c r="T153" s="10" t="s">
        <v>526</v>
      </c>
      <c r="U153" s="10">
        <v>1</v>
      </c>
      <c r="V153" s="10">
        <v>1</v>
      </c>
    </row>
    <row r="154" spans="2:22" x14ac:dyDescent="0.25">
      <c r="B154" t="str">
        <f>'raw data'!B154</f>
        <v>M</v>
      </c>
      <c r="C154" t="str">
        <f>'raw data'!D154</f>
        <v>Above 40</v>
      </c>
      <c r="D154" t="str">
        <f>'raw data'!F154</f>
        <v>MASTERS</v>
      </c>
      <c r="E154" t="str">
        <f>'raw data'!H154</f>
        <v>Telegram</v>
      </c>
      <c r="F154" s="10">
        <f>IF('raw data'!J154="Social",1,IF('raw data'!J154="Economic",2,IF('raw data'!J154="health",3,IF('raw data'!J154="Political",4,IF('raw data'!J154="Sports",5,"#NA")))))</f>
        <v>5</v>
      </c>
      <c r="G154" s="10" t="s">
        <v>526</v>
      </c>
      <c r="H154" s="10" t="s">
        <v>526</v>
      </c>
      <c r="I154" s="10" t="s">
        <v>526</v>
      </c>
      <c r="J154" s="10" t="s">
        <v>526</v>
      </c>
      <c r="K154" s="10" t="s">
        <v>526</v>
      </c>
      <c r="L154" s="10" t="s">
        <v>526</v>
      </c>
      <c r="M154" s="10">
        <v>5</v>
      </c>
      <c r="N154" s="10">
        <v>1</v>
      </c>
      <c r="O154" s="10" t="s">
        <v>526</v>
      </c>
      <c r="P154" s="10">
        <v>0</v>
      </c>
      <c r="Q154" s="10">
        <v>1</v>
      </c>
      <c r="R154" s="10">
        <v>4</v>
      </c>
      <c r="S154" s="10" t="s">
        <v>526</v>
      </c>
      <c r="T154" s="10" t="s">
        <v>526</v>
      </c>
      <c r="U154" s="10">
        <v>1</v>
      </c>
      <c r="V154" s="10">
        <v>1</v>
      </c>
    </row>
    <row r="155" spans="2:22" x14ac:dyDescent="0.25">
      <c r="B155" t="str">
        <f>'raw data'!B155</f>
        <v>M</v>
      </c>
      <c r="C155" t="str">
        <f>'raw data'!D155</f>
        <v>30-39</v>
      </c>
      <c r="D155" t="str">
        <f>'raw data'!F155</f>
        <v>BACHELOR</v>
      </c>
      <c r="E155" t="str">
        <f>'raw data'!H155</f>
        <v>Whatsapp</v>
      </c>
      <c r="F155" s="10">
        <f>IF('raw data'!J155="Social",1,IF('raw data'!J155="Economic",2,IF('raw data'!J155="health",3,IF('raw data'!J155="Political",4,IF('raw data'!J155="Sports",5,"#NA")))))</f>
        <v>3</v>
      </c>
      <c r="G155" s="10" t="s">
        <v>526</v>
      </c>
      <c r="H155" s="10" t="s">
        <v>526</v>
      </c>
      <c r="I155" s="10">
        <v>5</v>
      </c>
      <c r="J155" s="10">
        <v>5</v>
      </c>
      <c r="K155" s="10">
        <v>5</v>
      </c>
      <c r="L155" s="10">
        <v>2</v>
      </c>
      <c r="M155" s="10">
        <v>2</v>
      </c>
      <c r="N155" s="10">
        <v>1</v>
      </c>
      <c r="O155" s="10">
        <v>0</v>
      </c>
      <c r="P155" s="10">
        <v>0</v>
      </c>
      <c r="Q155" s="10">
        <v>1</v>
      </c>
      <c r="R155" s="10">
        <v>5</v>
      </c>
      <c r="S155" s="10">
        <v>1</v>
      </c>
      <c r="T155" s="10">
        <v>2</v>
      </c>
      <c r="U155" s="10">
        <v>1</v>
      </c>
      <c r="V155" s="10">
        <v>1</v>
      </c>
    </row>
    <row r="156" spans="2:22" x14ac:dyDescent="0.25">
      <c r="B156" t="str">
        <f>'raw data'!B156</f>
        <v>M</v>
      </c>
      <c r="C156" t="str">
        <f>'raw data'!D156</f>
        <v>24-26</v>
      </c>
      <c r="D156" t="str">
        <f>'raw data'!F156</f>
        <v>DIPLOMA</v>
      </c>
      <c r="E156" t="str">
        <f>'raw data'!H156</f>
        <v>Twitter</v>
      </c>
      <c r="F156" s="10">
        <f>IF('raw data'!J156="Social",1,IF('raw data'!J156="Economic",2,IF('raw data'!J156="health",3,IF('raw data'!J156="Political",4,IF('raw data'!J156="Sports",5,"#NA")))))</f>
        <v>5</v>
      </c>
      <c r="G156" s="10">
        <v>1</v>
      </c>
      <c r="H156" s="10">
        <v>5</v>
      </c>
      <c r="I156" s="10">
        <v>2</v>
      </c>
      <c r="J156" s="10">
        <v>1</v>
      </c>
      <c r="K156" s="10" t="s">
        <v>526</v>
      </c>
      <c r="L156" s="10" t="s">
        <v>526</v>
      </c>
      <c r="M156" s="10">
        <v>2</v>
      </c>
      <c r="N156" s="10" t="s">
        <v>526</v>
      </c>
      <c r="O156" s="10">
        <v>1</v>
      </c>
      <c r="P156" s="10">
        <v>0</v>
      </c>
      <c r="Q156" s="10">
        <v>1</v>
      </c>
      <c r="R156" s="10">
        <v>4</v>
      </c>
      <c r="S156" s="10">
        <v>0</v>
      </c>
      <c r="T156" s="10" t="s">
        <v>526</v>
      </c>
      <c r="U156" s="10">
        <v>1</v>
      </c>
      <c r="V156" s="10" t="s">
        <v>526</v>
      </c>
    </row>
    <row r="157" spans="2:22" x14ac:dyDescent="0.25">
      <c r="B157" t="str">
        <f>'raw data'!B157</f>
        <v>M</v>
      </c>
      <c r="C157" t="str">
        <f>'raw data'!D157</f>
        <v>24-26</v>
      </c>
      <c r="D157" t="str">
        <f>'raw data'!F157</f>
        <v>DIPLOMA</v>
      </c>
      <c r="E157" t="str">
        <f>'raw data'!H157</f>
        <v>Twitter</v>
      </c>
      <c r="F157" s="10">
        <f>IF('raw data'!J157="Social",1,IF('raw data'!J157="Economic",2,IF('raw data'!J157="health",3,IF('raw data'!J157="Political",4,IF('raw data'!J157="Sports",5,"#NA")))))</f>
        <v>4</v>
      </c>
      <c r="G157" s="10" t="s">
        <v>526</v>
      </c>
      <c r="H157" s="10" t="s">
        <v>526</v>
      </c>
      <c r="I157" s="10">
        <v>2</v>
      </c>
      <c r="J157" s="10" t="s">
        <v>526</v>
      </c>
      <c r="K157" s="10">
        <v>5</v>
      </c>
      <c r="L157" s="10" t="s">
        <v>526</v>
      </c>
      <c r="M157" s="10" t="s">
        <v>526</v>
      </c>
      <c r="N157" s="10">
        <v>1</v>
      </c>
      <c r="O157" s="10">
        <v>1</v>
      </c>
      <c r="P157" s="10">
        <v>0</v>
      </c>
      <c r="Q157" s="10">
        <v>0</v>
      </c>
      <c r="R157" s="10">
        <v>4</v>
      </c>
      <c r="S157" s="10">
        <v>1</v>
      </c>
      <c r="T157" s="10">
        <v>3</v>
      </c>
      <c r="U157" s="10">
        <v>1</v>
      </c>
      <c r="V157" s="10">
        <v>0</v>
      </c>
    </row>
    <row r="158" spans="2:22" x14ac:dyDescent="0.25">
      <c r="B158" t="str">
        <f>'raw data'!B158</f>
        <v>M</v>
      </c>
      <c r="C158" t="str">
        <f>'raw data'!D158</f>
        <v>24-26</v>
      </c>
      <c r="D158" t="str">
        <f>'raw data'!F158</f>
        <v>DIPLOMA</v>
      </c>
      <c r="E158" t="str">
        <f>'raw data'!H158</f>
        <v>Twitter</v>
      </c>
      <c r="F158" s="10">
        <f>IF('raw data'!J158="Social",1,IF('raw data'!J158="Economic",2,IF('raw data'!J158="health",3,IF('raw data'!J158="Political",4,IF('raw data'!J158="Sports",5,"#NA")))))</f>
        <v>2</v>
      </c>
      <c r="G158" s="10" t="s">
        <v>526</v>
      </c>
      <c r="H158" s="10" t="s">
        <v>526</v>
      </c>
      <c r="I158" s="10">
        <v>2</v>
      </c>
      <c r="J158" s="10" t="s">
        <v>526</v>
      </c>
      <c r="K158" s="10" t="s">
        <v>526</v>
      </c>
      <c r="L158" s="10" t="s">
        <v>526</v>
      </c>
      <c r="M158" s="10">
        <v>2</v>
      </c>
      <c r="N158" s="10">
        <v>1</v>
      </c>
      <c r="O158" s="10">
        <v>1</v>
      </c>
      <c r="P158" s="10">
        <v>0</v>
      </c>
      <c r="Q158" s="10">
        <v>1</v>
      </c>
      <c r="R158" s="10">
        <v>4</v>
      </c>
      <c r="S158" s="10">
        <v>0</v>
      </c>
      <c r="T158" s="10" t="s">
        <v>526</v>
      </c>
      <c r="U158" s="10">
        <v>1</v>
      </c>
      <c r="V158" s="10" t="s">
        <v>526</v>
      </c>
    </row>
    <row r="159" spans="2:22" x14ac:dyDescent="0.25">
      <c r="B159" t="str">
        <f>'raw data'!B159</f>
        <v>M</v>
      </c>
      <c r="C159" t="str">
        <f>'raw data'!D159</f>
        <v>27-29</v>
      </c>
      <c r="D159" t="str">
        <f>'raw data'!F159</f>
        <v>BACHELOR</v>
      </c>
      <c r="E159" t="str">
        <f>'raw data'!H159</f>
        <v>Telegram</v>
      </c>
      <c r="F159" s="10">
        <f>IF('raw data'!J159="Social",1,IF('raw data'!J159="Economic",2,IF('raw data'!J159="health",3,IF('raw data'!J159="Political",4,IF('raw data'!J159="Sports",5,"#NA")))))</f>
        <v>3</v>
      </c>
      <c r="G159" s="10" t="s">
        <v>526</v>
      </c>
      <c r="H159" s="10" t="s">
        <v>526</v>
      </c>
      <c r="I159" s="10">
        <v>5</v>
      </c>
      <c r="J159" s="10">
        <v>2</v>
      </c>
      <c r="K159" s="10">
        <v>2</v>
      </c>
      <c r="L159" s="10">
        <v>2</v>
      </c>
      <c r="M159" s="10">
        <v>5</v>
      </c>
      <c r="N159" s="10">
        <v>1</v>
      </c>
      <c r="O159" s="10">
        <v>1</v>
      </c>
      <c r="P159" s="10">
        <v>0</v>
      </c>
      <c r="Q159" s="10">
        <v>1</v>
      </c>
      <c r="R159" s="10">
        <v>4</v>
      </c>
      <c r="S159" s="10">
        <v>1</v>
      </c>
      <c r="T159" s="10">
        <v>4</v>
      </c>
      <c r="U159" s="10">
        <v>0</v>
      </c>
      <c r="V159" s="10">
        <v>0</v>
      </c>
    </row>
    <row r="160" spans="2:22" x14ac:dyDescent="0.25">
      <c r="B160" t="str">
        <f>'raw data'!B160</f>
        <v>M</v>
      </c>
      <c r="C160" t="str">
        <f>'raw data'!D160</f>
        <v>27-29</v>
      </c>
      <c r="D160" t="str">
        <f>'raw data'!F160</f>
        <v>BACHELOR</v>
      </c>
      <c r="E160" t="str">
        <f>'raw data'!H160</f>
        <v>Telegram</v>
      </c>
      <c r="F160" s="10">
        <f>IF('raw data'!J160="Social",1,IF('raw data'!J160="Economic",2,IF('raw data'!J160="health",3,IF('raw data'!J160="Political",4,IF('raw data'!J160="Sports",5,"#NA")))))</f>
        <v>3</v>
      </c>
      <c r="G160" s="10" t="s">
        <v>526</v>
      </c>
      <c r="H160" s="10" t="s">
        <v>526</v>
      </c>
      <c r="I160" s="10">
        <v>1</v>
      </c>
      <c r="J160" s="10">
        <v>2</v>
      </c>
      <c r="K160" s="10">
        <v>2</v>
      </c>
      <c r="L160" s="10">
        <v>2</v>
      </c>
      <c r="M160" s="10">
        <v>5</v>
      </c>
      <c r="N160" s="10">
        <v>1</v>
      </c>
      <c r="O160" s="10" t="s">
        <v>526</v>
      </c>
      <c r="P160" s="10">
        <v>0</v>
      </c>
      <c r="Q160" s="10">
        <v>1</v>
      </c>
      <c r="R160" s="10">
        <v>4</v>
      </c>
      <c r="S160" s="10">
        <v>1</v>
      </c>
      <c r="T160" s="10">
        <v>3</v>
      </c>
      <c r="U160" s="10">
        <v>0</v>
      </c>
      <c r="V160" s="10">
        <v>0</v>
      </c>
    </row>
    <row r="161" spans="2:22" x14ac:dyDescent="0.25">
      <c r="B161" t="str">
        <f>'raw data'!B161</f>
        <v>M</v>
      </c>
      <c r="C161" t="str">
        <f>'raw data'!D161</f>
        <v>27-29</v>
      </c>
      <c r="D161" t="str">
        <f>'raw data'!F161</f>
        <v>BACHELOR</v>
      </c>
      <c r="E161" t="str">
        <f>'raw data'!H161</f>
        <v>Telegram</v>
      </c>
      <c r="F161" s="10">
        <f>IF('raw data'!J161="Social",1,IF('raw data'!J161="Economic",2,IF('raw data'!J161="health",3,IF('raw data'!J161="Political",4,IF('raw data'!J161="Sports",5,"#NA")))))</f>
        <v>3</v>
      </c>
      <c r="G161" s="10" t="s">
        <v>526</v>
      </c>
      <c r="H161" s="10" t="s">
        <v>526</v>
      </c>
      <c r="I161" s="10">
        <v>5</v>
      </c>
      <c r="J161" s="10">
        <v>2</v>
      </c>
      <c r="K161" s="10">
        <v>2</v>
      </c>
      <c r="L161" s="10">
        <v>2</v>
      </c>
      <c r="M161" s="10">
        <v>5</v>
      </c>
      <c r="N161" s="10">
        <v>1</v>
      </c>
      <c r="O161" s="10">
        <v>0</v>
      </c>
      <c r="P161" s="10">
        <v>0</v>
      </c>
      <c r="Q161" s="10">
        <v>1</v>
      </c>
      <c r="R161" s="10">
        <v>4</v>
      </c>
      <c r="S161" s="10">
        <v>1</v>
      </c>
      <c r="T161" s="10">
        <v>4</v>
      </c>
      <c r="U161" s="10">
        <v>0</v>
      </c>
      <c r="V161" s="10">
        <v>0</v>
      </c>
    </row>
    <row r="162" spans="2:22" x14ac:dyDescent="0.25">
      <c r="B162" t="str">
        <f>'raw data'!B162</f>
        <v>F</v>
      </c>
      <c r="C162" t="str">
        <f>'raw data'!D162</f>
        <v>27-29</v>
      </c>
      <c r="D162" t="str">
        <f>'raw data'!F162</f>
        <v>DIPLOMA</v>
      </c>
      <c r="E162" t="str">
        <f>'raw data'!H162</f>
        <v>Twitter</v>
      </c>
      <c r="F162" s="10">
        <f>IF('raw data'!J162="Social",1,IF('raw data'!J162="Economic",2,IF('raw data'!J162="health",3,IF('raw data'!J162="Political",4,IF('raw data'!J162="Sports",5,"#NA")))))</f>
        <v>4</v>
      </c>
      <c r="G162" s="10">
        <v>1</v>
      </c>
      <c r="H162" s="10">
        <v>1</v>
      </c>
      <c r="I162" s="10" t="s">
        <v>526</v>
      </c>
      <c r="J162" s="10" t="s">
        <v>526</v>
      </c>
      <c r="K162" s="10">
        <v>5</v>
      </c>
      <c r="L162" s="10">
        <v>2</v>
      </c>
      <c r="M162" s="10">
        <v>2</v>
      </c>
      <c r="N162" s="10">
        <v>1</v>
      </c>
      <c r="O162" s="10">
        <v>0</v>
      </c>
      <c r="P162" s="10">
        <v>0</v>
      </c>
      <c r="Q162" s="10">
        <v>1</v>
      </c>
      <c r="R162" s="10">
        <v>4</v>
      </c>
      <c r="S162" s="10">
        <v>0</v>
      </c>
      <c r="T162" s="10" t="s">
        <v>526</v>
      </c>
      <c r="U162" s="10">
        <v>1</v>
      </c>
      <c r="V162" s="10" t="s">
        <v>526</v>
      </c>
    </row>
    <row r="163" spans="2:22" x14ac:dyDescent="0.25">
      <c r="B163" t="str">
        <f>'raw data'!B163</f>
        <v>F</v>
      </c>
      <c r="C163" t="str">
        <f>'raw data'!D163</f>
        <v>30-39</v>
      </c>
      <c r="D163" t="str">
        <f>'raw data'!F163</f>
        <v>DIPLOMA</v>
      </c>
      <c r="E163" t="str">
        <f>'raw data'!H163</f>
        <v>Twitter</v>
      </c>
      <c r="F163" s="10">
        <f>IF('raw data'!J163="Social",1,IF('raw data'!J163="Economic",2,IF('raw data'!J163="health",3,IF('raw data'!J163="Political",4,IF('raw data'!J163="Sports",5,"#NA")))))</f>
        <v>3</v>
      </c>
      <c r="G163" s="10">
        <v>2</v>
      </c>
      <c r="H163" s="10">
        <v>5</v>
      </c>
      <c r="I163" s="10">
        <v>2</v>
      </c>
      <c r="J163" s="10">
        <v>1</v>
      </c>
      <c r="K163" s="10">
        <v>1</v>
      </c>
      <c r="L163" s="10" t="s">
        <v>526</v>
      </c>
      <c r="M163" s="10">
        <v>5</v>
      </c>
      <c r="N163" s="10">
        <v>1</v>
      </c>
      <c r="O163" s="10">
        <v>1</v>
      </c>
      <c r="P163" s="10">
        <v>1</v>
      </c>
      <c r="Q163" s="10" t="s">
        <v>526</v>
      </c>
      <c r="R163" s="10">
        <v>3</v>
      </c>
      <c r="S163" s="10">
        <v>1</v>
      </c>
      <c r="T163" s="10">
        <v>1</v>
      </c>
      <c r="U163" s="10">
        <v>0</v>
      </c>
      <c r="V163" s="10" t="s">
        <v>526</v>
      </c>
    </row>
    <row r="164" spans="2:22" x14ac:dyDescent="0.25">
      <c r="B164" t="str">
        <f>'raw data'!B164</f>
        <v>F</v>
      </c>
      <c r="C164" t="str">
        <f>'raw data'!D164</f>
        <v>21-23</v>
      </c>
      <c r="D164" t="str">
        <f>'raw data'!F164</f>
        <v>BACHELOR</v>
      </c>
      <c r="E164" t="str">
        <f>'raw data'!H164</f>
        <v>Whatsapp</v>
      </c>
      <c r="F164" s="10">
        <f>IF('raw data'!J164="Social",1,IF('raw data'!J164="Economic",2,IF('raw data'!J164="health",3,IF('raw data'!J164="Political",4,IF('raw data'!J164="Sports",5,"#NA")))))</f>
        <v>3</v>
      </c>
      <c r="G164" s="10">
        <v>4</v>
      </c>
      <c r="H164" s="10" t="s">
        <v>526</v>
      </c>
      <c r="I164" s="10">
        <v>5</v>
      </c>
      <c r="J164" s="10">
        <v>5</v>
      </c>
      <c r="K164" s="10">
        <v>2</v>
      </c>
      <c r="L164" s="10">
        <v>5</v>
      </c>
      <c r="M164" s="10" t="s">
        <v>526</v>
      </c>
      <c r="N164" s="10">
        <v>1</v>
      </c>
      <c r="O164" s="10">
        <v>1</v>
      </c>
      <c r="P164" s="10">
        <v>1</v>
      </c>
      <c r="Q164" s="10">
        <v>0</v>
      </c>
      <c r="R164" s="10">
        <v>2</v>
      </c>
      <c r="S164" s="10">
        <v>0</v>
      </c>
      <c r="T164" s="10" t="s">
        <v>526</v>
      </c>
      <c r="U164" s="10">
        <v>1</v>
      </c>
      <c r="V164" s="10">
        <v>1</v>
      </c>
    </row>
    <row r="165" spans="2:22" x14ac:dyDescent="0.25">
      <c r="B165" t="str">
        <f>'raw data'!B165</f>
        <v>F</v>
      </c>
      <c r="C165" t="str">
        <f>'raw data'!D165</f>
        <v>30-39</v>
      </c>
      <c r="D165" t="str">
        <f>'raw data'!F165</f>
        <v>DIPLOMA</v>
      </c>
      <c r="E165" t="str">
        <f>'raw data'!H165</f>
        <v>Twitter</v>
      </c>
      <c r="F165" s="10">
        <f>IF('raw data'!J165="Social",1,IF('raw data'!J165="Economic",2,IF('raw data'!J165="health",3,IF('raw data'!J165="Political",4,IF('raw data'!J165="Sports",5,"#NA")))))</f>
        <v>3</v>
      </c>
      <c r="G165" s="10">
        <v>2</v>
      </c>
      <c r="H165" s="10">
        <v>2</v>
      </c>
      <c r="I165" s="10">
        <v>2</v>
      </c>
      <c r="J165" s="10">
        <v>1</v>
      </c>
      <c r="K165" s="10">
        <v>1</v>
      </c>
      <c r="L165" s="10" t="s">
        <v>526</v>
      </c>
      <c r="M165" s="10">
        <v>5</v>
      </c>
      <c r="N165" s="10">
        <v>1</v>
      </c>
      <c r="O165" s="10">
        <v>1</v>
      </c>
      <c r="P165" s="10">
        <v>1</v>
      </c>
      <c r="Q165" s="10" t="s">
        <v>526</v>
      </c>
      <c r="R165" s="10">
        <v>3</v>
      </c>
      <c r="S165" s="10">
        <v>1</v>
      </c>
      <c r="T165" s="10">
        <v>1</v>
      </c>
      <c r="U165" s="10">
        <v>0</v>
      </c>
      <c r="V165" s="10" t="s">
        <v>526</v>
      </c>
    </row>
    <row r="166" spans="2:22" x14ac:dyDescent="0.25">
      <c r="B166" t="str">
        <f>'raw data'!B166</f>
        <v>F</v>
      </c>
      <c r="C166" t="str">
        <f>'raw data'!D166</f>
        <v>21-23</v>
      </c>
      <c r="D166" t="str">
        <f>'raw data'!F166</f>
        <v>BACHELOR</v>
      </c>
      <c r="E166" t="str">
        <f>'raw data'!H166</f>
        <v>Facebook</v>
      </c>
      <c r="F166" s="10">
        <f>IF('raw data'!J166="Social",1,IF('raw data'!J166="Economic",2,IF('raw data'!J166="health",3,IF('raw data'!J166="Political",4,IF('raw data'!J166="Sports",5,"#NA")))))</f>
        <v>3</v>
      </c>
      <c r="G166" s="10">
        <v>2</v>
      </c>
      <c r="H166" s="10">
        <v>1</v>
      </c>
      <c r="I166" s="10">
        <v>1</v>
      </c>
      <c r="J166" s="10">
        <v>2</v>
      </c>
      <c r="K166" s="10">
        <v>2</v>
      </c>
      <c r="L166" s="10">
        <v>1</v>
      </c>
      <c r="M166" s="10">
        <v>1</v>
      </c>
      <c r="N166" s="10">
        <v>0</v>
      </c>
      <c r="O166" s="10" t="s">
        <v>526</v>
      </c>
      <c r="P166" s="10">
        <v>0</v>
      </c>
      <c r="Q166" s="10">
        <v>0</v>
      </c>
      <c r="R166" s="10">
        <v>5</v>
      </c>
      <c r="S166" s="10">
        <v>1</v>
      </c>
      <c r="T166" s="10">
        <v>2</v>
      </c>
      <c r="U166" s="10">
        <v>1</v>
      </c>
      <c r="V166" s="10">
        <v>0</v>
      </c>
    </row>
    <row r="167" spans="2:22" x14ac:dyDescent="0.25">
      <c r="B167" t="str">
        <f>'raw data'!B167</f>
        <v>M</v>
      </c>
      <c r="C167" t="str">
        <f>'raw data'!D167</f>
        <v>24-26</v>
      </c>
      <c r="D167" t="str">
        <f>'raw data'!F167</f>
        <v>DIPLOMA</v>
      </c>
      <c r="E167" t="str">
        <f>'raw data'!H167</f>
        <v>Twitter</v>
      </c>
      <c r="F167" s="10">
        <f>IF('raw data'!J167="Social",1,IF('raw data'!J167="Economic",2,IF('raw data'!J167="health",3,IF('raw data'!J167="Political",4,IF('raw data'!J167="Sports",5,"#NA")))))</f>
        <v>4</v>
      </c>
      <c r="G167" s="10" t="s">
        <v>526</v>
      </c>
      <c r="H167" s="10" t="s">
        <v>526</v>
      </c>
      <c r="I167" s="10" t="s">
        <v>526</v>
      </c>
      <c r="J167" s="10" t="s">
        <v>526</v>
      </c>
      <c r="K167" s="10">
        <v>5</v>
      </c>
      <c r="L167" s="10" t="s">
        <v>526</v>
      </c>
      <c r="M167" s="10" t="s">
        <v>526</v>
      </c>
      <c r="N167" s="10">
        <v>1</v>
      </c>
      <c r="O167" s="10">
        <v>1</v>
      </c>
      <c r="P167" s="10">
        <v>1</v>
      </c>
      <c r="Q167" s="10">
        <v>0</v>
      </c>
      <c r="R167" s="10">
        <v>4</v>
      </c>
      <c r="S167" s="10">
        <v>1</v>
      </c>
      <c r="T167" s="10">
        <v>4</v>
      </c>
      <c r="U167" s="10">
        <v>1</v>
      </c>
      <c r="V167" s="10">
        <v>0</v>
      </c>
    </row>
    <row r="168" spans="2:22" x14ac:dyDescent="0.25">
      <c r="B168" t="str">
        <f>'raw data'!B168</f>
        <v>F</v>
      </c>
      <c r="C168" t="str">
        <f>'raw data'!D168</f>
        <v>18-20</v>
      </c>
      <c r="D168" t="str">
        <f>'raw data'!F168</f>
        <v>DIPLOMA</v>
      </c>
      <c r="E168" t="str">
        <f>'raw data'!H168</f>
        <v>Facebook</v>
      </c>
      <c r="F168" s="10">
        <f>IF('raw data'!J168="Social",1,IF('raw data'!J168="Economic",2,IF('raw data'!J168="health",3,IF('raw data'!J168="Political",4,IF('raw data'!J168="Sports",5,"#NA")))))</f>
        <v>1</v>
      </c>
      <c r="G168" s="10">
        <v>1</v>
      </c>
      <c r="H168" s="10">
        <v>1</v>
      </c>
      <c r="I168" s="10">
        <v>2</v>
      </c>
      <c r="J168" s="10">
        <v>1</v>
      </c>
      <c r="K168" s="10">
        <v>1</v>
      </c>
      <c r="L168" s="10">
        <v>1</v>
      </c>
      <c r="M168" s="10">
        <v>1</v>
      </c>
      <c r="N168" s="10">
        <v>1</v>
      </c>
      <c r="O168" s="10" t="s">
        <v>526</v>
      </c>
      <c r="P168" s="10">
        <v>0</v>
      </c>
      <c r="Q168" s="10">
        <v>1</v>
      </c>
      <c r="R168" s="10">
        <v>2</v>
      </c>
      <c r="S168" s="10" t="s">
        <v>526</v>
      </c>
      <c r="T168" s="10" t="s">
        <v>526</v>
      </c>
      <c r="U168" s="10">
        <v>1</v>
      </c>
      <c r="V168" s="10" t="s">
        <v>526</v>
      </c>
    </row>
    <row r="169" spans="2:22" x14ac:dyDescent="0.25">
      <c r="B169" t="str">
        <f>'raw data'!B169</f>
        <v>M</v>
      </c>
      <c r="C169" t="str">
        <f>'raw data'!D169</f>
        <v>30-39</v>
      </c>
      <c r="D169" t="str">
        <f>'raw data'!F169</f>
        <v>DIPLOMA</v>
      </c>
      <c r="E169" t="str">
        <f>'raw data'!H169</f>
        <v>Whatsapp</v>
      </c>
      <c r="F169" s="10">
        <f>IF('raw data'!J169="Social",1,IF('raw data'!J169="Economic",2,IF('raw data'!J169="health",3,IF('raw data'!J169="Political",4,IF('raw data'!J169="Sports",5,"#NA")))))</f>
        <v>3</v>
      </c>
      <c r="G169" s="10" t="s">
        <v>526</v>
      </c>
      <c r="H169" s="10" t="s">
        <v>526</v>
      </c>
      <c r="I169" s="10">
        <v>5</v>
      </c>
      <c r="J169" s="10">
        <v>2</v>
      </c>
      <c r="K169" s="10">
        <v>2</v>
      </c>
      <c r="L169" s="10">
        <v>2</v>
      </c>
      <c r="M169" s="10">
        <v>2</v>
      </c>
      <c r="N169" s="10">
        <v>0</v>
      </c>
      <c r="O169" s="10">
        <v>0</v>
      </c>
      <c r="P169" s="10" t="s">
        <v>526</v>
      </c>
      <c r="Q169" s="10">
        <v>1</v>
      </c>
      <c r="R169" s="10">
        <v>5</v>
      </c>
      <c r="S169" s="10">
        <v>0</v>
      </c>
      <c r="T169" s="10" t="s">
        <v>526</v>
      </c>
      <c r="U169" s="10">
        <v>1</v>
      </c>
      <c r="V169" s="10">
        <v>1</v>
      </c>
    </row>
    <row r="170" spans="2:22" x14ac:dyDescent="0.25">
      <c r="B170" t="str">
        <f>'raw data'!B170</f>
        <v>F</v>
      </c>
      <c r="C170" t="str">
        <f>'raw data'!D170</f>
        <v>27-29</v>
      </c>
      <c r="D170" t="str">
        <f>'raw data'!F170</f>
        <v>DIPLOMA</v>
      </c>
      <c r="E170" t="str">
        <f>'raw data'!H170</f>
        <v>Twitter</v>
      </c>
      <c r="F170" s="10">
        <f>IF('raw data'!J170="Social",1,IF('raw data'!J170="Economic",2,IF('raw data'!J170="health",3,IF('raw data'!J170="Political",4,IF('raw data'!J170="Sports",5,"#NA")))))</f>
        <v>4</v>
      </c>
      <c r="G170" s="10" t="s">
        <v>526</v>
      </c>
      <c r="H170" s="10" t="s">
        <v>526</v>
      </c>
      <c r="I170" s="10" t="s">
        <v>526</v>
      </c>
      <c r="J170" s="10">
        <v>5</v>
      </c>
      <c r="K170" s="10">
        <v>2</v>
      </c>
      <c r="L170" s="10">
        <v>2</v>
      </c>
      <c r="M170" s="10">
        <v>2</v>
      </c>
      <c r="N170" s="10">
        <v>1</v>
      </c>
      <c r="O170" s="10">
        <v>0</v>
      </c>
      <c r="P170" s="10">
        <v>0</v>
      </c>
      <c r="Q170" s="10">
        <v>1</v>
      </c>
      <c r="R170" s="10">
        <v>4</v>
      </c>
      <c r="S170" s="10">
        <v>0</v>
      </c>
      <c r="T170" s="10" t="s">
        <v>526</v>
      </c>
      <c r="U170" s="10">
        <v>1</v>
      </c>
      <c r="V170" s="10" t="s">
        <v>526</v>
      </c>
    </row>
    <row r="171" spans="2:22" x14ac:dyDescent="0.25">
      <c r="B171" t="str">
        <f>'raw data'!B171</f>
        <v>M</v>
      </c>
      <c r="C171" t="str">
        <f>'raw data'!D171</f>
        <v>24-26</v>
      </c>
      <c r="D171" t="str">
        <f>'raw data'!F171</f>
        <v>BACHELOR</v>
      </c>
      <c r="E171" t="str">
        <f>'raw data'!H171</f>
        <v>Twitter</v>
      </c>
      <c r="F171" s="10">
        <f>IF('raw data'!J171="Social",1,IF('raw data'!J171="Economic",2,IF('raw data'!J171="health",3,IF('raw data'!J171="Political",4,IF('raw data'!J171="Sports",5,"#NA")))))</f>
        <v>4</v>
      </c>
      <c r="G171" s="10" t="s">
        <v>526</v>
      </c>
      <c r="H171" s="10" t="s">
        <v>526</v>
      </c>
      <c r="I171" s="10" t="s">
        <v>526</v>
      </c>
      <c r="J171" s="10">
        <v>5</v>
      </c>
      <c r="K171" s="10">
        <v>5</v>
      </c>
      <c r="L171" s="10">
        <v>5</v>
      </c>
      <c r="M171" s="10">
        <v>2</v>
      </c>
      <c r="N171" s="10">
        <v>1</v>
      </c>
      <c r="O171" s="10">
        <v>1</v>
      </c>
      <c r="P171" s="10">
        <v>1</v>
      </c>
      <c r="Q171" s="10">
        <v>0</v>
      </c>
      <c r="R171" s="10">
        <v>3</v>
      </c>
      <c r="S171" s="10">
        <v>0</v>
      </c>
      <c r="T171" s="10" t="s">
        <v>526</v>
      </c>
      <c r="U171" s="10">
        <v>1</v>
      </c>
      <c r="V171" s="10">
        <v>1</v>
      </c>
    </row>
    <row r="172" spans="2:22" x14ac:dyDescent="0.25">
      <c r="B172" t="str">
        <f>'raw data'!B172</f>
        <v>F</v>
      </c>
      <c r="C172" t="str">
        <f>'raw data'!D172</f>
        <v>24-26</v>
      </c>
      <c r="D172" t="str">
        <f>'raw data'!F172</f>
        <v>BACHELOR</v>
      </c>
      <c r="E172" t="str">
        <f>'raw data'!H172</f>
        <v>Whatsapp</v>
      </c>
      <c r="F172" s="10">
        <f>IF('raw data'!J172="Social",1,IF('raw data'!J172="Economic",2,IF('raw data'!J172="health",3,IF('raw data'!J172="Political",4,IF('raw data'!J172="Sports",5,"#NA")))))</f>
        <v>2</v>
      </c>
      <c r="G172" s="10">
        <v>2</v>
      </c>
      <c r="H172" s="10">
        <v>5</v>
      </c>
      <c r="I172" s="10">
        <v>1</v>
      </c>
      <c r="J172" s="10">
        <v>2</v>
      </c>
      <c r="K172" s="10">
        <v>1</v>
      </c>
      <c r="L172" s="10">
        <v>1</v>
      </c>
      <c r="M172" s="10">
        <v>2</v>
      </c>
      <c r="N172" s="10">
        <v>1</v>
      </c>
      <c r="O172" s="10">
        <v>1</v>
      </c>
      <c r="P172" s="10">
        <v>1</v>
      </c>
      <c r="Q172" s="10">
        <v>0</v>
      </c>
      <c r="R172" s="10">
        <v>2</v>
      </c>
      <c r="S172" s="10">
        <v>1</v>
      </c>
      <c r="T172" s="10">
        <v>4</v>
      </c>
      <c r="U172" s="10" t="s">
        <v>526</v>
      </c>
      <c r="V172" s="10">
        <v>1</v>
      </c>
    </row>
    <row r="173" spans="2:22" x14ac:dyDescent="0.25">
      <c r="B173" t="str">
        <f>'raw data'!B173</f>
        <v>M</v>
      </c>
      <c r="C173" t="str">
        <f>'raw data'!D173</f>
        <v>24-26</v>
      </c>
      <c r="D173" t="str">
        <f>'raw data'!F173</f>
        <v>BACHELOR</v>
      </c>
      <c r="E173" t="str">
        <f>'raw data'!H173</f>
        <v>Twitter</v>
      </c>
      <c r="F173" s="10">
        <f>IF('raw data'!J173="Social",1,IF('raw data'!J173="Economic",2,IF('raw data'!J173="health",3,IF('raw data'!J173="Political",4,IF('raw data'!J173="Sports",5,"#NA")))))</f>
        <v>3</v>
      </c>
      <c r="G173" s="10" t="s">
        <v>526</v>
      </c>
      <c r="H173" s="10" t="s">
        <v>526</v>
      </c>
      <c r="I173" s="10" t="s">
        <v>526</v>
      </c>
      <c r="J173" s="10">
        <v>5</v>
      </c>
      <c r="K173" s="10">
        <v>5</v>
      </c>
      <c r="L173" s="10">
        <v>5</v>
      </c>
      <c r="M173" s="10">
        <v>2</v>
      </c>
      <c r="N173" s="10">
        <v>1</v>
      </c>
      <c r="O173" s="10">
        <v>1</v>
      </c>
      <c r="P173" s="10">
        <v>1</v>
      </c>
      <c r="Q173" s="10">
        <v>0</v>
      </c>
      <c r="R173" s="10">
        <v>3</v>
      </c>
      <c r="S173" s="10">
        <v>0</v>
      </c>
      <c r="T173" s="10" t="s">
        <v>526</v>
      </c>
      <c r="U173" s="10">
        <v>1</v>
      </c>
      <c r="V173" s="10">
        <v>1</v>
      </c>
    </row>
    <row r="174" spans="2:22" x14ac:dyDescent="0.25">
      <c r="B174" t="str">
        <f>'raw data'!B174</f>
        <v>F</v>
      </c>
      <c r="C174" t="str">
        <f>'raw data'!D174</f>
        <v>30-39</v>
      </c>
      <c r="D174" t="str">
        <f>'raw data'!F174</f>
        <v>DIPLOMA</v>
      </c>
      <c r="E174" t="str">
        <f>'raw data'!H174</f>
        <v>Twitter</v>
      </c>
      <c r="F174" s="10">
        <f>IF('raw data'!J174="Social",1,IF('raw data'!J174="Economic",2,IF('raw data'!J174="health",3,IF('raw data'!J174="Political",4,IF('raw data'!J174="Sports",5,"#NA")))))</f>
        <v>3</v>
      </c>
      <c r="G174" s="10">
        <v>4</v>
      </c>
      <c r="H174" s="10" t="s">
        <v>526</v>
      </c>
      <c r="I174" s="10">
        <v>1</v>
      </c>
      <c r="J174" s="10">
        <v>1</v>
      </c>
      <c r="K174" s="10">
        <v>2</v>
      </c>
      <c r="L174" s="10">
        <v>1</v>
      </c>
      <c r="M174" s="10">
        <v>1</v>
      </c>
      <c r="N174" s="10">
        <v>0</v>
      </c>
      <c r="O174" s="10">
        <v>0</v>
      </c>
      <c r="P174" s="10" t="s">
        <v>526</v>
      </c>
      <c r="Q174" s="10">
        <v>0</v>
      </c>
      <c r="R174" s="10">
        <v>3</v>
      </c>
      <c r="S174" s="10">
        <v>1</v>
      </c>
      <c r="T174" s="10">
        <v>2</v>
      </c>
      <c r="U174" s="10">
        <v>1</v>
      </c>
      <c r="V174" s="10" t="s">
        <v>526</v>
      </c>
    </row>
    <row r="175" spans="2:22" x14ac:dyDescent="0.25">
      <c r="B175" t="str">
        <f>'raw data'!B175</f>
        <v>M</v>
      </c>
      <c r="C175" t="str">
        <f>'raw data'!D175</f>
        <v>27-29</v>
      </c>
      <c r="D175" t="str">
        <f>'raw data'!F175</f>
        <v>BACHELOR</v>
      </c>
      <c r="E175" t="str">
        <f>'raw data'!H175</f>
        <v>Whatsapp</v>
      </c>
      <c r="F175" s="10">
        <f>IF('raw data'!J175="Social",1,IF('raw data'!J175="Economic",2,IF('raw data'!J175="health",3,IF('raw data'!J175="Political",4,IF('raw data'!J175="Sports",5,"#NA")))))</f>
        <v>2</v>
      </c>
      <c r="G175" s="10">
        <v>2</v>
      </c>
      <c r="H175" s="10">
        <v>5</v>
      </c>
      <c r="I175" s="10">
        <v>1</v>
      </c>
      <c r="J175" s="10">
        <v>2</v>
      </c>
      <c r="K175" s="10">
        <v>1</v>
      </c>
      <c r="L175" s="10">
        <v>2</v>
      </c>
      <c r="M175" s="10">
        <v>2</v>
      </c>
      <c r="N175" s="10">
        <v>1</v>
      </c>
      <c r="O175" s="10">
        <v>1</v>
      </c>
      <c r="P175" s="10">
        <v>0</v>
      </c>
      <c r="Q175" s="10">
        <v>0</v>
      </c>
      <c r="R175" s="10">
        <v>3</v>
      </c>
      <c r="S175" s="10">
        <v>1</v>
      </c>
      <c r="T175" s="10">
        <v>1</v>
      </c>
      <c r="U175" s="10">
        <v>1</v>
      </c>
      <c r="V175" s="10">
        <v>1</v>
      </c>
    </row>
    <row r="176" spans="2:22" x14ac:dyDescent="0.25">
      <c r="B176" t="str">
        <f>'raw data'!B176</f>
        <v>F</v>
      </c>
      <c r="C176" t="str">
        <f>'raw data'!D176</f>
        <v>24-26</v>
      </c>
      <c r="D176" t="str">
        <f>'raw data'!F176</f>
        <v>BACHELOR</v>
      </c>
      <c r="E176" t="str">
        <f>'raw data'!H176</f>
        <v>Whatsapp</v>
      </c>
      <c r="F176" s="10">
        <f>IF('raw data'!J176="Social",1,IF('raw data'!J176="Economic",2,IF('raw data'!J176="health",3,IF('raw data'!J176="Political",4,IF('raw data'!J176="Sports",5,"#NA")))))</f>
        <v>2</v>
      </c>
      <c r="G176" s="10">
        <v>2</v>
      </c>
      <c r="H176" s="10">
        <v>5</v>
      </c>
      <c r="I176" s="10">
        <v>1</v>
      </c>
      <c r="J176" s="10">
        <v>1</v>
      </c>
      <c r="K176" s="10">
        <v>1</v>
      </c>
      <c r="L176" s="10">
        <v>1</v>
      </c>
      <c r="M176" s="10">
        <v>2</v>
      </c>
      <c r="N176" s="10">
        <v>1</v>
      </c>
      <c r="O176" s="10">
        <v>1</v>
      </c>
      <c r="P176" s="10">
        <v>0</v>
      </c>
      <c r="Q176" s="10">
        <v>0</v>
      </c>
      <c r="R176" s="10">
        <v>2</v>
      </c>
      <c r="S176" s="10">
        <v>1</v>
      </c>
      <c r="T176" s="10">
        <v>3</v>
      </c>
      <c r="U176" s="10" t="s">
        <v>526</v>
      </c>
      <c r="V176" s="10">
        <v>0</v>
      </c>
    </row>
    <row r="177" spans="2:22" x14ac:dyDescent="0.25">
      <c r="B177" t="str">
        <f>'raw data'!B177</f>
        <v>F</v>
      </c>
      <c r="C177" t="str">
        <f>'raw data'!D177</f>
        <v>30-39</v>
      </c>
      <c r="D177" t="str">
        <f>'raw data'!F177</f>
        <v>DIPLOMA</v>
      </c>
      <c r="E177" t="str">
        <f>'raw data'!H177</f>
        <v>Twitter</v>
      </c>
      <c r="F177" s="10">
        <f>IF('raw data'!J177="Social",1,IF('raw data'!J177="Economic",2,IF('raw data'!J177="health",3,IF('raw data'!J177="Political",4,IF('raw data'!J177="Sports",5,"#NA")))))</f>
        <v>3</v>
      </c>
      <c r="G177" s="10">
        <v>2</v>
      </c>
      <c r="H177" s="10">
        <v>5</v>
      </c>
      <c r="I177" s="10">
        <v>2</v>
      </c>
      <c r="J177" s="10">
        <v>1</v>
      </c>
      <c r="K177" s="10">
        <v>1</v>
      </c>
      <c r="L177" s="10" t="s">
        <v>526</v>
      </c>
      <c r="M177" s="10">
        <v>5</v>
      </c>
      <c r="N177" s="10">
        <v>1</v>
      </c>
      <c r="O177" s="10">
        <v>1</v>
      </c>
      <c r="P177" s="10">
        <v>1</v>
      </c>
      <c r="Q177" s="10" t="s">
        <v>526</v>
      </c>
      <c r="R177" s="10">
        <v>3</v>
      </c>
      <c r="S177" s="10">
        <v>1</v>
      </c>
      <c r="T177" s="10">
        <v>1</v>
      </c>
      <c r="U177" s="10">
        <v>0</v>
      </c>
      <c r="V177" s="10" t="s">
        <v>526</v>
      </c>
    </row>
    <row r="178" spans="2:22" x14ac:dyDescent="0.25">
      <c r="B178" t="str">
        <f>'raw data'!B178</f>
        <v>M</v>
      </c>
      <c r="C178" t="str">
        <f>'raw data'!D178</f>
        <v>27-29</v>
      </c>
      <c r="D178" t="str">
        <f>'raw data'!F178</f>
        <v>BACHELOR</v>
      </c>
      <c r="E178" t="str">
        <f>'raw data'!H178</f>
        <v>Whatsapp</v>
      </c>
      <c r="F178" s="10">
        <f>IF('raw data'!J178="Social",1,IF('raw data'!J178="Economic",2,IF('raw data'!J178="health",3,IF('raw data'!J178="Political",4,IF('raw data'!J178="Sports",5,"#NA")))))</f>
        <v>2</v>
      </c>
      <c r="G178" s="10">
        <v>2</v>
      </c>
      <c r="H178" s="10">
        <v>5</v>
      </c>
      <c r="I178" s="10">
        <v>1</v>
      </c>
      <c r="J178" s="10">
        <v>2</v>
      </c>
      <c r="K178" s="10">
        <v>1</v>
      </c>
      <c r="L178" s="10">
        <v>1</v>
      </c>
      <c r="M178" s="10">
        <v>2</v>
      </c>
      <c r="N178" s="10">
        <v>1</v>
      </c>
      <c r="O178" s="10">
        <v>1</v>
      </c>
      <c r="P178" s="10">
        <v>0</v>
      </c>
      <c r="Q178" s="10">
        <v>0</v>
      </c>
      <c r="R178" s="10">
        <v>3</v>
      </c>
      <c r="S178" s="10">
        <v>1</v>
      </c>
      <c r="T178" s="10">
        <v>3</v>
      </c>
      <c r="U178" s="10" t="s">
        <v>526</v>
      </c>
      <c r="V178" s="10">
        <v>1</v>
      </c>
    </row>
    <row r="179" spans="2:22" x14ac:dyDescent="0.25">
      <c r="B179" t="str">
        <f>'raw data'!B179</f>
        <v>M</v>
      </c>
      <c r="C179" t="str">
        <f>'raw data'!D179</f>
        <v>27-29</v>
      </c>
      <c r="D179" t="str">
        <f>'raw data'!F179</f>
        <v>BACHELOR</v>
      </c>
      <c r="E179" t="str">
        <f>'raw data'!H179</f>
        <v>Whatsapp</v>
      </c>
      <c r="F179" s="10">
        <f>IF('raw data'!J179="Social",1,IF('raw data'!J179="Economic",2,IF('raw data'!J179="health",3,IF('raw data'!J179="Political",4,IF('raw data'!J179="Sports",5,"#NA")))))</f>
        <v>3</v>
      </c>
      <c r="G179" s="10">
        <v>2</v>
      </c>
      <c r="H179" s="10">
        <v>2</v>
      </c>
      <c r="I179" s="10">
        <v>1</v>
      </c>
      <c r="J179" s="10">
        <v>2</v>
      </c>
      <c r="K179" s="10">
        <v>2</v>
      </c>
      <c r="L179" s="10">
        <v>2</v>
      </c>
      <c r="M179" s="10">
        <v>1</v>
      </c>
      <c r="N179" s="10">
        <v>1</v>
      </c>
      <c r="O179" s="10" t="s">
        <v>526</v>
      </c>
      <c r="P179" s="10">
        <v>0</v>
      </c>
      <c r="Q179" s="10">
        <v>0</v>
      </c>
      <c r="R179" s="10">
        <v>4</v>
      </c>
      <c r="S179" s="10">
        <v>1</v>
      </c>
      <c r="T179" s="10">
        <v>5</v>
      </c>
      <c r="U179" s="10">
        <v>1</v>
      </c>
      <c r="V179" s="10">
        <v>0</v>
      </c>
    </row>
    <row r="180" spans="2:22" x14ac:dyDescent="0.25">
      <c r="B180" t="str">
        <f>'raw data'!B180</f>
        <v>M</v>
      </c>
      <c r="C180" t="str">
        <f>'raw data'!D180</f>
        <v>30-39</v>
      </c>
      <c r="D180" t="str">
        <f>'raw data'!F180</f>
        <v>BACHELOR</v>
      </c>
      <c r="E180" t="str">
        <f>'raw data'!H180</f>
        <v>Whatsapp</v>
      </c>
      <c r="F180" s="10">
        <f>IF('raw data'!J180="Social",1,IF('raw data'!J180="Economic",2,IF('raw data'!J180="health",3,IF('raw data'!J180="Political",4,IF('raw data'!J180="Sports",5,"#NA")))))</f>
        <v>3</v>
      </c>
      <c r="G180" s="10" t="s">
        <v>526</v>
      </c>
      <c r="H180" s="10" t="s">
        <v>526</v>
      </c>
      <c r="I180" s="10">
        <v>5</v>
      </c>
      <c r="J180" s="10">
        <v>2</v>
      </c>
      <c r="K180" s="10">
        <v>5</v>
      </c>
      <c r="L180" s="10">
        <v>2</v>
      </c>
      <c r="M180" s="10">
        <v>2</v>
      </c>
      <c r="N180" s="10">
        <v>1</v>
      </c>
      <c r="O180" s="10">
        <v>0</v>
      </c>
      <c r="P180" s="10">
        <v>0</v>
      </c>
      <c r="Q180" s="10">
        <v>1</v>
      </c>
      <c r="R180" s="10">
        <v>5</v>
      </c>
      <c r="S180" s="10">
        <v>1</v>
      </c>
      <c r="T180" s="10">
        <v>2</v>
      </c>
      <c r="U180" s="10">
        <v>1</v>
      </c>
      <c r="V180" s="10">
        <v>1</v>
      </c>
    </row>
    <row r="181" spans="2:22" x14ac:dyDescent="0.25">
      <c r="B181" t="str">
        <f>'raw data'!B181</f>
        <v>M</v>
      </c>
      <c r="C181" t="str">
        <f>'raw data'!D181</f>
        <v>30-39</v>
      </c>
      <c r="D181" t="str">
        <f>'raw data'!F181</f>
        <v>DIPLOMA</v>
      </c>
      <c r="E181" t="str">
        <f>'raw data'!H181</f>
        <v>Twitter</v>
      </c>
      <c r="F181" s="10">
        <f>IF('raw data'!J181="Social",1,IF('raw data'!J181="Economic",2,IF('raw data'!J181="health",3,IF('raw data'!J181="Political",4,IF('raw data'!J181="Sports",5,"#NA")))))</f>
        <v>3</v>
      </c>
      <c r="G181" s="10" t="s">
        <v>526</v>
      </c>
      <c r="H181" s="10" t="s">
        <v>526</v>
      </c>
      <c r="I181" s="10">
        <v>5</v>
      </c>
      <c r="J181" s="10">
        <v>2</v>
      </c>
      <c r="K181" s="10">
        <v>2</v>
      </c>
      <c r="L181" s="10">
        <v>1</v>
      </c>
      <c r="M181" s="10">
        <v>1</v>
      </c>
      <c r="N181" s="10">
        <v>1</v>
      </c>
      <c r="O181" s="10">
        <v>0</v>
      </c>
      <c r="P181" s="10">
        <v>0</v>
      </c>
      <c r="Q181" s="10">
        <v>1</v>
      </c>
      <c r="R181" s="10">
        <v>5</v>
      </c>
      <c r="S181" s="10">
        <v>0</v>
      </c>
      <c r="T181" s="10" t="s">
        <v>526</v>
      </c>
      <c r="U181" s="10" t="s">
        <v>526</v>
      </c>
      <c r="V181" s="10">
        <v>1</v>
      </c>
    </row>
    <row r="182" spans="2:22" x14ac:dyDescent="0.25">
      <c r="B182" t="str">
        <f>'raw data'!B182</f>
        <v>F</v>
      </c>
      <c r="C182" t="str">
        <f>'raw data'!D182</f>
        <v>24-26</v>
      </c>
      <c r="D182" t="str">
        <f>'raw data'!F182</f>
        <v>DIPLOMA</v>
      </c>
      <c r="E182" t="str">
        <f>'raw data'!H182</f>
        <v>Whatsapp</v>
      </c>
      <c r="F182" s="10">
        <f>IF('raw data'!J182="Social",1,IF('raw data'!J182="Economic",2,IF('raw data'!J182="health",3,IF('raw data'!J182="Political",4,IF('raw data'!J182="Sports",5,"#NA")))))</f>
        <v>1</v>
      </c>
      <c r="G182" s="10">
        <v>1</v>
      </c>
      <c r="H182" s="10">
        <v>1</v>
      </c>
      <c r="I182" s="10">
        <v>2</v>
      </c>
      <c r="J182" s="10">
        <v>1</v>
      </c>
      <c r="K182" s="10" t="s">
        <v>526</v>
      </c>
      <c r="L182" s="10">
        <v>1</v>
      </c>
      <c r="M182" s="10">
        <v>1</v>
      </c>
      <c r="N182" s="10">
        <v>1</v>
      </c>
      <c r="O182" s="10">
        <v>1</v>
      </c>
      <c r="P182" s="10">
        <v>0</v>
      </c>
      <c r="Q182" s="10">
        <v>1</v>
      </c>
      <c r="R182" s="10">
        <v>2</v>
      </c>
      <c r="S182" s="10">
        <v>0</v>
      </c>
      <c r="T182" s="10" t="s">
        <v>526</v>
      </c>
      <c r="U182" s="10">
        <v>1</v>
      </c>
      <c r="V182" s="10">
        <v>1</v>
      </c>
    </row>
    <row r="183" spans="2:22" x14ac:dyDescent="0.25">
      <c r="B183" t="str">
        <f>'raw data'!B183</f>
        <v>F</v>
      </c>
      <c r="C183" t="str">
        <f>'raw data'!D183</f>
        <v>27-29</v>
      </c>
      <c r="D183" t="str">
        <f>'raw data'!F183</f>
        <v>BACHELOR</v>
      </c>
      <c r="E183" t="str">
        <f>'raw data'!H183</f>
        <v>Facebook</v>
      </c>
      <c r="F183" s="10">
        <f>IF('raw data'!J183="Social",1,IF('raw data'!J183="Economic",2,IF('raw data'!J183="health",3,IF('raw data'!J183="Political",4,IF('raw data'!J183="Sports",5,"#NA")))))</f>
        <v>2</v>
      </c>
      <c r="G183" s="10">
        <v>1</v>
      </c>
      <c r="H183" s="10">
        <v>5</v>
      </c>
      <c r="I183" s="10" t="s">
        <v>526</v>
      </c>
      <c r="J183" s="10">
        <v>1</v>
      </c>
      <c r="K183" s="10" t="s">
        <v>526</v>
      </c>
      <c r="L183" s="10" t="s">
        <v>526</v>
      </c>
      <c r="M183" s="10">
        <v>1</v>
      </c>
      <c r="N183" s="10">
        <v>0</v>
      </c>
      <c r="O183" s="10">
        <v>1</v>
      </c>
      <c r="P183" s="10" t="s">
        <v>526</v>
      </c>
      <c r="Q183" s="10">
        <v>0</v>
      </c>
      <c r="R183" s="10">
        <v>1</v>
      </c>
      <c r="S183" s="10">
        <v>0</v>
      </c>
      <c r="T183" s="10" t="s">
        <v>526</v>
      </c>
      <c r="U183" s="10">
        <v>0</v>
      </c>
      <c r="V183" s="10">
        <v>0</v>
      </c>
    </row>
    <row r="184" spans="2:22" x14ac:dyDescent="0.25">
      <c r="B184" t="str">
        <f>'raw data'!B184</f>
        <v>F</v>
      </c>
      <c r="C184" t="str">
        <f>'raw data'!D184</f>
        <v>18-20</v>
      </c>
      <c r="D184" t="str">
        <f>'raw data'!F184</f>
        <v>DIPLOMA</v>
      </c>
      <c r="E184" t="str">
        <f>'raw data'!H184</f>
        <v>Facebook</v>
      </c>
      <c r="F184" s="10">
        <f>IF('raw data'!J184="Social",1,IF('raw data'!J184="Economic",2,IF('raw data'!J184="health",3,IF('raw data'!J184="Political",4,IF('raw data'!J184="Sports",5,"#NA")))))</f>
        <v>1</v>
      </c>
      <c r="G184" s="10">
        <v>1</v>
      </c>
      <c r="H184" s="10">
        <v>2</v>
      </c>
      <c r="I184" s="10">
        <v>2</v>
      </c>
      <c r="J184" s="10">
        <v>1</v>
      </c>
      <c r="K184" s="10">
        <v>1</v>
      </c>
      <c r="L184" s="10">
        <v>1</v>
      </c>
      <c r="M184" s="10">
        <v>1</v>
      </c>
      <c r="N184" s="10">
        <v>1</v>
      </c>
      <c r="O184" s="10" t="s">
        <v>526</v>
      </c>
      <c r="P184" s="10">
        <v>0</v>
      </c>
      <c r="Q184" s="10">
        <v>1</v>
      </c>
      <c r="R184" s="10">
        <v>4</v>
      </c>
      <c r="S184" s="10" t="s">
        <v>526</v>
      </c>
      <c r="T184" s="10" t="s">
        <v>526</v>
      </c>
      <c r="U184" s="10">
        <v>1</v>
      </c>
      <c r="V184" s="10" t="s">
        <v>526</v>
      </c>
    </row>
    <row r="185" spans="2:22" x14ac:dyDescent="0.25">
      <c r="B185" t="str">
        <f>'raw data'!B185</f>
        <v>M</v>
      </c>
      <c r="C185" t="str">
        <f>'raw data'!D185</f>
        <v>27-29</v>
      </c>
      <c r="D185" t="str">
        <f>'raw data'!F185</f>
        <v>BACHELOR</v>
      </c>
      <c r="E185" t="str">
        <f>'raw data'!H185</f>
        <v>Telegram</v>
      </c>
      <c r="F185" s="10">
        <f>IF('raw data'!J185="Social",1,IF('raw data'!J185="Economic",2,IF('raw data'!J185="health",3,IF('raw data'!J185="Political",4,IF('raw data'!J185="Sports",5,"#NA")))))</f>
        <v>4</v>
      </c>
      <c r="G185" s="10" t="s">
        <v>526</v>
      </c>
      <c r="H185" s="10" t="s">
        <v>526</v>
      </c>
      <c r="I185" s="10">
        <v>5</v>
      </c>
      <c r="J185" s="10">
        <v>5</v>
      </c>
      <c r="K185" s="10">
        <v>2</v>
      </c>
      <c r="L185" s="10">
        <v>2</v>
      </c>
      <c r="M185" s="10">
        <v>2</v>
      </c>
      <c r="N185" s="10">
        <v>1</v>
      </c>
      <c r="O185" s="10">
        <v>0</v>
      </c>
      <c r="P185" s="10">
        <v>0</v>
      </c>
      <c r="Q185" s="10">
        <v>0</v>
      </c>
      <c r="R185" s="10">
        <v>1</v>
      </c>
      <c r="S185" s="10">
        <v>0</v>
      </c>
      <c r="T185" s="10" t="s">
        <v>526</v>
      </c>
      <c r="U185" s="10" t="s">
        <v>526</v>
      </c>
      <c r="V185" s="10" t="s">
        <v>526</v>
      </c>
    </row>
    <row r="186" spans="2:22" x14ac:dyDescent="0.25">
      <c r="B186" t="str">
        <f>'raw data'!B186</f>
        <v>M</v>
      </c>
      <c r="C186" t="str">
        <f>'raw data'!D186</f>
        <v>24-26</v>
      </c>
      <c r="D186" t="str">
        <f>'raw data'!F186</f>
        <v>BACHELOR</v>
      </c>
      <c r="E186" t="str">
        <f>'raw data'!H186</f>
        <v>Twitter</v>
      </c>
      <c r="F186" s="10">
        <f>IF('raw data'!J186="Social",1,IF('raw data'!J186="Economic",2,IF('raw data'!J186="health",3,IF('raw data'!J186="Political",4,IF('raw data'!J186="Sports",5,"#NA")))))</f>
        <v>4</v>
      </c>
      <c r="G186" s="10" t="s">
        <v>526</v>
      </c>
      <c r="H186" s="10" t="s">
        <v>526</v>
      </c>
      <c r="I186" s="10" t="s">
        <v>526</v>
      </c>
      <c r="J186" s="10" t="s">
        <v>526</v>
      </c>
      <c r="K186" s="10">
        <v>5</v>
      </c>
      <c r="L186" s="10">
        <v>5</v>
      </c>
      <c r="M186" s="10">
        <v>2</v>
      </c>
      <c r="N186" s="10">
        <v>1</v>
      </c>
      <c r="O186" s="10">
        <v>1</v>
      </c>
      <c r="P186" s="10">
        <v>1</v>
      </c>
      <c r="Q186" s="10">
        <v>0</v>
      </c>
      <c r="R186" s="10">
        <v>3</v>
      </c>
      <c r="S186" s="10">
        <v>1</v>
      </c>
      <c r="T186" s="10">
        <v>1</v>
      </c>
      <c r="U186" s="10">
        <v>1</v>
      </c>
      <c r="V186" s="10">
        <v>1</v>
      </c>
    </row>
    <row r="187" spans="2:22" x14ac:dyDescent="0.25">
      <c r="B187" t="str">
        <f>'raw data'!B187</f>
        <v>M</v>
      </c>
      <c r="C187" t="str">
        <f>'raw data'!D187</f>
        <v>27-29</v>
      </c>
      <c r="D187" t="str">
        <f>'raw data'!F187</f>
        <v>BACHELOR</v>
      </c>
      <c r="E187" t="str">
        <f>'raw data'!H187</f>
        <v>Whatsapp</v>
      </c>
      <c r="F187" s="10">
        <f>IF('raw data'!J187="Social",1,IF('raw data'!J187="Economic",2,IF('raw data'!J187="health",3,IF('raw data'!J187="Political",4,IF('raw data'!J187="Sports",5,"#NA")))))</f>
        <v>2</v>
      </c>
      <c r="G187" s="10">
        <v>2</v>
      </c>
      <c r="H187" s="10">
        <v>5</v>
      </c>
      <c r="I187" s="10">
        <v>1</v>
      </c>
      <c r="J187" s="10">
        <v>2</v>
      </c>
      <c r="K187" s="10">
        <v>1</v>
      </c>
      <c r="L187" s="10">
        <v>2</v>
      </c>
      <c r="M187" s="10">
        <v>2</v>
      </c>
      <c r="N187" s="10">
        <v>1</v>
      </c>
      <c r="O187" s="10">
        <v>1</v>
      </c>
      <c r="P187" s="10">
        <v>0</v>
      </c>
      <c r="Q187" s="10">
        <v>0</v>
      </c>
      <c r="R187" s="10">
        <v>3</v>
      </c>
      <c r="S187" s="10">
        <v>1</v>
      </c>
      <c r="T187" s="10">
        <v>1</v>
      </c>
      <c r="U187" s="10">
        <v>1</v>
      </c>
      <c r="V187" s="10">
        <v>1</v>
      </c>
    </row>
    <row r="188" spans="2:22" x14ac:dyDescent="0.25">
      <c r="B188" t="str">
        <f>'raw data'!B188</f>
        <v>M</v>
      </c>
      <c r="C188" t="str">
        <f>'raw data'!D188</f>
        <v>18-20</v>
      </c>
      <c r="D188" t="str">
        <f>'raw data'!F188</f>
        <v>DIPLOMA</v>
      </c>
      <c r="E188" t="str">
        <f>'raw data'!H188</f>
        <v>Facebook</v>
      </c>
      <c r="F188" s="10">
        <f>IF('raw data'!J188="Social",1,IF('raw data'!J188="Economic",2,IF('raw data'!J188="health",3,IF('raw data'!J188="Political",4,IF('raw data'!J188="Sports",5,"#NA")))))</f>
        <v>1</v>
      </c>
      <c r="G188" s="10">
        <v>1</v>
      </c>
      <c r="H188" s="10">
        <v>4</v>
      </c>
      <c r="I188" s="10">
        <v>1</v>
      </c>
      <c r="J188" s="10">
        <v>1</v>
      </c>
      <c r="K188" s="10">
        <v>1</v>
      </c>
      <c r="L188" s="10">
        <v>1</v>
      </c>
      <c r="M188" s="10">
        <v>5</v>
      </c>
      <c r="N188" s="10" t="s">
        <v>526</v>
      </c>
      <c r="O188" s="10">
        <v>1</v>
      </c>
      <c r="P188" s="10">
        <v>1</v>
      </c>
      <c r="Q188" s="10">
        <v>1</v>
      </c>
      <c r="R188" s="10">
        <v>3</v>
      </c>
      <c r="S188" s="10" t="s">
        <v>526</v>
      </c>
      <c r="T188" s="10" t="s">
        <v>526</v>
      </c>
      <c r="U188" s="10">
        <v>0</v>
      </c>
      <c r="V188" s="10" t="s">
        <v>526</v>
      </c>
    </row>
    <row r="189" spans="2:22" x14ac:dyDescent="0.25">
      <c r="B189" t="str">
        <f>'raw data'!B189</f>
        <v>M</v>
      </c>
      <c r="C189" t="str">
        <f>'raw data'!D189</f>
        <v>Above 40</v>
      </c>
      <c r="D189" t="str">
        <f>'raw data'!F189</f>
        <v>MASTERS</v>
      </c>
      <c r="E189" t="str">
        <f>'raw data'!H189</f>
        <v>Telegram</v>
      </c>
      <c r="F189" s="10">
        <f>IF('raw data'!J189="Social",1,IF('raw data'!J189="Economic",2,IF('raw data'!J189="health",3,IF('raw data'!J189="Political",4,IF('raw data'!J189="Sports",5,"#NA")))))</f>
        <v>5</v>
      </c>
      <c r="G189" s="10" t="s">
        <v>526</v>
      </c>
      <c r="H189" s="10" t="s">
        <v>526</v>
      </c>
      <c r="I189" s="10" t="s">
        <v>526</v>
      </c>
      <c r="J189" s="10" t="s">
        <v>526</v>
      </c>
      <c r="K189" s="10" t="s">
        <v>526</v>
      </c>
      <c r="L189" s="10" t="s">
        <v>526</v>
      </c>
      <c r="M189" s="10">
        <v>5</v>
      </c>
      <c r="N189" s="10" t="s">
        <v>526</v>
      </c>
      <c r="O189" s="10" t="s">
        <v>526</v>
      </c>
      <c r="P189" s="10">
        <v>0</v>
      </c>
      <c r="Q189" s="10">
        <v>1</v>
      </c>
      <c r="R189" s="10">
        <v>5</v>
      </c>
      <c r="S189" s="10">
        <v>1</v>
      </c>
      <c r="T189" s="10">
        <v>2</v>
      </c>
      <c r="U189" s="10">
        <v>1</v>
      </c>
      <c r="V189" s="10">
        <v>1</v>
      </c>
    </row>
    <row r="190" spans="2:22" x14ac:dyDescent="0.25">
      <c r="B190" t="str">
        <f>'raw data'!B190</f>
        <v>F</v>
      </c>
      <c r="C190" t="str">
        <f>'raw data'!D190</f>
        <v>18-20</v>
      </c>
      <c r="D190" t="str">
        <f>'raw data'!F190</f>
        <v>DIPLOMA</v>
      </c>
      <c r="E190" t="str">
        <f>'raw data'!H190</f>
        <v>Facebook</v>
      </c>
      <c r="F190" s="10">
        <f>IF('raw data'!J190="Social",1,IF('raw data'!J190="Economic",2,IF('raw data'!J190="health",3,IF('raw data'!J190="Political",4,IF('raw data'!J190="Sports",5,"#NA")))))</f>
        <v>1</v>
      </c>
      <c r="G190" s="10">
        <v>1</v>
      </c>
      <c r="H190" s="10">
        <v>4</v>
      </c>
      <c r="I190" s="10">
        <v>2</v>
      </c>
      <c r="J190" s="10">
        <v>1</v>
      </c>
      <c r="K190" s="10">
        <v>1</v>
      </c>
      <c r="L190" s="10">
        <v>1</v>
      </c>
      <c r="M190" s="10" t="s">
        <v>526</v>
      </c>
      <c r="N190" s="10">
        <v>0</v>
      </c>
      <c r="O190" s="10">
        <v>1</v>
      </c>
      <c r="P190" s="10">
        <v>1</v>
      </c>
      <c r="Q190" s="10">
        <v>1</v>
      </c>
      <c r="R190" s="10">
        <v>3</v>
      </c>
      <c r="S190" s="10" t="s">
        <v>526</v>
      </c>
      <c r="T190" s="10" t="s">
        <v>526</v>
      </c>
      <c r="U190" s="10">
        <v>1</v>
      </c>
      <c r="V190" s="10" t="s">
        <v>526</v>
      </c>
    </row>
    <row r="191" spans="2:22" x14ac:dyDescent="0.25">
      <c r="B191" t="str">
        <f>'raw data'!B191</f>
        <v>M</v>
      </c>
      <c r="C191" t="str">
        <f>'raw data'!D191</f>
        <v>24-26</v>
      </c>
      <c r="D191" t="str">
        <f>'raw data'!F191</f>
        <v>DIPLOMA</v>
      </c>
      <c r="E191" t="str">
        <f>'raw data'!H191</f>
        <v>Twitter</v>
      </c>
      <c r="F191" s="10">
        <f>IF('raw data'!J191="Social",1,IF('raw data'!J191="Economic",2,IF('raw data'!J191="health",3,IF('raw data'!J191="Political",4,IF('raw data'!J191="Sports",5,"#NA")))))</f>
        <v>1</v>
      </c>
      <c r="G191" s="10">
        <v>1</v>
      </c>
      <c r="H191" s="10">
        <v>5</v>
      </c>
      <c r="I191" s="10">
        <v>2</v>
      </c>
      <c r="J191" s="10">
        <v>1</v>
      </c>
      <c r="K191" s="10" t="s">
        <v>526</v>
      </c>
      <c r="L191" s="10">
        <v>1</v>
      </c>
      <c r="M191" s="10">
        <v>2</v>
      </c>
      <c r="N191" s="10" t="s">
        <v>526</v>
      </c>
      <c r="O191" s="10">
        <v>1</v>
      </c>
      <c r="P191" s="10">
        <v>0</v>
      </c>
      <c r="Q191" s="10">
        <v>1</v>
      </c>
      <c r="R191" s="10">
        <v>4</v>
      </c>
      <c r="S191" s="10">
        <v>0</v>
      </c>
      <c r="T191" s="10" t="s">
        <v>526</v>
      </c>
      <c r="U191" s="10">
        <v>1</v>
      </c>
      <c r="V191" s="10" t="s">
        <v>526</v>
      </c>
    </row>
    <row r="192" spans="2:22" x14ac:dyDescent="0.25">
      <c r="B192" t="str">
        <f>'raw data'!B192</f>
        <v>F</v>
      </c>
      <c r="C192" t="str">
        <f>'raw data'!D192</f>
        <v>30-39</v>
      </c>
      <c r="D192" t="str">
        <f>'raw data'!F192</f>
        <v>DIPLOMA</v>
      </c>
      <c r="E192" t="str">
        <f>'raw data'!H192</f>
        <v>Twitter</v>
      </c>
      <c r="F192" s="10">
        <f>IF('raw data'!J192="Social",1,IF('raw data'!J192="Economic",2,IF('raw data'!J192="health",3,IF('raw data'!J192="Political",4,IF('raw data'!J192="Sports",5,"#NA")))))</f>
        <v>3</v>
      </c>
      <c r="G192" s="10">
        <v>4</v>
      </c>
      <c r="H192" s="10" t="s">
        <v>526</v>
      </c>
      <c r="I192" s="10">
        <v>1</v>
      </c>
      <c r="J192" s="10">
        <v>1</v>
      </c>
      <c r="K192" s="10">
        <v>2</v>
      </c>
      <c r="L192" s="10">
        <v>1</v>
      </c>
      <c r="M192" s="10">
        <v>1</v>
      </c>
      <c r="N192" s="10">
        <v>0</v>
      </c>
      <c r="O192" s="10">
        <v>0</v>
      </c>
      <c r="P192" s="10" t="s">
        <v>526</v>
      </c>
      <c r="Q192" s="10">
        <v>0</v>
      </c>
      <c r="R192" s="10">
        <v>3</v>
      </c>
      <c r="S192" s="10">
        <v>1</v>
      </c>
      <c r="T192" s="10">
        <v>1</v>
      </c>
      <c r="U192" s="10">
        <v>1</v>
      </c>
      <c r="V192" s="10" t="s">
        <v>526</v>
      </c>
    </row>
    <row r="193" spans="2:22" x14ac:dyDescent="0.25">
      <c r="B193" t="str">
        <f>'raw data'!B193</f>
        <v>F</v>
      </c>
      <c r="C193" t="str">
        <f>'raw data'!D193</f>
        <v>21-23</v>
      </c>
      <c r="D193" t="str">
        <f>'raw data'!F193</f>
        <v>BACHELOR</v>
      </c>
      <c r="E193" t="str">
        <f>'raw data'!H193</f>
        <v>Twitter</v>
      </c>
      <c r="F193" s="10">
        <f>IF('raw data'!J193="Social",1,IF('raw data'!J193="Economic",2,IF('raw data'!J193="health",3,IF('raw data'!J193="Political",4,IF('raw data'!J193="Sports",5,"#NA")))))</f>
        <v>3</v>
      </c>
      <c r="G193" s="10">
        <v>4</v>
      </c>
      <c r="H193" s="10" t="s">
        <v>526</v>
      </c>
      <c r="I193" s="10">
        <v>5</v>
      </c>
      <c r="J193" s="10">
        <v>5</v>
      </c>
      <c r="K193" s="10">
        <v>2</v>
      </c>
      <c r="L193" s="10">
        <v>5</v>
      </c>
      <c r="M193" s="10">
        <v>1</v>
      </c>
      <c r="N193" s="10">
        <v>1</v>
      </c>
      <c r="O193" s="10">
        <v>1</v>
      </c>
      <c r="P193" s="10">
        <v>1</v>
      </c>
      <c r="Q193" s="10">
        <v>0</v>
      </c>
      <c r="R193" s="10">
        <v>2</v>
      </c>
      <c r="S193" s="10">
        <v>1</v>
      </c>
      <c r="T193" s="10">
        <v>4</v>
      </c>
      <c r="U193" s="10">
        <v>1</v>
      </c>
      <c r="V193" s="10">
        <v>0</v>
      </c>
    </row>
    <row r="194" spans="2:22" x14ac:dyDescent="0.25">
      <c r="B194" t="str">
        <f>'raw data'!B194</f>
        <v>F</v>
      </c>
      <c r="C194" t="str">
        <f>'raw data'!D194</f>
        <v>30-39</v>
      </c>
      <c r="D194" t="str">
        <f>'raw data'!F194</f>
        <v>DIPLOMA</v>
      </c>
      <c r="E194" t="str">
        <f>'raw data'!H194</f>
        <v>Twitter</v>
      </c>
      <c r="F194" s="10">
        <f>IF('raw data'!J194="Social",1,IF('raw data'!J194="Economic",2,IF('raw data'!J194="health",3,IF('raw data'!J194="Political",4,IF('raw data'!J194="Sports",5,"#NA")))))</f>
        <v>3</v>
      </c>
      <c r="G194" s="10">
        <v>4</v>
      </c>
      <c r="H194" s="10" t="s">
        <v>526</v>
      </c>
      <c r="I194" s="10">
        <v>2</v>
      </c>
      <c r="J194" s="10">
        <v>1</v>
      </c>
      <c r="K194" s="10">
        <v>1</v>
      </c>
      <c r="L194" s="10" t="s">
        <v>526</v>
      </c>
      <c r="M194" s="10">
        <v>5</v>
      </c>
      <c r="N194" s="10">
        <v>1</v>
      </c>
      <c r="O194" s="10">
        <v>1</v>
      </c>
      <c r="P194" s="10">
        <v>1</v>
      </c>
      <c r="Q194" s="10">
        <v>0</v>
      </c>
      <c r="R194" s="10">
        <v>3</v>
      </c>
      <c r="S194" s="10">
        <v>1</v>
      </c>
      <c r="T194" s="10">
        <v>1</v>
      </c>
      <c r="U194" s="10">
        <v>1</v>
      </c>
      <c r="V194" s="10" t="s">
        <v>526</v>
      </c>
    </row>
    <row r="195" spans="2:22" x14ac:dyDescent="0.25">
      <c r="B195" t="str">
        <f>'raw data'!B195</f>
        <v>F</v>
      </c>
      <c r="C195" t="str">
        <f>'raw data'!D195</f>
        <v>30-39</v>
      </c>
      <c r="D195" t="str">
        <f>'raw data'!F195</f>
        <v>MASTERS</v>
      </c>
      <c r="E195" t="str">
        <f>'raw data'!H195</f>
        <v>Twitter</v>
      </c>
      <c r="F195" s="10">
        <f>IF('raw data'!J195="Social",1,IF('raw data'!J195="Economic",2,IF('raw data'!J195="health",3,IF('raw data'!J195="Political",4,IF('raw data'!J195="Sports",5,"#NA")))))</f>
        <v>2</v>
      </c>
      <c r="G195" s="10">
        <v>2</v>
      </c>
      <c r="H195" s="10">
        <v>5</v>
      </c>
      <c r="I195" s="10">
        <v>2</v>
      </c>
      <c r="J195" s="10">
        <v>1</v>
      </c>
      <c r="K195" s="10">
        <v>1</v>
      </c>
      <c r="L195" s="10" t="s">
        <v>526</v>
      </c>
      <c r="M195" s="10">
        <v>5</v>
      </c>
      <c r="N195" s="10">
        <v>0</v>
      </c>
      <c r="O195" s="10">
        <v>1</v>
      </c>
      <c r="P195" s="10">
        <v>1</v>
      </c>
      <c r="Q195" s="10">
        <v>1</v>
      </c>
      <c r="R195" s="10">
        <v>1</v>
      </c>
      <c r="S195" s="10">
        <v>0</v>
      </c>
      <c r="T195" s="10" t="s">
        <v>526</v>
      </c>
      <c r="U195" s="10">
        <v>0</v>
      </c>
      <c r="V195" s="10">
        <v>0</v>
      </c>
    </row>
    <row r="196" spans="2:22" x14ac:dyDescent="0.25">
      <c r="B196" t="str">
        <f>'raw data'!B196</f>
        <v>F</v>
      </c>
      <c r="C196" t="str">
        <f>'raw data'!D196</f>
        <v>21-23</v>
      </c>
      <c r="D196" t="str">
        <f>'raw data'!F196</f>
        <v>BACHELOR</v>
      </c>
      <c r="E196" t="str">
        <f>'raw data'!H196</f>
        <v>Twitter</v>
      </c>
      <c r="F196" s="10">
        <f>IF('raw data'!J196="Social",1,IF('raw data'!J196="Economic",2,IF('raw data'!J196="health",3,IF('raw data'!J196="Political",4,IF('raw data'!J196="Sports",5,"#NA")))))</f>
        <v>3</v>
      </c>
      <c r="G196" s="10">
        <v>2</v>
      </c>
      <c r="H196" s="10">
        <v>5</v>
      </c>
      <c r="I196" s="10">
        <v>5</v>
      </c>
      <c r="J196" s="10">
        <v>2</v>
      </c>
      <c r="K196" s="10">
        <v>2</v>
      </c>
      <c r="L196" s="10">
        <v>2</v>
      </c>
      <c r="M196" s="10">
        <v>2</v>
      </c>
      <c r="N196" s="10">
        <v>1</v>
      </c>
      <c r="O196" s="10">
        <v>1</v>
      </c>
      <c r="P196" s="10">
        <v>0</v>
      </c>
      <c r="Q196" s="10">
        <v>1</v>
      </c>
      <c r="R196" s="10">
        <v>4</v>
      </c>
      <c r="S196" s="10">
        <v>1</v>
      </c>
      <c r="T196" s="10">
        <v>2</v>
      </c>
      <c r="U196" s="10">
        <v>1</v>
      </c>
      <c r="V196" s="10">
        <v>1</v>
      </c>
    </row>
    <row r="197" spans="2:22" x14ac:dyDescent="0.25">
      <c r="B197" t="str">
        <f>'raw data'!B197</f>
        <v>F</v>
      </c>
      <c r="C197" t="str">
        <f>'raw data'!D197</f>
        <v>21-23</v>
      </c>
      <c r="D197" t="str">
        <f>'raw data'!F197</f>
        <v>BACHELOR</v>
      </c>
      <c r="E197" t="str">
        <f>'raw data'!H197</f>
        <v>Twitter</v>
      </c>
      <c r="F197" s="10">
        <f>IF('raw data'!J197="Social",1,IF('raw data'!J197="Economic",2,IF('raw data'!J197="health",3,IF('raw data'!J197="Political",4,IF('raw data'!J197="Sports",5,"#NA")))))</f>
        <v>3</v>
      </c>
      <c r="G197" s="10">
        <v>4</v>
      </c>
      <c r="H197" s="10" t="s">
        <v>526</v>
      </c>
      <c r="I197" s="10">
        <v>5</v>
      </c>
      <c r="J197" s="10">
        <v>2</v>
      </c>
      <c r="K197" s="10">
        <v>2</v>
      </c>
      <c r="L197" s="10">
        <v>5</v>
      </c>
      <c r="M197" s="10">
        <v>1</v>
      </c>
      <c r="N197" s="10">
        <v>1</v>
      </c>
      <c r="O197" s="10">
        <v>1</v>
      </c>
      <c r="P197" s="10" t="s">
        <v>526</v>
      </c>
      <c r="Q197" s="10">
        <v>0</v>
      </c>
      <c r="R197" s="10">
        <v>2</v>
      </c>
      <c r="S197" s="10">
        <v>1</v>
      </c>
      <c r="T197" s="10">
        <v>4</v>
      </c>
      <c r="U197" s="10">
        <v>1</v>
      </c>
      <c r="V197" s="10">
        <v>0</v>
      </c>
    </row>
    <row r="198" spans="2:22" x14ac:dyDescent="0.25">
      <c r="B198" t="str">
        <f>'raw data'!B198</f>
        <v>F</v>
      </c>
      <c r="C198" t="str">
        <f>'raw data'!D198</f>
        <v>21-23</v>
      </c>
      <c r="D198" t="str">
        <f>'raw data'!F198</f>
        <v>BACHELOR</v>
      </c>
      <c r="E198" t="str">
        <f>'raw data'!H198</f>
        <v>Facebook</v>
      </c>
      <c r="F198" s="10">
        <f>IF('raw data'!J198="Social",1,IF('raw data'!J198="Economic",2,IF('raw data'!J198="health",3,IF('raw data'!J198="Political",4,IF('raw data'!J198="Sports",5,"#NA")))))</f>
        <v>3</v>
      </c>
      <c r="G198" s="10">
        <v>2</v>
      </c>
      <c r="H198" s="10">
        <v>4</v>
      </c>
      <c r="I198" s="10">
        <v>1</v>
      </c>
      <c r="J198" s="10">
        <v>2</v>
      </c>
      <c r="K198" s="10">
        <v>2</v>
      </c>
      <c r="L198" s="10">
        <v>2</v>
      </c>
      <c r="M198" s="10">
        <v>2</v>
      </c>
      <c r="N198" s="10">
        <v>1</v>
      </c>
      <c r="O198" s="10">
        <v>1</v>
      </c>
      <c r="P198" s="10">
        <v>0</v>
      </c>
      <c r="Q198" s="10">
        <v>0</v>
      </c>
      <c r="R198" s="10">
        <v>5</v>
      </c>
      <c r="S198" s="10">
        <v>1</v>
      </c>
      <c r="T198" s="10">
        <v>3</v>
      </c>
      <c r="U198" s="10">
        <v>1</v>
      </c>
      <c r="V198" s="10">
        <v>1</v>
      </c>
    </row>
    <row r="199" spans="2:22" x14ac:dyDescent="0.25">
      <c r="B199" t="str">
        <f>'raw data'!B199</f>
        <v>M</v>
      </c>
      <c r="C199" t="str">
        <f>'raw data'!D199</f>
        <v>24-26</v>
      </c>
      <c r="D199" t="str">
        <f>'raw data'!F199</f>
        <v>DIPLOMA</v>
      </c>
      <c r="E199" t="str">
        <f>'raw data'!H199</f>
        <v>Twitter</v>
      </c>
      <c r="F199" s="10">
        <f>IF('raw data'!J199="Social",1,IF('raw data'!J199="Economic",2,IF('raw data'!J199="health",3,IF('raw data'!J199="Political",4,IF('raw data'!J199="Sports",5,"#NA")))))</f>
        <v>2</v>
      </c>
      <c r="G199" s="10" t="s">
        <v>526</v>
      </c>
      <c r="H199" s="10" t="s">
        <v>526</v>
      </c>
      <c r="I199" s="10">
        <v>2</v>
      </c>
      <c r="J199" s="10" t="s">
        <v>526</v>
      </c>
      <c r="K199" s="10" t="s">
        <v>526</v>
      </c>
      <c r="L199" s="10" t="s">
        <v>526</v>
      </c>
      <c r="M199" s="10">
        <v>2</v>
      </c>
      <c r="N199" s="10">
        <v>1</v>
      </c>
      <c r="O199" s="10">
        <v>1</v>
      </c>
      <c r="P199" s="10">
        <v>0</v>
      </c>
      <c r="Q199" s="10">
        <v>1</v>
      </c>
      <c r="R199" s="10">
        <v>4</v>
      </c>
      <c r="S199" s="10">
        <v>0</v>
      </c>
      <c r="T199" s="10" t="s">
        <v>526</v>
      </c>
      <c r="U199" s="10">
        <v>1</v>
      </c>
      <c r="V199" s="10" t="s">
        <v>526</v>
      </c>
    </row>
    <row r="200" spans="2:22" x14ac:dyDescent="0.25">
      <c r="B200" t="str">
        <f>'raw data'!B200</f>
        <v>F</v>
      </c>
      <c r="C200" t="str">
        <f>'raw data'!D200</f>
        <v>24-26</v>
      </c>
      <c r="D200" t="str">
        <f>'raw data'!F200</f>
        <v>BACHELOR</v>
      </c>
      <c r="E200" t="str">
        <f>'raw data'!H200</f>
        <v>Whatsapp</v>
      </c>
      <c r="F200" s="10">
        <f>IF('raw data'!J200="Social",1,IF('raw data'!J200="Economic",2,IF('raw data'!J200="health",3,IF('raw data'!J200="Political",4,IF('raw data'!J200="Sports",5,"#NA")))))</f>
        <v>1</v>
      </c>
      <c r="G200" s="10">
        <v>2</v>
      </c>
      <c r="H200" s="10">
        <v>1</v>
      </c>
      <c r="I200" s="10">
        <v>2</v>
      </c>
      <c r="J200" s="10">
        <v>1</v>
      </c>
      <c r="K200" s="10">
        <v>1</v>
      </c>
      <c r="L200" s="10">
        <v>1</v>
      </c>
      <c r="M200" s="10">
        <v>1</v>
      </c>
      <c r="N200" s="10">
        <v>1</v>
      </c>
      <c r="O200" s="10">
        <v>1</v>
      </c>
      <c r="P200" s="10">
        <v>0</v>
      </c>
      <c r="Q200" s="10">
        <v>1</v>
      </c>
      <c r="R200" s="10">
        <v>2</v>
      </c>
      <c r="S200" s="10">
        <v>1</v>
      </c>
      <c r="T200" s="10">
        <v>2</v>
      </c>
      <c r="U200" s="10">
        <v>1</v>
      </c>
      <c r="V200" s="10">
        <v>1</v>
      </c>
    </row>
    <row r="201" spans="2:22" x14ac:dyDescent="0.25">
      <c r="B201" t="str">
        <f>'raw data'!B201</f>
        <v>F</v>
      </c>
      <c r="C201" t="str">
        <f>'raw data'!D201</f>
        <v>24-26</v>
      </c>
      <c r="D201" t="str">
        <f>'raw data'!F201</f>
        <v>DIPLOMA</v>
      </c>
      <c r="E201" t="str">
        <f>'raw data'!H201</f>
        <v>Whatsapp</v>
      </c>
      <c r="F201" s="10">
        <f>IF('raw data'!J201="Social",1,IF('raw data'!J201="Economic",2,IF('raw data'!J201="health",3,IF('raw data'!J201="Political",4,IF('raw data'!J201="Sports",5,"#NA")))))</f>
        <v>1</v>
      </c>
      <c r="G201" s="10">
        <v>1</v>
      </c>
      <c r="H201" s="10">
        <v>5</v>
      </c>
      <c r="I201" s="10">
        <v>2</v>
      </c>
      <c r="J201" s="10">
        <v>1</v>
      </c>
      <c r="K201" s="10" t="s">
        <v>526</v>
      </c>
      <c r="L201" s="10">
        <v>1</v>
      </c>
      <c r="M201" s="10">
        <v>1</v>
      </c>
      <c r="N201" s="10" t="s">
        <v>526</v>
      </c>
      <c r="O201" s="10">
        <v>1</v>
      </c>
      <c r="P201" s="10">
        <v>0</v>
      </c>
      <c r="Q201" s="10">
        <v>1</v>
      </c>
      <c r="R201" s="10">
        <v>4</v>
      </c>
      <c r="S201" s="10">
        <v>0</v>
      </c>
      <c r="T201" s="10" t="s">
        <v>526</v>
      </c>
      <c r="U201" s="10">
        <v>1</v>
      </c>
      <c r="V201" s="10">
        <v>1</v>
      </c>
    </row>
    <row r="202" spans="2:22" x14ac:dyDescent="0.25">
      <c r="B202" t="str">
        <f>'raw data'!B202</f>
        <v>F</v>
      </c>
      <c r="C202" t="str">
        <f>'raw data'!D202</f>
        <v>27-29</v>
      </c>
      <c r="D202" t="str">
        <f>'raw data'!F202</f>
        <v>BACHELOR</v>
      </c>
      <c r="E202" t="str">
        <f>'raw data'!H202</f>
        <v>Twitter</v>
      </c>
      <c r="F202" s="10">
        <f>IF('raw data'!J202="Social",1,IF('raw data'!J202="Economic",2,IF('raw data'!J202="health",3,IF('raw data'!J202="Political",4,IF('raw data'!J202="Sports",5,"#NA")))))</f>
        <v>5</v>
      </c>
      <c r="G202" s="10">
        <v>1</v>
      </c>
      <c r="H202" s="10">
        <v>1</v>
      </c>
      <c r="I202" s="10" t="s">
        <v>526</v>
      </c>
      <c r="J202" s="10" t="s">
        <v>526</v>
      </c>
      <c r="K202" s="10">
        <v>5</v>
      </c>
      <c r="L202" s="10">
        <v>5</v>
      </c>
      <c r="M202" s="10">
        <v>2</v>
      </c>
      <c r="N202" s="10">
        <v>1</v>
      </c>
      <c r="O202" s="10">
        <v>1</v>
      </c>
      <c r="P202" s="10">
        <v>0</v>
      </c>
      <c r="Q202" s="10">
        <v>0</v>
      </c>
      <c r="R202" s="10">
        <v>4</v>
      </c>
      <c r="S202" s="10">
        <v>0</v>
      </c>
      <c r="T202" s="10" t="s">
        <v>526</v>
      </c>
      <c r="U202" s="10">
        <v>1</v>
      </c>
      <c r="V202" s="10">
        <v>1</v>
      </c>
    </row>
    <row r="203" spans="2:22" x14ac:dyDescent="0.25">
      <c r="B203" t="str">
        <f>'raw data'!B203</f>
        <v>F</v>
      </c>
      <c r="C203" t="str">
        <f>'raw data'!D203</f>
        <v>24-26</v>
      </c>
      <c r="D203" t="str">
        <f>'raw data'!F203</f>
        <v>BACHELOR</v>
      </c>
      <c r="E203" t="str">
        <f>'raw data'!H203</f>
        <v>Twitter</v>
      </c>
      <c r="F203" s="10">
        <f>IF('raw data'!J203="Social",1,IF('raw data'!J203="Economic",2,IF('raw data'!J203="health",3,IF('raw data'!J203="Political",4,IF('raw data'!J203="Sports",5,"#NA")))))</f>
        <v>2</v>
      </c>
      <c r="G203" s="10">
        <v>2</v>
      </c>
      <c r="H203" s="10">
        <v>4</v>
      </c>
      <c r="I203" s="10">
        <v>1</v>
      </c>
      <c r="J203" s="10">
        <v>1</v>
      </c>
      <c r="K203" s="10">
        <v>1</v>
      </c>
      <c r="L203" s="10">
        <v>1</v>
      </c>
      <c r="M203" s="10">
        <v>2</v>
      </c>
      <c r="N203" s="10">
        <v>1</v>
      </c>
      <c r="O203" s="10">
        <v>1</v>
      </c>
      <c r="P203" s="10">
        <v>0</v>
      </c>
      <c r="Q203" s="10">
        <v>1</v>
      </c>
      <c r="R203" s="10">
        <v>2</v>
      </c>
      <c r="S203" s="10">
        <v>1</v>
      </c>
      <c r="T203" s="10">
        <v>4</v>
      </c>
      <c r="U203" s="10">
        <v>1</v>
      </c>
      <c r="V203" s="10">
        <v>1</v>
      </c>
    </row>
    <row r="204" spans="2:22" x14ac:dyDescent="0.25">
      <c r="B204" t="str">
        <f>'raw data'!B204</f>
        <v>F</v>
      </c>
      <c r="C204" t="str">
        <f>'raw data'!D204</f>
        <v>18-20</v>
      </c>
      <c r="D204" t="str">
        <f>'raw data'!F204</f>
        <v>DIPLOMA</v>
      </c>
      <c r="E204" t="str">
        <f>'raw data'!H204</f>
        <v>Facebook</v>
      </c>
      <c r="F204" s="10">
        <f>IF('raw data'!J204="Social",1,IF('raw data'!J204="Economic",2,IF('raw data'!J204="health",3,IF('raw data'!J204="Political",4,IF('raw data'!J204="Sports",5,"#NA")))))</f>
        <v>2</v>
      </c>
      <c r="G204" s="10">
        <v>1</v>
      </c>
      <c r="H204" s="10">
        <v>4</v>
      </c>
      <c r="I204" s="10">
        <v>1</v>
      </c>
      <c r="J204" s="10">
        <v>1</v>
      </c>
      <c r="K204" s="10">
        <v>2</v>
      </c>
      <c r="L204" s="10">
        <v>1</v>
      </c>
      <c r="M204" s="10">
        <v>5</v>
      </c>
      <c r="N204" s="10">
        <v>0</v>
      </c>
      <c r="O204" s="10">
        <v>1</v>
      </c>
      <c r="P204" s="10">
        <v>0</v>
      </c>
      <c r="Q204" s="10">
        <v>1</v>
      </c>
      <c r="R204" s="10">
        <v>3</v>
      </c>
      <c r="S204" s="10" t="s">
        <v>526</v>
      </c>
      <c r="T204" s="10" t="s">
        <v>526</v>
      </c>
      <c r="U204" s="10">
        <v>0</v>
      </c>
      <c r="V204" s="10">
        <v>0</v>
      </c>
    </row>
    <row r="205" spans="2:22" x14ac:dyDescent="0.25">
      <c r="B205" t="str">
        <f>'raw data'!B205</f>
        <v>F</v>
      </c>
      <c r="C205" t="str">
        <f>'raw data'!D205</f>
        <v>30-39</v>
      </c>
      <c r="D205" t="str">
        <f>'raw data'!F205</f>
        <v>BACHELOR</v>
      </c>
      <c r="E205" t="str">
        <f>'raw data'!H205</f>
        <v>Twitter</v>
      </c>
      <c r="F205" s="10">
        <f>IF('raw data'!J205="Social",1,IF('raw data'!J205="Economic",2,IF('raw data'!J205="health",3,IF('raw data'!J205="Political",4,IF('raw data'!J205="Sports",5,"#NA")))))</f>
        <v>2</v>
      </c>
      <c r="G205" s="10">
        <v>2</v>
      </c>
      <c r="H205" s="10">
        <v>5</v>
      </c>
      <c r="I205" s="10" t="s">
        <v>526</v>
      </c>
      <c r="J205" s="10">
        <v>1</v>
      </c>
      <c r="K205" s="10" t="s">
        <v>526</v>
      </c>
      <c r="L205" s="10" t="s">
        <v>526</v>
      </c>
      <c r="M205" s="10">
        <v>1</v>
      </c>
      <c r="N205" s="10">
        <v>0</v>
      </c>
      <c r="O205" s="10">
        <v>1</v>
      </c>
      <c r="P205" s="10">
        <v>1</v>
      </c>
      <c r="Q205" s="10">
        <v>1</v>
      </c>
      <c r="R205" s="10">
        <v>3</v>
      </c>
      <c r="S205" s="10">
        <v>0</v>
      </c>
      <c r="T205" s="10" t="s">
        <v>526</v>
      </c>
      <c r="U205" s="10">
        <v>0</v>
      </c>
      <c r="V205" s="10">
        <v>0</v>
      </c>
    </row>
    <row r="206" spans="2:22" x14ac:dyDescent="0.25">
      <c r="B206" t="str">
        <f>'raw data'!B206</f>
        <v>F</v>
      </c>
      <c r="C206" t="str">
        <f>'raw data'!D206</f>
        <v>30-39</v>
      </c>
      <c r="D206" t="str">
        <f>'raw data'!F206</f>
        <v>DIPLOMA</v>
      </c>
      <c r="E206" t="str">
        <f>'raw data'!H206</f>
        <v>Twitter</v>
      </c>
      <c r="F206" s="10">
        <f>IF('raw data'!J206="Social",1,IF('raw data'!J206="Economic",2,IF('raw data'!J206="health",3,IF('raw data'!J206="Political",4,IF('raw data'!J206="Sports",5,"#NA")))))</f>
        <v>3</v>
      </c>
      <c r="G206" s="10">
        <v>4</v>
      </c>
      <c r="H206" s="10" t="s">
        <v>526</v>
      </c>
      <c r="I206" s="10">
        <v>1</v>
      </c>
      <c r="J206" s="10">
        <v>1</v>
      </c>
      <c r="K206" s="10">
        <v>2</v>
      </c>
      <c r="L206" s="10">
        <v>1</v>
      </c>
      <c r="M206" s="10">
        <v>1</v>
      </c>
      <c r="N206" s="10">
        <v>0</v>
      </c>
      <c r="O206" s="10">
        <v>0</v>
      </c>
      <c r="P206" s="10" t="s">
        <v>526</v>
      </c>
      <c r="Q206" s="10">
        <v>0</v>
      </c>
      <c r="R206" s="10">
        <v>3</v>
      </c>
      <c r="S206" s="10">
        <v>1</v>
      </c>
      <c r="T206" s="10">
        <v>2</v>
      </c>
      <c r="U206" s="10">
        <v>1</v>
      </c>
      <c r="V206" s="10" t="s">
        <v>526</v>
      </c>
    </row>
    <row r="207" spans="2:22" x14ac:dyDescent="0.25">
      <c r="B207" t="str">
        <f>'raw data'!B207</f>
        <v>F</v>
      </c>
      <c r="C207" t="str">
        <f>'raw data'!D207</f>
        <v>24-26</v>
      </c>
      <c r="D207" t="str">
        <f>'raw data'!F207</f>
        <v>BACHELOR</v>
      </c>
      <c r="E207" t="str">
        <f>'raw data'!H207</f>
        <v>Twitter</v>
      </c>
      <c r="F207" s="10">
        <f>IF('raw data'!J207="Social",1,IF('raw data'!J207="Economic",2,IF('raw data'!J207="health",3,IF('raw data'!J207="Political",4,IF('raw data'!J207="Sports",5,"#NA")))))</f>
        <v>2</v>
      </c>
      <c r="G207" s="10">
        <v>2</v>
      </c>
      <c r="H207" s="10">
        <v>4</v>
      </c>
      <c r="I207" s="10">
        <v>1</v>
      </c>
      <c r="J207" s="10">
        <v>1</v>
      </c>
      <c r="K207" s="10">
        <v>1</v>
      </c>
      <c r="L207" s="10">
        <v>1</v>
      </c>
      <c r="M207" s="10">
        <v>2</v>
      </c>
      <c r="N207" s="10">
        <v>1</v>
      </c>
      <c r="O207" s="10">
        <v>1</v>
      </c>
      <c r="P207" s="10">
        <v>0</v>
      </c>
      <c r="Q207" s="10">
        <v>1</v>
      </c>
      <c r="R207" s="10">
        <v>2</v>
      </c>
      <c r="S207" s="10">
        <v>1</v>
      </c>
      <c r="T207" s="10">
        <v>4</v>
      </c>
      <c r="U207" s="10">
        <v>1</v>
      </c>
      <c r="V207" s="10">
        <v>1</v>
      </c>
    </row>
    <row r="208" spans="2:22" x14ac:dyDescent="0.25">
      <c r="B208" t="str">
        <f>'raw data'!B208</f>
        <v>F</v>
      </c>
      <c r="C208" t="str">
        <f>'raw data'!D208</f>
        <v>18-20</v>
      </c>
      <c r="D208" t="str">
        <f>'raw data'!F208</f>
        <v>BACHELOR</v>
      </c>
      <c r="E208" t="str">
        <f>'raw data'!H208</f>
        <v>Facebook</v>
      </c>
      <c r="F208" s="10">
        <f>IF('raw data'!J208="Social",1,IF('raw data'!J208="Economic",2,IF('raw data'!J208="health",3,IF('raw data'!J208="Political",4,IF('raw data'!J208="Sports",5,"#NA")))))</f>
        <v>2</v>
      </c>
      <c r="G208" s="10">
        <v>1</v>
      </c>
      <c r="H208" s="10">
        <v>1</v>
      </c>
      <c r="I208" s="10">
        <v>1</v>
      </c>
      <c r="J208" s="10">
        <v>1</v>
      </c>
      <c r="K208" s="10">
        <v>2</v>
      </c>
      <c r="L208" s="10">
        <v>1</v>
      </c>
      <c r="M208" s="10" t="s">
        <v>526</v>
      </c>
      <c r="N208" s="10">
        <v>0</v>
      </c>
      <c r="O208" s="10">
        <v>1</v>
      </c>
      <c r="P208" s="10">
        <v>0</v>
      </c>
      <c r="Q208" s="10">
        <v>0</v>
      </c>
      <c r="R208" s="10">
        <v>1</v>
      </c>
      <c r="S208" s="10" t="s">
        <v>526</v>
      </c>
      <c r="T208" s="10" t="s">
        <v>526</v>
      </c>
      <c r="U208" s="10">
        <v>0</v>
      </c>
      <c r="V208" s="10">
        <v>0</v>
      </c>
    </row>
    <row r="209" spans="2:22" x14ac:dyDescent="0.25">
      <c r="B209" t="str">
        <f>'raw data'!B209</f>
        <v>F</v>
      </c>
      <c r="C209" t="str">
        <f>'raw data'!D209</f>
        <v>18-20</v>
      </c>
      <c r="D209" t="str">
        <f>'raw data'!F209</f>
        <v>DIPLOMA</v>
      </c>
      <c r="E209" t="str">
        <f>'raw data'!H209</f>
        <v>Facebook</v>
      </c>
      <c r="F209" s="10">
        <f>IF('raw data'!J209="Social",1,IF('raw data'!J209="Economic",2,IF('raw data'!J209="health",3,IF('raw data'!J209="Political",4,IF('raw data'!J209="Sports",5,"#NA")))))</f>
        <v>1</v>
      </c>
      <c r="G209" s="10">
        <v>1</v>
      </c>
      <c r="H209" s="10">
        <v>4</v>
      </c>
      <c r="I209" s="10">
        <v>2</v>
      </c>
      <c r="J209" s="10">
        <v>1</v>
      </c>
      <c r="K209" s="10">
        <v>1</v>
      </c>
      <c r="L209" s="10">
        <v>1</v>
      </c>
      <c r="M209" s="10">
        <v>1</v>
      </c>
      <c r="N209" s="10">
        <v>0</v>
      </c>
      <c r="O209" s="10" t="s">
        <v>526</v>
      </c>
      <c r="P209" s="10">
        <v>0</v>
      </c>
      <c r="Q209" s="10" t="s">
        <v>526</v>
      </c>
      <c r="R209" s="10">
        <v>1</v>
      </c>
      <c r="S209" s="10" t="s">
        <v>526</v>
      </c>
      <c r="T209" s="10" t="s">
        <v>526</v>
      </c>
      <c r="U209" s="10">
        <v>1</v>
      </c>
      <c r="V209" s="10">
        <v>0</v>
      </c>
    </row>
    <row r="210" spans="2:22" x14ac:dyDescent="0.25">
      <c r="B210" t="str">
        <f>'raw data'!B210</f>
        <v>F</v>
      </c>
      <c r="C210" t="str">
        <f>'raw data'!D210</f>
        <v>21-23</v>
      </c>
      <c r="D210" t="str">
        <f>'raw data'!F210</f>
        <v>BACHELOR</v>
      </c>
      <c r="E210" t="str">
        <f>'raw data'!H210</f>
        <v>Facebook</v>
      </c>
      <c r="F210" s="10">
        <f>IF('raw data'!J210="Social",1,IF('raw data'!J210="Economic",2,IF('raw data'!J210="health",3,IF('raw data'!J210="Political",4,IF('raw data'!J210="Sports",5,"#NA")))))</f>
        <v>2</v>
      </c>
      <c r="G210" s="10">
        <v>2</v>
      </c>
      <c r="H210" s="10">
        <v>1</v>
      </c>
      <c r="I210" s="10">
        <v>1</v>
      </c>
      <c r="J210" s="10">
        <v>2</v>
      </c>
      <c r="K210" s="10">
        <v>2</v>
      </c>
      <c r="L210" s="10">
        <v>1</v>
      </c>
      <c r="M210" s="10">
        <v>1</v>
      </c>
      <c r="N210" s="10">
        <v>0</v>
      </c>
      <c r="O210" s="10" t="s">
        <v>526</v>
      </c>
      <c r="P210" s="10">
        <v>0</v>
      </c>
      <c r="Q210" s="10">
        <v>0</v>
      </c>
      <c r="R210" s="10">
        <v>5</v>
      </c>
      <c r="S210" s="10">
        <v>1</v>
      </c>
      <c r="T210" s="10">
        <v>2</v>
      </c>
      <c r="U210" s="10">
        <v>1</v>
      </c>
      <c r="V210" s="10">
        <v>0</v>
      </c>
    </row>
    <row r="211" spans="2:22" x14ac:dyDescent="0.25">
      <c r="B211" t="str">
        <f>'raw data'!B211</f>
        <v>F</v>
      </c>
      <c r="C211" t="str">
        <f>'raw data'!D211</f>
        <v>24-26</v>
      </c>
      <c r="D211" t="str">
        <f>'raw data'!F211</f>
        <v>DIPLOMA</v>
      </c>
      <c r="E211" t="str">
        <f>'raw data'!H211</f>
        <v>Whatsapp</v>
      </c>
      <c r="F211" s="10">
        <f>IF('raw data'!J211="Social",1,IF('raw data'!J211="Economic",2,IF('raw data'!J211="health",3,IF('raw data'!J211="Political",4,IF('raw data'!J211="Sports",5,"#NA")))))</f>
        <v>1</v>
      </c>
      <c r="G211" s="10">
        <v>1</v>
      </c>
      <c r="H211" s="10">
        <v>1</v>
      </c>
      <c r="I211" s="10">
        <v>2</v>
      </c>
      <c r="J211" s="10">
        <v>1</v>
      </c>
      <c r="K211" s="10" t="s">
        <v>526</v>
      </c>
      <c r="L211" s="10">
        <v>1</v>
      </c>
      <c r="M211" s="10">
        <v>1</v>
      </c>
      <c r="N211" s="10">
        <v>1</v>
      </c>
      <c r="O211" s="10">
        <v>1</v>
      </c>
      <c r="P211" s="10">
        <v>0</v>
      </c>
      <c r="Q211" s="10">
        <v>1</v>
      </c>
      <c r="R211" s="10">
        <v>2</v>
      </c>
      <c r="S211" s="10">
        <v>1</v>
      </c>
      <c r="T211" s="10">
        <v>2</v>
      </c>
      <c r="U211" s="10">
        <v>1</v>
      </c>
      <c r="V211" s="10">
        <v>1</v>
      </c>
    </row>
    <row r="212" spans="2:22" x14ac:dyDescent="0.25">
      <c r="B212" t="str">
        <f>'raw data'!B212</f>
        <v>F</v>
      </c>
      <c r="C212" t="str">
        <f>'raw data'!D212</f>
        <v>27-29</v>
      </c>
      <c r="D212" t="str">
        <f>'raw data'!F212</f>
        <v>BACHELOR</v>
      </c>
      <c r="E212" t="str">
        <f>'raw data'!H212</f>
        <v>Facebook</v>
      </c>
      <c r="F212" s="10">
        <f>IF('raw data'!J212="Social",1,IF('raw data'!J212="Economic",2,IF('raw data'!J212="health",3,IF('raw data'!J212="Political",4,IF('raw data'!J212="Sports",5,"#NA")))))</f>
        <v>1</v>
      </c>
      <c r="G212" s="10">
        <v>1</v>
      </c>
      <c r="H212" s="10">
        <v>5</v>
      </c>
      <c r="I212" s="10" t="s">
        <v>526</v>
      </c>
      <c r="J212" s="10">
        <v>1</v>
      </c>
      <c r="K212" s="10" t="s">
        <v>526</v>
      </c>
      <c r="L212" s="10">
        <v>5</v>
      </c>
      <c r="M212" s="10">
        <v>1</v>
      </c>
      <c r="N212" s="10">
        <v>0</v>
      </c>
      <c r="O212" s="10">
        <v>1</v>
      </c>
      <c r="P212" s="10">
        <v>0</v>
      </c>
      <c r="Q212" s="10">
        <v>0</v>
      </c>
      <c r="R212" s="10">
        <v>1</v>
      </c>
      <c r="S212" s="10">
        <v>0</v>
      </c>
      <c r="T212" s="10" t="s">
        <v>526</v>
      </c>
      <c r="U212" s="10">
        <v>0</v>
      </c>
      <c r="V212" s="10">
        <v>0</v>
      </c>
    </row>
    <row r="213" spans="2:22" x14ac:dyDescent="0.25">
      <c r="B213" t="str">
        <f>'raw data'!B213</f>
        <v>F</v>
      </c>
      <c r="C213" t="str">
        <f>'raw data'!D213</f>
        <v>27-29</v>
      </c>
      <c r="D213" t="str">
        <f>'raw data'!F213</f>
        <v>DIPLOMA</v>
      </c>
      <c r="E213" t="str">
        <f>'raw data'!H213</f>
        <v>Facebook</v>
      </c>
      <c r="F213" s="10">
        <f>IF('raw data'!J213="Social",1,IF('raw data'!J213="Economic",2,IF('raw data'!J213="health",3,IF('raw data'!J213="Political",4,IF('raw data'!J213="Sports",5,"#NA")))))</f>
        <v>5</v>
      </c>
      <c r="G213" s="10">
        <v>1</v>
      </c>
      <c r="H213" s="10">
        <v>1</v>
      </c>
      <c r="I213" s="10" t="s">
        <v>526</v>
      </c>
      <c r="J213" s="10" t="s">
        <v>526</v>
      </c>
      <c r="K213" s="10">
        <v>5</v>
      </c>
      <c r="L213" s="10">
        <v>2</v>
      </c>
      <c r="M213" s="10">
        <v>2</v>
      </c>
      <c r="N213" s="10" t="s">
        <v>526</v>
      </c>
      <c r="O213" s="10">
        <v>1</v>
      </c>
      <c r="P213" s="10">
        <v>0</v>
      </c>
      <c r="Q213" s="10">
        <v>0</v>
      </c>
      <c r="R213" s="10">
        <v>4</v>
      </c>
      <c r="S213" s="10">
        <v>0</v>
      </c>
      <c r="T213" s="10" t="s">
        <v>526</v>
      </c>
      <c r="U213" s="10">
        <v>1</v>
      </c>
      <c r="V213" s="10">
        <v>1</v>
      </c>
    </row>
    <row r="214" spans="2:22" x14ac:dyDescent="0.25">
      <c r="B214" t="str">
        <f>'raw data'!B214</f>
        <v>F</v>
      </c>
      <c r="C214" t="str">
        <f>'raw data'!D214</f>
        <v>21-23</v>
      </c>
      <c r="D214" t="str">
        <f>'raw data'!F214</f>
        <v>BACHELOR</v>
      </c>
      <c r="E214" t="str">
        <f>'raw data'!H214</f>
        <v>Twitter</v>
      </c>
      <c r="F214" s="10">
        <f>IF('raw data'!J214="Social",1,IF('raw data'!J214="Economic",2,IF('raw data'!J214="health",3,IF('raw data'!J214="Political",4,IF('raw data'!J214="Sports",5,"#NA")))))</f>
        <v>3</v>
      </c>
      <c r="G214" s="10">
        <v>2</v>
      </c>
      <c r="H214" s="10">
        <v>5</v>
      </c>
      <c r="I214" s="10">
        <v>5</v>
      </c>
      <c r="J214" s="10">
        <v>2</v>
      </c>
      <c r="K214" s="10">
        <v>2</v>
      </c>
      <c r="L214" s="10">
        <v>2</v>
      </c>
      <c r="M214" s="10">
        <v>2</v>
      </c>
      <c r="N214" s="10">
        <v>1</v>
      </c>
      <c r="O214" s="10">
        <v>1</v>
      </c>
      <c r="P214" s="10">
        <v>0</v>
      </c>
      <c r="Q214" s="10">
        <v>1</v>
      </c>
      <c r="R214" s="10">
        <v>4</v>
      </c>
      <c r="S214" s="10">
        <v>1</v>
      </c>
      <c r="T214" s="10">
        <v>2</v>
      </c>
      <c r="U214" s="10">
        <v>1</v>
      </c>
      <c r="V214" s="10">
        <v>1</v>
      </c>
    </row>
    <row r="215" spans="2:22" x14ac:dyDescent="0.25">
      <c r="B215" t="str">
        <f>'raw data'!B215</f>
        <v>F</v>
      </c>
      <c r="C215" t="str">
        <f>'raw data'!D215</f>
        <v>21-23</v>
      </c>
      <c r="D215" t="str">
        <f>'raw data'!F215</f>
        <v>BACHELOR</v>
      </c>
      <c r="E215" t="str">
        <f>'raw data'!H215</f>
        <v>Facebook</v>
      </c>
      <c r="F215" s="10">
        <f>IF('raw data'!J215="Social",1,IF('raw data'!J215="Economic",2,IF('raw data'!J215="health",3,IF('raw data'!J215="Political",4,IF('raw data'!J215="Sports",5,"#NA")))))</f>
        <v>2</v>
      </c>
      <c r="G215" s="10">
        <v>1</v>
      </c>
      <c r="H215" s="10">
        <v>1</v>
      </c>
      <c r="I215" s="10">
        <v>1</v>
      </c>
      <c r="J215" s="10">
        <v>1</v>
      </c>
      <c r="K215" s="10">
        <v>2</v>
      </c>
      <c r="L215" s="10">
        <v>1</v>
      </c>
      <c r="M215" s="10">
        <v>1</v>
      </c>
      <c r="N215" s="10">
        <v>0</v>
      </c>
      <c r="O215" s="10" t="s">
        <v>526</v>
      </c>
      <c r="P215" s="10" t="s">
        <v>526</v>
      </c>
      <c r="Q215" s="10">
        <v>0</v>
      </c>
      <c r="R215" s="10">
        <v>5</v>
      </c>
      <c r="S215" s="10">
        <v>1</v>
      </c>
      <c r="T215" s="10">
        <v>2</v>
      </c>
      <c r="U215" s="10">
        <v>1</v>
      </c>
      <c r="V215" s="10">
        <v>0</v>
      </c>
    </row>
    <row r="216" spans="2:22" x14ac:dyDescent="0.25">
      <c r="B216" t="str">
        <f>'raw data'!B216</f>
        <v>M</v>
      </c>
      <c r="C216" t="str">
        <f>'raw data'!D216</f>
        <v>Above 40</v>
      </c>
      <c r="D216" t="str">
        <f>'raw data'!F216</f>
        <v>MASTERS</v>
      </c>
      <c r="E216" t="str">
        <f>'raw data'!H216</f>
        <v>Whatsapp</v>
      </c>
      <c r="F216" s="10">
        <f>IF('raw data'!J216="Social",1,IF('raw data'!J216="Economic",2,IF('raw data'!J216="health",3,IF('raw data'!J216="Political",4,IF('raw data'!J216="Sports",5,"#NA")))))</f>
        <v>4</v>
      </c>
      <c r="G216" s="10" t="s">
        <v>526</v>
      </c>
      <c r="H216" s="10" t="s">
        <v>526</v>
      </c>
      <c r="I216" s="10" t="s">
        <v>526</v>
      </c>
      <c r="J216" s="10" t="s">
        <v>526</v>
      </c>
      <c r="K216" s="10" t="s">
        <v>526</v>
      </c>
      <c r="L216" s="10" t="s">
        <v>526</v>
      </c>
      <c r="M216" s="10">
        <v>5</v>
      </c>
      <c r="N216" s="10" t="s">
        <v>526</v>
      </c>
      <c r="O216" s="10" t="s">
        <v>526</v>
      </c>
      <c r="P216" s="10">
        <v>0</v>
      </c>
      <c r="Q216" s="10">
        <v>0</v>
      </c>
      <c r="R216" s="10">
        <v>5</v>
      </c>
      <c r="S216" s="10">
        <v>1</v>
      </c>
      <c r="T216" s="10">
        <v>2</v>
      </c>
      <c r="U216" s="10">
        <v>1</v>
      </c>
      <c r="V216" s="10">
        <v>0</v>
      </c>
    </row>
    <row r="217" spans="2:22" x14ac:dyDescent="0.25">
      <c r="B217" t="str">
        <f>'raw data'!B217</f>
        <v>F</v>
      </c>
      <c r="C217" t="str">
        <f>'raw data'!D217</f>
        <v>27-29</v>
      </c>
      <c r="D217" t="str">
        <f>'raw data'!F217</f>
        <v>BACHELOR</v>
      </c>
      <c r="E217" t="str">
        <f>'raw data'!H217</f>
        <v>Whatsapp</v>
      </c>
      <c r="F217" s="10">
        <f>IF('raw data'!J217="Social",1,IF('raw data'!J217="Economic",2,IF('raw data'!J217="health",3,IF('raw data'!J217="Political",4,IF('raw data'!J217="Sports",5,"#NA")))))</f>
        <v>3</v>
      </c>
      <c r="G217" s="10">
        <v>4</v>
      </c>
      <c r="H217" s="10" t="s">
        <v>526</v>
      </c>
      <c r="I217" s="10">
        <v>1</v>
      </c>
      <c r="J217" s="10">
        <v>2</v>
      </c>
      <c r="K217" s="10">
        <v>2</v>
      </c>
      <c r="L217" s="10">
        <v>2</v>
      </c>
      <c r="M217" s="10">
        <v>1</v>
      </c>
      <c r="N217" s="10">
        <v>1</v>
      </c>
      <c r="O217" s="10" t="s">
        <v>526</v>
      </c>
      <c r="P217" s="10">
        <v>0</v>
      </c>
      <c r="Q217" s="10">
        <v>1</v>
      </c>
      <c r="R217" s="10">
        <v>4</v>
      </c>
      <c r="S217" s="10">
        <v>1</v>
      </c>
      <c r="T217" s="10">
        <v>4</v>
      </c>
      <c r="U217" s="10">
        <v>0</v>
      </c>
      <c r="V217" s="10">
        <v>0</v>
      </c>
    </row>
    <row r="218" spans="2:22" x14ac:dyDescent="0.25">
      <c r="B218" t="str">
        <f>'raw data'!B218</f>
        <v>F</v>
      </c>
      <c r="C218" t="str">
        <f>'raw data'!D218</f>
        <v>18-20</v>
      </c>
      <c r="D218" t="str">
        <f>'raw data'!F218</f>
        <v>DIPLOMA</v>
      </c>
      <c r="E218" t="str">
        <f>'raw data'!H218</f>
        <v>Facebook</v>
      </c>
      <c r="F218" s="10">
        <f>IF('raw data'!J218="Social",1,IF('raw data'!J218="Economic",2,IF('raw data'!J218="health",3,IF('raw data'!J218="Political",4,IF('raw data'!J218="Sports",5,"#NA")))))</f>
        <v>1</v>
      </c>
      <c r="G218" s="10">
        <v>1</v>
      </c>
      <c r="H218" s="10">
        <v>4</v>
      </c>
      <c r="I218" s="10">
        <v>2</v>
      </c>
      <c r="J218" s="10">
        <v>1</v>
      </c>
      <c r="K218" s="10">
        <v>1</v>
      </c>
      <c r="L218" s="10">
        <v>1</v>
      </c>
      <c r="M218" s="10" t="s">
        <v>526</v>
      </c>
      <c r="N218" s="10">
        <v>0</v>
      </c>
      <c r="O218" s="10">
        <v>1</v>
      </c>
      <c r="P218" s="10">
        <v>1</v>
      </c>
      <c r="Q218" s="10" t="s">
        <v>526</v>
      </c>
      <c r="R218" s="10">
        <v>1</v>
      </c>
      <c r="S218" s="10" t="s">
        <v>526</v>
      </c>
      <c r="T218" s="10" t="s">
        <v>526</v>
      </c>
      <c r="U218" s="10">
        <v>1</v>
      </c>
      <c r="V218" s="10" t="s">
        <v>526</v>
      </c>
    </row>
    <row r="219" spans="2:22" x14ac:dyDescent="0.25">
      <c r="B219" t="str">
        <f>'raw data'!B219</f>
        <v>M</v>
      </c>
      <c r="C219" t="str">
        <f>'raw data'!D219</f>
        <v>24-26</v>
      </c>
      <c r="D219" t="str">
        <f>'raw data'!F219</f>
        <v>BACHELOR</v>
      </c>
      <c r="E219" t="str">
        <f>'raw data'!H219</f>
        <v>Whatsapp</v>
      </c>
      <c r="F219" s="10">
        <f>IF('raw data'!J219="Social",1,IF('raw data'!J219="Economic",2,IF('raw data'!J219="health",3,IF('raw data'!J219="Political",4,IF('raw data'!J219="Sports",5,"#NA")))))</f>
        <v>2</v>
      </c>
      <c r="G219" s="10">
        <v>2</v>
      </c>
      <c r="H219" s="10">
        <v>5</v>
      </c>
      <c r="I219" s="10">
        <v>1</v>
      </c>
      <c r="J219" s="10">
        <v>2</v>
      </c>
      <c r="K219" s="10">
        <v>1</v>
      </c>
      <c r="L219" s="10">
        <v>1</v>
      </c>
      <c r="M219" s="10">
        <v>2</v>
      </c>
      <c r="N219" s="10">
        <v>1</v>
      </c>
      <c r="O219" s="10">
        <v>1</v>
      </c>
      <c r="P219" s="10">
        <v>0</v>
      </c>
      <c r="Q219" s="10">
        <v>0</v>
      </c>
      <c r="R219" s="10">
        <v>2</v>
      </c>
      <c r="S219" s="10">
        <v>1</v>
      </c>
      <c r="T219" s="10">
        <v>3</v>
      </c>
      <c r="U219" s="10" t="s">
        <v>526</v>
      </c>
      <c r="V219" s="10">
        <v>1</v>
      </c>
    </row>
    <row r="220" spans="2:22" x14ac:dyDescent="0.25">
      <c r="B220" t="str">
        <f>'raw data'!B220</f>
        <v>F</v>
      </c>
      <c r="C220" t="str">
        <f>'raw data'!D220</f>
        <v>21-23</v>
      </c>
      <c r="D220" t="str">
        <f>'raw data'!F220</f>
        <v>BACHELOR</v>
      </c>
      <c r="E220" t="str">
        <f>'raw data'!H220</f>
        <v>Twitter</v>
      </c>
      <c r="F220" s="10">
        <f>IF('raw data'!J220="Social",1,IF('raw data'!J220="Economic",2,IF('raw data'!J220="health",3,IF('raw data'!J220="Political",4,IF('raw data'!J220="Sports",5,"#NA")))))</f>
        <v>3</v>
      </c>
      <c r="G220" s="10">
        <v>2</v>
      </c>
      <c r="H220" s="10">
        <v>1</v>
      </c>
      <c r="I220" s="10">
        <v>1</v>
      </c>
      <c r="J220" s="10">
        <v>2</v>
      </c>
      <c r="K220" s="10">
        <v>2</v>
      </c>
      <c r="L220" s="10">
        <v>2</v>
      </c>
      <c r="M220" s="10">
        <v>1</v>
      </c>
      <c r="N220" s="10">
        <v>0</v>
      </c>
      <c r="O220" s="10" t="s">
        <v>526</v>
      </c>
      <c r="P220" s="10">
        <v>0</v>
      </c>
      <c r="Q220" s="10">
        <v>0</v>
      </c>
      <c r="R220" s="10">
        <v>5</v>
      </c>
      <c r="S220" s="10">
        <v>1</v>
      </c>
      <c r="T220" s="10">
        <v>3</v>
      </c>
      <c r="U220" s="10" t="s">
        <v>526</v>
      </c>
      <c r="V220" s="10">
        <v>0</v>
      </c>
    </row>
    <row r="221" spans="2:22" x14ac:dyDescent="0.25">
      <c r="B221" t="str">
        <f>'raw data'!B221</f>
        <v>F</v>
      </c>
      <c r="C221" t="str">
        <f>'raw data'!D221</f>
        <v>24-26</v>
      </c>
      <c r="D221" t="str">
        <f>'raw data'!F221</f>
        <v>DIPLOMA</v>
      </c>
      <c r="E221" t="str">
        <f>'raw data'!H221</f>
        <v>Whatsapp</v>
      </c>
      <c r="F221" s="10">
        <f>IF('raw data'!J221="Social",1,IF('raw data'!J221="Economic",2,IF('raw data'!J221="health",3,IF('raw data'!J221="Political",4,IF('raw data'!J221="Sports",5,"#NA")))))</f>
        <v>1</v>
      </c>
      <c r="G221" s="10">
        <v>1</v>
      </c>
      <c r="H221" s="10">
        <v>1</v>
      </c>
      <c r="I221" s="10">
        <v>2</v>
      </c>
      <c r="J221" s="10">
        <v>1</v>
      </c>
      <c r="K221" s="10" t="s">
        <v>526</v>
      </c>
      <c r="L221" s="10">
        <v>1</v>
      </c>
      <c r="M221" s="10">
        <v>1</v>
      </c>
      <c r="N221" s="10">
        <v>1</v>
      </c>
      <c r="O221" s="10">
        <v>1</v>
      </c>
      <c r="P221" s="10">
        <v>0</v>
      </c>
      <c r="Q221" s="10">
        <v>1</v>
      </c>
      <c r="R221" s="10">
        <v>2</v>
      </c>
      <c r="S221" s="10">
        <v>1</v>
      </c>
      <c r="T221" s="10">
        <v>3</v>
      </c>
      <c r="U221" s="10">
        <v>1</v>
      </c>
      <c r="V221" s="10">
        <v>1</v>
      </c>
    </row>
    <row r="222" spans="2:22" x14ac:dyDescent="0.25">
      <c r="B222" t="str">
        <f>'raw data'!B222</f>
        <v>F</v>
      </c>
      <c r="C222" t="str">
        <f>'raw data'!D222</f>
        <v>21-23</v>
      </c>
      <c r="D222" t="str">
        <f>'raw data'!F222</f>
        <v>BACHELOR</v>
      </c>
      <c r="E222" t="str">
        <f>'raw data'!H222</f>
        <v>Facebook</v>
      </c>
      <c r="F222" s="10">
        <f>IF('raw data'!J222="Social",1,IF('raw data'!J222="Economic",2,IF('raw data'!J222="health",3,IF('raw data'!J222="Political",4,IF('raw data'!J222="Sports",5,"#NA")))))</f>
        <v>2</v>
      </c>
      <c r="G222" s="10">
        <v>1</v>
      </c>
      <c r="H222" s="10">
        <v>1</v>
      </c>
      <c r="I222" s="10">
        <v>1</v>
      </c>
      <c r="J222" s="10">
        <v>1</v>
      </c>
      <c r="K222" s="10">
        <v>2</v>
      </c>
      <c r="L222" s="10">
        <v>1</v>
      </c>
      <c r="M222" s="10">
        <v>1</v>
      </c>
      <c r="N222" s="10">
        <v>0</v>
      </c>
      <c r="O222" s="10">
        <v>1</v>
      </c>
      <c r="P222" s="10">
        <v>0</v>
      </c>
      <c r="Q222" s="10">
        <v>0</v>
      </c>
      <c r="R222" s="10">
        <v>5</v>
      </c>
      <c r="S222" s="10">
        <v>1</v>
      </c>
      <c r="T222" s="10">
        <v>2</v>
      </c>
      <c r="U222" s="10" t="s">
        <v>526</v>
      </c>
      <c r="V222" s="10">
        <v>0</v>
      </c>
    </row>
    <row r="223" spans="2:22" x14ac:dyDescent="0.25">
      <c r="B223" t="str">
        <f>'raw data'!B223</f>
        <v>F</v>
      </c>
      <c r="C223" t="str">
        <f>'raw data'!D223</f>
        <v>27-29</v>
      </c>
      <c r="D223" t="str">
        <f>'raw data'!F223</f>
        <v>MASTERS</v>
      </c>
      <c r="E223" t="str">
        <f>'raw data'!H223</f>
        <v>Facebook</v>
      </c>
      <c r="F223" s="10">
        <f>IF('raw data'!J223="Social",1,IF('raw data'!J223="Economic",2,IF('raw data'!J223="health",3,IF('raw data'!J223="Political",4,IF('raw data'!J223="Sports",5,"#NA")))))</f>
        <v>4</v>
      </c>
      <c r="G223" s="10" t="s">
        <v>526</v>
      </c>
      <c r="H223" s="10" t="s">
        <v>526</v>
      </c>
      <c r="I223" s="10">
        <v>5</v>
      </c>
      <c r="J223" s="10">
        <v>5</v>
      </c>
      <c r="K223" s="10">
        <v>2</v>
      </c>
      <c r="L223" s="10">
        <v>2</v>
      </c>
      <c r="M223" s="10">
        <v>2</v>
      </c>
      <c r="N223" s="10">
        <v>1</v>
      </c>
      <c r="O223" s="10">
        <v>0</v>
      </c>
      <c r="P223" s="10">
        <v>0</v>
      </c>
      <c r="Q223" s="10">
        <v>0</v>
      </c>
      <c r="R223" s="10">
        <v>1</v>
      </c>
      <c r="S223" s="10">
        <v>0</v>
      </c>
      <c r="T223" s="10" t="s">
        <v>526</v>
      </c>
      <c r="U223" s="10" t="s">
        <v>526</v>
      </c>
      <c r="V223" s="10" t="s">
        <v>526</v>
      </c>
    </row>
    <row r="224" spans="2:22" x14ac:dyDescent="0.25">
      <c r="B224" t="str">
        <f>'raw data'!B224</f>
        <v>F</v>
      </c>
      <c r="C224" t="str">
        <f>'raw data'!D224</f>
        <v>24-26</v>
      </c>
      <c r="D224" t="str">
        <f>'raw data'!F224</f>
        <v>BACHELOR</v>
      </c>
      <c r="E224" t="str">
        <f>'raw data'!H224</f>
        <v>Whatsapp</v>
      </c>
      <c r="F224" s="10">
        <f>IF('raw data'!J224="Social",1,IF('raw data'!J224="Economic",2,IF('raw data'!J224="health",3,IF('raw data'!J224="Political",4,IF('raw data'!J224="Sports",5,"#NA")))))</f>
        <v>2</v>
      </c>
      <c r="G224" s="10">
        <v>2</v>
      </c>
      <c r="H224" s="10">
        <v>5</v>
      </c>
      <c r="I224" s="10">
        <v>1</v>
      </c>
      <c r="J224" s="10">
        <v>2</v>
      </c>
      <c r="K224" s="10">
        <v>1</v>
      </c>
      <c r="L224" s="10">
        <v>1</v>
      </c>
      <c r="M224" s="10">
        <v>2</v>
      </c>
      <c r="N224" s="10">
        <v>1</v>
      </c>
      <c r="O224" s="10">
        <v>1</v>
      </c>
      <c r="P224" s="10">
        <v>1</v>
      </c>
      <c r="Q224" s="10">
        <v>0</v>
      </c>
      <c r="R224" s="10">
        <v>2</v>
      </c>
      <c r="S224" s="10">
        <v>1</v>
      </c>
      <c r="T224" s="10">
        <v>4</v>
      </c>
      <c r="U224" s="10" t="s">
        <v>526</v>
      </c>
      <c r="V224" s="10">
        <v>1</v>
      </c>
    </row>
    <row r="225" spans="2:22" x14ac:dyDescent="0.25">
      <c r="B225" t="str">
        <f>'raw data'!B225</f>
        <v>F</v>
      </c>
      <c r="C225" t="str">
        <f>'raw data'!D225</f>
        <v>30-39</v>
      </c>
      <c r="D225" t="str">
        <f>'raw data'!F225</f>
        <v>DIPLOMA</v>
      </c>
      <c r="E225" t="str">
        <f>'raw data'!H225</f>
        <v>Twitter</v>
      </c>
      <c r="F225" s="10">
        <f>IF('raw data'!J225="Social",1,IF('raw data'!J225="Economic",2,IF('raw data'!J225="health",3,IF('raw data'!J225="Political",4,IF('raw data'!J225="Sports",5,"#NA")))))</f>
        <v>3</v>
      </c>
      <c r="G225" s="10">
        <v>2</v>
      </c>
      <c r="H225" s="10">
        <v>5</v>
      </c>
      <c r="I225" s="10">
        <v>2</v>
      </c>
      <c r="J225" s="10">
        <v>1</v>
      </c>
      <c r="K225" s="10">
        <v>1</v>
      </c>
      <c r="L225" s="10" t="s">
        <v>526</v>
      </c>
      <c r="M225" s="10">
        <v>5</v>
      </c>
      <c r="N225" s="10">
        <v>1</v>
      </c>
      <c r="O225" s="10">
        <v>1</v>
      </c>
      <c r="P225" s="10">
        <v>1</v>
      </c>
      <c r="Q225" s="10" t="s">
        <v>526</v>
      </c>
      <c r="R225" s="10">
        <v>3</v>
      </c>
      <c r="S225" s="10">
        <v>1</v>
      </c>
      <c r="T225" s="10">
        <v>1</v>
      </c>
      <c r="U225" s="10">
        <v>0</v>
      </c>
      <c r="V225" s="10" t="s">
        <v>526</v>
      </c>
    </row>
    <row r="226" spans="2:22" x14ac:dyDescent="0.25">
      <c r="B226" t="str">
        <f>'raw data'!B226</f>
        <v>M</v>
      </c>
      <c r="C226" t="str">
        <f>'raw data'!D226</f>
        <v>Above 40</v>
      </c>
      <c r="D226" t="str">
        <f>'raw data'!F226</f>
        <v>MASTERS</v>
      </c>
      <c r="E226" t="str">
        <f>'raw data'!H226</f>
        <v>Telegram</v>
      </c>
      <c r="F226" s="10">
        <f>IF('raw data'!J226="Social",1,IF('raw data'!J226="Economic",2,IF('raw data'!J226="health",3,IF('raw data'!J226="Political",4,IF('raw data'!J226="Sports",5,"#NA")))))</f>
        <v>5</v>
      </c>
      <c r="G226" s="10" t="s">
        <v>526</v>
      </c>
      <c r="H226" s="10" t="s">
        <v>526</v>
      </c>
      <c r="I226" s="10" t="s">
        <v>526</v>
      </c>
      <c r="J226" s="10" t="s">
        <v>526</v>
      </c>
      <c r="K226" s="10" t="s">
        <v>526</v>
      </c>
      <c r="L226" s="10" t="s">
        <v>526</v>
      </c>
      <c r="M226" s="10">
        <v>2</v>
      </c>
      <c r="N226" s="10">
        <v>1</v>
      </c>
      <c r="O226" s="10" t="s">
        <v>526</v>
      </c>
      <c r="P226" s="10">
        <v>0</v>
      </c>
      <c r="Q226" s="10" t="s">
        <v>526</v>
      </c>
      <c r="R226" s="10">
        <v>4</v>
      </c>
      <c r="S226" s="10" t="s">
        <v>526</v>
      </c>
      <c r="T226" s="10" t="s">
        <v>526</v>
      </c>
      <c r="U226" s="10">
        <v>1</v>
      </c>
      <c r="V226" s="10">
        <v>1</v>
      </c>
    </row>
    <row r="227" spans="2:22" x14ac:dyDescent="0.25">
      <c r="B227" t="str">
        <f>'raw data'!B227</f>
        <v>F</v>
      </c>
      <c r="C227" t="str">
        <f>'raw data'!D227</f>
        <v>24-26</v>
      </c>
      <c r="D227" t="str">
        <f>'raw data'!F227</f>
        <v>DIPLOMA</v>
      </c>
      <c r="E227" t="str">
        <f>'raw data'!H227</f>
        <v>Whatsapp</v>
      </c>
      <c r="F227" s="10">
        <f>IF('raw data'!J227="Social",1,IF('raw data'!J227="Economic",2,IF('raw data'!J227="health",3,IF('raw data'!J227="Political",4,IF('raw data'!J227="Sports",5,"#NA")))))</f>
        <v>1</v>
      </c>
      <c r="G227" s="10">
        <v>1</v>
      </c>
      <c r="H227" s="10">
        <v>1</v>
      </c>
      <c r="I227" s="10">
        <v>2</v>
      </c>
      <c r="J227" s="10">
        <v>1</v>
      </c>
      <c r="K227" s="10" t="s">
        <v>526</v>
      </c>
      <c r="L227" s="10">
        <v>1</v>
      </c>
      <c r="M227" s="10">
        <v>1</v>
      </c>
      <c r="N227" s="10">
        <v>1</v>
      </c>
      <c r="O227" s="10">
        <v>1</v>
      </c>
      <c r="P227" s="10">
        <v>0</v>
      </c>
      <c r="Q227" s="10">
        <v>1</v>
      </c>
      <c r="R227" s="10">
        <v>2</v>
      </c>
      <c r="S227" s="10">
        <v>1</v>
      </c>
      <c r="T227" s="10">
        <v>3</v>
      </c>
      <c r="U227" s="10">
        <v>1</v>
      </c>
      <c r="V227" s="10">
        <v>1</v>
      </c>
    </row>
    <row r="228" spans="2:22" x14ac:dyDescent="0.25">
      <c r="B228" t="str">
        <f>'raw data'!B228</f>
        <v>F</v>
      </c>
      <c r="C228" t="str">
        <f>'raw data'!D228</f>
        <v>27-29</v>
      </c>
      <c r="D228" t="str">
        <f>'raw data'!F228</f>
        <v>BACHELOR</v>
      </c>
      <c r="E228" t="str">
        <f>'raw data'!H228</f>
        <v>Twitter</v>
      </c>
      <c r="F228" s="10">
        <f>IF('raw data'!J228="Social",1,IF('raw data'!J228="Economic",2,IF('raw data'!J228="health",3,IF('raw data'!J228="Political",4,IF('raw data'!J228="Sports",5,"#NA")))))</f>
        <v>1</v>
      </c>
      <c r="G228" s="10">
        <v>1</v>
      </c>
      <c r="H228" s="10">
        <v>1</v>
      </c>
      <c r="I228" s="10" t="s">
        <v>526</v>
      </c>
      <c r="J228" s="10">
        <v>1</v>
      </c>
      <c r="K228" s="10" t="s">
        <v>526</v>
      </c>
      <c r="L228" s="10">
        <v>5</v>
      </c>
      <c r="M228" s="10">
        <v>2</v>
      </c>
      <c r="N228" s="10">
        <v>1</v>
      </c>
      <c r="O228" s="10">
        <v>1</v>
      </c>
      <c r="P228" s="10">
        <v>0</v>
      </c>
      <c r="Q228" s="10">
        <v>0</v>
      </c>
      <c r="R228" s="10">
        <v>1</v>
      </c>
      <c r="S228" s="10">
        <v>0</v>
      </c>
      <c r="T228" s="10" t="s">
        <v>526</v>
      </c>
      <c r="U228" s="10">
        <v>1</v>
      </c>
      <c r="V228" s="10">
        <v>1</v>
      </c>
    </row>
    <row r="229" spans="2:22" x14ac:dyDescent="0.25">
      <c r="B229" t="str">
        <f>'raw data'!B229</f>
        <v>F</v>
      </c>
      <c r="C229" t="str">
        <f>'raw data'!D229</f>
        <v>24-26</v>
      </c>
      <c r="D229" t="str">
        <f>'raw data'!F229</f>
        <v>DIPLOMA</v>
      </c>
      <c r="E229" t="str">
        <f>'raw data'!H229</f>
        <v>Whatsapp</v>
      </c>
      <c r="F229" s="10">
        <f>IF('raw data'!J229="Social",1,IF('raw data'!J229="Economic",2,IF('raw data'!J229="health",3,IF('raw data'!J229="Political",4,IF('raw data'!J229="Sports",5,"#NA")))))</f>
        <v>1</v>
      </c>
      <c r="G229" s="10">
        <v>1</v>
      </c>
      <c r="H229" s="10">
        <v>1</v>
      </c>
      <c r="I229" s="10">
        <v>2</v>
      </c>
      <c r="J229" s="10">
        <v>1</v>
      </c>
      <c r="K229" s="10" t="s">
        <v>526</v>
      </c>
      <c r="L229" s="10">
        <v>1</v>
      </c>
      <c r="M229" s="10">
        <v>1</v>
      </c>
      <c r="N229" s="10" t="s">
        <v>526</v>
      </c>
      <c r="O229" s="10">
        <v>1</v>
      </c>
      <c r="P229" s="10">
        <v>0</v>
      </c>
      <c r="Q229" s="10">
        <v>1</v>
      </c>
      <c r="R229" s="10">
        <v>4</v>
      </c>
      <c r="S229" s="10">
        <v>0</v>
      </c>
      <c r="T229" s="10" t="s">
        <v>526</v>
      </c>
      <c r="U229" s="10">
        <v>1</v>
      </c>
      <c r="V229" s="10">
        <v>1</v>
      </c>
    </row>
    <row r="230" spans="2:22" x14ac:dyDescent="0.25">
      <c r="B230" t="str">
        <f>'raw data'!B230</f>
        <v>F</v>
      </c>
      <c r="C230" t="str">
        <f>'raw data'!D230</f>
        <v>18-20</v>
      </c>
      <c r="D230" t="str">
        <f>'raw data'!F230</f>
        <v>DIPLOMA</v>
      </c>
      <c r="E230" t="str">
        <f>'raw data'!H230</f>
        <v>Facebook</v>
      </c>
      <c r="F230" s="10">
        <f>IF('raw data'!J230="Social",1,IF('raw data'!J230="Economic",2,IF('raw data'!J230="health",3,IF('raw data'!J230="Political",4,IF('raw data'!J230="Sports",5,"#NA")))))</f>
        <v>1</v>
      </c>
      <c r="G230" s="10">
        <v>1</v>
      </c>
      <c r="H230" s="10">
        <v>1</v>
      </c>
      <c r="I230" s="10">
        <v>2</v>
      </c>
      <c r="J230" s="10">
        <v>1</v>
      </c>
      <c r="K230" s="10">
        <v>1</v>
      </c>
      <c r="L230" s="10">
        <v>1</v>
      </c>
      <c r="M230" s="10">
        <v>1</v>
      </c>
      <c r="N230" s="10">
        <v>1</v>
      </c>
      <c r="O230" s="10" t="s">
        <v>526</v>
      </c>
      <c r="P230" s="10">
        <v>0</v>
      </c>
      <c r="Q230" s="10">
        <v>1</v>
      </c>
      <c r="R230" s="10">
        <v>4</v>
      </c>
      <c r="S230" s="10">
        <v>1</v>
      </c>
      <c r="T230" s="10">
        <v>2</v>
      </c>
      <c r="U230" s="10">
        <v>1</v>
      </c>
      <c r="V230" s="10" t="s">
        <v>526</v>
      </c>
    </row>
    <row r="231" spans="2:22" x14ac:dyDescent="0.25">
      <c r="B231" t="str">
        <f>'raw data'!B231</f>
        <v>F</v>
      </c>
      <c r="C231" t="str">
        <f>'raw data'!D231</f>
        <v>21-23</v>
      </c>
      <c r="D231" t="str">
        <f>'raw data'!F231</f>
        <v>BACHELOR</v>
      </c>
      <c r="E231" t="str">
        <f>'raw data'!H231</f>
        <v>Facebook</v>
      </c>
      <c r="F231" s="10">
        <f>IF('raw data'!J231="Social",1,IF('raw data'!J231="Economic",2,IF('raw data'!J231="health",3,IF('raw data'!J231="Political",4,IF('raw data'!J231="Sports",5,"#NA")))))</f>
        <v>3</v>
      </c>
      <c r="G231" s="10">
        <v>2</v>
      </c>
      <c r="H231" s="10">
        <v>4</v>
      </c>
      <c r="I231" s="10">
        <v>1</v>
      </c>
      <c r="J231" s="10">
        <v>2</v>
      </c>
      <c r="K231" s="10">
        <v>2</v>
      </c>
      <c r="L231" s="10">
        <v>2</v>
      </c>
      <c r="M231" s="10">
        <v>2</v>
      </c>
      <c r="N231" s="10">
        <v>1</v>
      </c>
      <c r="O231" s="10">
        <v>1</v>
      </c>
      <c r="P231" s="10">
        <v>0</v>
      </c>
      <c r="Q231" s="10">
        <v>0</v>
      </c>
      <c r="R231" s="10">
        <v>5</v>
      </c>
      <c r="S231" s="10">
        <v>1</v>
      </c>
      <c r="T231" s="10">
        <v>3</v>
      </c>
      <c r="U231" s="10">
        <v>1</v>
      </c>
      <c r="V231" s="10">
        <v>1</v>
      </c>
    </row>
    <row r="232" spans="2:22" x14ac:dyDescent="0.25">
      <c r="B232" t="str">
        <f>'raw data'!B232</f>
        <v>M</v>
      </c>
      <c r="C232" t="str">
        <f>'raw data'!D232</f>
        <v>30-39</v>
      </c>
      <c r="D232" t="str">
        <f>'raw data'!F232</f>
        <v>BACHELOR</v>
      </c>
      <c r="E232" t="str">
        <f>'raw data'!H232</f>
        <v>Whatsapp</v>
      </c>
      <c r="F232" s="10">
        <f>IF('raw data'!J232="Social",1,IF('raw data'!J232="Economic",2,IF('raw data'!J232="health",3,IF('raw data'!J232="Political",4,IF('raw data'!J232="Sports",5,"#NA")))))</f>
        <v>3</v>
      </c>
      <c r="G232" s="10" t="s">
        <v>526</v>
      </c>
      <c r="H232" s="10" t="s">
        <v>526</v>
      </c>
      <c r="I232" s="10">
        <v>5</v>
      </c>
      <c r="J232" s="10">
        <v>5</v>
      </c>
      <c r="K232" s="10">
        <v>5</v>
      </c>
      <c r="L232" s="10">
        <v>2</v>
      </c>
      <c r="M232" s="10">
        <v>2</v>
      </c>
      <c r="N232" s="10">
        <v>1</v>
      </c>
      <c r="O232" s="10">
        <v>0</v>
      </c>
      <c r="P232" s="10">
        <v>0</v>
      </c>
      <c r="Q232" s="10">
        <v>1</v>
      </c>
      <c r="R232" s="10">
        <v>5</v>
      </c>
      <c r="S232" s="10">
        <v>1</v>
      </c>
      <c r="T232" s="10">
        <v>2</v>
      </c>
      <c r="U232" s="10">
        <v>1</v>
      </c>
      <c r="V232" s="10">
        <v>1</v>
      </c>
    </row>
    <row r="233" spans="2:22" x14ac:dyDescent="0.25">
      <c r="B233" t="str">
        <f>'raw data'!B233</f>
        <v>F</v>
      </c>
      <c r="C233" t="str">
        <f>'raw data'!D233</f>
        <v>27-29</v>
      </c>
      <c r="D233" t="str">
        <f>'raw data'!F233</f>
        <v>DIPLOMA</v>
      </c>
      <c r="E233" t="str">
        <f>'raw data'!H233</f>
        <v>Twitter</v>
      </c>
      <c r="F233" s="10">
        <f>IF('raw data'!J233="Social",1,IF('raw data'!J233="Economic",2,IF('raw data'!J233="health",3,IF('raw data'!J233="Political",4,IF('raw data'!J233="Sports",5,"#NA")))))</f>
        <v>5</v>
      </c>
      <c r="G233" s="10">
        <v>1</v>
      </c>
      <c r="H233" s="10">
        <v>1</v>
      </c>
      <c r="I233" s="10" t="s">
        <v>526</v>
      </c>
      <c r="J233" s="10" t="s">
        <v>526</v>
      </c>
      <c r="K233" s="10">
        <v>5</v>
      </c>
      <c r="L233" s="10">
        <v>5</v>
      </c>
      <c r="M233" s="10">
        <v>2</v>
      </c>
      <c r="N233" s="10">
        <v>1</v>
      </c>
      <c r="O233" s="10">
        <v>1</v>
      </c>
      <c r="P233" s="10">
        <v>0</v>
      </c>
      <c r="Q233" s="10">
        <v>0</v>
      </c>
      <c r="R233" s="10">
        <v>4</v>
      </c>
      <c r="S233" s="10">
        <v>0</v>
      </c>
      <c r="T233" s="10" t="s">
        <v>526</v>
      </c>
      <c r="U233" s="10">
        <v>1</v>
      </c>
      <c r="V233" s="10">
        <v>1</v>
      </c>
    </row>
    <row r="234" spans="2:22" x14ac:dyDescent="0.25">
      <c r="B234" t="str">
        <f>'raw data'!B234</f>
        <v>F</v>
      </c>
      <c r="C234" t="str">
        <f>'raw data'!D234</f>
        <v>30-39</v>
      </c>
      <c r="D234" t="str">
        <f>'raw data'!F234</f>
        <v>DIPLOMA</v>
      </c>
      <c r="E234" t="str">
        <f>'raw data'!H234</f>
        <v>Twitter</v>
      </c>
      <c r="F234" s="10">
        <f>IF('raw data'!J234="Social",1,IF('raw data'!J234="Economic",2,IF('raw data'!J234="health",3,IF('raw data'!J234="Political",4,IF('raw data'!J234="Sports",5,"#NA")))))</f>
        <v>3</v>
      </c>
      <c r="G234" s="10">
        <v>4</v>
      </c>
      <c r="H234" s="10" t="s">
        <v>526</v>
      </c>
      <c r="I234" s="10">
        <v>2</v>
      </c>
      <c r="J234" s="10">
        <v>1</v>
      </c>
      <c r="K234" s="10">
        <v>1</v>
      </c>
      <c r="L234" s="10" t="s">
        <v>526</v>
      </c>
      <c r="M234" s="10">
        <v>5</v>
      </c>
      <c r="N234" s="10">
        <v>1</v>
      </c>
      <c r="O234" s="10">
        <v>1</v>
      </c>
      <c r="P234" s="10">
        <v>1</v>
      </c>
      <c r="Q234" s="10">
        <v>0</v>
      </c>
      <c r="R234" s="10">
        <v>3</v>
      </c>
      <c r="S234" s="10">
        <v>1</v>
      </c>
      <c r="T234" s="10">
        <v>1</v>
      </c>
      <c r="U234" s="10">
        <v>1</v>
      </c>
      <c r="V234" s="10" t="s">
        <v>526</v>
      </c>
    </row>
    <row r="235" spans="2:22" x14ac:dyDescent="0.25">
      <c r="B235" t="str">
        <f>'raw data'!B235</f>
        <v>F</v>
      </c>
      <c r="C235" t="str">
        <f>'raw data'!D235</f>
        <v>Above 40</v>
      </c>
      <c r="D235" t="str">
        <f>'raw data'!F235</f>
        <v>DIPLOMA</v>
      </c>
      <c r="E235" t="str">
        <f>'raw data'!H235</f>
        <v>Facebook</v>
      </c>
      <c r="F235" s="10">
        <f>IF('raw data'!J235="Social",1,IF('raw data'!J235="Economic",2,IF('raw data'!J235="health",3,IF('raw data'!J235="Political",4,IF('raw data'!J235="Sports",5,"#NA")))))</f>
        <v>1</v>
      </c>
      <c r="G235" s="10">
        <v>1</v>
      </c>
      <c r="H235" s="10">
        <v>4</v>
      </c>
      <c r="I235" s="10">
        <v>2</v>
      </c>
      <c r="J235" s="10">
        <v>1</v>
      </c>
      <c r="K235" s="10">
        <v>1</v>
      </c>
      <c r="L235" s="10">
        <v>1</v>
      </c>
      <c r="M235" s="10">
        <v>5</v>
      </c>
      <c r="N235" s="10" t="s">
        <v>526</v>
      </c>
      <c r="O235" s="10">
        <v>1</v>
      </c>
      <c r="P235" s="10">
        <v>1</v>
      </c>
      <c r="Q235" s="10">
        <v>1</v>
      </c>
      <c r="R235" s="10">
        <v>3</v>
      </c>
      <c r="S235" s="10" t="s">
        <v>526</v>
      </c>
      <c r="T235" s="10" t="s">
        <v>526</v>
      </c>
      <c r="U235" s="10">
        <v>1</v>
      </c>
      <c r="V235" s="10" t="s">
        <v>526</v>
      </c>
    </row>
    <row r="236" spans="2:22" x14ac:dyDescent="0.25">
      <c r="B236" t="str">
        <f>'raw data'!B236</f>
        <v>F</v>
      </c>
      <c r="C236" t="str">
        <f>'raw data'!D236</f>
        <v>24-26</v>
      </c>
      <c r="D236" t="str">
        <f>'raw data'!F236</f>
        <v>BACHELOR</v>
      </c>
      <c r="E236" t="str">
        <f>'raw data'!H236</f>
        <v>Twitter</v>
      </c>
      <c r="F236" s="10">
        <f>IF('raw data'!J236="Social",1,IF('raw data'!J236="Economic",2,IF('raw data'!J236="health",3,IF('raw data'!J236="Political",4,IF('raw data'!J236="Sports",5,"#NA")))))</f>
        <v>1</v>
      </c>
      <c r="G236" s="10">
        <v>2</v>
      </c>
      <c r="H236" s="10">
        <v>1</v>
      </c>
      <c r="I236" s="10">
        <v>2</v>
      </c>
      <c r="J236" s="10">
        <v>1</v>
      </c>
      <c r="K236" s="10">
        <v>1</v>
      </c>
      <c r="L236" s="10">
        <v>1</v>
      </c>
      <c r="M236" s="10">
        <v>1</v>
      </c>
      <c r="N236" s="10">
        <v>1</v>
      </c>
      <c r="O236" s="10">
        <v>1</v>
      </c>
      <c r="P236" s="10">
        <v>0</v>
      </c>
      <c r="Q236" s="10">
        <v>1</v>
      </c>
      <c r="R236" s="10">
        <v>2</v>
      </c>
      <c r="S236" s="10">
        <v>1</v>
      </c>
      <c r="T236" s="10">
        <v>2</v>
      </c>
      <c r="U236" s="10">
        <v>1</v>
      </c>
      <c r="V236" s="10">
        <v>1</v>
      </c>
    </row>
    <row r="237" spans="2:22" x14ac:dyDescent="0.25">
      <c r="B237" t="str">
        <f>'raw data'!B237</f>
        <v>F</v>
      </c>
      <c r="C237" t="str">
        <f>'raw data'!D237</f>
        <v>27-29</v>
      </c>
      <c r="D237" t="str">
        <f>'raw data'!F237</f>
        <v>DIPLOMA</v>
      </c>
      <c r="E237" t="str">
        <f>'raw data'!H237</f>
        <v>Twitter</v>
      </c>
      <c r="F237" s="10">
        <f>IF('raw data'!J237="Social",1,IF('raw data'!J237="Economic",2,IF('raw data'!J237="health",3,IF('raw data'!J237="Political",4,IF('raw data'!J237="Sports",5,"#NA")))))</f>
        <v>5</v>
      </c>
      <c r="G237" s="10">
        <v>1</v>
      </c>
      <c r="H237" s="10">
        <v>1</v>
      </c>
      <c r="I237" s="10" t="s">
        <v>526</v>
      </c>
      <c r="J237" s="10" t="s">
        <v>526</v>
      </c>
      <c r="K237" s="10">
        <v>5</v>
      </c>
      <c r="L237" s="10">
        <v>5</v>
      </c>
      <c r="M237" s="10">
        <v>2</v>
      </c>
      <c r="N237" s="10">
        <v>1</v>
      </c>
      <c r="O237" s="10">
        <v>1</v>
      </c>
      <c r="P237" s="10" t="s">
        <v>526</v>
      </c>
      <c r="Q237" s="10">
        <v>0</v>
      </c>
      <c r="R237" s="10">
        <v>4</v>
      </c>
      <c r="S237" s="10">
        <v>0</v>
      </c>
      <c r="T237" s="10" t="s">
        <v>526</v>
      </c>
      <c r="U237" s="10">
        <v>1</v>
      </c>
      <c r="V237" s="10">
        <v>1</v>
      </c>
    </row>
    <row r="238" spans="2:22" x14ac:dyDescent="0.25">
      <c r="B238" t="str">
        <f>'raw data'!B238</f>
        <v>M</v>
      </c>
      <c r="C238" t="str">
        <f>'raw data'!D238</f>
        <v>27-29</v>
      </c>
      <c r="D238" t="str">
        <f>'raw data'!F238</f>
        <v>BACHELOR</v>
      </c>
      <c r="E238" t="str">
        <f>'raw data'!H238</f>
        <v>Whatsapp</v>
      </c>
      <c r="F238" s="10">
        <f>IF('raw data'!J238="Social",1,IF('raw data'!J238="Economic",2,IF('raw data'!J238="health",3,IF('raw data'!J238="Political",4,IF('raw data'!J238="Sports",5,"#NA")))))</f>
        <v>3</v>
      </c>
      <c r="G238" s="10">
        <v>4</v>
      </c>
      <c r="H238" s="10" t="s">
        <v>526</v>
      </c>
      <c r="I238" s="10">
        <v>1</v>
      </c>
      <c r="J238" s="10">
        <v>2</v>
      </c>
      <c r="K238" s="10">
        <v>2</v>
      </c>
      <c r="L238" s="10">
        <v>2</v>
      </c>
      <c r="M238" s="10">
        <v>5</v>
      </c>
      <c r="N238" s="10">
        <v>1</v>
      </c>
      <c r="O238" s="10" t="s">
        <v>526</v>
      </c>
      <c r="P238" s="10">
        <v>0</v>
      </c>
      <c r="Q238" s="10">
        <v>1</v>
      </c>
      <c r="R238" s="10">
        <v>4</v>
      </c>
      <c r="S238" s="10">
        <v>1</v>
      </c>
      <c r="T238" s="10">
        <v>3</v>
      </c>
      <c r="U238" s="10">
        <v>0</v>
      </c>
      <c r="V238" s="10">
        <v>0</v>
      </c>
    </row>
    <row r="239" spans="2:22" x14ac:dyDescent="0.25">
      <c r="B239" t="str">
        <f>'raw data'!B239</f>
        <v>M</v>
      </c>
      <c r="C239" t="str">
        <f>'raw data'!D239</f>
        <v>24-26</v>
      </c>
      <c r="D239" t="str">
        <f>'raw data'!F239</f>
        <v>DIPLOMA</v>
      </c>
      <c r="E239" t="str">
        <f>'raw data'!H239</f>
        <v>Twitter</v>
      </c>
      <c r="F239" s="10">
        <f>IF('raw data'!J239="Social",1,IF('raw data'!J239="Economic",2,IF('raw data'!J239="health",3,IF('raw data'!J239="Political",4,IF('raw data'!J239="Sports",5,"#NA")))))</f>
        <v>5</v>
      </c>
      <c r="G239" s="10">
        <v>1</v>
      </c>
      <c r="H239" s="10">
        <v>5</v>
      </c>
      <c r="I239" s="10">
        <v>2</v>
      </c>
      <c r="J239" s="10">
        <v>1</v>
      </c>
      <c r="K239" s="10" t="s">
        <v>526</v>
      </c>
      <c r="L239" s="10" t="s">
        <v>526</v>
      </c>
      <c r="M239" s="10">
        <v>2</v>
      </c>
      <c r="N239" s="10" t="s">
        <v>526</v>
      </c>
      <c r="O239" s="10">
        <v>1</v>
      </c>
      <c r="P239" s="10">
        <v>0</v>
      </c>
      <c r="Q239" s="10">
        <v>1</v>
      </c>
      <c r="R239" s="10">
        <v>4</v>
      </c>
      <c r="S239" s="10">
        <v>0</v>
      </c>
      <c r="T239" s="10" t="s">
        <v>526</v>
      </c>
      <c r="U239" s="10">
        <v>1</v>
      </c>
      <c r="V239" s="10" t="s">
        <v>526</v>
      </c>
    </row>
    <row r="240" spans="2:22" x14ac:dyDescent="0.25">
      <c r="B240" t="str">
        <f>'raw data'!B240</f>
        <v>F</v>
      </c>
      <c r="C240" t="str">
        <f>'raw data'!D240</f>
        <v>27-29</v>
      </c>
      <c r="D240" t="str">
        <f>'raw data'!F240</f>
        <v>DIPLOMA</v>
      </c>
      <c r="E240" t="str">
        <f>'raw data'!H240</f>
        <v>Twitter</v>
      </c>
      <c r="F240" s="10">
        <f>IF('raw data'!J240="Social",1,IF('raw data'!J240="Economic",2,IF('raw data'!J240="health",3,IF('raw data'!J240="Political",4,IF('raw data'!J240="Sports",5,"#NA")))))</f>
        <v>4</v>
      </c>
      <c r="G240" s="10">
        <v>1</v>
      </c>
      <c r="H240" s="10">
        <v>1</v>
      </c>
      <c r="I240" s="10" t="s">
        <v>526</v>
      </c>
      <c r="J240" s="10" t="s">
        <v>526</v>
      </c>
      <c r="K240" s="10">
        <v>5</v>
      </c>
      <c r="L240" s="10">
        <v>2</v>
      </c>
      <c r="M240" s="10">
        <v>2</v>
      </c>
      <c r="N240" s="10" t="s">
        <v>526</v>
      </c>
      <c r="O240" s="10">
        <v>0</v>
      </c>
      <c r="P240" s="10">
        <v>0</v>
      </c>
      <c r="Q240" s="10">
        <v>1</v>
      </c>
      <c r="R240" s="10">
        <v>4</v>
      </c>
      <c r="S240" s="10">
        <v>0</v>
      </c>
      <c r="T240" s="10" t="s">
        <v>526</v>
      </c>
      <c r="U240" s="10">
        <v>1</v>
      </c>
      <c r="V240" s="10">
        <v>0</v>
      </c>
    </row>
    <row r="241" spans="2:22" x14ac:dyDescent="0.25">
      <c r="B241" t="str">
        <f>'raw data'!B241</f>
        <v>F</v>
      </c>
      <c r="C241" t="str">
        <f>'raw data'!D241</f>
        <v>27-29</v>
      </c>
      <c r="D241" t="str">
        <f>'raw data'!F241</f>
        <v>DIPLOMA</v>
      </c>
      <c r="E241" t="str">
        <f>'raw data'!H241</f>
        <v>Twitter</v>
      </c>
      <c r="F241" s="10">
        <f>IF('raw data'!J241="Social",1,IF('raw data'!J241="Economic",2,IF('raw data'!J241="health",3,IF('raw data'!J241="Political",4,IF('raw data'!J241="Sports",5,"#NA")))))</f>
        <v>4</v>
      </c>
      <c r="G241" s="10" t="s">
        <v>526</v>
      </c>
      <c r="H241" s="10" t="s">
        <v>526</v>
      </c>
      <c r="I241" s="10" t="s">
        <v>526</v>
      </c>
      <c r="J241" s="10">
        <v>5</v>
      </c>
      <c r="K241" s="10">
        <v>2</v>
      </c>
      <c r="L241" s="10">
        <v>2</v>
      </c>
      <c r="M241" s="10">
        <v>2</v>
      </c>
      <c r="N241" s="10">
        <v>1</v>
      </c>
      <c r="O241" s="10">
        <v>0</v>
      </c>
      <c r="P241" s="10">
        <v>0</v>
      </c>
      <c r="Q241" s="10">
        <v>0</v>
      </c>
      <c r="R241" s="10">
        <v>1</v>
      </c>
      <c r="S241" s="10">
        <v>0</v>
      </c>
      <c r="T241" s="10" t="s">
        <v>526</v>
      </c>
      <c r="U241" s="10">
        <v>1</v>
      </c>
      <c r="V241" s="10" t="s">
        <v>526</v>
      </c>
    </row>
    <row r="242" spans="2:22" x14ac:dyDescent="0.25">
      <c r="B242" t="str">
        <f>'raw data'!B242</f>
        <v>M</v>
      </c>
      <c r="C242" t="str">
        <f>'raw data'!D242</f>
        <v>27-29</v>
      </c>
      <c r="D242" t="str">
        <f>'raw data'!F242</f>
        <v>BACHELOR</v>
      </c>
      <c r="E242" t="str">
        <f>'raw data'!H242</f>
        <v>Whatsapp</v>
      </c>
      <c r="F242" s="10">
        <f>IF('raw data'!J242="Social",1,IF('raw data'!J242="Economic",2,IF('raw data'!J242="health",3,IF('raw data'!J242="Political",4,IF('raw data'!J242="Sports",5,"#NA")))))</f>
        <v>2</v>
      </c>
      <c r="G242" s="10">
        <v>2</v>
      </c>
      <c r="H242" s="10">
        <v>2</v>
      </c>
      <c r="I242" s="10">
        <v>1</v>
      </c>
      <c r="J242" s="10">
        <v>2</v>
      </c>
      <c r="K242" s="10">
        <v>2</v>
      </c>
      <c r="L242" s="10">
        <v>2</v>
      </c>
      <c r="M242" s="10">
        <v>1</v>
      </c>
      <c r="N242" s="10">
        <v>1</v>
      </c>
      <c r="O242" s="10" t="s">
        <v>526</v>
      </c>
      <c r="P242" s="10">
        <v>0</v>
      </c>
      <c r="Q242" s="10">
        <v>0</v>
      </c>
      <c r="R242" s="10">
        <v>3</v>
      </c>
      <c r="S242" s="10">
        <v>1</v>
      </c>
      <c r="T242" s="10">
        <v>1</v>
      </c>
      <c r="U242" s="10">
        <v>1</v>
      </c>
      <c r="V242" s="10">
        <v>1</v>
      </c>
    </row>
    <row r="243" spans="2:22" x14ac:dyDescent="0.25">
      <c r="B243" t="str">
        <f>'raw data'!B243</f>
        <v>F</v>
      </c>
      <c r="C243" t="str">
        <f>'raw data'!D243</f>
        <v>21-23</v>
      </c>
      <c r="D243" t="str">
        <f>'raw data'!F243</f>
        <v>BACHELOR</v>
      </c>
      <c r="E243" t="str">
        <f>'raw data'!H243</f>
        <v>Twitter</v>
      </c>
      <c r="F243" s="10">
        <f>IF('raw data'!J243="Social",1,IF('raw data'!J243="Economic",2,IF('raw data'!J243="health",3,IF('raw data'!J243="Political",4,IF('raw data'!J243="Sports",5,"#NA")))))</f>
        <v>3</v>
      </c>
      <c r="G243" s="10">
        <v>4</v>
      </c>
      <c r="H243" s="10" t="s">
        <v>526</v>
      </c>
      <c r="I243" s="10">
        <v>5</v>
      </c>
      <c r="J243" s="10">
        <v>5</v>
      </c>
      <c r="K243" s="10">
        <v>2</v>
      </c>
      <c r="L243" s="10">
        <v>5</v>
      </c>
      <c r="M243" s="10">
        <v>1</v>
      </c>
      <c r="N243" s="10">
        <v>1</v>
      </c>
      <c r="O243" s="10">
        <v>1</v>
      </c>
      <c r="P243" s="10">
        <v>0</v>
      </c>
      <c r="Q243" s="10">
        <v>0</v>
      </c>
      <c r="R243" s="10">
        <v>2</v>
      </c>
      <c r="S243" s="10">
        <v>1</v>
      </c>
      <c r="T243" s="10">
        <v>4</v>
      </c>
      <c r="U243" s="10">
        <v>1</v>
      </c>
      <c r="V243" s="10">
        <v>0</v>
      </c>
    </row>
    <row r="244" spans="2:22" x14ac:dyDescent="0.25">
      <c r="B244" t="str">
        <f>'raw data'!B244</f>
        <v>M</v>
      </c>
      <c r="C244" t="str">
        <f>'raw data'!D244</f>
        <v>30-39</v>
      </c>
      <c r="D244" t="str">
        <f>'raw data'!F244</f>
        <v>DIPLOMA</v>
      </c>
      <c r="E244" t="str">
        <f>'raw data'!H244</f>
        <v>Twitter</v>
      </c>
      <c r="F244" s="10">
        <f>IF('raw data'!J244="Social",1,IF('raw data'!J244="Economic",2,IF('raw data'!J244="health",3,IF('raw data'!J244="Political",4,IF('raw data'!J244="Sports",5,"#NA")))))</f>
        <v>3</v>
      </c>
      <c r="G244" s="10">
        <v>4</v>
      </c>
      <c r="H244" s="10" t="s">
        <v>526</v>
      </c>
      <c r="I244" s="10">
        <v>5</v>
      </c>
      <c r="J244" s="10">
        <v>1</v>
      </c>
      <c r="K244" s="10">
        <v>2</v>
      </c>
      <c r="L244" s="10">
        <v>1</v>
      </c>
      <c r="M244" s="10">
        <v>2</v>
      </c>
      <c r="N244" s="10">
        <v>0</v>
      </c>
      <c r="O244" s="10">
        <v>0</v>
      </c>
      <c r="P244" s="10">
        <v>0</v>
      </c>
      <c r="Q244" s="10">
        <v>1</v>
      </c>
      <c r="R244" s="10">
        <v>3</v>
      </c>
      <c r="S244" s="10">
        <v>1</v>
      </c>
      <c r="T244" s="10">
        <v>2</v>
      </c>
      <c r="U244" s="10" t="s">
        <v>526</v>
      </c>
      <c r="V244" s="10">
        <v>1</v>
      </c>
    </row>
    <row r="245" spans="2:22" x14ac:dyDescent="0.25">
      <c r="B245" t="str">
        <f>'raw data'!B245</f>
        <v>M</v>
      </c>
      <c r="C245" t="str">
        <f>'raw data'!D245</f>
        <v>30-39</v>
      </c>
      <c r="D245" t="str">
        <f>'raw data'!F245</f>
        <v>BACHELOR</v>
      </c>
      <c r="E245" t="str">
        <f>'raw data'!H245</f>
        <v>Whatsapp</v>
      </c>
      <c r="F245" s="10">
        <f>IF('raw data'!J245="Social",1,IF('raw data'!J245="Economic",2,IF('raw data'!J245="health",3,IF('raw data'!J245="Political",4,IF('raw data'!J245="Sports",5,"#NA")))))</f>
        <v>3</v>
      </c>
      <c r="G245" s="10" t="s">
        <v>526</v>
      </c>
      <c r="H245" s="10" t="s">
        <v>526</v>
      </c>
      <c r="I245" s="10">
        <v>1</v>
      </c>
      <c r="J245" s="10">
        <v>5</v>
      </c>
      <c r="K245" s="10">
        <v>5</v>
      </c>
      <c r="L245" s="10">
        <v>2</v>
      </c>
      <c r="M245" s="10">
        <v>2</v>
      </c>
      <c r="N245" s="10">
        <v>1</v>
      </c>
      <c r="O245" s="10">
        <v>0</v>
      </c>
      <c r="P245" s="10">
        <v>0</v>
      </c>
      <c r="Q245" s="10">
        <v>1</v>
      </c>
      <c r="R245" s="10">
        <v>5</v>
      </c>
      <c r="S245" s="10">
        <v>1</v>
      </c>
      <c r="T245" s="10">
        <v>2</v>
      </c>
      <c r="U245" s="10">
        <v>1</v>
      </c>
      <c r="V245" s="10">
        <v>1</v>
      </c>
    </row>
    <row r="246" spans="2:22" x14ac:dyDescent="0.25">
      <c r="B246" t="str">
        <f>'raw data'!B246</f>
        <v>F</v>
      </c>
      <c r="C246" t="str">
        <f>'raw data'!D246</f>
        <v>18-20</v>
      </c>
      <c r="D246" t="str">
        <f>'raw data'!F246</f>
        <v>DIPLOMA</v>
      </c>
      <c r="E246" t="str">
        <f>'raw data'!H246</f>
        <v>Facebook</v>
      </c>
      <c r="F246" s="10">
        <f>IF('raw data'!J246="Social",1,IF('raw data'!J246="Economic",2,IF('raw data'!J246="health",3,IF('raw data'!J246="Political",4,IF('raw data'!J246="Sports",5,"#NA")))))</f>
        <v>1</v>
      </c>
      <c r="G246" s="10">
        <v>1</v>
      </c>
      <c r="H246" s="10">
        <v>4</v>
      </c>
      <c r="I246" s="10">
        <v>2</v>
      </c>
      <c r="J246" s="10">
        <v>1</v>
      </c>
      <c r="K246" s="10">
        <v>1</v>
      </c>
      <c r="L246" s="10">
        <v>1</v>
      </c>
      <c r="M246" s="10" t="s">
        <v>526</v>
      </c>
      <c r="N246" s="10">
        <v>0</v>
      </c>
      <c r="O246" s="10">
        <v>1</v>
      </c>
      <c r="P246" s="10">
        <v>1</v>
      </c>
      <c r="Q246" s="10">
        <v>1</v>
      </c>
      <c r="R246" s="10">
        <v>1</v>
      </c>
      <c r="S246" s="10" t="s">
        <v>526</v>
      </c>
      <c r="T246" s="10" t="s">
        <v>526</v>
      </c>
      <c r="U246" s="10">
        <v>1</v>
      </c>
      <c r="V246" s="10" t="s">
        <v>526</v>
      </c>
    </row>
    <row r="247" spans="2:22" x14ac:dyDescent="0.25">
      <c r="B247" t="str">
        <f>'raw data'!B247</f>
        <v>F</v>
      </c>
      <c r="C247" t="str">
        <f>'raw data'!D247</f>
        <v>18-20</v>
      </c>
      <c r="D247" t="str">
        <f>'raw data'!F247</f>
        <v>DIPLOMA</v>
      </c>
      <c r="E247" t="str">
        <f>'raw data'!H247</f>
        <v>Facebook</v>
      </c>
      <c r="F247" s="10">
        <f>IF('raw data'!J247="Social",1,IF('raw data'!J247="Economic",2,IF('raw data'!J247="health",3,IF('raw data'!J247="Political",4,IF('raw data'!J247="Sports",5,"#NA")))))</f>
        <v>1</v>
      </c>
      <c r="G247" s="10">
        <v>1</v>
      </c>
      <c r="H247" s="10">
        <v>4</v>
      </c>
      <c r="I247" s="10">
        <v>2</v>
      </c>
      <c r="J247" s="10">
        <v>1</v>
      </c>
      <c r="K247" s="10">
        <v>1</v>
      </c>
      <c r="L247" s="10">
        <v>1</v>
      </c>
      <c r="M247" s="10">
        <v>5</v>
      </c>
      <c r="N247" s="10" t="s">
        <v>526</v>
      </c>
      <c r="O247" s="10">
        <v>1</v>
      </c>
      <c r="P247" s="10">
        <v>0</v>
      </c>
      <c r="Q247" s="10">
        <v>1</v>
      </c>
      <c r="R247" s="10">
        <v>3</v>
      </c>
      <c r="S247" s="10" t="s">
        <v>526</v>
      </c>
      <c r="T247" s="10" t="s">
        <v>526</v>
      </c>
      <c r="U247" s="10">
        <v>1</v>
      </c>
      <c r="V247" s="10" t="s">
        <v>526</v>
      </c>
    </row>
    <row r="248" spans="2:22" x14ac:dyDescent="0.25">
      <c r="B248" t="str">
        <f>'raw data'!B248</f>
        <v>F</v>
      </c>
      <c r="C248" t="str">
        <f>'raw data'!D248</f>
        <v>27-29</v>
      </c>
      <c r="D248" t="str">
        <f>'raw data'!F248</f>
        <v>MASTERS</v>
      </c>
      <c r="E248" t="str">
        <f>'raw data'!H248</f>
        <v>Facebook</v>
      </c>
      <c r="F248" s="10">
        <f>IF('raw data'!J248="Social",1,IF('raw data'!J248="Economic",2,IF('raw data'!J248="health",3,IF('raw data'!J248="Political",4,IF('raw data'!J248="Sports",5,"#NA")))))</f>
        <v>4</v>
      </c>
      <c r="G248" s="10" t="s">
        <v>526</v>
      </c>
      <c r="H248" s="10" t="s">
        <v>526</v>
      </c>
      <c r="I248" s="10">
        <v>5</v>
      </c>
      <c r="J248" s="10">
        <v>5</v>
      </c>
      <c r="K248" s="10">
        <v>2</v>
      </c>
      <c r="L248" s="10">
        <v>2</v>
      </c>
      <c r="M248" s="10">
        <v>2</v>
      </c>
      <c r="N248" s="10">
        <v>1</v>
      </c>
      <c r="O248" s="10">
        <v>0</v>
      </c>
      <c r="P248" s="10">
        <v>0</v>
      </c>
      <c r="Q248" s="10">
        <v>0</v>
      </c>
      <c r="R248" s="10">
        <v>1</v>
      </c>
      <c r="S248" s="10">
        <v>0</v>
      </c>
      <c r="T248" s="10" t="s">
        <v>526</v>
      </c>
      <c r="U248" s="10" t="s">
        <v>526</v>
      </c>
      <c r="V248" s="10" t="s">
        <v>526</v>
      </c>
    </row>
    <row r="249" spans="2:22" x14ac:dyDescent="0.25">
      <c r="B249" t="str">
        <f>'raw data'!B249</f>
        <v>F</v>
      </c>
      <c r="C249" t="str">
        <f>'raw data'!D249</f>
        <v>21-23</v>
      </c>
      <c r="D249" t="str">
        <f>'raw data'!F249</f>
        <v>BACHELOR</v>
      </c>
      <c r="E249" t="str">
        <f>'raw data'!H249</f>
        <v>Facebook</v>
      </c>
      <c r="F249" s="10">
        <f>IF('raw data'!J249="Social",1,IF('raw data'!J249="Economic",2,IF('raw data'!J249="health",3,IF('raw data'!J249="Political",4,IF('raw data'!J249="Sports",5,"#NA")))))</f>
        <v>3</v>
      </c>
      <c r="G249" s="10">
        <v>2</v>
      </c>
      <c r="H249" s="10">
        <v>4</v>
      </c>
      <c r="I249" s="10">
        <v>1</v>
      </c>
      <c r="J249" s="10">
        <v>2</v>
      </c>
      <c r="K249" s="10">
        <v>2</v>
      </c>
      <c r="L249" s="10">
        <v>2</v>
      </c>
      <c r="M249" s="10">
        <v>2</v>
      </c>
      <c r="N249" s="10">
        <v>1</v>
      </c>
      <c r="O249" s="10">
        <v>1</v>
      </c>
      <c r="P249" s="10">
        <v>0</v>
      </c>
      <c r="Q249" s="10">
        <v>0</v>
      </c>
      <c r="R249" s="10">
        <v>5</v>
      </c>
      <c r="S249" s="10">
        <v>1</v>
      </c>
      <c r="T249" s="10">
        <v>3</v>
      </c>
      <c r="U249" s="10">
        <v>1</v>
      </c>
      <c r="V249" s="10">
        <v>1</v>
      </c>
    </row>
    <row r="250" spans="2:22" x14ac:dyDescent="0.25">
      <c r="B250" t="str">
        <f>'raw data'!B250</f>
        <v>F</v>
      </c>
      <c r="C250" t="str">
        <f>'raw data'!D250</f>
        <v>21-23</v>
      </c>
      <c r="D250" t="str">
        <f>'raw data'!F250</f>
        <v>BACHELOR</v>
      </c>
      <c r="E250" t="str">
        <f>'raw data'!H250</f>
        <v>Twitter</v>
      </c>
      <c r="F250" s="10">
        <f>IF('raw data'!J250="Social",1,IF('raw data'!J250="Economic",2,IF('raw data'!J250="health",3,IF('raw data'!J250="Political",4,IF('raw data'!J250="Sports",5,"#NA")))))</f>
        <v>3</v>
      </c>
      <c r="G250" s="10">
        <v>2</v>
      </c>
      <c r="H250" s="10">
        <v>5</v>
      </c>
      <c r="I250" s="10">
        <v>5</v>
      </c>
      <c r="J250" s="10">
        <v>2</v>
      </c>
      <c r="K250" s="10">
        <v>2</v>
      </c>
      <c r="L250" s="10">
        <v>2</v>
      </c>
      <c r="M250" s="10">
        <v>1</v>
      </c>
      <c r="N250" s="10">
        <v>1</v>
      </c>
      <c r="O250" s="10">
        <v>1</v>
      </c>
      <c r="P250" s="10">
        <v>1</v>
      </c>
      <c r="Q250" s="10">
        <v>1</v>
      </c>
      <c r="R250" s="10">
        <v>4</v>
      </c>
      <c r="S250" s="10">
        <v>1</v>
      </c>
      <c r="T250" s="10">
        <v>2</v>
      </c>
      <c r="U250" s="10">
        <v>1</v>
      </c>
      <c r="V250" s="10">
        <v>1</v>
      </c>
    </row>
    <row r="251" spans="2:22" x14ac:dyDescent="0.25">
      <c r="B251" t="str">
        <f>'raw data'!B251</f>
        <v>F</v>
      </c>
      <c r="C251" t="str">
        <f>'raw data'!D251</f>
        <v>30-39</v>
      </c>
      <c r="D251" t="str">
        <f>'raw data'!F251</f>
        <v>MASTERS</v>
      </c>
      <c r="E251" t="str">
        <f>'raw data'!H251</f>
        <v>Facebook</v>
      </c>
      <c r="F251" s="10">
        <f>IF('raw data'!J251="Social",1,IF('raw data'!J251="Economic",2,IF('raw data'!J251="health",3,IF('raw data'!J251="Political",4,IF('raw data'!J251="Sports",5,"#NA")))))</f>
        <v>2</v>
      </c>
      <c r="G251" s="10">
        <v>2</v>
      </c>
      <c r="H251" s="10">
        <v>5</v>
      </c>
      <c r="I251" s="10">
        <v>2</v>
      </c>
      <c r="J251" s="10">
        <v>1</v>
      </c>
      <c r="K251" s="10">
        <v>1</v>
      </c>
      <c r="L251" s="10" t="s">
        <v>526</v>
      </c>
      <c r="M251" s="10">
        <v>5</v>
      </c>
      <c r="N251" s="10">
        <v>1</v>
      </c>
      <c r="O251" s="10">
        <v>1</v>
      </c>
      <c r="P251" s="10">
        <v>1</v>
      </c>
      <c r="Q251" s="10">
        <v>1</v>
      </c>
      <c r="R251" s="10">
        <v>1</v>
      </c>
      <c r="S251" s="10">
        <v>0</v>
      </c>
      <c r="T251" s="10" t="s">
        <v>526</v>
      </c>
      <c r="U251" s="10">
        <v>0</v>
      </c>
      <c r="V251" s="10" t="s">
        <v>526</v>
      </c>
    </row>
    <row r="252" spans="2:22" x14ac:dyDescent="0.25">
      <c r="B252" t="str">
        <f>'raw data'!B252</f>
        <v>F</v>
      </c>
      <c r="C252" t="str">
        <f>'raw data'!D252</f>
        <v>18-20</v>
      </c>
      <c r="D252" t="str">
        <f>'raw data'!F252</f>
        <v>DIPLOMA</v>
      </c>
      <c r="E252" t="str">
        <f>'raw data'!H252</f>
        <v>Facebook</v>
      </c>
      <c r="F252" s="10">
        <f>IF('raw data'!J252="Social",1,IF('raw data'!J252="Economic",2,IF('raw data'!J252="health",3,IF('raw data'!J252="Political",4,IF('raw data'!J252="Sports",5,"#NA")))))</f>
        <v>2</v>
      </c>
      <c r="G252" s="10">
        <v>1</v>
      </c>
      <c r="H252" s="10">
        <v>4</v>
      </c>
      <c r="I252" s="10">
        <v>1</v>
      </c>
      <c r="J252" s="10">
        <v>1</v>
      </c>
      <c r="K252" s="10">
        <v>2</v>
      </c>
      <c r="L252" s="10">
        <v>1</v>
      </c>
      <c r="M252" s="10">
        <v>5</v>
      </c>
      <c r="N252" s="10">
        <v>0</v>
      </c>
      <c r="O252" s="10">
        <v>1</v>
      </c>
      <c r="P252" s="10">
        <v>0</v>
      </c>
      <c r="Q252" s="10">
        <v>0</v>
      </c>
      <c r="R252" s="10">
        <v>1</v>
      </c>
      <c r="S252" s="10" t="s">
        <v>526</v>
      </c>
      <c r="T252" s="10" t="s">
        <v>526</v>
      </c>
      <c r="U252" s="10">
        <v>0</v>
      </c>
      <c r="V252" s="10">
        <v>0</v>
      </c>
    </row>
    <row r="253" spans="2:22" x14ac:dyDescent="0.25">
      <c r="B253" t="str">
        <f>'raw data'!B253</f>
        <v>F</v>
      </c>
      <c r="C253" t="str">
        <f>'raw data'!D253</f>
        <v>21-23</v>
      </c>
      <c r="D253" t="str">
        <f>'raw data'!F253</f>
        <v>BACHELOR</v>
      </c>
      <c r="E253" t="str">
        <f>'raw data'!H253</f>
        <v>Twitter</v>
      </c>
      <c r="F253" s="10">
        <f>IF('raw data'!J253="Social",1,IF('raw data'!J253="Economic",2,IF('raw data'!J253="health",3,IF('raw data'!J253="Political",4,IF('raw data'!J253="Sports",5,"#NA")))))</f>
        <v>3</v>
      </c>
      <c r="G253" s="10">
        <v>2</v>
      </c>
      <c r="H253" s="10">
        <v>4</v>
      </c>
      <c r="I253" s="10">
        <v>1</v>
      </c>
      <c r="J253" s="10">
        <v>2</v>
      </c>
      <c r="K253" s="10">
        <v>2</v>
      </c>
      <c r="L253" s="10">
        <v>2</v>
      </c>
      <c r="M253" s="10">
        <v>2</v>
      </c>
      <c r="N253" s="10">
        <v>1</v>
      </c>
      <c r="O253" s="10">
        <v>1</v>
      </c>
      <c r="P253" s="10" t="s">
        <v>526</v>
      </c>
      <c r="Q253" s="10">
        <v>1</v>
      </c>
      <c r="R253" s="10">
        <v>4</v>
      </c>
      <c r="S253" s="10">
        <v>1</v>
      </c>
      <c r="T253" s="10">
        <v>2</v>
      </c>
      <c r="U253" s="10">
        <v>1</v>
      </c>
      <c r="V253" s="10">
        <v>1</v>
      </c>
    </row>
    <row r="254" spans="2:22" x14ac:dyDescent="0.25">
      <c r="B254" t="str">
        <f>'raw data'!B254</f>
        <v>F</v>
      </c>
      <c r="C254" t="str">
        <f>'raw data'!D254</f>
        <v>18-20</v>
      </c>
      <c r="D254" t="str">
        <f>'raw data'!F254</f>
        <v>DIPLOMA</v>
      </c>
      <c r="E254" t="str">
        <f>'raw data'!H254</f>
        <v>Facebook</v>
      </c>
      <c r="F254" s="10">
        <f>IF('raw data'!J254="Social",1,IF('raw data'!J254="Economic",2,IF('raw data'!J254="health",3,IF('raw data'!J254="Political",4,IF('raw data'!J254="Sports",5,"#NA")))))</f>
        <v>1</v>
      </c>
      <c r="G254" s="10">
        <v>1</v>
      </c>
      <c r="H254" s="10">
        <v>1</v>
      </c>
      <c r="I254" s="10">
        <v>2</v>
      </c>
      <c r="J254" s="10">
        <v>1</v>
      </c>
      <c r="K254" s="10">
        <v>1</v>
      </c>
      <c r="L254" s="10">
        <v>1</v>
      </c>
      <c r="M254" s="10">
        <v>1</v>
      </c>
      <c r="N254" s="10">
        <v>1</v>
      </c>
      <c r="O254" s="10" t="s">
        <v>526</v>
      </c>
      <c r="P254" s="10">
        <v>0</v>
      </c>
      <c r="Q254" s="10" t="s">
        <v>526</v>
      </c>
      <c r="R254" s="10">
        <v>1</v>
      </c>
      <c r="S254" s="10" t="s">
        <v>526</v>
      </c>
      <c r="T254" s="10" t="s">
        <v>526</v>
      </c>
      <c r="U254" s="10" t="s">
        <v>526</v>
      </c>
      <c r="V254" s="10" t="s">
        <v>526</v>
      </c>
    </row>
    <row r="255" spans="2:22" x14ac:dyDescent="0.25">
      <c r="B255" t="str">
        <f>'raw data'!B255</f>
        <v>M</v>
      </c>
      <c r="C255" t="str">
        <f>'raw data'!D255</f>
        <v>27-29</v>
      </c>
      <c r="D255" t="str">
        <f>'raw data'!F255</f>
        <v>BACHELOR</v>
      </c>
      <c r="E255" t="str">
        <f>'raw data'!H255</f>
        <v>Telegram</v>
      </c>
      <c r="F255" s="10">
        <f>IF('raw data'!J255="Social",1,IF('raw data'!J255="Economic",2,IF('raw data'!J255="health",3,IF('raw data'!J255="Political",4,IF('raw data'!J255="Sports",5,"#NA")))))</f>
        <v>3</v>
      </c>
      <c r="G255" s="10" t="s">
        <v>526</v>
      </c>
      <c r="H255" s="10" t="s">
        <v>526</v>
      </c>
      <c r="I255" s="10">
        <v>5</v>
      </c>
      <c r="J255" s="10">
        <v>2</v>
      </c>
      <c r="K255" s="10">
        <v>2</v>
      </c>
      <c r="L255" s="10">
        <v>2</v>
      </c>
      <c r="M255" s="10">
        <v>5</v>
      </c>
      <c r="N255" s="10">
        <v>1</v>
      </c>
      <c r="O255" s="10">
        <v>1</v>
      </c>
      <c r="P255" s="10">
        <v>0</v>
      </c>
      <c r="Q255" s="10">
        <v>1</v>
      </c>
      <c r="R255" s="10">
        <v>4</v>
      </c>
      <c r="S255" s="10">
        <v>1</v>
      </c>
      <c r="T255" s="10" t="s">
        <v>526</v>
      </c>
      <c r="U255" s="10" t="s">
        <v>526</v>
      </c>
      <c r="V255" s="10">
        <v>0</v>
      </c>
    </row>
    <row r="256" spans="2:22" x14ac:dyDescent="0.25">
      <c r="B256" t="str">
        <f>'raw data'!B256</f>
        <v>F</v>
      </c>
      <c r="C256" t="str">
        <f>'raw data'!D256</f>
        <v>18-20</v>
      </c>
      <c r="D256" t="str">
        <f>'raw data'!F256</f>
        <v>DIPLOMA</v>
      </c>
      <c r="E256" t="str">
        <f>'raw data'!H256</f>
        <v>Facebook</v>
      </c>
      <c r="F256" s="10">
        <f>IF('raw data'!J256="Social",1,IF('raw data'!J256="Economic",2,IF('raw data'!J256="health",3,IF('raw data'!J256="Political",4,IF('raw data'!J256="Sports",5,"#NA")))))</f>
        <v>2</v>
      </c>
      <c r="G256" s="10">
        <v>1</v>
      </c>
      <c r="H256" s="10">
        <v>4</v>
      </c>
      <c r="I256" s="10">
        <v>1</v>
      </c>
      <c r="J256" s="10">
        <v>1</v>
      </c>
      <c r="K256" s="10">
        <v>1</v>
      </c>
      <c r="L256" s="10">
        <v>1</v>
      </c>
      <c r="M256" s="10">
        <v>5</v>
      </c>
      <c r="N256" s="10" t="s">
        <v>526</v>
      </c>
      <c r="O256" s="10">
        <v>1</v>
      </c>
      <c r="P256" s="10">
        <v>0</v>
      </c>
      <c r="Q256" s="10">
        <v>1</v>
      </c>
      <c r="R256" s="10">
        <v>3</v>
      </c>
      <c r="S256" s="10">
        <v>1</v>
      </c>
      <c r="T256" s="10">
        <v>2</v>
      </c>
      <c r="U256" s="10">
        <v>0</v>
      </c>
      <c r="V256" s="10" t="s">
        <v>526</v>
      </c>
    </row>
    <row r="257" spans="2:22" x14ac:dyDescent="0.25">
      <c r="B257" t="str">
        <f>'raw data'!B257</f>
        <v>M</v>
      </c>
      <c r="C257" t="str">
        <f>'raw data'!D257</f>
        <v>24-26</v>
      </c>
      <c r="D257" t="str">
        <f>'raw data'!F257</f>
        <v>DIPLOMA</v>
      </c>
      <c r="E257" t="str">
        <f>'raw data'!H257</f>
        <v>Twitter</v>
      </c>
      <c r="F257" s="10">
        <f>IF('raw data'!J257="Social",1,IF('raw data'!J257="Economic",2,IF('raw data'!J257="health",3,IF('raw data'!J257="Political",4,IF('raw data'!J257="Sports",5,"#NA")))))</f>
        <v>2</v>
      </c>
      <c r="G257" s="10" t="s">
        <v>526</v>
      </c>
      <c r="H257" s="10" t="s">
        <v>526</v>
      </c>
      <c r="I257" s="10">
        <v>2</v>
      </c>
      <c r="J257" s="10" t="s">
        <v>526</v>
      </c>
      <c r="K257" s="10">
        <v>5</v>
      </c>
      <c r="L257" s="10" t="s">
        <v>526</v>
      </c>
      <c r="M257" s="10" t="s">
        <v>526</v>
      </c>
      <c r="N257" s="10">
        <v>1</v>
      </c>
      <c r="O257" s="10">
        <v>1</v>
      </c>
      <c r="P257" s="10">
        <v>0</v>
      </c>
      <c r="Q257" s="10">
        <v>0</v>
      </c>
      <c r="R257" s="10">
        <v>4</v>
      </c>
      <c r="S257" s="10">
        <v>0</v>
      </c>
      <c r="T257" s="10" t="s">
        <v>526</v>
      </c>
      <c r="U257" s="10">
        <v>1</v>
      </c>
      <c r="V257" s="10" t="s">
        <v>526</v>
      </c>
    </row>
    <row r="258" spans="2:22" x14ac:dyDescent="0.25">
      <c r="B258" t="str">
        <f>'raw data'!B258</f>
        <v>M</v>
      </c>
      <c r="C258" t="str">
        <f>'raw data'!D258</f>
        <v>30-39</v>
      </c>
      <c r="D258" t="str">
        <f>'raw data'!F258</f>
        <v>DIPLOMA</v>
      </c>
      <c r="E258" t="str">
        <f>'raw data'!H258</f>
        <v>Twitter</v>
      </c>
      <c r="F258" s="10">
        <f>IF('raw data'!J258="Social",1,IF('raw data'!J258="Economic",2,IF('raw data'!J258="health",3,IF('raw data'!J258="Political",4,IF('raw data'!J258="Sports",5,"#NA")))))</f>
        <v>3</v>
      </c>
      <c r="G258" s="10">
        <v>4</v>
      </c>
      <c r="H258" s="10" t="s">
        <v>526</v>
      </c>
      <c r="I258" s="10">
        <v>5</v>
      </c>
      <c r="J258" s="10">
        <v>1</v>
      </c>
      <c r="K258" s="10">
        <v>2</v>
      </c>
      <c r="L258" s="10">
        <v>1</v>
      </c>
      <c r="M258" s="10">
        <v>1</v>
      </c>
      <c r="N258" s="10">
        <v>0</v>
      </c>
      <c r="O258" s="10">
        <v>0</v>
      </c>
      <c r="P258" s="10">
        <v>0</v>
      </c>
      <c r="Q258" s="10">
        <v>1</v>
      </c>
      <c r="R258" s="10">
        <v>5</v>
      </c>
      <c r="S258" s="10">
        <v>1</v>
      </c>
      <c r="T258" s="10">
        <v>3</v>
      </c>
      <c r="U258" s="10" t="s">
        <v>526</v>
      </c>
      <c r="V258" s="10">
        <v>1</v>
      </c>
    </row>
    <row r="259" spans="2:22" x14ac:dyDescent="0.25">
      <c r="B259" t="str">
        <f>'raw data'!B259</f>
        <v>F</v>
      </c>
      <c r="C259" t="str">
        <f>'raw data'!D259</f>
        <v>30-39</v>
      </c>
      <c r="D259" t="str">
        <f>'raw data'!F259</f>
        <v>DIPLOMA</v>
      </c>
      <c r="E259" t="str">
        <f>'raw data'!H259</f>
        <v>Twitter</v>
      </c>
      <c r="F259" s="10">
        <f>IF('raw data'!J259="Social",1,IF('raw data'!J259="Economic",2,IF('raw data'!J259="health",3,IF('raw data'!J259="Political",4,IF('raw data'!J259="Sports",5,"#NA")))))</f>
        <v>3</v>
      </c>
      <c r="G259" s="10">
        <v>4</v>
      </c>
      <c r="H259" s="10" t="s">
        <v>526</v>
      </c>
      <c r="I259" s="10">
        <v>1</v>
      </c>
      <c r="J259" s="10">
        <v>1</v>
      </c>
      <c r="K259" s="10">
        <v>2</v>
      </c>
      <c r="L259" s="10">
        <v>1</v>
      </c>
      <c r="M259" s="10">
        <v>1</v>
      </c>
      <c r="N259" s="10">
        <v>0</v>
      </c>
      <c r="O259" s="10">
        <v>1</v>
      </c>
      <c r="P259" s="10" t="s">
        <v>526</v>
      </c>
      <c r="Q259" s="10">
        <v>0</v>
      </c>
      <c r="R259" s="10">
        <v>3</v>
      </c>
      <c r="S259" s="10">
        <v>1</v>
      </c>
      <c r="T259" s="10">
        <v>1</v>
      </c>
      <c r="U259" s="10">
        <v>1</v>
      </c>
      <c r="V259" s="10" t="s">
        <v>526</v>
      </c>
    </row>
    <row r="260" spans="2:22" x14ac:dyDescent="0.25">
      <c r="B260" t="str">
        <f>'raw data'!B260</f>
        <v>F</v>
      </c>
      <c r="C260" t="str">
        <f>'raw data'!D260</f>
        <v>30-39</v>
      </c>
      <c r="D260" t="str">
        <f>'raw data'!F260</f>
        <v>MASTERS</v>
      </c>
      <c r="E260" t="str">
        <f>'raw data'!H260</f>
        <v>Twitter</v>
      </c>
      <c r="F260" s="10">
        <f>IF('raw data'!J260="Social",1,IF('raw data'!J260="Economic",2,IF('raw data'!J260="health",3,IF('raw data'!J260="Political",4,IF('raw data'!J260="Sports",5,"#NA")))))</f>
        <v>3</v>
      </c>
      <c r="G260" s="10">
        <v>2</v>
      </c>
      <c r="H260" s="10">
        <v>5</v>
      </c>
      <c r="I260" s="10">
        <v>2</v>
      </c>
      <c r="J260" s="10">
        <v>1</v>
      </c>
      <c r="K260" s="10">
        <v>1</v>
      </c>
      <c r="L260" s="10" t="s">
        <v>526</v>
      </c>
      <c r="M260" s="10">
        <v>5</v>
      </c>
      <c r="N260" s="10">
        <v>1</v>
      </c>
      <c r="O260" s="10">
        <v>1</v>
      </c>
      <c r="P260" s="10">
        <v>1</v>
      </c>
      <c r="Q260" s="10">
        <v>1</v>
      </c>
      <c r="R260" s="10">
        <v>3</v>
      </c>
      <c r="S260" s="10">
        <v>0</v>
      </c>
      <c r="T260" s="10" t="s">
        <v>526</v>
      </c>
      <c r="U260" s="10">
        <v>0</v>
      </c>
      <c r="V260" s="10" t="s">
        <v>526</v>
      </c>
    </row>
    <row r="261" spans="2:22" x14ac:dyDescent="0.25">
      <c r="B261" t="str">
        <f>'raw data'!B261</f>
        <v>M</v>
      </c>
      <c r="C261" t="str">
        <f>'raw data'!D261</f>
        <v>27-29</v>
      </c>
      <c r="D261" t="str">
        <f>'raw data'!F261</f>
        <v>BACHELOR</v>
      </c>
      <c r="E261" t="str">
        <f>'raw data'!H261</f>
        <v>Telegram</v>
      </c>
      <c r="F261" s="10">
        <f>IF('raw data'!J261="Social",1,IF('raw data'!J261="Economic",2,IF('raw data'!J261="health",3,IF('raw data'!J261="Political",4,IF('raw data'!J261="Sports",5,"#NA")))))</f>
        <v>3</v>
      </c>
      <c r="G261" s="10" t="s">
        <v>526</v>
      </c>
      <c r="H261" s="10" t="s">
        <v>526</v>
      </c>
      <c r="I261" s="10">
        <v>5</v>
      </c>
      <c r="J261" s="10">
        <v>5</v>
      </c>
      <c r="K261" s="10">
        <v>2</v>
      </c>
      <c r="L261" s="10">
        <v>2</v>
      </c>
      <c r="M261" s="10">
        <v>2</v>
      </c>
      <c r="N261" s="10">
        <v>1</v>
      </c>
      <c r="O261" s="10">
        <v>0</v>
      </c>
      <c r="P261" s="10">
        <v>0</v>
      </c>
      <c r="Q261" s="10">
        <v>0</v>
      </c>
      <c r="R261" s="10">
        <v>1</v>
      </c>
      <c r="S261" s="10">
        <v>0</v>
      </c>
      <c r="T261" s="10" t="s">
        <v>526</v>
      </c>
      <c r="U261" s="10" t="s">
        <v>526</v>
      </c>
      <c r="V261" s="10" t="s">
        <v>526</v>
      </c>
    </row>
    <row r="262" spans="2:22" x14ac:dyDescent="0.25">
      <c r="B262" t="str">
        <f>'raw data'!B262</f>
        <v>F</v>
      </c>
      <c r="C262" t="str">
        <f>'raw data'!D262</f>
        <v>30-39</v>
      </c>
      <c r="D262" t="str">
        <f>'raw data'!F262</f>
        <v>DIPLOMA</v>
      </c>
      <c r="E262" t="str">
        <f>'raw data'!H262</f>
        <v>Twitter</v>
      </c>
      <c r="F262" s="10">
        <f>IF('raw data'!J262="Social",1,IF('raw data'!J262="Economic",2,IF('raw data'!J262="health",3,IF('raw data'!J262="Political",4,IF('raw data'!J262="Sports",5,"#NA")))))</f>
        <v>3</v>
      </c>
      <c r="G262" s="10">
        <v>4</v>
      </c>
      <c r="H262" s="10" t="s">
        <v>526</v>
      </c>
      <c r="I262" s="10">
        <v>1</v>
      </c>
      <c r="J262" s="10">
        <v>1</v>
      </c>
      <c r="K262" s="10">
        <v>2</v>
      </c>
      <c r="L262" s="10">
        <v>1</v>
      </c>
      <c r="M262" s="10">
        <v>1</v>
      </c>
      <c r="N262" s="10">
        <v>0</v>
      </c>
      <c r="O262" s="10">
        <v>0</v>
      </c>
      <c r="P262" s="10" t="s">
        <v>526</v>
      </c>
      <c r="Q262" s="10">
        <v>1</v>
      </c>
      <c r="R262" s="10">
        <v>3</v>
      </c>
      <c r="S262" s="10">
        <v>1</v>
      </c>
      <c r="T262" s="10">
        <v>2</v>
      </c>
      <c r="U262" s="10">
        <v>1</v>
      </c>
      <c r="V262" s="10">
        <v>1</v>
      </c>
    </row>
    <row r="263" spans="2:22" x14ac:dyDescent="0.25">
      <c r="B263" t="str">
        <f>'raw data'!B263</f>
        <v>M</v>
      </c>
      <c r="C263" t="str">
        <f>'raw data'!D263</f>
        <v>24-26</v>
      </c>
      <c r="D263" t="str">
        <f>'raw data'!F263</f>
        <v>DIPLOMA</v>
      </c>
      <c r="E263" t="str">
        <f>'raw data'!H263</f>
        <v>Twitter</v>
      </c>
      <c r="F263" s="10">
        <f>IF('raw data'!J263="Social",1,IF('raw data'!J263="Economic",2,IF('raw data'!J263="health",3,IF('raw data'!J263="Political",4,IF('raw data'!J263="Sports",5,"#NA")))))</f>
        <v>4</v>
      </c>
      <c r="G263" s="10" t="s">
        <v>526</v>
      </c>
      <c r="H263" s="10" t="s">
        <v>526</v>
      </c>
      <c r="I263" s="10" t="s">
        <v>526</v>
      </c>
      <c r="J263" s="10" t="s">
        <v>526</v>
      </c>
      <c r="K263" s="10">
        <v>5</v>
      </c>
      <c r="L263" s="10" t="s">
        <v>526</v>
      </c>
      <c r="M263" s="10">
        <v>2</v>
      </c>
      <c r="N263" s="10">
        <v>1</v>
      </c>
      <c r="O263" s="10">
        <v>1</v>
      </c>
      <c r="P263" s="10">
        <v>1</v>
      </c>
      <c r="Q263" s="10">
        <v>0</v>
      </c>
      <c r="R263" s="10">
        <v>1</v>
      </c>
      <c r="S263" s="10">
        <v>1</v>
      </c>
      <c r="T263" s="10">
        <v>4</v>
      </c>
      <c r="U263" s="10">
        <v>1</v>
      </c>
      <c r="V263" s="10">
        <v>1</v>
      </c>
    </row>
    <row r="264" spans="2:22" x14ac:dyDescent="0.25">
      <c r="B264" t="str">
        <f>'raw data'!B264</f>
        <v>F</v>
      </c>
      <c r="C264" t="str">
        <f>'raw data'!D264</f>
        <v>27-29</v>
      </c>
      <c r="D264" t="str">
        <f>'raw data'!F264</f>
        <v>BACHELOR</v>
      </c>
      <c r="E264" t="str">
        <f>'raw data'!H264</f>
        <v>Twitter</v>
      </c>
      <c r="F264" s="10">
        <f>IF('raw data'!J264="Social",1,IF('raw data'!J264="Economic",2,IF('raw data'!J264="health",3,IF('raw data'!J264="Political",4,IF('raw data'!J264="Sports",5,"#NA")))))</f>
        <v>1</v>
      </c>
      <c r="G264" s="10">
        <v>1</v>
      </c>
      <c r="H264" s="10">
        <v>1</v>
      </c>
      <c r="I264" s="10" t="s">
        <v>526</v>
      </c>
      <c r="J264" s="10">
        <v>1</v>
      </c>
      <c r="K264" s="10" t="s">
        <v>526</v>
      </c>
      <c r="L264" s="10">
        <v>5</v>
      </c>
      <c r="M264" s="10">
        <v>2</v>
      </c>
      <c r="N264" s="10">
        <v>1</v>
      </c>
      <c r="O264" s="10">
        <v>1</v>
      </c>
      <c r="P264" s="10">
        <v>0</v>
      </c>
      <c r="Q264" s="10">
        <v>0</v>
      </c>
      <c r="R264" s="10">
        <v>4</v>
      </c>
      <c r="S264" s="10">
        <v>0</v>
      </c>
      <c r="T264" s="10" t="s">
        <v>526</v>
      </c>
      <c r="U264" s="10">
        <v>1</v>
      </c>
      <c r="V264" s="10">
        <v>1</v>
      </c>
    </row>
    <row r="265" spans="2:22" x14ac:dyDescent="0.25">
      <c r="B265" t="str">
        <f>'raw data'!B265</f>
        <v>F</v>
      </c>
      <c r="C265" t="str">
        <f>'raw data'!D265</f>
        <v>30-39</v>
      </c>
      <c r="D265" t="str">
        <f>'raw data'!F265</f>
        <v>DIPLOMA</v>
      </c>
      <c r="E265" t="str">
        <f>'raw data'!H265</f>
        <v>Twitter</v>
      </c>
      <c r="F265" s="10">
        <f>IF('raw data'!J265="Social",1,IF('raw data'!J265="Economic",2,IF('raw data'!J265="health",3,IF('raw data'!J265="Political",4,IF('raw data'!J265="Sports",5,"#NA")))))</f>
        <v>3</v>
      </c>
      <c r="G265" s="10">
        <v>4</v>
      </c>
      <c r="H265" s="10" t="s">
        <v>526</v>
      </c>
      <c r="I265" s="10">
        <v>2</v>
      </c>
      <c r="J265" s="10">
        <v>1</v>
      </c>
      <c r="K265" s="10">
        <v>1</v>
      </c>
      <c r="L265" s="10" t="s">
        <v>526</v>
      </c>
      <c r="M265" s="10">
        <v>5</v>
      </c>
      <c r="N265" s="10">
        <v>1</v>
      </c>
      <c r="O265" s="10">
        <v>1</v>
      </c>
      <c r="P265" s="10" t="s">
        <v>526</v>
      </c>
      <c r="Q265" s="10">
        <v>0</v>
      </c>
      <c r="R265" s="10">
        <v>3</v>
      </c>
      <c r="S265" s="10">
        <v>1</v>
      </c>
      <c r="T265" s="10">
        <v>1</v>
      </c>
      <c r="U265" s="10">
        <v>1</v>
      </c>
      <c r="V265" s="10" t="s">
        <v>526</v>
      </c>
    </row>
    <row r="266" spans="2:22" x14ac:dyDescent="0.25">
      <c r="B266" t="str">
        <f>'raw data'!B266</f>
        <v>M</v>
      </c>
      <c r="C266" t="str">
        <f>'raw data'!D266</f>
        <v>24-26</v>
      </c>
      <c r="D266" t="str">
        <f>'raw data'!F266</f>
        <v>DIPLOMA</v>
      </c>
      <c r="E266" t="str">
        <f>'raw data'!H266</f>
        <v>Twitter</v>
      </c>
      <c r="F266" s="10">
        <f>IF('raw data'!J266="Social",1,IF('raw data'!J266="Economic",2,IF('raw data'!J266="health",3,IF('raw data'!J266="Political",4,IF('raw data'!J266="Sports",5,"#NA")))))</f>
        <v>4</v>
      </c>
      <c r="G266" s="10" t="s">
        <v>526</v>
      </c>
      <c r="H266" s="10" t="s">
        <v>526</v>
      </c>
      <c r="I266" s="10">
        <v>2</v>
      </c>
      <c r="J266" s="10" t="s">
        <v>526</v>
      </c>
      <c r="K266" s="10">
        <v>5</v>
      </c>
      <c r="L266" s="10" t="s">
        <v>526</v>
      </c>
      <c r="M266" s="10" t="s">
        <v>526</v>
      </c>
      <c r="N266" s="10">
        <v>1</v>
      </c>
      <c r="O266" s="10">
        <v>1</v>
      </c>
      <c r="P266" s="10">
        <v>0</v>
      </c>
      <c r="Q266" s="10">
        <v>0</v>
      </c>
      <c r="R266" s="10">
        <v>4</v>
      </c>
      <c r="S266" s="10">
        <v>0</v>
      </c>
      <c r="T266" s="10" t="s">
        <v>526</v>
      </c>
      <c r="U266" s="10">
        <v>1</v>
      </c>
      <c r="V266" s="10">
        <v>0</v>
      </c>
    </row>
    <row r="267" spans="2:22" x14ac:dyDescent="0.25">
      <c r="B267" t="str">
        <f>'raw data'!B267</f>
        <v>M</v>
      </c>
      <c r="C267" t="str">
        <f>'raw data'!D267</f>
        <v>Above 40</v>
      </c>
      <c r="D267" t="str">
        <f>'raw data'!F267</f>
        <v>BACHELOR</v>
      </c>
      <c r="E267" t="str">
        <f>'raw data'!H267</f>
        <v>Twitter</v>
      </c>
      <c r="F267" s="10">
        <f>IF('raw data'!J267="Social",1,IF('raw data'!J267="Economic",2,IF('raw data'!J267="health",3,IF('raw data'!J267="Political",4,IF('raw data'!J267="Sports",5,"#NA")))))</f>
        <v>4</v>
      </c>
      <c r="G267" s="10" t="s">
        <v>526</v>
      </c>
      <c r="H267" s="10" t="s">
        <v>526</v>
      </c>
      <c r="I267" s="10" t="s">
        <v>526</v>
      </c>
      <c r="J267" s="10" t="s">
        <v>526</v>
      </c>
      <c r="K267" s="10">
        <v>5</v>
      </c>
      <c r="L267" s="10">
        <v>5</v>
      </c>
      <c r="M267" s="10">
        <v>5</v>
      </c>
      <c r="N267" s="10" t="s">
        <v>526</v>
      </c>
      <c r="O267" s="10">
        <v>1</v>
      </c>
      <c r="P267" s="10">
        <v>0</v>
      </c>
      <c r="Q267" s="10" t="s">
        <v>526</v>
      </c>
      <c r="R267" s="10">
        <v>5</v>
      </c>
      <c r="S267" s="10">
        <v>1</v>
      </c>
      <c r="T267" s="10">
        <v>3</v>
      </c>
      <c r="U267" s="10">
        <v>1</v>
      </c>
      <c r="V267" s="10">
        <v>0</v>
      </c>
    </row>
    <row r="268" spans="2:22" x14ac:dyDescent="0.25">
      <c r="B268" t="str">
        <f>'raw data'!B268</f>
        <v>F</v>
      </c>
      <c r="C268" t="str">
        <f>'raw data'!D268</f>
        <v>24-26</v>
      </c>
      <c r="D268" t="str">
        <f>'raw data'!F268</f>
        <v>DIPLOMA</v>
      </c>
      <c r="E268" t="str">
        <f>'raw data'!H268</f>
        <v>Whatsapp</v>
      </c>
      <c r="F268" s="10">
        <f>IF('raw data'!J268="Social",1,IF('raw data'!J268="Economic",2,IF('raw data'!J268="health",3,IF('raw data'!J268="Political",4,IF('raw data'!J268="Sports",5,"#NA")))))</f>
        <v>1</v>
      </c>
      <c r="G268" s="10">
        <v>1</v>
      </c>
      <c r="H268" s="10">
        <v>5</v>
      </c>
      <c r="I268" s="10">
        <v>2</v>
      </c>
      <c r="J268" s="10">
        <v>1</v>
      </c>
      <c r="K268" s="10" t="s">
        <v>526</v>
      </c>
      <c r="L268" s="10">
        <v>1</v>
      </c>
      <c r="M268" s="10">
        <v>1</v>
      </c>
      <c r="N268" s="10" t="s">
        <v>526</v>
      </c>
      <c r="O268" s="10">
        <v>1</v>
      </c>
      <c r="P268" s="10">
        <v>0</v>
      </c>
      <c r="Q268" s="10">
        <v>1</v>
      </c>
      <c r="R268" s="10">
        <v>4</v>
      </c>
      <c r="S268" s="10">
        <v>0</v>
      </c>
      <c r="T268" s="10" t="s">
        <v>526</v>
      </c>
      <c r="U268" s="10">
        <v>1</v>
      </c>
      <c r="V268" s="10" t="s">
        <v>526</v>
      </c>
    </row>
    <row r="269" spans="2:22" x14ac:dyDescent="0.25">
      <c r="B269" t="str">
        <f>'raw data'!B269</f>
        <v>F</v>
      </c>
      <c r="C269" t="str">
        <f>'raw data'!D269</f>
        <v>24-26</v>
      </c>
      <c r="D269" t="str">
        <f>'raw data'!F269</f>
        <v>BACHELOR</v>
      </c>
      <c r="E269" t="str">
        <f>'raw data'!H269</f>
        <v>Whatsapp</v>
      </c>
      <c r="F269" s="10">
        <f>IF('raw data'!J269="Social",1,IF('raw data'!J269="Economic",2,IF('raw data'!J269="health",3,IF('raw data'!J269="Political",4,IF('raw data'!J269="Sports",5,"#NA")))))</f>
        <v>2</v>
      </c>
      <c r="G269" s="10">
        <v>2</v>
      </c>
      <c r="H269" s="10">
        <v>5</v>
      </c>
      <c r="I269" s="10">
        <v>1</v>
      </c>
      <c r="J269" s="10">
        <v>2</v>
      </c>
      <c r="K269" s="10">
        <v>1</v>
      </c>
      <c r="L269" s="10">
        <v>1</v>
      </c>
      <c r="M269" s="10">
        <v>2</v>
      </c>
      <c r="N269" s="10">
        <v>1</v>
      </c>
      <c r="O269" s="10">
        <v>1</v>
      </c>
      <c r="P269" s="10">
        <v>1</v>
      </c>
      <c r="Q269" s="10">
        <v>0</v>
      </c>
      <c r="R269" s="10">
        <v>2</v>
      </c>
      <c r="S269" s="10">
        <v>1</v>
      </c>
      <c r="T269" s="10">
        <v>4</v>
      </c>
      <c r="U269" s="10" t="s">
        <v>526</v>
      </c>
      <c r="V269" s="10">
        <v>1</v>
      </c>
    </row>
    <row r="270" spans="2:22" x14ac:dyDescent="0.25">
      <c r="B270" t="str">
        <f>'raw data'!B270</f>
        <v>M</v>
      </c>
      <c r="C270" t="str">
        <f>'raw data'!D270</f>
        <v>27-29</v>
      </c>
      <c r="D270" t="str">
        <f>'raw data'!F270</f>
        <v>BACHELOR</v>
      </c>
      <c r="E270" t="str">
        <f>'raw data'!H270</f>
        <v>Telegram</v>
      </c>
      <c r="F270" s="10">
        <f>IF('raw data'!J270="Social",1,IF('raw data'!J270="Economic",2,IF('raw data'!J270="health",3,IF('raw data'!J270="Political",4,IF('raw data'!J270="Sports",5,"#NA")))))</f>
        <v>3</v>
      </c>
      <c r="G270" s="10" t="s">
        <v>526</v>
      </c>
      <c r="H270" s="10" t="s">
        <v>526</v>
      </c>
      <c r="I270" s="10">
        <v>5</v>
      </c>
      <c r="J270" s="10">
        <v>2</v>
      </c>
      <c r="K270" s="10">
        <v>2</v>
      </c>
      <c r="L270" s="10">
        <v>2</v>
      </c>
      <c r="M270" s="10">
        <v>5</v>
      </c>
      <c r="N270" s="10">
        <v>1</v>
      </c>
      <c r="O270" s="10">
        <v>0</v>
      </c>
      <c r="P270" s="10">
        <v>0</v>
      </c>
      <c r="Q270" s="10">
        <v>1</v>
      </c>
      <c r="R270" s="10">
        <v>4</v>
      </c>
      <c r="S270" s="10">
        <v>1</v>
      </c>
      <c r="T270" s="10">
        <v>4</v>
      </c>
      <c r="U270" s="10">
        <v>0</v>
      </c>
      <c r="V270" s="10">
        <v>0</v>
      </c>
    </row>
    <row r="271" spans="2:22" x14ac:dyDescent="0.25">
      <c r="B271" t="str">
        <f>'raw data'!B271</f>
        <v>M</v>
      </c>
      <c r="C271" t="str">
        <f>'raw data'!D271</f>
        <v>27-29</v>
      </c>
      <c r="D271" t="str">
        <f>'raw data'!F271</f>
        <v>BACHELOR</v>
      </c>
      <c r="E271" t="str">
        <f>'raw data'!H271</f>
        <v>Telegram</v>
      </c>
      <c r="F271" s="10">
        <f>IF('raw data'!J271="Social",1,IF('raw data'!J271="Economic",2,IF('raw data'!J271="health",3,IF('raw data'!J271="Political",4,IF('raw data'!J271="Sports",5,"#NA")))))</f>
        <v>4</v>
      </c>
      <c r="G271" s="10" t="s">
        <v>526</v>
      </c>
      <c r="H271" s="10" t="s">
        <v>526</v>
      </c>
      <c r="I271" s="10">
        <v>5</v>
      </c>
      <c r="J271" s="10">
        <v>5</v>
      </c>
      <c r="K271" s="10">
        <v>2</v>
      </c>
      <c r="L271" s="10">
        <v>2</v>
      </c>
      <c r="M271" s="10">
        <v>2</v>
      </c>
      <c r="N271" s="10">
        <v>1</v>
      </c>
      <c r="O271" s="10">
        <v>0</v>
      </c>
      <c r="P271" s="10">
        <v>0</v>
      </c>
      <c r="Q271" s="10">
        <v>0</v>
      </c>
      <c r="R271" s="10">
        <v>1</v>
      </c>
      <c r="S271" s="10">
        <v>0</v>
      </c>
      <c r="T271" s="10" t="s">
        <v>526</v>
      </c>
      <c r="U271" s="10" t="s">
        <v>526</v>
      </c>
      <c r="V271" s="10" t="s">
        <v>526</v>
      </c>
    </row>
    <row r="272" spans="2:22" x14ac:dyDescent="0.25">
      <c r="B272" t="str">
        <f>'raw data'!B272</f>
        <v>M</v>
      </c>
      <c r="C272" t="str">
        <f>'raw data'!D272</f>
        <v>30-39</v>
      </c>
      <c r="D272" t="str">
        <f>'raw data'!F272</f>
        <v>BACHELOR</v>
      </c>
      <c r="E272" t="str">
        <f>'raw data'!H272</f>
        <v>Telegram</v>
      </c>
      <c r="F272" s="10">
        <f>IF('raw data'!J272="Social",1,IF('raw data'!J272="Economic",2,IF('raw data'!J272="health",3,IF('raw data'!J272="Political",4,IF('raw data'!J272="Sports",5,"#NA")))))</f>
        <v>3</v>
      </c>
      <c r="G272" s="10">
        <v>2</v>
      </c>
      <c r="H272" s="10">
        <v>1</v>
      </c>
      <c r="I272" s="10">
        <v>5</v>
      </c>
      <c r="J272" s="10">
        <v>5</v>
      </c>
      <c r="K272" s="10">
        <v>5</v>
      </c>
      <c r="L272" s="10">
        <v>2</v>
      </c>
      <c r="M272" s="10">
        <v>2</v>
      </c>
      <c r="N272" s="10">
        <v>1</v>
      </c>
      <c r="O272" s="10">
        <v>1</v>
      </c>
      <c r="P272" s="10">
        <v>0</v>
      </c>
      <c r="Q272" s="10">
        <v>1</v>
      </c>
      <c r="R272" s="10">
        <v>5</v>
      </c>
      <c r="S272" s="10">
        <v>1</v>
      </c>
      <c r="T272" s="10">
        <v>2</v>
      </c>
      <c r="U272" s="10">
        <v>1</v>
      </c>
      <c r="V272" s="10">
        <v>1</v>
      </c>
    </row>
    <row r="273" spans="2:22" x14ac:dyDescent="0.25">
      <c r="B273" t="str">
        <f>'raw data'!B273</f>
        <v>F</v>
      </c>
      <c r="C273" t="str">
        <f>'raw data'!D273</f>
        <v>24-26</v>
      </c>
      <c r="D273" t="str">
        <f>'raw data'!F273</f>
        <v>DIPLOMA</v>
      </c>
      <c r="E273" t="str">
        <f>'raw data'!H273</f>
        <v>Whatsapp</v>
      </c>
      <c r="F273" s="10">
        <f>IF('raw data'!J273="Social",1,IF('raw data'!J273="Economic",2,IF('raw data'!J273="health",3,IF('raw data'!J273="Political",4,IF('raw data'!J273="Sports",5,"#NA")))))</f>
        <v>1</v>
      </c>
      <c r="G273" s="10">
        <v>1</v>
      </c>
      <c r="H273" s="10">
        <v>5</v>
      </c>
      <c r="I273" s="10">
        <v>2</v>
      </c>
      <c r="J273" s="10">
        <v>1</v>
      </c>
      <c r="K273" s="10" t="s">
        <v>526</v>
      </c>
      <c r="L273" s="10">
        <v>1</v>
      </c>
      <c r="M273" s="10">
        <v>1</v>
      </c>
      <c r="N273" s="10" t="s">
        <v>526</v>
      </c>
      <c r="O273" s="10">
        <v>1</v>
      </c>
      <c r="P273" s="10">
        <v>0</v>
      </c>
      <c r="Q273" s="10">
        <v>1</v>
      </c>
      <c r="R273" s="10">
        <v>4</v>
      </c>
      <c r="S273" s="10">
        <v>0</v>
      </c>
      <c r="T273" s="10" t="s">
        <v>526</v>
      </c>
      <c r="U273" s="10">
        <v>1</v>
      </c>
      <c r="V273" s="10">
        <v>1</v>
      </c>
    </row>
    <row r="274" spans="2:22" x14ac:dyDescent="0.25">
      <c r="B274" t="str">
        <f>'raw data'!B274</f>
        <v>F</v>
      </c>
      <c r="C274" t="str">
        <f>'raw data'!D274</f>
        <v>27-29</v>
      </c>
      <c r="D274" t="str">
        <f>'raw data'!F274</f>
        <v>DIPLOMA</v>
      </c>
      <c r="E274" t="str">
        <f>'raw data'!H274</f>
        <v>Twitter</v>
      </c>
      <c r="F274" s="10">
        <f>IF('raw data'!J274="Social",1,IF('raw data'!J274="Economic",2,IF('raw data'!J274="health",3,IF('raw data'!J274="Political",4,IF('raw data'!J274="Sports",5,"#NA")))))</f>
        <v>5</v>
      </c>
      <c r="G274" s="10">
        <v>1</v>
      </c>
      <c r="H274" s="10">
        <v>1</v>
      </c>
      <c r="I274" s="10" t="s">
        <v>526</v>
      </c>
      <c r="J274" s="10" t="s">
        <v>526</v>
      </c>
      <c r="K274" s="10">
        <v>5</v>
      </c>
      <c r="L274" s="10">
        <v>5</v>
      </c>
      <c r="M274" s="10">
        <v>2</v>
      </c>
      <c r="N274" s="10">
        <v>1</v>
      </c>
      <c r="O274" s="10">
        <v>1</v>
      </c>
      <c r="P274" s="10">
        <v>0</v>
      </c>
      <c r="Q274" s="10">
        <v>0</v>
      </c>
      <c r="R274" s="10">
        <v>4</v>
      </c>
      <c r="S274" s="10">
        <v>0</v>
      </c>
      <c r="T274" s="10" t="s">
        <v>526</v>
      </c>
      <c r="U274" s="10">
        <v>1</v>
      </c>
      <c r="V274" s="10">
        <v>1</v>
      </c>
    </row>
    <row r="275" spans="2:22" x14ac:dyDescent="0.25">
      <c r="B275" t="str">
        <f>'raw data'!B275</f>
        <v>F</v>
      </c>
      <c r="C275" t="str">
        <f>'raw data'!D275</f>
        <v>30-39</v>
      </c>
      <c r="D275" t="str">
        <f>'raw data'!F275</f>
        <v>BACHELOR</v>
      </c>
      <c r="E275" t="str">
        <f>'raw data'!H275</f>
        <v>Facebook</v>
      </c>
      <c r="F275" s="10">
        <f>IF('raw data'!J275="Social",1,IF('raw data'!J275="Economic",2,IF('raw data'!J275="health",3,IF('raw data'!J275="Political",4,IF('raw data'!J275="Sports",5,"#NA")))))</f>
        <v>2</v>
      </c>
      <c r="G275" s="10">
        <v>2</v>
      </c>
      <c r="H275" s="10">
        <v>5</v>
      </c>
      <c r="I275" s="10" t="s">
        <v>526</v>
      </c>
      <c r="J275" s="10">
        <v>1</v>
      </c>
      <c r="K275" s="10" t="s">
        <v>526</v>
      </c>
      <c r="L275" s="10" t="s">
        <v>526</v>
      </c>
      <c r="M275" s="10">
        <v>1</v>
      </c>
      <c r="N275" s="10">
        <v>0</v>
      </c>
      <c r="O275" s="10">
        <v>1</v>
      </c>
      <c r="P275" s="10">
        <v>0</v>
      </c>
      <c r="Q275" s="10">
        <v>0</v>
      </c>
      <c r="R275" s="10">
        <v>1</v>
      </c>
      <c r="S275" s="10">
        <v>0</v>
      </c>
      <c r="T275" s="10" t="s">
        <v>526</v>
      </c>
      <c r="U275" s="10">
        <v>0</v>
      </c>
      <c r="V275" s="10">
        <v>0</v>
      </c>
    </row>
    <row r="276" spans="2:22" x14ac:dyDescent="0.25">
      <c r="B276" t="str">
        <f>'raw data'!B276</f>
        <v>M</v>
      </c>
      <c r="C276" t="str">
        <f>'raw data'!D276</f>
        <v>24-26</v>
      </c>
      <c r="D276" t="str">
        <f>'raw data'!F276</f>
        <v>BACHELOR</v>
      </c>
      <c r="E276" t="str">
        <f>'raw data'!H276</f>
        <v>Twitter</v>
      </c>
      <c r="F276" s="10">
        <f>IF('raw data'!J276="Social",1,IF('raw data'!J276="Economic",2,IF('raw data'!J276="health",3,IF('raw data'!J276="Political",4,IF('raw data'!J276="Sports",5,"#NA")))))</f>
        <v>4</v>
      </c>
      <c r="G276" s="10" t="s">
        <v>526</v>
      </c>
      <c r="H276" s="10" t="s">
        <v>526</v>
      </c>
      <c r="I276" s="10" t="s">
        <v>526</v>
      </c>
      <c r="J276" s="10">
        <v>5</v>
      </c>
      <c r="K276" s="10">
        <v>5</v>
      </c>
      <c r="L276" s="10">
        <v>5</v>
      </c>
      <c r="M276" s="10">
        <v>2</v>
      </c>
      <c r="N276" s="10">
        <v>1</v>
      </c>
      <c r="O276" s="10">
        <v>1</v>
      </c>
      <c r="P276" s="10">
        <v>1</v>
      </c>
      <c r="Q276" s="10">
        <v>0</v>
      </c>
      <c r="R276" s="10">
        <v>3</v>
      </c>
      <c r="S276" s="10">
        <v>0</v>
      </c>
      <c r="T276" s="10" t="s">
        <v>526</v>
      </c>
      <c r="U276" s="10">
        <v>1</v>
      </c>
      <c r="V276" s="10">
        <v>1</v>
      </c>
    </row>
    <row r="277" spans="2:22" x14ac:dyDescent="0.25">
      <c r="B277" t="str">
        <f>'raw data'!B277</f>
        <v>M</v>
      </c>
      <c r="C277" t="str">
        <f>'raw data'!D277</f>
        <v>27-29</v>
      </c>
      <c r="D277" t="str">
        <f>'raw data'!F277</f>
        <v>BACHELOR</v>
      </c>
      <c r="E277" t="str">
        <f>'raw data'!H277</f>
        <v>Whatsapp</v>
      </c>
      <c r="F277" s="10">
        <f>IF('raw data'!J277="Social",1,IF('raw data'!J277="Economic",2,IF('raw data'!J277="health",3,IF('raw data'!J277="Political",4,IF('raw data'!J277="Sports",5,"#NA")))))</f>
        <v>3</v>
      </c>
      <c r="G277" s="10">
        <v>4</v>
      </c>
      <c r="H277" s="10" t="s">
        <v>526</v>
      </c>
      <c r="I277" s="10">
        <v>1</v>
      </c>
      <c r="J277" s="10">
        <v>2</v>
      </c>
      <c r="K277" s="10">
        <v>2</v>
      </c>
      <c r="L277" s="10">
        <v>2</v>
      </c>
      <c r="M277" s="10">
        <v>1</v>
      </c>
      <c r="N277" s="10">
        <v>1</v>
      </c>
      <c r="O277" s="10">
        <v>1</v>
      </c>
      <c r="P277" s="10">
        <v>0</v>
      </c>
      <c r="Q277" s="10">
        <v>0</v>
      </c>
      <c r="R277" s="10">
        <v>4</v>
      </c>
      <c r="S277" s="10">
        <v>1</v>
      </c>
      <c r="T277" s="10">
        <v>1</v>
      </c>
      <c r="U277" s="10">
        <v>1</v>
      </c>
      <c r="V277" s="10">
        <v>0</v>
      </c>
    </row>
    <row r="278" spans="2:22" x14ac:dyDescent="0.25">
      <c r="B278" t="str">
        <f>'raw data'!B278</f>
        <v>F</v>
      </c>
      <c r="C278" t="str">
        <f>'raw data'!D278</f>
        <v>30-39</v>
      </c>
      <c r="D278" t="str">
        <f>'raw data'!F278</f>
        <v>BACHELOR</v>
      </c>
      <c r="E278" t="str">
        <f>'raw data'!H278</f>
        <v>Facebook</v>
      </c>
      <c r="F278" s="10">
        <f>IF('raw data'!J278="Social",1,IF('raw data'!J278="Economic",2,IF('raw data'!J278="health",3,IF('raw data'!J278="Political",4,IF('raw data'!J278="Sports",5,"#NA")))))</f>
        <v>2</v>
      </c>
      <c r="G278" s="10">
        <v>2</v>
      </c>
      <c r="H278" s="10">
        <v>5</v>
      </c>
      <c r="I278" s="10" t="s">
        <v>526</v>
      </c>
      <c r="J278" s="10">
        <v>1</v>
      </c>
      <c r="K278" s="10" t="s">
        <v>526</v>
      </c>
      <c r="L278" s="10" t="s">
        <v>526</v>
      </c>
      <c r="M278" s="10">
        <v>1</v>
      </c>
      <c r="N278" s="10">
        <v>0</v>
      </c>
      <c r="O278" s="10">
        <v>1</v>
      </c>
      <c r="P278" s="10">
        <v>0</v>
      </c>
      <c r="Q278" s="10">
        <v>1</v>
      </c>
      <c r="R278" s="10">
        <v>1</v>
      </c>
      <c r="S278" s="10">
        <v>0</v>
      </c>
      <c r="T278" s="10" t="s">
        <v>526</v>
      </c>
      <c r="U278" s="10">
        <v>0</v>
      </c>
      <c r="V278" s="10">
        <v>0</v>
      </c>
    </row>
    <row r="279" spans="2:22" x14ac:dyDescent="0.25">
      <c r="B279" t="str">
        <f>'raw data'!B279</f>
        <v>F</v>
      </c>
      <c r="C279" t="str">
        <f>'raw data'!D279</f>
        <v>24-26</v>
      </c>
      <c r="D279" t="str">
        <f>'raw data'!F279</f>
        <v>DIPLOMA</v>
      </c>
      <c r="E279" t="str">
        <f>'raw data'!H279</f>
        <v>Whatsapp</v>
      </c>
      <c r="F279" s="10">
        <f>IF('raw data'!J279="Social",1,IF('raw data'!J279="Economic",2,IF('raw data'!J279="health",3,IF('raw data'!J279="Political",4,IF('raw data'!J279="Sports",5,"#NA")))))</f>
        <v>1</v>
      </c>
      <c r="G279" s="10">
        <v>1</v>
      </c>
      <c r="H279" s="10">
        <v>1</v>
      </c>
      <c r="I279" s="10">
        <v>2</v>
      </c>
      <c r="J279" s="10">
        <v>1</v>
      </c>
      <c r="K279" s="10" t="s">
        <v>526</v>
      </c>
      <c r="L279" s="10">
        <v>1</v>
      </c>
      <c r="M279" s="10">
        <v>1</v>
      </c>
      <c r="N279" s="10">
        <v>1</v>
      </c>
      <c r="O279" s="10">
        <v>1</v>
      </c>
      <c r="P279" s="10">
        <v>0</v>
      </c>
      <c r="Q279" s="10">
        <v>1</v>
      </c>
      <c r="R279" s="10">
        <v>2</v>
      </c>
      <c r="S279" s="10">
        <v>0</v>
      </c>
      <c r="T279" s="10" t="s">
        <v>526</v>
      </c>
      <c r="U279" s="10">
        <v>1</v>
      </c>
      <c r="V279" s="10">
        <v>1</v>
      </c>
    </row>
    <row r="280" spans="2:22" x14ac:dyDescent="0.25">
      <c r="B280" t="str">
        <f>'raw data'!B280</f>
        <v>F</v>
      </c>
      <c r="C280" t="str">
        <f>'raw data'!D280</f>
        <v>27-29</v>
      </c>
      <c r="D280" t="str">
        <f>'raw data'!F280</f>
        <v>DIPLOMA</v>
      </c>
      <c r="E280" t="str">
        <f>'raw data'!H280</f>
        <v>Twitter</v>
      </c>
      <c r="F280" s="10">
        <f>IF('raw data'!J280="Social",1,IF('raw data'!J280="Economic",2,IF('raw data'!J280="health",3,IF('raw data'!J280="Political",4,IF('raw data'!J280="Sports",5,"#NA")))))</f>
        <v>5</v>
      </c>
      <c r="G280" s="10">
        <v>1</v>
      </c>
      <c r="H280" s="10">
        <v>1</v>
      </c>
      <c r="I280" s="10" t="s">
        <v>526</v>
      </c>
      <c r="J280" s="10" t="s">
        <v>526</v>
      </c>
      <c r="K280" s="10">
        <v>5</v>
      </c>
      <c r="L280" s="10">
        <v>2</v>
      </c>
      <c r="M280" s="10">
        <v>2</v>
      </c>
      <c r="N280" s="10" t="s">
        <v>526</v>
      </c>
      <c r="O280" s="10">
        <v>1</v>
      </c>
      <c r="P280" s="10">
        <v>0</v>
      </c>
      <c r="Q280" s="10">
        <v>0</v>
      </c>
      <c r="R280" s="10">
        <v>4</v>
      </c>
      <c r="S280" s="10">
        <v>0</v>
      </c>
      <c r="T280" s="10" t="s">
        <v>526</v>
      </c>
      <c r="U280" s="10">
        <v>1</v>
      </c>
      <c r="V280" s="10">
        <v>1</v>
      </c>
    </row>
    <row r="281" spans="2:22" x14ac:dyDescent="0.25">
      <c r="B281" t="str">
        <f>'raw data'!B281</f>
        <v>M</v>
      </c>
      <c r="C281" t="str">
        <f>'raw data'!D281</f>
        <v>24-26</v>
      </c>
      <c r="D281" t="str">
        <f>'raw data'!F281</f>
        <v>BACHELOR</v>
      </c>
      <c r="E281" t="str">
        <f>'raw data'!H281</f>
        <v>Twitter</v>
      </c>
      <c r="F281" s="10">
        <f>IF('raw data'!J281="Social",1,IF('raw data'!J281="Economic",2,IF('raw data'!J281="health",3,IF('raw data'!J281="Political",4,IF('raw data'!J281="Sports",5,"#NA")))))</f>
        <v>3</v>
      </c>
      <c r="G281" s="10" t="s">
        <v>526</v>
      </c>
      <c r="H281" s="10" t="s">
        <v>526</v>
      </c>
      <c r="I281" s="10" t="s">
        <v>526</v>
      </c>
      <c r="J281" s="10">
        <v>5</v>
      </c>
      <c r="K281" s="10">
        <v>5</v>
      </c>
      <c r="L281" s="10">
        <v>5</v>
      </c>
      <c r="M281" s="10">
        <v>2</v>
      </c>
      <c r="N281" s="10">
        <v>1</v>
      </c>
      <c r="O281" s="10">
        <v>1</v>
      </c>
      <c r="P281" s="10">
        <v>1</v>
      </c>
      <c r="Q281" s="10">
        <v>0</v>
      </c>
      <c r="R281" s="10">
        <v>3</v>
      </c>
      <c r="S281" s="10">
        <v>0</v>
      </c>
      <c r="T281" s="10" t="s">
        <v>526</v>
      </c>
      <c r="U281" s="10">
        <v>1</v>
      </c>
      <c r="V281" s="10">
        <v>1</v>
      </c>
    </row>
    <row r="282" spans="2:22" x14ac:dyDescent="0.25">
      <c r="B282" t="str">
        <f>'raw data'!B282</f>
        <v>M</v>
      </c>
      <c r="C282" t="str">
        <f>'raw data'!D282</f>
        <v>Above 40</v>
      </c>
      <c r="D282" t="str">
        <f>'raw data'!F282</f>
        <v>BACHELOR</v>
      </c>
      <c r="E282" t="str">
        <f>'raw data'!H282</f>
        <v>Telegram</v>
      </c>
      <c r="F282" s="10">
        <f>IF('raw data'!J282="Social",1,IF('raw data'!J282="Economic",2,IF('raw data'!J282="health",3,IF('raw data'!J282="Political",4,IF('raw data'!J282="Sports",5,"#NA")))))</f>
        <v>4</v>
      </c>
      <c r="G282" s="10">
        <v>2</v>
      </c>
      <c r="H282" s="10">
        <v>1</v>
      </c>
      <c r="I282" s="10">
        <v>5</v>
      </c>
      <c r="J282" s="10">
        <v>5</v>
      </c>
      <c r="K282" s="10">
        <v>5</v>
      </c>
      <c r="L282" s="10">
        <v>2</v>
      </c>
      <c r="M282" s="10">
        <v>2</v>
      </c>
      <c r="N282" s="10" t="s">
        <v>526</v>
      </c>
      <c r="O282" s="10">
        <v>1</v>
      </c>
      <c r="P282" s="10">
        <v>0</v>
      </c>
      <c r="Q282" s="10">
        <v>0</v>
      </c>
      <c r="R282" s="10">
        <v>5</v>
      </c>
      <c r="S282" s="10">
        <v>1</v>
      </c>
      <c r="T282" s="10">
        <v>1</v>
      </c>
      <c r="U282" s="10">
        <v>1</v>
      </c>
      <c r="V282" s="10">
        <v>0</v>
      </c>
    </row>
    <row r="283" spans="2:22" x14ac:dyDescent="0.25">
      <c r="B283" t="str">
        <f>'raw data'!B283</f>
        <v>F</v>
      </c>
      <c r="C283" t="str">
        <f>'raw data'!D283</f>
        <v>30-39</v>
      </c>
      <c r="D283" t="str">
        <f>'raw data'!F283</f>
        <v>DIPLOMA</v>
      </c>
      <c r="E283" t="str">
        <f>'raw data'!H283</f>
        <v>Twitter</v>
      </c>
      <c r="F283" s="10">
        <f>IF('raw data'!J283="Social",1,IF('raw data'!J283="Economic",2,IF('raw data'!J283="health",3,IF('raw data'!J283="Political",4,IF('raw data'!J283="Sports",5,"#NA")))))</f>
        <v>3</v>
      </c>
      <c r="G283" s="10">
        <v>4</v>
      </c>
      <c r="H283" s="10" t="s">
        <v>526</v>
      </c>
      <c r="I283" s="10">
        <v>1</v>
      </c>
      <c r="J283" s="10">
        <v>1</v>
      </c>
      <c r="K283" s="10">
        <v>2</v>
      </c>
      <c r="L283" s="10" t="s">
        <v>526</v>
      </c>
      <c r="M283" s="10">
        <v>5</v>
      </c>
      <c r="N283" s="10">
        <v>0</v>
      </c>
      <c r="O283" s="10">
        <v>1</v>
      </c>
      <c r="P283" s="10" t="s">
        <v>526</v>
      </c>
      <c r="Q283" s="10">
        <v>0</v>
      </c>
      <c r="R283" s="10">
        <v>3</v>
      </c>
      <c r="S283" s="10">
        <v>1</v>
      </c>
      <c r="T283" s="10">
        <v>1</v>
      </c>
      <c r="U283" s="10">
        <v>1</v>
      </c>
      <c r="V283" s="10" t="s">
        <v>526</v>
      </c>
    </row>
    <row r="284" spans="2:22" x14ac:dyDescent="0.25">
      <c r="B284" t="str">
        <f>'raw data'!B284</f>
        <v>F</v>
      </c>
      <c r="C284" t="str">
        <f>'raw data'!D284</f>
        <v>24-26</v>
      </c>
      <c r="D284" t="str">
        <f>'raw data'!F284</f>
        <v>BACHELOR</v>
      </c>
      <c r="E284" t="str">
        <f>'raw data'!H284</f>
        <v>Twitter</v>
      </c>
      <c r="F284" s="10">
        <f>IF('raw data'!J284="Social",1,IF('raw data'!J284="Economic",2,IF('raw data'!J284="health",3,IF('raw data'!J284="Political",4,IF('raw data'!J284="Sports",5,"#NA")))))</f>
        <v>2</v>
      </c>
      <c r="G284" s="10">
        <v>2</v>
      </c>
      <c r="H284" s="10">
        <v>4</v>
      </c>
      <c r="I284" s="10">
        <v>1</v>
      </c>
      <c r="J284" s="10">
        <v>1</v>
      </c>
      <c r="K284" s="10">
        <v>1</v>
      </c>
      <c r="L284" s="10">
        <v>1</v>
      </c>
      <c r="M284" s="10" t="s">
        <v>526</v>
      </c>
      <c r="N284" s="10">
        <v>1</v>
      </c>
      <c r="O284" s="10">
        <v>1</v>
      </c>
      <c r="P284" s="10">
        <v>0</v>
      </c>
      <c r="Q284" s="10">
        <v>1</v>
      </c>
      <c r="R284" s="10">
        <v>3</v>
      </c>
      <c r="S284" s="10">
        <v>1</v>
      </c>
      <c r="T284" s="10">
        <v>4</v>
      </c>
      <c r="U284" s="10">
        <v>1</v>
      </c>
      <c r="V284" s="10">
        <v>1</v>
      </c>
    </row>
    <row r="285" spans="2:22" x14ac:dyDescent="0.25">
      <c r="B285" t="str">
        <f>'raw data'!B285</f>
        <v>F</v>
      </c>
      <c r="C285" t="str">
        <f>'raw data'!D285</f>
        <v>21-23</v>
      </c>
      <c r="D285" t="str">
        <f>'raw data'!F285</f>
        <v>BACHELOR</v>
      </c>
      <c r="E285" t="str">
        <f>'raw data'!H285</f>
        <v>Facebook</v>
      </c>
      <c r="F285" s="10">
        <f>IF('raw data'!J285="Social",1,IF('raw data'!J285="Economic",2,IF('raw data'!J285="health",3,IF('raw data'!J285="Political",4,IF('raw data'!J285="Sports",5,"#NA")))))</f>
        <v>3</v>
      </c>
      <c r="G285" s="10">
        <v>2</v>
      </c>
      <c r="H285" s="10">
        <v>1</v>
      </c>
      <c r="I285" s="10">
        <v>1</v>
      </c>
      <c r="J285" s="10">
        <v>2</v>
      </c>
      <c r="K285" s="10">
        <v>2</v>
      </c>
      <c r="L285" s="10">
        <v>1</v>
      </c>
      <c r="M285" s="10">
        <v>1</v>
      </c>
      <c r="N285" s="10">
        <v>0</v>
      </c>
      <c r="O285" s="10" t="s">
        <v>526</v>
      </c>
      <c r="P285" s="10">
        <v>0</v>
      </c>
      <c r="Q285" s="10">
        <v>0</v>
      </c>
      <c r="R285" s="10">
        <v>5</v>
      </c>
      <c r="S285" s="10" t="s">
        <v>526</v>
      </c>
      <c r="T285" s="10" t="s">
        <v>526</v>
      </c>
      <c r="U285" s="10">
        <v>1</v>
      </c>
      <c r="V285" s="10">
        <v>0</v>
      </c>
    </row>
    <row r="286" spans="2:22" x14ac:dyDescent="0.25">
      <c r="B286" t="str">
        <f>'raw data'!B286</f>
        <v>F</v>
      </c>
      <c r="C286" t="str">
        <f>'raw data'!D286</f>
        <v>24-26</v>
      </c>
      <c r="D286" t="str">
        <f>'raw data'!F286</f>
        <v>BACHELOR</v>
      </c>
      <c r="E286" t="str">
        <f>'raw data'!H286</f>
        <v>Whatsapp</v>
      </c>
      <c r="F286" s="10">
        <f>IF('raw data'!J286="Social",1,IF('raw data'!J286="Economic",2,IF('raw data'!J286="health",3,IF('raw data'!J286="Political",4,IF('raw data'!J286="Sports",5,"#NA")))))</f>
        <v>2</v>
      </c>
      <c r="G286" s="10">
        <v>2</v>
      </c>
      <c r="H286" s="10">
        <v>5</v>
      </c>
      <c r="I286" s="10">
        <v>1</v>
      </c>
      <c r="J286" s="10">
        <v>2</v>
      </c>
      <c r="K286" s="10">
        <v>1</v>
      </c>
      <c r="L286" s="10">
        <v>1</v>
      </c>
      <c r="M286" s="10">
        <v>2</v>
      </c>
      <c r="N286" s="10">
        <v>1</v>
      </c>
      <c r="O286" s="10">
        <v>1</v>
      </c>
      <c r="P286" s="10">
        <v>0</v>
      </c>
      <c r="Q286" s="10">
        <v>0</v>
      </c>
      <c r="R286" s="10">
        <v>2</v>
      </c>
      <c r="S286" s="10">
        <v>1</v>
      </c>
      <c r="T286" s="10">
        <v>3</v>
      </c>
      <c r="U286" s="10" t="s">
        <v>526</v>
      </c>
      <c r="V286" s="10">
        <v>1</v>
      </c>
    </row>
    <row r="287" spans="2:22" x14ac:dyDescent="0.25">
      <c r="B287" t="str">
        <f>'raw data'!B287</f>
        <v>F</v>
      </c>
      <c r="C287" t="str">
        <f>'raw data'!D287</f>
        <v>27-29</v>
      </c>
      <c r="D287" t="str">
        <f>'raw data'!F287</f>
        <v>DIPLOMA</v>
      </c>
      <c r="E287" t="str">
        <f>'raw data'!H287</f>
        <v>Twitter</v>
      </c>
      <c r="F287" s="10">
        <f>IF('raw data'!J287="Social",1,IF('raw data'!J287="Economic",2,IF('raw data'!J287="health",3,IF('raw data'!J287="Political",4,IF('raw data'!J287="Sports",5,"#NA")))))</f>
        <v>4</v>
      </c>
      <c r="G287" s="10">
        <v>1</v>
      </c>
      <c r="H287" s="10">
        <v>1</v>
      </c>
      <c r="I287" s="10" t="s">
        <v>526</v>
      </c>
      <c r="J287" s="10" t="s">
        <v>526</v>
      </c>
      <c r="K287" s="10">
        <v>5</v>
      </c>
      <c r="L287" s="10">
        <v>2</v>
      </c>
      <c r="M287" s="10">
        <v>2</v>
      </c>
      <c r="N287" s="10" t="s">
        <v>526</v>
      </c>
      <c r="O287" s="10">
        <v>0</v>
      </c>
      <c r="P287" s="10">
        <v>0</v>
      </c>
      <c r="Q287" s="10">
        <v>1</v>
      </c>
      <c r="R287" s="10">
        <v>4</v>
      </c>
      <c r="S287" s="10">
        <v>0</v>
      </c>
      <c r="T287" s="10" t="s">
        <v>526</v>
      </c>
      <c r="U287" s="10">
        <v>1</v>
      </c>
      <c r="V287" s="10">
        <v>0</v>
      </c>
    </row>
    <row r="288" spans="2:22" x14ac:dyDescent="0.25">
      <c r="B288" t="str">
        <f>'raw data'!B288</f>
        <v>F</v>
      </c>
      <c r="C288" t="str">
        <f>'raw data'!D288</f>
        <v>21-23</v>
      </c>
      <c r="D288" t="str">
        <f>'raw data'!F288</f>
        <v>BACHELOR</v>
      </c>
      <c r="E288" t="str">
        <f>'raw data'!H288</f>
        <v>Whatsapp</v>
      </c>
      <c r="F288" s="10">
        <f>IF('raw data'!J288="Social",1,IF('raw data'!J288="Economic",2,IF('raw data'!J288="health",3,IF('raw data'!J288="Political",4,IF('raw data'!J288="Sports",5,"#NA")))))</f>
        <v>3</v>
      </c>
      <c r="G288" s="10">
        <v>4</v>
      </c>
      <c r="H288" s="10" t="s">
        <v>526</v>
      </c>
      <c r="I288" s="10">
        <v>5</v>
      </c>
      <c r="J288" s="10">
        <v>5</v>
      </c>
      <c r="K288" s="10">
        <v>5</v>
      </c>
      <c r="L288" s="10">
        <v>5</v>
      </c>
      <c r="M288" s="10" t="s">
        <v>526</v>
      </c>
      <c r="N288" s="10">
        <v>1</v>
      </c>
      <c r="O288" s="10">
        <v>1</v>
      </c>
      <c r="P288" s="10">
        <v>1</v>
      </c>
      <c r="Q288" s="10">
        <v>0</v>
      </c>
      <c r="R288" s="10">
        <v>3</v>
      </c>
      <c r="S288" s="10">
        <v>0</v>
      </c>
      <c r="T288" s="10" t="s">
        <v>526</v>
      </c>
      <c r="U288" s="10">
        <v>1</v>
      </c>
      <c r="V288" s="10">
        <v>1</v>
      </c>
    </row>
    <row r="289" spans="2:22" x14ac:dyDescent="0.25">
      <c r="B289" t="str">
        <f>'raw data'!B289</f>
        <v>M</v>
      </c>
      <c r="C289" t="str">
        <f>'raw data'!D289</f>
        <v>30-39</v>
      </c>
      <c r="D289" t="str">
        <f>'raw data'!F289</f>
        <v>BACHELOR</v>
      </c>
      <c r="E289" t="str">
        <f>'raw data'!H289</f>
        <v>Whatsapp</v>
      </c>
      <c r="F289" s="10">
        <f>IF('raw data'!J289="Social",1,IF('raw data'!J289="Economic",2,IF('raw data'!J289="health",3,IF('raw data'!J289="Political",4,IF('raw data'!J289="Sports",5,"#NA")))))</f>
        <v>3</v>
      </c>
      <c r="G289" s="10" t="s">
        <v>526</v>
      </c>
      <c r="H289" s="10" t="s">
        <v>526</v>
      </c>
      <c r="I289" s="10">
        <v>5</v>
      </c>
      <c r="J289" s="10">
        <v>5</v>
      </c>
      <c r="K289" s="10">
        <v>5</v>
      </c>
      <c r="L289" s="10">
        <v>2</v>
      </c>
      <c r="M289" s="10">
        <v>2</v>
      </c>
      <c r="N289" s="10">
        <v>1</v>
      </c>
      <c r="O289" s="10">
        <v>0</v>
      </c>
      <c r="P289" s="10">
        <v>0</v>
      </c>
      <c r="Q289" s="10">
        <v>1</v>
      </c>
      <c r="R289" s="10">
        <v>5</v>
      </c>
      <c r="S289" s="10">
        <v>1</v>
      </c>
      <c r="T289" s="10">
        <v>2</v>
      </c>
      <c r="U289" s="10">
        <v>1</v>
      </c>
      <c r="V289" s="10">
        <v>1</v>
      </c>
    </row>
    <row r="290" spans="2:22" x14ac:dyDescent="0.25">
      <c r="B290" t="str">
        <f>'raw data'!B290</f>
        <v>F</v>
      </c>
      <c r="C290" t="str">
        <f>'raw data'!D290</f>
        <v>30-39</v>
      </c>
      <c r="D290" t="str">
        <f>'raw data'!F290</f>
        <v>DIPLOMA</v>
      </c>
      <c r="E290" t="str">
        <f>'raw data'!H290</f>
        <v>Twitter</v>
      </c>
      <c r="F290" s="10">
        <f>IF('raw data'!J290="Social",1,IF('raw data'!J290="Economic",2,IF('raw data'!J290="health",3,IF('raw data'!J290="Political",4,IF('raw data'!J290="Sports",5,"#NA")))))</f>
        <v>3</v>
      </c>
      <c r="G290" s="10">
        <v>4</v>
      </c>
      <c r="H290" s="10" t="s">
        <v>526</v>
      </c>
      <c r="I290" s="10">
        <v>1</v>
      </c>
      <c r="J290" s="10">
        <v>1</v>
      </c>
      <c r="K290" s="10">
        <v>2</v>
      </c>
      <c r="L290" s="10">
        <v>1</v>
      </c>
      <c r="M290" s="10">
        <v>5</v>
      </c>
      <c r="N290" s="10">
        <v>0</v>
      </c>
      <c r="O290" s="10">
        <v>1</v>
      </c>
      <c r="P290" s="10" t="s">
        <v>526</v>
      </c>
      <c r="Q290" s="10">
        <v>0</v>
      </c>
      <c r="R290" s="10">
        <v>3</v>
      </c>
      <c r="S290" s="10">
        <v>1</v>
      </c>
      <c r="T290" s="10">
        <v>1</v>
      </c>
      <c r="U290" s="10">
        <v>1</v>
      </c>
      <c r="V290" s="10" t="s">
        <v>526</v>
      </c>
    </row>
    <row r="291" spans="2:22" x14ac:dyDescent="0.25">
      <c r="B291" t="str">
        <f>'raw data'!B291</f>
        <v>F</v>
      </c>
      <c r="C291" t="str">
        <f>'raw data'!D291</f>
        <v>18-20</v>
      </c>
      <c r="D291" t="str">
        <f>'raw data'!F291</f>
        <v>DIPLOMA</v>
      </c>
      <c r="E291" t="str">
        <f>'raw data'!H291</f>
        <v>Facebook</v>
      </c>
      <c r="F291" s="10">
        <f>IF('raw data'!J291="Social",1,IF('raw data'!J291="Economic",2,IF('raw data'!J291="health",3,IF('raw data'!J291="Political",4,IF('raw data'!J291="Sports",5,"#NA")))))</f>
        <v>1</v>
      </c>
      <c r="G291" s="10">
        <v>1</v>
      </c>
      <c r="H291" s="10">
        <v>1</v>
      </c>
      <c r="I291" s="10">
        <v>2</v>
      </c>
      <c r="J291" s="10">
        <v>1</v>
      </c>
      <c r="K291" s="10">
        <v>1</v>
      </c>
      <c r="L291" s="10">
        <v>1</v>
      </c>
      <c r="M291" s="10">
        <v>1</v>
      </c>
      <c r="N291" s="10">
        <v>1</v>
      </c>
      <c r="O291" s="10">
        <v>1</v>
      </c>
      <c r="P291" s="10">
        <v>0</v>
      </c>
      <c r="Q291" s="10" t="s">
        <v>526</v>
      </c>
      <c r="R291" s="10">
        <v>3</v>
      </c>
      <c r="S291" s="10">
        <v>0</v>
      </c>
      <c r="T291" s="10" t="s">
        <v>526</v>
      </c>
      <c r="U291" s="10" t="s">
        <v>526</v>
      </c>
      <c r="V291" s="10" t="s">
        <v>526</v>
      </c>
    </row>
    <row r="292" spans="2:22" x14ac:dyDescent="0.25">
      <c r="B292" t="str">
        <f>'raw data'!B292</f>
        <v>F</v>
      </c>
      <c r="C292" t="str">
        <f>'raw data'!D292</f>
        <v>27-29</v>
      </c>
      <c r="D292" t="str">
        <f>'raw data'!F292</f>
        <v>BACHELOR</v>
      </c>
      <c r="E292" t="str">
        <f>'raw data'!H292</f>
        <v>Whatsapp</v>
      </c>
      <c r="F292" s="10">
        <f>IF('raw data'!J292="Social",1,IF('raw data'!J292="Economic",2,IF('raw data'!J292="health",3,IF('raw data'!J292="Political",4,IF('raw data'!J292="Sports",5,"#NA")))))</f>
        <v>3</v>
      </c>
      <c r="G292" s="10">
        <v>4</v>
      </c>
      <c r="H292" s="10" t="s">
        <v>526</v>
      </c>
      <c r="I292" s="10">
        <v>1</v>
      </c>
      <c r="J292" s="10">
        <v>2</v>
      </c>
      <c r="K292" s="10">
        <v>2</v>
      </c>
      <c r="L292" s="10">
        <v>2</v>
      </c>
      <c r="M292" s="10">
        <v>1</v>
      </c>
      <c r="N292" s="10">
        <v>1</v>
      </c>
      <c r="O292" s="10" t="s">
        <v>526</v>
      </c>
      <c r="P292" s="10">
        <v>0</v>
      </c>
      <c r="Q292" s="10">
        <v>1</v>
      </c>
      <c r="R292" s="10">
        <v>4</v>
      </c>
      <c r="S292" s="10">
        <v>1</v>
      </c>
      <c r="T292" s="10">
        <v>4</v>
      </c>
      <c r="U292" s="10">
        <v>0</v>
      </c>
      <c r="V292" s="10">
        <v>0</v>
      </c>
    </row>
    <row r="293" spans="2:22" x14ac:dyDescent="0.25">
      <c r="B293" t="str">
        <f>'raw data'!B293</f>
        <v>F</v>
      </c>
      <c r="C293" t="str">
        <f>'raw data'!D293</f>
        <v>30-39</v>
      </c>
      <c r="D293" t="str">
        <f>'raw data'!F293</f>
        <v>DIPLOMA</v>
      </c>
      <c r="E293" t="str">
        <f>'raw data'!H293</f>
        <v>Twitter</v>
      </c>
      <c r="F293" s="10">
        <f>IF('raw data'!J293="Social",1,IF('raw data'!J293="Economic",2,IF('raw data'!J293="health",3,IF('raw data'!J293="Political",4,IF('raw data'!J293="Sports",5,"#NA")))))</f>
        <v>3</v>
      </c>
      <c r="G293" s="10">
        <v>4</v>
      </c>
      <c r="H293" s="10" t="s">
        <v>526</v>
      </c>
      <c r="I293" s="10">
        <v>1</v>
      </c>
      <c r="J293" s="10">
        <v>1</v>
      </c>
      <c r="K293" s="10">
        <v>2</v>
      </c>
      <c r="L293" s="10" t="s">
        <v>526</v>
      </c>
      <c r="M293" s="10">
        <v>5</v>
      </c>
      <c r="N293" s="10">
        <v>0</v>
      </c>
      <c r="O293" s="10">
        <v>1</v>
      </c>
      <c r="P293" s="10" t="s">
        <v>526</v>
      </c>
      <c r="Q293" s="10">
        <v>0</v>
      </c>
      <c r="R293" s="10">
        <v>3</v>
      </c>
      <c r="S293" s="10">
        <v>1</v>
      </c>
      <c r="T293" s="10">
        <v>1</v>
      </c>
      <c r="U293" s="10">
        <v>1</v>
      </c>
      <c r="V293" s="10" t="s">
        <v>526</v>
      </c>
    </row>
    <row r="294" spans="2:22" x14ac:dyDescent="0.25">
      <c r="B294" t="str">
        <f>'raw data'!B294</f>
        <v>M</v>
      </c>
      <c r="C294" t="str">
        <f>'raw data'!D294</f>
        <v>30-39</v>
      </c>
      <c r="D294" t="str">
        <f>'raw data'!F294</f>
        <v>DIPLOMA</v>
      </c>
      <c r="E294" t="str">
        <f>'raw data'!H294</f>
        <v>Whatsapp</v>
      </c>
      <c r="F294" s="10">
        <f>IF('raw data'!J294="Social",1,IF('raw data'!J294="Economic",2,IF('raw data'!J294="health",3,IF('raw data'!J294="Political",4,IF('raw data'!J294="Sports",5,"#NA")))))</f>
        <v>3</v>
      </c>
      <c r="G294" s="10" t="s">
        <v>526</v>
      </c>
      <c r="H294" s="10" t="s">
        <v>526</v>
      </c>
      <c r="I294" s="10">
        <v>5</v>
      </c>
      <c r="J294" s="10">
        <v>2</v>
      </c>
      <c r="K294" s="10">
        <v>2</v>
      </c>
      <c r="L294" s="10">
        <v>2</v>
      </c>
      <c r="M294" s="10">
        <v>2</v>
      </c>
      <c r="N294" s="10">
        <v>0</v>
      </c>
      <c r="O294" s="10">
        <v>0</v>
      </c>
      <c r="P294" s="10" t="s">
        <v>526</v>
      </c>
      <c r="Q294" s="10">
        <v>1</v>
      </c>
      <c r="R294" s="10">
        <v>5</v>
      </c>
      <c r="S294" s="10">
        <v>1</v>
      </c>
      <c r="T294" s="10">
        <v>2</v>
      </c>
      <c r="U294" s="10">
        <v>1</v>
      </c>
      <c r="V294" s="10">
        <v>1</v>
      </c>
    </row>
    <row r="295" spans="2:22" x14ac:dyDescent="0.25">
      <c r="B295" t="str">
        <f>'raw data'!B295</f>
        <v>F</v>
      </c>
      <c r="C295" t="str">
        <f>'raw data'!D295</f>
        <v>18-20</v>
      </c>
      <c r="D295" t="str">
        <f>'raw data'!F295</f>
        <v>DIPLOMA</v>
      </c>
      <c r="E295" t="str">
        <f>'raw data'!H295</f>
        <v>Facebook</v>
      </c>
      <c r="F295" s="10">
        <f>IF('raw data'!J295="Social",1,IF('raw data'!J295="Economic",2,IF('raw data'!J295="health",3,IF('raw data'!J295="Political",4,IF('raw data'!J295="Sports",5,"#NA")))))</f>
        <v>1</v>
      </c>
      <c r="G295" s="10">
        <v>1</v>
      </c>
      <c r="H295" s="10">
        <v>1</v>
      </c>
      <c r="I295" s="10">
        <v>2</v>
      </c>
      <c r="J295" s="10">
        <v>1</v>
      </c>
      <c r="K295" s="10">
        <v>1</v>
      </c>
      <c r="L295" s="10">
        <v>1</v>
      </c>
      <c r="M295" s="10">
        <v>1</v>
      </c>
      <c r="N295" s="10">
        <v>1</v>
      </c>
      <c r="O295" s="10" t="s">
        <v>526</v>
      </c>
      <c r="P295" s="10">
        <v>0</v>
      </c>
      <c r="Q295" s="10">
        <v>1</v>
      </c>
      <c r="R295" s="10">
        <v>4</v>
      </c>
      <c r="S295" s="10">
        <v>0</v>
      </c>
      <c r="T295" s="10" t="s">
        <v>526</v>
      </c>
      <c r="U295" s="10">
        <v>1</v>
      </c>
      <c r="V295" s="10" t="s">
        <v>526</v>
      </c>
    </row>
    <row r="296" spans="2:22" x14ac:dyDescent="0.25">
      <c r="B296" t="str">
        <f>'raw data'!B296</f>
        <v>M</v>
      </c>
      <c r="C296" t="str">
        <f>'raw data'!D296</f>
        <v>30-39</v>
      </c>
      <c r="D296" t="str">
        <f>'raw data'!F296</f>
        <v>BACHELOR</v>
      </c>
      <c r="E296" t="str">
        <f>'raw data'!H296</f>
        <v>Whatsapp</v>
      </c>
      <c r="F296" s="10">
        <f>IF('raw data'!J296="Social",1,IF('raw data'!J296="Economic",2,IF('raw data'!J296="health",3,IF('raw data'!J296="Political",4,IF('raw data'!J296="Sports",5,"#NA")))))</f>
        <v>3</v>
      </c>
      <c r="G296" s="10" t="s">
        <v>526</v>
      </c>
      <c r="H296" s="10" t="s">
        <v>526</v>
      </c>
      <c r="I296" s="10">
        <v>5</v>
      </c>
      <c r="J296" s="10">
        <v>2</v>
      </c>
      <c r="K296" s="10">
        <v>5</v>
      </c>
      <c r="L296" s="10">
        <v>2</v>
      </c>
      <c r="M296" s="10">
        <v>2</v>
      </c>
      <c r="N296" s="10">
        <v>0</v>
      </c>
      <c r="O296" s="10">
        <v>0</v>
      </c>
      <c r="P296" s="10">
        <v>0</v>
      </c>
      <c r="Q296" s="10">
        <v>1</v>
      </c>
      <c r="R296" s="10">
        <v>5</v>
      </c>
      <c r="S296" s="10">
        <v>1</v>
      </c>
      <c r="T296" s="10">
        <v>2</v>
      </c>
      <c r="U296" s="10">
        <v>1</v>
      </c>
      <c r="V296" s="10">
        <v>1</v>
      </c>
    </row>
    <row r="297" spans="2:22" x14ac:dyDescent="0.25">
      <c r="B297" t="str">
        <f>'raw data'!B297</f>
        <v>M</v>
      </c>
      <c r="C297" t="str">
        <f>'raw data'!D297</f>
        <v>24-26</v>
      </c>
      <c r="D297" t="str">
        <f>'raw data'!F297</f>
        <v>DIPLOMA</v>
      </c>
      <c r="E297" t="str">
        <f>'raw data'!H297</f>
        <v>Twitter</v>
      </c>
      <c r="F297" s="10">
        <f>IF('raw data'!J297="Social",1,IF('raw data'!J297="Economic",2,IF('raw data'!J297="health",3,IF('raw data'!J297="Political",4,IF('raw data'!J297="Sports",5,"#NA")))))</f>
        <v>4</v>
      </c>
      <c r="G297" s="10" t="s">
        <v>526</v>
      </c>
      <c r="H297" s="10" t="s">
        <v>526</v>
      </c>
      <c r="I297" s="10">
        <v>2</v>
      </c>
      <c r="J297" s="10" t="s">
        <v>526</v>
      </c>
      <c r="K297" s="10">
        <v>5</v>
      </c>
      <c r="L297" s="10" t="s">
        <v>526</v>
      </c>
      <c r="M297" s="10" t="s">
        <v>526</v>
      </c>
      <c r="N297" s="10">
        <v>1</v>
      </c>
      <c r="O297" s="10">
        <v>1</v>
      </c>
      <c r="P297" s="10">
        <v>0</v>
      </c>
      <c r="Q297" s="10">
        <v>0</v>
      </c>
      <c r="R297" s="10">
        <v>4</v>
      </c>
      <c r="S297" s="10">
        <v>0</v>
      </c>
      <c r="T297" s="10" t="s">
        <v>526</v>
      </c>
      <c r="U297" s="10">
        <v>1</v>
      </c>
      <c r="V297" s="10">
        <v>0</v>
      </c>
    </row>
    <row r="298" spans="2:22" x14ac:dyDescent="0.25">
      <c r="B298" t="str">
        <f>'raw data'!B298</f>
        <v>U</v>
      </c>
      <c r="C298" t="str">
        <f>'raw data'!D298</f>
        <v>24-26</v>
      </c>
      <c r="D298" t="str">
        <f>'raw data'!F298</f>
        <v>DIPLOMA</v>
      </c>
      <c r="E298" t="str">
        <f>'raw data'!H298</f>
        <v>Twitter</v>
      </c>
      <c r="F298" s="10">
        <f>IF('raw data'!J298="Social",1,IF('raw data'!J298="Economic",2,IF('raw data'!J298="health",3,IF('raw data'!J298="Political",4,IF('raw data'!J298="Sports",5,"#NA")))))</f>
        <v>1</v>
      </c>
      <c r="G298" s="10">
        <v>1</v>
      </c>
      <c r="H298" s="10">
        <v>5</v>
      </c>
      <c r="I298" s="10">
        <v>2</v>
      </c>
      <c r="J298" s="10">
        <v>1</v>
      </c>
      <c r="K298" s="10" t="s">
        <v>526</v>
      </c>
      <c r="L298" s="10">
        <v>1</v>
      </c>
      <c r="M298" s="10">
        <v>2</v>
      </c>
      <c r="N298" s="10" t="s">
        <v>526</v>
      </c>
      <c r="O298" s="10">
        <v>1</v>
      </c>
      <c r="P298" s="10">
        <v>0</v>
      </c>
      <c r="Q298" s="10">
        <v>1</v>
      </c>
      <c r="R298" s="10">
        <v>4</v>
      </c>
      <c r="S298" s="10">
        <v>0</v>
      </c>
      <c r="T298" s="10" t="s">
        <v>526</v>
      </c>
      <c r="U298" s="10">
        <v>1</v>
      </c>
      <c r="V298" s="10" t="s">
        <v>526</v>
      </c>
    </row>
    <row r="299" spans="2:22" x14ac:dyDescent="0.25">
      <c r="B299" t="str">
        <f>'raw data'!B299</f>
        <v>M</v>
      </c>
      <c r="C299" t="str">
        <f>'raw data'!D299</f>
        <v>24-26</v>
      </c>
      <c r="D299" t="str">
        <f>'raw data'!F299</f>
        <v>BACHELOR</v>
      </c>
      <c r="E299" t="str">
        <f>'raw data'!H299</f>
        <v>Twitter</v>
      </c>
      <c r="F299" s="10">
        <f>IF('raw data'!J299="Social",1,IF('raw data'!J299="Economic",2,IF('raw data'!J299="health",3,IF('raw data'!J299="Political",4,IF('raw data'!J299="Sports",5,"#NA")))))</f>
        <v>4</v>
      </c>
      <c r="G299" s="10" t="s">
        <v>526</v>
      </c>
      <c r="H299" s="10" t="s">
        <v>526</v>
      </c>
      <c r="I299" s="10" t="s">
        <v>526</v>
      </c>
      <c r="J299" s="10" t="s">
        <v>526</v>
      </c>
      <c r="K299" s="10">
        <v>5</v>
      </c>
      <c r="L299" s="10" t="s">
        <v>526</v>
      </c>
      <c r="M299" s="10">
        <v>2</v>
      </c>
      <c r="N299" s="10">
        <v>1</v>
      </c>
      <c r="O299" s="10">
        <v>1</v>
      </c>
      <c r="P299" s="10">
        <v>1</v>
      </c>
      <c r="Q299" s="10">
        <v>0</v>
      </c>
      <c r="R299" s="10">
        <v>1</v>
      </c>
      <c r="S299" s="10">
        <v>1</v>
      </c>
      <c r="T299" s="10">
        <v>4</v>
      </c>
      <c r="U299" s="10">
        <v>1</v>
      </c>
      <c r="V299" s="10">
        <v>1</v>
      </c>
    </row>
    <row r="300" spans="2:22" x14ac:dyDescent="0.25">
      <c r="B300" t="str">
        <f>'raw data'!B300</f>
        <v>F</v>
      </c>
      <c r="C300" t="str">
        <f>'raw data'!D300</f>
        <v>30-39</v>
      </c>
      <c r="D300" t="str">
        <f>'raw data'!F300</f>
        <v>DIPLOMA</v>
      </c>
      <c r="E300" t="str">
        <f>'raw data'!H300</f>
        <v>Twitter</v>
      </c>
      <c r="F300" s="10">
        <f>IF('raw data'!J300="Social",1,IF('raw data'!J300="Economic",2,IF('raw data'!J300="health",3,IF('raw data'!J300="Political",4,IF('raw data'!J300="Sports",5,"#NA")))))</f>
        <v>3</v>
      </c>
      <c r="G300" s="10">
        <v>4</v>
      </c>
      <c r="H300" s="10" t="s">
        <v>526</v>
      </c>
      <c r="I300" s="10">
        <v>1</v>
      </c>
      <c r="J300" s="10">
        <v>1</v>
      </c>
      <c r="K300" s="10">
        <v>2</v>
      </c>
      <c r="L300" s="10">
        <v>1</v>
      </c>
      <c r="M300" s="10">
        <v>1</v>
      </c>
      <c r="N300" s="10">
        <v>0</v>
      </c>
      <c r="O300" s="10">
        <v>1</v>
      </c>
      <c r="P300" s="10" t="s">
        <v>526</v>
      </c>
      <c r="Q300" s="10">
        <v>0</v>
      </c>
      <c r="R300" s="10">
        <v>3</v>
      </c>
      <c r="S300" s="10">
        <v>1</v>
      </c>
      <c r="T300" s="10">
        <v>1</v>
      </c>
      <c r="U300" s="10">
        <v>1</v>
      </c>
      <c r="V300" s="10" t="s">
        <v>526</v>
      </c>
    </row>
    <row r="301" spans="2:22" x14ac:dyDescent="0.25">
      <c r="B301" t="str">
        <f>'raw data'!B301</f>
        <v>F</v>
      </c>
      <c r="C301" t="str">
        <f>'raw data'!D301</f>
        <v>18-20</v>
      </c>
      <c r="D301" t="str">
        <f>'raw data'!F301</f>
        <v>DIPLOMA</v>
      </c>
      <c r="E301" t="str">
        <f>'raw data'!H301</f>
        <v>Facebook</v>
      </c>
      <c r="F301" s="10">
        <f>IF('raw data'!J301="Social",1,IF('raw data'!J301="Economic",2,IF('raw data'!J301="health",3,IF('raw data'!J301="Political",4,IF('raw data'!J301="Sports",5,"#NA")))))</f>
        <v>2</v>
      </c>
      <c r="G301" s="10">
        <v>1</v>
      </c>
      <c r="H301" s="10">
        <v>4</v>
      </c>
      <c r="I301" s="10">
        <v>1</v>
      </c>
      <c r="J301" s="10">
        <v>1</v>
      </c>
      <c r="K301" s="10">
        <v>2</v>
      </c>
      <c r="L301" s="10">
        <v>1</v>
      </c>
      <c r="M301" s="10">
        <v>5</v>
      </c>
      <c r="N301" s="10">
        <v>0</v>
      </c>
      <c r="O301" s="10">
        <v>1</v>
      </c>
      <c r="P301" s="10">
        <v>0</v>
      </c>
      <c r="Q301" s="10" t="s">
        <v>526</v>
      </c>
      <c r="R301" s="10">
        <v>3</v>
      </c>
      <c r="S301" s="10" t="s">
        <v>526</v>
      </c>
      <c r="T301" s="10" t="s">
        <v>526</v>
      </c>
      <c r="U301" s="10">
        <v>0</v>
      </c>
      <c r="V301" s="10">
        <v>0</v>
      </c>
    </row>
    <row r="302" spans="2:22" x14ac:dyDescent="0.25">
      <c r="B302" t="str">
        <f>'raw data'!B302</f>
        <v>M</v>
      </c>
      <c r="C302" t="str">
        <f>'raw data'!D302</f>
        <v>30-39</v>
      </c>
      <c r="D302" t="str">
        <f>'raw data'!F302</f>
        <v>DIPLOMA</v>
      </c>
      <c r="E302" t="str">
        <f>'raw data'!H302</f>
        <v>Whatsapp</v>
      </c>
      <c r="F302" s="10">
        <f>IF('raw data'!J302="Social",1,IF('raw data'!J302="Economic",2,IF('raw data'!J302="health",3,IF('raw data'!J302="Political",4,IF('raw data'!J302="Sports",5,"#NA")))))</f>
        <v>3</v>
      </c>
      <c r="G302" s="10" t="s">
        <v>526</v>
      </c>
      <c r="H302" s="10" t="s">
        <v>526</v>
      </c>
      <c r="I302" s="10">
        <v>5</v>
      </c>
      <c r="J302" s="10">
        <v>2</v>
      </c>
      <c r="K302" s="10">
        <v>2</v>
      </c>
      <c r="L302" s="10">
        <v>1</v>
      </c>
      <c r="M302" s="10">
        <v>1</v>
      </c>
      <c r="N302" s="10">
        <v>1</v>
      </c>
      <c r="O302" s="10">
        <v>0</v>
      </c>
      <c r="P302" s="10" t="s">
        <v>526</v>
      </c>
      <c r="Q302" s="10">
        <v>1</v>
      </c>
      <c r="R302" s="10">
        <v>5</v>
      </c>
      <c r="S302" s="10">
        <v>0</v>
      </c>
      <c r="T302" s="10" t="s">
        <v>526</v>
      </c>
      <c r="U302" s="10">
        <v>1</v>
      </c>
      <c r="V302" s="10">
        <v>1</v>
      </c>
    </row>
    <row r="303" spans="2:22" x14ac:dyDescent="0.25">
      <c r="B303" t="str">
        <f>'raw data'!B303</f>
        <v>M</v>
      </c>
      <c r="C303" t="str">
        <f>'raw data'!D303</f>
        <v>27-29</v>
      </c>
      <c r="D303" t="str">
        <f>'raw data'!F303</f>
        <v>BACHELOR</v>
      </c>
      <c r="E303" t="str">
        <f>'raw data'!H303</f>
        <v>Telegram</v>
      </c>
      <c r="F303" s="10">
        <f>IF('raw data'!J303="Social",1,IF('raw data'!J303="Economic",2,IF('raw data'!J303="health",3,IF('raw data'!J303="Political",4,IF('raw data'!J303="Sports",5,"#NA")))))</f>
        <v>3</v>
      </c>
      <c r="G303" s="10" t="s">
        <v>526</v>
      </c>
      <c r="H303" s="10" t="s">
        <v>526</v>
      </c>
      <c r="I303" s="10">
        <v>5</v>
      </c>
      <c r="J303" s="10">
        <v>5</v>
      </c>
      <c r="K303" s="10">
        <v>2</v>
      </c>
      <c r="L303" s="10">
        <v>2</v>
      </c>
      <c r="M303" s="10">
        <v>5</v>
      </c>
      <c r="N303" s="10">
        <v>1</v>
      </c>
      <c r="O303" s="10">
        <v>0</v>
      </c>
      <c r="P303" s="10">
        <v>0</v>
      </c>
      <c r="Q303" s="10">
        <v>0</v>
      </c>
      <c r="R303" s="10">
        <v>4</v>
      </c>
      <c r="S303" s="10">
        <v>0</v>
      </c>
      <c r="T303" s="10" t="s">
        <v>526</v>
      </c>
      <c r="U303" s="10" t="s">
        <v>526</v>
      </c>
      <c r="V303" s="10">
        <v>0</v>
      </c>
    </row>
    <row r="304" spans="2:22" x14ac:dyDescent="0.25">
      <c r="B304" t="str">
        <f>'raw data'!B304</f>
        <v>M</v>
      </c>
      <c r="C304" t="str">
        <f>'raw data'!D304</f>
        <v>27-29</v>
      </c>
      <c r="D304" t="str">
        <f>'raw data'!F304</f>
        <v>BACHELOR</v>
      </c>
      <c r="E304" t="str">
        <f>'raw data'!H304</f>
        <v>Whatsapp</v>
      </c>
      <c r="F304" s="10">
        <f>IF('raw data'!J304="Social",1,IF('raw data'!J304="Economic",2,IF('raw data'!J304="health",3,IF('raw data'!J304="Political",4,IF('raw data'!J304="Sports",5,"#NA")))))</f>
        <v>2</v>
      </c>
      <c r="G304" s="10">
        <v>2</v>
      </c>
      <c r="H304" s="10">
        <v>2</v>
      </c>
      <c r="I304" s="10">
        <v>1</v>
      </c>
      <c r="J304" s="10">
        <v>2</v>
      </c>
      <c r="K304" s="10">
        <v>2</v>
      </c>
      <c r="L304" s="10">
        <v>2</v>
      </c>
      <c r="M304" s="10">
        <v>2</v>
      </c>
      <c r="N304" s="10">
        <v>1</v>
      </c>
      <c r="O304" s="10">
        <v>1</v>
      </c>
      <c r="P304" s="10">
        <v>0</v>
      </c>
      <c r="Q304" s="10">
        <v>0</v>
      </c>
      <c r="R304" s="10">
        <v>3</v>
      </c>
      <c r="S304" s="10">
        <v>1</v>
      </c>
      <c r="T304" s="10">
        <v>1</v>
      </c>
      <c r="U304" s="10">
        <v>1</v>
      </c>
      <c r="V304" s="10">
        <v>1</v>
      </c>
    </row>
    <row r="305" spans="2:22" x14ac:dyDescent="0.25">
      <c r="B305" t="str">
        <f>'raw data'!B305</f>
        <v>F</v>
      </c>
      <c r="C305" t="str">
        <f>'raw data'!D305</f>
        <v>18-20</v>
      </c>
      <c r="D305" t="str">
        <f>'raw data'!F305</f>
        <v>DIPLOMA</v>
      </c>
      <c r="E305" t="str">
        <f>'raw data'!H305</f>
        <v>Facebook</v>
      </c>
      <c r="F305" s="10">
        <f>IF('raw data'!J305="Social",1,IF('raw data'!J305="Economic",2,IF('raw data'!J305="health",3,IF('raw data'!J305="Political",4,IF('raw data'!J305="Sports",5,"#NA")))))</f>
        <v>2</v>
      </c>
      <c r="G305" s="10">
        <v>1</v>
      </c>
      <c r="H305" s="10">
        <v>4</v>
      </c>
      <c r="I305" s="10">
        <v>1</v>
      </c>
      <c r="J305" s="10">
        <v>1</v>
      </c>
      <c r="K305" s="10">
        <v>2</v>
      </c>
      <c r="L305" s="10">
        <v>1</v>
      </c>
      <c r="M305" s="10">
        <v>5</v>
      </c>
      <c r="N305" s="10" t="s">
        <v>526</v>
      </c>
      <c r="O305" s="10">
        <v>1</v>
      </c>
      <c r="P305" s="10">
        <v>0</v>
      </c>
      <c r="Q305" s="10">
        <v>1</v>
      </c>
      <c r="R305" s="10">
        <v>3</v>
      </c>
      <c r="S305" s="10">
        <v>1</v>
      </c>
      <c r="T305" s="10">
        <v>2</v>
      </c>
      <c r="U305" s="10">
        <v>0</v>
      </c>
      <c r="V305" s="10">
        <v>0</v>
      </c>
    </row>
    <row r="306" spans="2:22" x14ac:dyDescent="0.25">
      <c r="B306" t="str">
        <f>'raw data'!B306</f>
        <v>M</v>
      </c>
      <c r="C306" t="str">
        <f>'raw data'!D306</f>
        <v>Above 40</v>
      </c>
      <c r="D306" t="str">
        <f>'raw data'!F306</f>
        <v>MASTERS</v>
      </c>
      <c r="E306" t="str">
        <f>'raw data'!H306</f>
        <v>Telegram</v>
      </c>
      <c r="F306" s="10">
        <f>IF('raw data'!J306="Social",1,IF('raw data'!J306="Economic",2,IF('raw data'!J306="health",3,IF('raw data'!J306="Political",4,IF('raw data'!J306="Sports",5,"#NA")))))</f>
        <v>5</v>
      </c>
      <c r="G306" s="10" t="s">
        <v>526</v>
      </c>
      <c r="H306" s="10" t="s">
        <v>526</v>
      </c>
      <c r="I306" s="10" t="s">
        <v>526</v>
      </c>
      <c r="J306" s="10" t="s">
        <v>526</v>
      </c>
      <c r="K306" s="10" t="s">
        <v>526</v>
      </c>
      <c r="L306" s="10" t="s">
        <v>526</v>
      </c>
      <c r="M306" s="10">
        <v>5</v>
      </c>
      <c r="N306" s="10">
        <v>1</v>
      </c>
      <c r="O306" s="10" t="s">
        <v>526</v>
      </c>
      <c r="P306" s="10">
        <v>0</v>
      </c>
      <c r="Q306" s="10" t="s">
        <v>526</v>
      </c>
      <c r="R306" s="10">
        <v>4</v>
      </c>
      <c r="S306" s="10" t="s">
        <v>526</v>
      </c>
      <c r="T306" s="10" t="s">
        <v>526</v>
      </c>
      <c r="U306" s="10">
        <v>1</v>
      </c>
      <c r="V306" s="10">
        <v>1</v>
      </c>
    </row>
    <row r="307" spans="2:22" x14ac:dyDescent="0.25">
      <c r="B307" t="str">
        <f>'raw data'!B307</f>
        <v>F</v>
      </c>
      <c r="C307" t="str">
        <f>'raw data'!D307</f>
        <v>21-23</v>
      </c>
      <c r="D307" t="str">
        <f>'raw data'!F307</f>
        <v>BACHELOR</v>
      </c>
      <c r="E307" t="str">
        <f>'raw data'!H307</f>
        <v>Twitter</v>
      </c>
      <c r="F307" s="10">
        <f>IF('raw data'!J307="Social",1,IF('raw data'!J307="Economic",2,IF('raw data'!J307="health",3,IF('raw data'!J307="Political",4,IF('raw data'!J307="Sports",5,"#NA")))))</f>
        <v>3</v>
      </c>
      <c r="G307" s="10">
        <v>4</v>
      </c>
      <c r="H307" s="10" t="s">
        <v>526</v>
      </c>
      <c r="I307" s="10">
        <v>5</v>
      </c>
      <c r="J307" s="10">
        <v>2</v>
      </c>
      <c r="K307" s="10">
        <v>2</v>
      </c>
      <c r="L307" s="10">
        <v>2</v>
      </c>
      <c r="M307" s="10">
        <v>1</v>
      </c>
      <c r="N307" s="10">
        <v>1</v>
      </c>
      <c r="O307" s="10">
        <v>1</v>
      </c>
      <c r="P307" s="10">
        <v>1</v>
      </c>
      <c r="Q307" s="10">
        <v>1</v>
      </c>
      <c r="R307" s="10">
        <v>4</v>
      </c>
      <c r="S307" s="10">
        <v>1</v>
      </c>
      <c r="T307" s="10">
        <v>1</v>
      </c>
      <c r="U307" s="10">
        <v>1</v>
      </c>
      <c r="V307" s="10">
        <v>1</v>
      </c>
    </row>
    <row r="308" spans="2:22" x14ac:dyDescent="0.25">
      <c r="B308" t="str">
        <f>'raw data'!B308</f>
        <v>M</v>
      </c>
      <c r="C308" t="str">
        <f>'raw data'!D308</f>
        <v>24-26</v>
      </c>
      <c r="D308" t="str">
        <f>'raw data'!F308</f>
        <v>DIPLOMA</v>
      </c>
      <c r="E308" t="str">
        <f>'raw data'!H308</f>
        <v>Twitter</v>
      </c>
      <c r="F308" s="10">
        <f>IF('raw data'!J308="Social",1,IF('raw data'!J308="Economic",2,IF('raw data'!J308="health",3,IF('raw data'!J308="Political",4,IF('raw data'!J308="Sports",5,"#NA")))))</f>
        <v>2</v>
      </c>
      <c r="G308" s="10">
        <v>1</v>
      </c>
      <c r="H308" s="10">
        <v>5</v>
      </c>
      <c r="I308" s="10">
        <v>2</v>
      </c>
      <c r="J308" s="10">
        <v>1</v>
      </c>
      <c r="K308" s="10" t="s">
        <v>526</v>
      </c>
      <c r="L308" s="10" t="s">
        <v>526</v>
      </c>
      <c r="M308" s="10">
        <v>2</v>
      </c>
      <c r="N308" s="10" t="s">
        <v>526</v>
      </c>
      <c r="O308" s="10">
        <v>1</v>
      </c>
      <c r="P308" s="10">
        <v>0</v>
      </c>
      <c r="Q308" s="10">
        <v>1</v>
      </c>
      <c r="R308" s="10">
        <v>2</v>
      </c>
      <c r="S308" s="10">
        <v>0</v>
      </c>
      <c r="T308" s="10" t="s">
        <v>526</v>
      </c>
      <c r="U308" s="10">
        <v>1</v>
      </c>
      <c r="V308" s="10" t="s">
        <v>526</v>
      </c>
    </row>
    <row r="309" spans="2:22" x14ac:dyDescent="0.25">
      <c r="B309" t="str">
        <f>'raw data'!B309</f>
        <v>F</v>
      </c>
      <c r="C309" t="str">
        <f>'raw data'!D309</f>
        <v>21-23</v>
      </c>
      <c r="D309" t="str">
        <f>'raw data'!F309</f>
        <v>BACHELOR</v>
      </c>
      <c r="E309" t="str">
        <f>'raw data'!H309</f>
        <v>Twitter</v>
      </c>
      <c r="F309" s="10">
        <f>IF('raw data'!J309="Social",1,IF('raw data'!J309="Economic",2,IF('raw data'!J309="health",3,IF('raw data'!J309="Political",4,IF('raw data'!J309="Sports",5,"#NA")))))</f>
        <v>3</v>
      </c>
      <c r="G309" s="10">
        <v>2</v>
      </c>
      <c r="H309" s="10">
        <v>4</v>
      </c>
      <c r="I309" s="10">
        <v>5</v>
      </c>
      <c r="J309" s="10">
        <v>2</v>
      </c>
      <c r="K309" s="10">
        <v>2</v>
      </c>
      <c r="L309" s="10">
        <v>2</v>
      </c>
      <c r="M309" s="10">
        <v>2</v>
      </c>
      <c r="N309" s="10">
        <v>1</v>
      </c>
      <c r="O309" s="10">
        <v>1</v>
      </c>
      <c r="P309" s="10">
        <v>0</v>
      </c>
      <c r="Q309" s="10">
        <v>1</v>
      </c>
      <c r="R309" s="10">
        <v>4</v>
      </c>
      <c r="S309" s="10">
        <v>1</v>
      </c>
      <c r="T309" s="10">
        <v>2</v>
      </c>
      <c r="U309" s="10">
        <v>1</v>
      </c>
      <c r="V309" s="10">
        <v>1</v>
      </c>
    </row>
    <row r="310" spans="2:22" x14ac:dyDescent="0.25">
      <c r="B310" t="str">
        <f>'raw data'!B310</f>
        <v>F</v>
      </c>
      <c r="C310" t="str">
        <f>'raw data'!D310</f>
        <v>24-26</v>
      </c>
      <c r="D310" t="str">
        <f>'raw data'!F310</f>
        <v>BACHELOR</v>
      </c>
      <c r="E310" t="str">
        <f>'raw data'!H310</f>
        <v>Twitter</v>
      </c>
      <c r="F310" s="10">
        <f>IF('raw data'!J310="Social",1,IF('raw data'!J310="Economic",2,IF('raw data'!J310="health",3,IF('raw data'!J310="Political",4,IF('raw data'!J310="Sports",5,"#NA")))))</f>
        <v>2</v>
      </c>
      <c r="G310" s="10">
        <v>2</v>
      </c>
      <c r="H310" s="10">
        <v>4</v>
      </c>
      <c r="I310" s="10">
        <v>1</v>
      </c>
      <c r="J310" s="10">
        <v>1</v>
      </c>
      <c r="K310" s="10">
        <v>1</v>
      </c>
      <c r="L310" s="10">
        <v>1</v>
      </c>
      <c r="M310" s="10">
        <v>1</v>
      </c>
      <c r="N310" s="10">
        <v>1</v>
      </c>
      <c r="O310" s="10">
        <v>1</v>
      </c>
      <c r="P310" s="10">
        <v>0</v>
      </c>
      <c r="Q310" s="10">
        <v>1</v>
      </c>
      <c r="R310" s="10">
        <v>2</v>
      </c>
      <c r="S310" s="10">
        <v>1</v>
      </c>
      <c r="T310" s="10">
        <v>4</v>
      </c>
      <c r="U310" s="10">
        <v>1</v>
      </c>
      <c r="V310" s="10">
        <v>1</v>
      </c>
    </row>
    <row r="311" spans="2:22" x14ac:dyDescent="0.25">
      <c r="B311" t="str">
        <f>'raw data'!B311</f>
        <v>M</v>
      </c>
      <c r="C311" t="str">
        <f>'raw data'!D311</f>
        <v>Above 40</v>
      </c>
      <c r="D311" t="str">
        <f>'raw data'!F311</f>
        <v>BACHELOR</v>
      </c>
      <c r="E311" t="str">
        <f>'raw data'!H311</f>
        <v>Telegram</v>
      </c>
      <c r="F311" s="10">
        <f>IF('raw data'!J311="Social",1,IF('raw data'!J311="Economic",2,IF('raw data'!J311="health",3,IF('raw data'!J311="Political",4,IF('raw data'!J311="Sports",5,"#NA")))))</f>
        <v>4</v>
      </c>
      <c r="G311" s="10">
        <v>2</v>
      </c>
      <c r="H311" s="10">
        <v>1</v>
      </c>
      <c r="I311" s="10">
        <v>5</v>
      </c>
      <c r="J311" s="10">
        <v>5</v>
      </c>
      <c r="K311" s="10">
        <v>5</v>
      </c>
      <c r="L311" s="10">
        <v>2</v>
      </c>
      <c r="M311" s="10">
        <v>2</v>
      </c>
      <c r="N311" s="10" t="s">
        <v>526</v>
      </c>
      <c r="O311" s="10">
        <v>1</v>
      </c>
      <c r="P311" s="10">
        <v>0</v>
      </c>
      <c r="Q311" s="10">
        <v>0</v>
      </c>
      <c r="R311" s="10">
        <v>5</v>
      </c>
      <c r="S311" s="10">
        <v>1</v>
      </c>
      <c r="T311" s="10">
        <v>1</v>
      </c>
      <c r="U311" s="10">
        <v>1</v>
      </c>
      <c r="V311" s="10">
        <v>0</v>
      </c>
    </row>
    <row r="312" spans="2:22" x14ac:dyDescent="0.25">
      <c r="B312" t="str">
        <f>'raw data'!B312</f>
        <v>U</v>
      </c>
      <c r="C312" t="str">
        <f>'raw data'!D312</f>
        <v>24-26</v>
      </c>
      <c r="D312" t="str">
        <f>'raw data'!F312</f>
        <v>DIPLOMA</v>
      </c>
      <c r="E312" t="str">
        <f>'raw data'!H312</f>
        <v>Twitter</v>
      </c>
      <c r="F312" s="10">
        <f>IF('raw data'!J312="Social",1,IF('raw data'!J312="Economic",2,IF('raw data'!J312="health",3,IF('raw data'!J312="Political",4,IF('raw data'!J312="Sports",5,"#NA")))))</f>
        <v>1</v>
      </c>
      <c r="G312" s="10">
        <v>1</v>
      </c>
      <c r="H312" s="10">
        <v>5</v>
      </c>
      <c r="I312" s="10">
        <v>2</v>
      </c>
      <c r="J312" s="10">
        <v>1</v>
      </c>
      <c r="K312" s="10" t="s">
        <v>526</v>
      </c>
      <c r="L312" s="10">
        <v>1</v>
      </c>
      <c r="M312" s="10">
        <v>2</v>
      </c>
      <c r="N312" s="10" t="s">
        <v>526</v>
      </c>
      <c r="O312" s="10">
        <v>1</v>
      </c>
      <c r="P312" s="10">
        <v>0</v>
      </c>
      <c r="Q312" s="10">
        <v>1</v>
      </c>
      <c r="R312" s="10">
        <v>4</v>
      </c>
      <c r="S312" s="10">
        <v>0</v>
      </c>
      <c r="T312" s="10" t="s">
        <v>526</v>
      </c>
      <c r="U312" s="10">
        <v>1</v>
      </c>
      <c r="V312" s="10" t="s">
        <v>526</v>
      </c>
    </row>
    <row r="313" spans="2:22" x14ac:dyDescent="0.25">
      <c r="B313" t="str">
        <f>'raw data'!B313</f>
        <v>F</v>
      </c>
      <c r="C313" t="str">
        <f>'raw data'!D313</f>
        <v>27-29</v>
      </c>
      <c r="D313" t="str">
        <f>'raw data'!F313</f>
        <v>DIPLOMA</v>
      </c>
      <c r="E313" t="str">
        <f>'raw data'!H313</f>
        <v>Twitter</v>
      </c>
      <c r="F313" s="10">
        <f>IF('raw data'!J313="Social",1,IF('raw data'!J313="Economic",2,IF('raw data'!J313="health",3,IF('raw data'!J313="Political",4,IF('raw data'!J313="Sports",5,"#NA")))))</f>
        <v>4</v>
      </c>
      <c r="G313" s="10">
        <v>1</v>
      </c>
      <c r="H313" s="10">
        <v>1</v>
      </c>
      <c r="I313" s="10" t="s">
        <v>526</v>
      </c>
      <c r="J313" s="10" t="s">
        <v>526</v>
      </c>
      <c r="K313" s="10">
        <v>5</v>
      </c>
      <c r="L313" s="10">
        <v>2</v>
      </c>
      <c r="M313" s="10">
        <v>2</v>
      </c>
      <c r="N313" s="10" t="s">
        <v>526</v>
      </c>
      <c r="O313" s="10">
        <v>0</v>
      </c>
      <c r="P313" s="10">
        <v>0</v>
      </c>
      <c r="Q313" s="10">
        <v>1</v>
      </c>
      <c r="R313" s="10">
        <v>4</v>
      </c>
      <c r="S313" s="10">
        <v>0</v>
      </c>
      <c r="T313" s="10" t="s">
        <v>526</v>
      </c>
      <c r="U313" s="10">
        <v>1</v>
      </c>
      <c r="V313" s="10">
        <v>0</v>
      </c>
    </row>
    <row r="314" spans="2:22" x14ac:dyDescent="0.25">
      <c r="B314" t="str">
        <f>'raw data'!B314</f>
        <v>M</v>
      </c>
      <c r="C314" t="str">
        <f>'raw data'!D314</f>
        <v>27-29</v>
      </c>
      <c r="D314" t="str">
        <f>'raw data'!F314</f>
        <v>BACHELOR</v>
      </c>
      <c r="E314" t="str">
        <f>'raw data'!H314</f>
        <v>Whatsapp</v>
      </c>
      <c r="F314" s="10">
        <f>IF('raw data'!J314="Social",1,IF('raw data'!J314="Economic",2,IF('raw data'!J314="health",3,IF('raw data'!J314="Political",4,IF('raw data'!J314="Sports",5,"#NA")))))</f>
        <v>2</v>
      </c>
      <c r="G314" s="10">
        <v>2</v>
      </c>
      <c r="H314" s="10">
        <v>5</v>
      </c>
      <c r="I314" s="10">
        <v>1</v>
      </c>
      <c r="J314" s="10">
        <v>2</v>
      </c>
      <c r="K314" s="10">
        <v>1</v>
      </c>
      <c r="L314" s="10">
        <v>1</v>
      </c>
      <c r="M314" s="10">
        <v>2</v>
      </c>
      <c r="N314" s="10">
        <v>1</v>
      </c>
      <c r="O314" s="10">
        <v>1</v>
      </c>
      <c r="P314" s="10">
        <v>0</v>
      </c>
      <c r="Q314" s="10">
        <v>0</v>
      </c>
      <c r="R314" s="10">
        <v>3</v>
      </c>
      <c r="S314" s="10">
        <v>1</v>
      </c>
      <c r="T314" s="10">
        <v>3</v>
      </c>
      <c r="U314" s="10" t="s">
        <v>526</v>
      </c>
      <c r="V314" s="10">
        <v>1</v>
      </c>
    </row>
    <row r="315" spans="2:22" x14ac:dyDescent="0.25">
      <c r="B315" t="str">
        <f>'raw data'!B315</f>
        <v>F</v>
      </c>
      <c r="C315" t="str">
        <f>'raw data'!D315</f>
        <v>21-23</v>
      </c>
      <c r="D315" t="str">
        <f>'raw data'!F315</f>
        <v>BACHELOR</v>
      </c>
      <c r="E315" t="str">
        <f>'raw data'!H315</f>
        <v>Twitter</v>
      </c>
      <c r="F315" s="10">
        <f>IF('raw data'!J315="Social",1,IF('raw data'!J315="Economic",2,IF('raw data'!J315="health",3,IF('raw data'!J315="Political",4,IF('raw data'!J315="Sports",5,"#NA")))))</f>
        <v>3</v>
      </c>
      <c r="G315" s="10">
        <v>2</v>
      </c>
      <c r="H315" s="10">
        <v>4</v>
      </c>
      <c r="I315" s="10">
        <v>1</v>
      </c>
      <c r="J315" s="10">
        <v>2</v>
      </c>
      <c r="K315" s="10">
        <v>2</v>
      </c>
      <c r="L315" s="10">
        <v>2</v>
      </c>
      <c r="M315" s="10">
        <v>2</v>
      </c>
      <c r="N315" s="10">
        <v>1</v>
      </c>
      <c r="O315" s="10">
        <v>1</v>
      </c>
      <c r="P315" s="10" t="s">
        <v>526</v>
      </c>
      <c r="Q315" s="10">
        <v>0</v>
      </c>
      <c r="R315" s="10">
        <v>5</v>
      </c>
      <c r="S315" s="10">
        <v>1</v>
      </c>
      <c r="T315" s="10">
        <v>3</v>
      </c>
      <c r="U315" s="10">
        <v>1</v>
      </c>
      <c r="V315" s="10">
        <v>1</v>
      </c>
    </row>
    <row r="316" spans="2:22" x14ac:dyDescent="0.25">
      <c r="B316" t="str">
        <f>'raw data'!B316</f>
        <v>M</v>
      </c>
      <c r="C316" t="str">
        <f>'raw data'!D316</f>
        <v>24-26</v>
      </c>
      <c r="D316" t="str">
        <f>'raw data'!F316</f>
        <v>BACHELOR</v>
      </c>
      <c r="E316" t="str">
        <f>'raw data'!H316</f>
        <v>Twitter</v>
      </c>
      <c r="F316" s="10">
        <f>IF('raw data'!J316="Social",1,IF('raw data'!J316="Economic",2,IF('raw data'!J316="health",3,IF('raw data'!J316="Political",4,IF('raw data'!J316="Sports",5,"#NA")))))</f>
        <v>4</v>
      </c>
      <c r="G316" s="10" t="s">
        <v>526</v>
      </c>
      <c r="H316" s="10" t="s">
        <v>526</v>
      </c>
      <c r="I316" s="10" t="s">
        <v>526</v>
      </c>
      <c r="J316" s="10" t="s">
        <v>526</v>
      </c>
      <c r="K316" s="10">
        <v>5</v>
      </c>
      <c r="L316" s="10">
        <v>5</v>
      </c>
      <c r="M316" s="10">
        <v>2</v>
      </c>
      <c r="N316" s="10">
        <v>1</v>
      </c>
      <c r="O316" s="10">
        <v>1</v>
      </c>
      <c r="P316" s="10">
        <v>1</v>
      </c>
      <c r="Q316" s="10">
        <v>0</v>
      </c>
      <c r="R316" s="10">
        <v>3</v>
      </c>
      <c r="S316" s="10">
        <v>0</v>
      </c>
      <c r="T316" s="10" t="s">
        <v>526</v>
      </c>
      <c r="U316" s="10">
        <v>1</v>
      </c>
      <c r="V316" s="10">
        <v>1</v>
      </c>
    </row>
    <row r="317" spans="2:22" x14ac:dyDescent="0.25">
      <c r="B317" t="str">
        <f>'raw data'!B317</f>
        <v>F</v>
      </c>
      <c r="C317" t="str">
        <f>'raw data'!D317</f>
        <v>30-39</v>
      </c>
      <c r="D317" t="str">
        <f>'raw data'!F317</f>
        <v>DIPLOMA</v>
      </c>
      <c r="E317" t="str">
        <f>'raw data'!H317</f>
        <v>Twitter</v>
      </c>
      <c r="F317" s="10">
        <f>IF('raw data'!J317="Social",1,IF('raw data'!J317="Economic",2,IF('raw data'!J317="health",3,IF('raw data'!J317="Political",4,IF('raw data'!J317="Sports",5,"#NA")))))</f>
        <v>3</v>
      </c>
      <c r="G317" s="10">
        <v>4</v>
      </c>
      <c r="H317" s="10" t="s">
        <v>526</v>
      </c>
      <c r="I317" s="10">
        <v>2</v>
      </c>
      <c r="J317" s="10">
        <v>1</v>
      </c>
      <c r="K317" s="10">
        <v>1</v>
      </c>
      <c r="L317" s="10" t="s">
        <v>526</v>
      </c>
      <c r="M317" s="10">
        <v>5</v>
      </c>
      <c r="N317" s="10">
        <v>1</v>
      </c>
      <c r="O317" s="10">
        <v>1</v>
      </c>
      <c r="P317" s="10" t="s">
        <v>526</v>
      </c>
      <c r="Q317" s="10">
        <v>0</v>
      </c>
      <c r="R317" s="10">
        <v>3</v>
      </c>
      <c r="S317" s="10">
        <v>1</v>
      </c>
      <c r="T317" s="10">
        <v>1</v>
      </c>
      <c r="U317" s="10">
        <v>1</v>
      </c>
      <c r="V317" s="10" t="s">
        <v>526</v>
      </c>
    </row>
    <row r="318" spans="2:22" x14ac:dyDescent="0.25">
      <c r="B318" t="str">
        <f>'raw data'!B318</f>
        <v>M</v>
      </c>
      <c r="C318" t="str">
        <f>'raw data'!D318</f>
        <v>30-39</v>
      </c>
      <c r="D318" t="str">
        <f>'raw data'!F318</f>
        <v>DIPLOMA</v>
      </c>
      <c r="E318" t="str">
        <f>'raw data'!H318</f>
        <v>Twitter</v>
      </c>
      <c r="F318" s="10">
        <f>IF('raw data'!J318="Social",1,IF('raw data'!J318="Economic",2,IF('raw data'!J318="health",3,IF('raw data'!J318="Political",4,IF('raw data'!J318="Sports",5,"#NA")))))</f>
        <v>3</v>
      </c>
      <c r="G318" s="10">
        <v>4</v>
      </c>
      <c r="H318" s="10" t="s">
        <v>526</v>
      </c>
      <c r="I318" s="10">
        <v>5</v>
      </c>
      <c r="J318" s="10">
        <v>1</v>
      </c>
      <c r="K318" s="10">
        <v>2</v>
      </c>
      <c r="L318" s="10">
        <v>1</v>
      </c>
      <c r="M318" s="10">
        <v>2</v>
      </c>
      <c r="N318" s="10">
        <v>0</v>
      </c>
      <c r="O318" s="10">
        <v>0</v>
      </c>
      <c r="P318" s="10">
        <v>0</v>
      </c>
      <c r="Q318" s="10">
        <v>1</v>
      </c>
      <c r="R318" s="10">
        <v>3</v>
      </c>
      <c r="S318" s="10">
        <v>1</v>
      </c>
      <c r="T318" s="10">
        <v>2</v>
      </c>
      <c r="U318" s="10" t="s">
        <v>526</v>
      </c>
      <c r="V318" s="10">
        <v>1</v>
      </c>
    </row>
    <row r="319" spans="2:22" x14ac:dyDescent="0.25">
      <c r="B319" t="str">
        <f>'raw data'!B319</f>
        <v>M</v>
      </c>
      <c r="C319" t="str">
        <f>'raw data'!D319</f>
        <v>24-26</v>
      </c>
      <c r="D319" t="str">
        <f>'raw data'!F319</f>
        <v>BACHELOR</v>
      </c>
      <c r="E319" t="str">
        <f>'raw data'!H319</f>
        <v>Facebook</v>
      </c>
      <c r="F319" s="10">
        <f>IF('raw data'!J319="Social",1,IF('raw data'!J319="Economic",2,IF('raw data'!J319="health",3,IF('raw data'!J319="Political",4,IF('raw data'!J319="Sports",5,"#NA")))))</f>
        <v>3</v>
      </c>
      <c r="G319" s="10" t="s">
        <v>526</v>
      </c>
      <c r="H319" s="10" t="s">
        <v>526</v>
      </c>
      <c r="I319" s="10" t="s">
        <v>526</v>
      </c>
      <c r="J319" s="10">
        <v>5</v>
      </c>
      <c r="K319" s="10">
        <v>5</v>
      </c>
      <c r="L319" s="10">
        <v>5</v>
      </c>
      <c r="M319" s="10">
        <v>2</v>
      </c>
      <c r="N319" s="10">
        <v>1</v>
      </c>
      <c r="O319" s="10">
        <v>1</v>
      </c>
      <c r="P319" s="10">
        <v>1</v>
      </c>
      <c r="Q319" s="10">
        <v>0</v>
      </c>
      <c r="R319" s="10">
        <v>3</v>
      </c>
      <c r="S319" s="10">
        <v>0</v>
      </c>
      <c r="T319" s="10" t="s">
        <v>526</v>
      </c>
      <c r="U319" s="10">
        <v>1</v>
      </c>
      <c r="V319" s="10">
        <v>1</v>
      </c>
    </row>
    <row r="320" spans="2:22" x14ac:dyDescent="0.25">
      <c r="B320" t="str">
        <f>'raw data'!B320</f>
        <v>F</v>
      </c>
      <c r="C320" t="str">
        <f>'raw data'!D320</f>
        <v>21-23</v>
      </c>
      <c r="D320" t="str">
        <f>'raw data'!F320</f>
        <v>BACHELOR</v>
      </c>
      <c r="E320" t="str">
        <f>'raw data'!H320</f>
        <v>Twitter</v>
      </c>
      <c r="F320" s="10">
        <f>IF('raw data'!J320="Social",1,IF('raw data'!J320="Economic",2,IF('raw data'!J320="health",3,IF('raw data'!J320="Political",4,IF('raw data'!J320="Sports",5,"#NA")))))</f>
        <v>3</v>
      </c>
      <c r="G320" s="10">
        <v>4</v>
      </c>
      <c r="H320" s="10" t="s">
        <v>526</v>
      </c>
      <c r="I320" s="10">
        <v>5</v>
      </c>
      <c r="J320" s="10">
        <v>2</v>
      </c>
      <c r="K320" s="10">
        <v>2</v>
      </c>
      <c r="L320" s="10">
        <v>5</v>
      </c>
      <c r="M320" s="10">
        <v>1</v>
      </c>
      <c r="N320" s="10">
        <v>1</v>
      </c>
      <c r="O320" s="10">
        <v>1</v>
      </c>
      <c r="P320" s="10">
        <v>1</v>
      </c>
      <c r="Q320" s="10">
        <v>0</v>
      </c>
      <c r="R320" s="10">
        <v>2</v>
      </c>
      <c r="S320" s="10">
        <v>1</v>
      </c>
      <c r="T320" s="10">
        <v>1</v>
      </c>
      <c r="U320" s="10">
        <v>1</v>
      </c>
      <c r="V320" s="10">
        <v>1</v>
      </c>
    </row>
    <row r="321" spans="2:22" x14ac:dyDescent="0.25">
      <c r="B321" t="str">
        <f>'raw data'!B321</f>
        <v>F</v>
      </c>
      <c r="C321" t="str">
        <f>'raw data'!D321</f>
        <v>27-29</v>
      </c>
      <c r="D321" t="str">
        <f>'raw data'!F321</f>
        <v>DIPLOMA</v>
      </c>
      <c r="E321" t="str">
        <f>'raw data'!H321</f>
        <v>Twitter</v>
      </c>
      <c r="F321" s="10">
        <f>IF('raw data'!J321="Social",1,IF('raw data'!J321="Economic",2,IF('raw data'!J321="health",3,IF('raw data'!J321="Political",4,IF('raw data'!J321="Sports",5,"#NA")))))</f>
        <v>4</v>
      </c>
      <c r="G321" s="10" t="s">
        <v>526</v>
      </c>
      <c r="H321" s="10" t="s">
        <v>526</v>
      </c>
      <c r="I321" s="10" t="s">
        <v>526</v>
      </c>
      <c r="J321" s="10">
        <v>5</v>
      </c>
      <c r="K321" s="10">
        <v>2</v>
      </c>
      <c r="L321" s="10">
        <v>2</v>
      </c>
      <c r="M321" s="10">
        <v>2</v>
      </c>
      <c r="N321" s="10">
        <v>1</v>
      </c>
      <c r="O321" s="10">
        <v>0</v>
      </c>
      <c r="P321" s="10">
        <v>0</v>
      </c>
      <c r="Q321" s="10">
        <v>1</v>
      </c>
      <c r="R321" s="10">
        <v>4</v>
      </c>
      <c r="S321" s="10">
        <v>0</v>
      </c>
      <c r="T321" s="10" t="s">
        <v>526</v>
      </c>
      <c r="U321" s="10">
        <v>1</v>
      </c>
      <c r="V321" s="10" t="s">
        <v>526</v>
      </c>
    </row>
    <row r="322" spans="2:22" x14ac:dyDescent="0.25">
      <c r="B322" t="str">
        <f>'raw data'!B322</f>
        <v>F</v>
      </c>
      <c r="C322" t="str">
        <f>'raw data'!D322</f>
        <v>30-39</v>
      </c>
      <c r="D322" t="str">
        <f>'raw data'!F322</f>
        <v>MASTERS</v>
      </c>
      <c r="E322" t="str">
        <f>'raw data'!H322</f>
        <v>Twitter</v>
      </c>
      <c r="F322" s="10">
        <f>IF('raw data'!J322="Social",1,IF('raw data'!J322="Economic",2,IF('raw data'!J322="health",3,IF('raw data'!J322="Political",4,IF('raw data'!J322="Sports",5,"#NA")))))</f>
        <v>3</v>
      </c>
      <c r="G322" s="10">
        <v>2</v>
      </c>
      <c r="H322" s="10">
        <v>5</v>
      </c>
      <c r="I322" s="10">
        <v>2</v>
      </c>
      <c r="J322" s="10">
        <v>1</v>
      </c>
      <c r="K322" s="10">
        <v>1</v>
      </c>
      <c r="L322" s="10" t="s">
        <v>526</v>
      </c>
      <c r="M322" s="10">
        <v>5</v>
      </c>
      <c r="N322" s="10">
        <v>1</v>
      </c>
      <c r="O322" s="10">
        <v>1</v>
      </c>
      <c r="P322" s="10">
        <v>1</v>
      </c>
      <c r="Q322" s="10">
        <v>1</v>
      </c>
      <c r="R322" s="10">
        <v>3</v>
      </c>
      <c r="S322" s="10">
        <v>0</v>
      </c>
      <c r="T322" s="10" t="s">
        <v>526</v>
      </c>
      <c r="U322" s="10">
        <v>0</v>
      </c>
      <c r="V322" s="10" t="s">
        <v>526</v>
      </c>
    </row>
    <row r="323" spans="2:22" x14ac:dyDescent="0.25">
      <c r="B323" t="str">
        <f>'raw data'!B323</f>
        <v>M</v>
      </c>
      <c r="C323" t="str">
        <f>'raw data'!D323</f>
        <v>27-29</v>
      </c>
      <c r="D323" t="str">
        <f>'raw data'!F323</f>
        <v>BACHELOR</v>
      </c>
      <c r="E323" t="str">
        <f>'raw data'!H323</f>
        <v>Whatsapp</v>
      </c>
      <c r="F323" s="10">
        <f>IF('raw data'!J323="Social",1,IF('raw data'!J323="Economic",2,IF('raw data'!J323="health",3,IF('raw data'!J323="Political",4,IF('raw data'!J323="Sports",5,"#NA")))))</f>
        <v>3</v>
      </c>
      <c r="G323" s="10">
        <v>4</v>
      </c>
      <c r="H323" s="10" t="s">
        <v>526</v>
      </c>
      <c r="I323" s="10">
        <v>1</v>
      </c>
      <c r="J323" s="10">
        <v>2</v>
      </c>
      <c r="K323" s="10">
        <v>2</v>
      </c>
      <c r="L323" s="10">
        <v>2</v>
      </c>
      <c r="M323" s="10">
        <v>1</v>
      </c>
      <c r="N323" s="10">
        <v>1</v>
      </c>
      <c r="O323" s="10" t="s">
        <v>526</v>
      </c>
      <c r="P323" s="10">
        <v>0</v>
      </c>
      <c r="Q323" s="10">
        <v>0</v>
      </c>
      <c r="R323" s="10">
        <v>4</v>
      </c>
      <c r="S323" s="10">
        <v>1</v>
      </c>
      <c r="T323" s="10">
        <v>1</v>
      </c>
      <c r="U323" s="10">
        <v>1</v>
      </c>
      <c r="V323" s="10">
        <v>0</v>
      </c>
    </row>
    <row r="324" spans="2:22" x14ac:dyDescent="0.25">
      <c r="B324" t="str">
        <f>'raw data'!B324</f>
        <v>M</v>
      </c>
      <c r="C324" t="str">
        <f>'raw data'!D324</f>
        <v>24-26</v>
      </c>
      <c r="D324" t="str">
        <f>'raw data'!F324</f>
        <v>DIPLOMA</v>
      </c>
      <c r="E324" t="str">
        <f>'raw data'!H324</f>
        <v>Twitter</v>
      </c>
      <c r="F324" s="10">
        <f>IF('raw data'!J324="Social",1,IF('raw data'!J324="Economic",2,IF('raw data'!J324="health",3,IF('raw data'!J324="Political",4,IF('raw data'!J324="Sports",5,"#NA")))))</f>
        <v>1</v>
      </c>
      <c r="G324" s="10">
        <v>1</v>
      </c>
      <c r="H324" s="10">
        <v>5</v>
      </c>
      <c r="I324" s="10">
        <v>2</v>
      </c>
      <c r="J324" s="10">
        <v>1</v>
      </c>
      <c r="K324" s="10" t="s">
        <v>526</v>
      </c>
      <c r="L324" s="10">
        <v>1</v>
      </c>
      <c r="M324" s="10">
        <v>2</v>
      </c>
      <c r="N324" s="10" t="s">
        <v>526</v>
      </c>
      <c r="O324" s="10">
        <v>1</v>
      </c>
      <c r="P324" s="10">
        <v>0</v>
      </c>
      <c r="Q324" s="10">
        <v>1</v>
      </c>
      <c r="R324" s="10">
        <v>4</v>
      </c>
      <c r="S324" s="10">
        <v>0</v>
      </c>
      <c r="T324" s="10" t="s">
        <v>526</v>
      </c>
      <c r="U324" s="10">
        <v>1</v>
      </c>
      <c r="V324" s="10" t="s">
        <v>526</v>
      </c>
    </row>
    <row r="325" spans="2:22" x14ac:dyDescent="0.25">
      <c r="B325" t="str">
        <f>'raw data'!B325</f>
        <v>F</v>
      </c>
      <c r="C325" t="str">
        <f>'raw data'!D325</f>
        <v>21-23</v>
      </c>
      <c r="D325" t="str">
        <f>'raw data'!F325</f>
        <v>BACHELOR</v>
      </c>
      <c r="E325" t="str">
        <f>'raw data'!H325</f>
        <v>Whatsapp</v>
      </c>
      <c r="F325" s="10">
        <f>IF('raw data'!J325="Social",1,IF('raw data'!J325="Economic",2,IF('raw data'!J325="health",3,IF('raw data'!J325="Political",4,IF('raw data'!J325="Sports",5,"#NA")))))</f>
        <v>3</v>
      </c>
      <c r="G325" s="10">
        <v>4</v>
      </c>
      <c r="H325" s="10" t="s">
        <v>526</v>
      </c>
      <c r="I325" s="10">
        <v>5</v>
      </c>
      <c r="J325" s="10">
        <v>5</v>
      </c>
      <c r="K325" s="10">
        <v>2</v>
      </c>
      <c r="L325" s="10">
        <v>5</v>
      </c>
      <c r="M325" s="10">
        <v>2</v>
      </c>
      <c r="N325" s="10">
        <v>1</v>
      </c>
      <c r="O325" s="10">
        <v>1</v>
      </c>
      <c r="P325" s="10" t="s">
        <v>526</v>
      </c>
      <c r="Q325" s="10">
        <v>0</v>
      </c>
      <c r="R325" s="10">
        <v>2</v>
      </c>
      <c r="S325" s="10">
        <v>1</v>
      </c>
      <c r="T325" s="10">
        <v>4</v>
      </c>
      <c r="U325" s="10">
        <v>1</v>
      </c>
      <c r="V325" s="10">
        <v>1</v>
      </c>
    </row>
    <row r="326" spans="2:22" x14ac:dyDescent="0.25">
      <c r="B326" t="str">
        <f>'raw data'!B326</f>
        <v>F</v>
      </c>
      <c r="C326" t="str">
        <f>'raw data'!D326</f>
        <v>27-29</v>
      </c>
      <c r="D326" t="str">
        <f>'raw data'!F326</f>
        <v>DIPLOMA</v>
      </c>
      <c r="E326" t="str">
        <f>'raw data'!H326</f>
        <v>Facebook</v>
      </c>
      <c r="F326" s="10">
        <f>IF('raw data'!J326="Social",1,IF('raw data'!J326="Economic",2,IF('raw data'!J326="health",3,IF('raw data'!J326="Political",4,IF('raw data'!J326="Sports",5,"#NA")))))</f>
        <v>5</v>
      </c>
      <c r="G326" s="10">
        <v>1</v>
      </c>
      <c r="H326" s="10">
        <v>1</v>
      </c>
      <c r="I326" s="10" t="s">
        <v>526</v>
      </c>
      <c r="J326" s="10" t="s">
        <v>526</v>
      </c>
      <c r="K326" s="10">
        <v>5</v>
      </c>
      <c r="L326" s="10">
        <v>2</v>
      </c>
      <c r="M326" s="10">
        <v>2</v>
      </c>
      <c r="N326" s="10" t="s">
        <v>526</v>
      </c>
      <c r="O326" s="10">
        <v>1</v>
      </c>
      <c r="P326" s="10">
        <v>0</v>
      </c>
      <c r="Q326" s="10">
        <v>0</v>
      </c>
      <c r="R326" s="10">
        <v>4</v>
      </c>
      <c r="S326" s="10">
        <v>0</v>
      </c>
      <c r="T326" s="10" t="s">
        <v>526</v>
      </c>
      <c r="U326" s="10">
        <v>1</v>
      </c>
      <c r="V326" s="10">
        <v>1</v>
      </c>
    </row>
    <row r="327" spans="2:22" x14ac:dyDescent="0.25">
      <c r="B327" t="str">
        <f>'raw data'!B327</f>
        <v>F</v>
      </c>
      <c r="C327" t="str">
        <f>'raw data'!D327</f>
        <v>24-26</v>
      </c>
      <c r="D327" t="str">
        <f>'raw data'!F327</f>
        <v>DIPLOMA</v>
      </c>
      <c r="E327" t="str">
        <f>'raw data'!H327</f>
        <v>Whatsapp</v>
      </c>
      <c r="F327" s="10">
        <f>IF('raw data'!J327="Social",1,IF('raw data'!J327="Economic",2,IF('raw data'!J327="health",3,IF('raw data'!J327="Political",4,IF('raw data'!J327="Sports",5,"#NA")))))</f>
        <v>1</v>
      </c>
      <c r="G327" s="10">
        <v>1</v>
      </c>
      <c r="H327" s="10">
        <v>1</v>
      </c>
      <c r="I327" s="10">
        <v>2</v>
      </c>
      <c r="J327" s="10">
        <v>1</v>
      </c>
      <c r="K327" s="10" t="s">
        <v>526</v>
      </c>
      <c r="L327" s="10">
        <v>1</v>
      </c>
      <c r="M327" s="10">
        <v>1</v>
      </c>
      <c r="N327" s="10">
        <v>1</v>
      </c>
      <c r="O327" s="10">
        <v>1</v>
      </c>
      <c r="P327" s="10">
        <v>0</v>
      </c>
      <c r="Q327" s="10">
        <v>1</v>
      </c>
      <c r="R327" s="10">
        <v>2</v>
      </c>
      <c r="S327" s="10">
        <v>1</v>
      </c>
      <c r="T327" s="10">
        <v>3</v>
      </c>
      <c r="U327" s="10">
        <v>1</v>
      </c>
      <c r="V327" s="10">
        <v>1</v>
      </c>
    </row>
    <row r="328" spans="2:22" x14ac:dyDescent="0.25">
      <c r="B328" t="str">
        <f>'raw data'!B328</f>
        <v>M</v>
      </c>
      <c r="C328" t="str">
        <f>'raw data'!D328</f>
        <v>30-39</v>
      </c>
      <c r="D328" t="str">
        <f>'raw data'!F328</f>
        <v>BACHELOR</v>
      </c>
      <c r="E328" t="str">
        <f>'raw data'!H328</f>
        <v>Telegram</v>
      </c>
      <c r="F328" s="10">
        <f>IF('raw data'!J328="Social",1,IF('raw data'!J328="Economic",2,IF('raw data'!J328="health",3,IF('raw data'!J328="Political",4,IF('raw data'!J328="Sports",5,"#NA")))))</f>
        <v>3</v>
      </c>
      <c r="G328" s="10">
        <v>2</v>
      </c>
      <c r="H328" s="10">
        <v>1</v>
      </c>
      <c r="I328" s="10">
        <v>5</v>
      </c>
      <c r="J328" s="10">
        <v>5</v>
      </c>
      <c r="K328" s="10">
        <v>5</v>
      </c>
      <c r="L328" s="10">
        <v>2</v>
      </c>
      <c r="M328" s="10">
        <v>2</v>
      </c>
      <c r="N328" s="10">
        <v>1</v>
      </c>
      <c r="O328" s="10">
        <v>1</v>
      </c>
      <c r="P328" s="10">
        <v>0</v>
      </c>
      <c r="Q328" s="10">
        <v>1</v>
      </c>
      <c r="R328" s="10">
        <v>5</v>
      </c>
      <c r="S328" s="10">
        <v>1</v>
      </c>
      <c r="T328" s="10">
        <v>2</v>
      </c>
      <c r="U328" s="10">
        <v>1</v>
      </c>
      <c r="V328" s="10">
        <v>1</v>
      </c>
    </row>
    <row r="329" spans="2:22" x14ac:dyDescent="0.25">
      <c r="B329" t="str">
        <f>'raw data'!B329</f>
        <v>F</v>
      </c>
      <c r="C329" t="str">
        <f>'raw data'!D329</f>
        <v>18-20</v>
      </c>
      <c r="D329" t="str">
        <f>'raw data'!F329</f>
        <v>DIPLOMA</v>
      </c>
      <c r="E329" t="str">
        <f>'raw data'!H329</f>
        <v>Facebook</v>
      </c>
      <c r="F329" s="10">
        <f>IF('raw data'!J329="Social",1,IF('raw data'!J329="Economic",2,IF('raw data'!J329="health",3,IF('raw data'!J329="Political",4,IF('raw data'!J329="Sports",5,"#NA")))))</f>
        <v>1</v>
      </c>
      <c r="G329" s="10">
        <v>1</v>
      </c>
      <c r="H329" s="10">
        <v>4</v>
      </c>
      <c r="I329" s="10">
        <v>2</v>
      </c>
      <c r="J329" s="10">
        <v>1</v>
      </c>
      <c r="K329" s="10">
        <v>1</v>
      </c>
      <c r="L329" s="10">
        <v>1</v>
      </c>
      <c r="M329" s="10">
        <v>5</v>
      </c>
      <c r="N329" s="10" t="s">
        <v>526</v>
      </c>
      <c r="O329" s="10">
        <v>1</v>
      </c>
      <c r="P329" s="10">
        <v>1</v>
      </c>
      <c r="Q329" s="10">
        <v>1</v>
      </c>
      <c r="R329" s="10">
        <v>3</v>
      </c>
      <c r="S329" s="10" t="s">
        <v>526</v>
      </c>
      <c r="T329" s="10" t="s">
        <v>526</v>
      </c>
      <c r="U329" s="10">
        <v>0</v>
      </c>
      <c r="V329" s="10" t="s">
        <v>526</v>
      </c>
    </row>
    <row r="330" spans="2:22" x14ac:dyDescent="0.25">
      <c r="B330" t="str">
        <f>'raw data'!B330</f>
        <v>M</v>
      </c>
      <c r="C330" t="str">
        <f>'raw data'!D330</f>
        <v>Above 40</v>
      </c>
      <c r="D330" t="str">
        <f>'raw data'!F330</f>
        <v>MASTERS</v>
      </c>
      <c r="E330" t="str">
        <f>'raw data'!H330</f>
        <v>Telegram</v>
      </c>
      <c r="F330" s="10">
        <f>IF('raw data'!J330="Social",1,IF('raw data'!J330="Economic",2,IF('raw data'!J330="health",3,IF('raw data'!J330="Political",4,IF('raw data'!J330="Sports",5,"#NA")))))</f>
        <v>5</v>
      </c>
      <c r="G330" s="10" t="s">
        <v>526</v>
      </c>
      <c r="H330" s="10" t="s">
        <v>526</v>
      </c>
      <c r="I330" s="10" t="s">
        <v>526</v>
      </c>
      <c r="J330" s="10" t="s">
        <v>526</v>
      </c>
      <c r="K330" s="10" t="s">
        <v>526</v>
      </c>
      <c r="L330" s="10" t="s">
        <v>526</v>
      </c>
      <c r="M330" s="10">
        <v>5</v>
      </c>
      <c r="N330" s="10">
        <v>1</v>
      </c>
      <c r="O330" s="10" t="s">
        <v>526</v>
      </c>
      <c r="P330" s="10">
        <v>0</v>
      </c>
      <c r="Q330" s="10" t="s">
        <v>526</v>
      </c>
      <c r="R330" s="10">
        <v>4</v>
      </c>
      <c r="S330" s="10" t="s">
        <v>526</v>
      </c>
      <c r="T330" s="10" t="s">
        <v>526</v>
      </c>
      <c r="U330" s="10">
        <v>1</v>
      </c>
      <c r="V330" s="10">
        <v>1</v>
      </c>
    </row>
    <row r="331" spans="2:22" x14ac:dyDescent="0.25">
      <c r="B331" t="str">
        <f>'raw data'!B331</f>
        <v>F</v>
      </c>
      <c r="C331" t="str">
        <f>'raw data'!D331</f>
        <v>30-39</v>
      </c>
      <c r="D331" t="str">
        <f>'raw data'!F331</f>
        <v>BACHELOR</v>
      </c>
      <c r="E331" t="str">
        <f>'raw data'!H331</f>
        <v>Twitter</v>
      </c>
      <c r="F331" s="10">
        <f>IF('raw data'!J331="Social",1,IF('raw data'!J331="Economic",2,IF('raw data'!J331="health",3,IF('raw data'!J331="Political",4,IF('raw data'!J331="Sports",5,"#NA")))))</f>
        <v>2</v>
      </c>
      <c r="G331" s="10">
        <v>2</v>
      </c>
      <c r="H331" s="10">
        <v>5</v>
      </c>
      <c r="I331" s="10" t="s">
        <v>526</v>
      </c>
      <c r="J331" s="10">
        <v>1</v>
      </c>
      <c r="K331" s="10">
        <v>1</v>
      </c>
      <c r="L331" s="10" t="s">
        <v>526</v>
      </c>
      <c r="M331" s="10">
        <v>1</v>
      </c>
      <c r="N331" s="10">
        <v>0</v>
      </c>
      <c r="O331" s="10">
        <v>1</v>
      </c>
      <c r="P331" s="10">
        <v>1</v>
      </c>
      <c r="Q331" s="10">
        <v>1</v>
      </c>
      <c r="R331" s="10">
        <v>1</v>
      </c>
      <c r="S331" s="10">
        <v>0</v>
      </c>
      <c r="T331" s="10" t="s">
        <v>526</v>
      </c>
      <c r="U331" s="10">
        <v>0</v>
      </c>
      <c r="V331" s="10">
        <v>0</v>
      </c>
    </row>
    <row r="332" spans="2:22" x14ac:dyDescent="0.25">
      <c r="B332" t="str">
        <f>'raw data'!B332</f>
        <v>F</v>
      </c>
      <c r="C332" t="str">
        <f>'raw data'!D332</f>
        <v>21-23</v>
      </c>
      <c r="D332" t="str">
        <f>'raw data'!F332</f>
        <v>BACHELOR</v>
      </c>
      <c r="E332" t="str">
        <f>'raw data'!H332</f>
        <v>Facebook</v>
      </c>
      <c r="F332" s="10">
        <f>IF('raw data'!J332="Social",1,IF('raw data'!J332="Economic",2,IF('raw data'!J332="health",3,IF('raw data'!J332="Political",4,IF('raw data'!J332="Sports",5,"#NA")))))</f>
        <v>3</v>
      </c>
      <c r="G332" s="10">
        <v>2</v>
      </c>
      <c r="H332" s="10">
        <v>1</v>
      </c>
      <c r="I332" s="10">
        <v>1</v>
      </c>
      <c r="J332" s="10">
        <v>2</v>
      </c>
      <c r="K332" s="10">
        <v>2</v>
      </c>
      <c r="L332" s="10">
        <v>2</v>
      </c>
      <c r="M332" s="10">
        <v>1</v>
      </c>
      <c r="N332" s="10">
        <v>1</v>
      </c>
      <c r="O332" s="10">
        <v>1</v>
      </c>
      <c r="P332" s="10">
        <v>0</v>
      </c>
      <c r="Q332" s="10">
        <v>0</v>
      </c>
      <c r="R332" s="10">
        <v>5</v>
      </c>
      <c r="S332" s="10">
        <v>1</v>
      </c>
      <c r="T332" s="10">
        <v>3</v>
      </c>
      <c r="U332" s="10">
        <v>1</v>
      </c>
      <c r="V332" s="10">
        <v>1</v>
      </c>
    </row>
    <row r="333" spans="2:22" x14ac:dyDescent="0.25">
      <c r="B333" t="str">
        <f>'raw data'!B333</f>
        <v>M</v>
      </c>
      <c r="C333" t="str">
        <f>'raw data'!D333</f>
        <v>Above 40</v>
      </c>
      <c r="D333" t="str">
        <f>'raw data'!F333</f>
        <v>MASTERS</v>
      </c>
      <c r="E333" t="str">
        <f>'raw data'!H333</f>
        <v>Telegram</v>
      </c>
      <c r="F333" s="10">
        <f>IF('raw data'!J333="Social",1,IF('raw data'!J333="Economic",2,IF('raw data'!J333="health",3,IF('raw data'!J333="Political",4,IF('raw data'!J333="Sports",5,"#NA")))))</f>
        <v>5</v>
      </c>
      <c r="G333" s="10" t="s">
        <v>526</v>
      </c>
      <c r="H333" s="10" t="s">
        <v>526</v>
      </c>
      <c r="I333" s="10" t="s">
        <v>526</v>
      </c>
      <c r="J333" s="10" t="s">
        <v>526</v>
      </c>
      <c r="K333" s="10" t="s">
        <v>526</v>
      </c>
      <c r="L333" s="10" t="s">
        <v>526</v>
      </c>
      <c r="M333" s="10">
        <v>2</v>
      </c>
      <c r="N333" s="10">
        <v>1</v>
      </c>
      <c r="O333" s="10" t="s">
        <v>526</v>
      </c>
      <c r="P333" s="10">
        <v>0</v>
      </c>
      <c r="Q333" s="10">
        <v>0</v>
      </c>
      <c r="R333" s="10">
        <v>4</v>
      </c>
      <c r="S333" s="10" t="s">
        <v>526</v>
      </c>
      <c r="T333" s="10" t="s">
        <v>526</v>
      </c>
      <c r="U333" s="10">
        <v>1</v>
      </c>
      <c r="V333" s="10">
        <v>1</v>
      </c>
    </row>
    <row r="334" spans="2:22" x14ac:dyDescent="0.25">
      <c r="B334" t="str">
        <f>'raw data'!B334</f>
        <v>F</v>
      </c>
      <c r="C334" t="str">
        <f>'raw data'!D334</f>
        <v>Above 40</v>
      </c>
      <c r="D334" t="str">
        <f>'raw data'!F334</f>
        <v>MASTERS</v>
      </c>
      <c r="E334" t="str">
        <f>'raw data'!H334</f>
        <v>Twitter</v>
      </c>
      <c r="F334" s="10">
        <f>IF('raw data'!J334="Social",1,IF('raw data'!J334="Economic",2,IF('raw data'!J334="health",3,IF('raw data'!J334="Political",4,IF('raw data'!J334="Sports",5,"#NA")))))</f>
        <v>4</v>
      </c>
      <c r="G334" s="10" t="s">
        <v>526</v>
      </c>
      <c r="H334" s="10" t="s">
        <v>526</v>
      </c>
      <c r="I334" s="10" t="s">
        <v>526</v>
      </c>
      <c r="J334" s="10">
        <v>5</v>
      </c>
      <c r="K334" s="10">
        <v>5</v>
      </c>
      <c r="L334" s="10">
        <v>2</v>
      </c>
      <c r="M334" s="10">
        <v>5</v>
      </c>
      <c r="N334" s="10" t="s">
        <v>526</v>
      </c>
      <c r="O334" s="10">
        <v>1</v>
      </c>
      <c r="P334" s="10">
        <v>0</v>
      </c>
      <c r="Q334" s="10">
        <v>0</v>
      </c>
      <c r="R334" s="10">
        <v>5</v>
      </c>
      <c r="S334" s="10">
        <v>1</v>
      </c>
      <c r="T334" s="10">
        <v>3</v>
      </c>
      <c r="U334" s="10">
        <v>1</v>
      </c>
      <c r="V334" s="10">
        <v>0</v>
      </c>
    </row>
    <row r="335" spans="2:22" x14ac:dyDescent="0.25">
      <c r="B335" t="str">
        <f>'raw data'!B335</f>
        <v>F</v>
      </c>
      <c r="C335" t="str">
        <f>'raw data'!D335</f>
        <v>24-26</v>
      </c>
      <c r="D335" t="str">
        <f>'raw data'!F335</f>
        <v>BACHELOR</v>
      </c>
      <c r="E335" t="str">
        <f>'raw data'!H335</f>
        <v>Whatsapp</v>
      </c>
      <c r="F335" s="10">
        <f>IF('raw data'!J335="Social",1,IF('raw data'!J335="Economic",2,IF('raw data'!J335="health",3,IF('raw data'!J335="Political",4,IF('raw data'!J335="Sports",5,"#NA")))))</f>
        <v>2</v>
      </c>
      <c r="G335" s="10">
        <v>2</v>
      </c>
      <c r="H335" s="10">
        <v>5</v>
      </c>
      <c r="I335" s="10">
        <v>1</v>
      </c>
      <c r="J335" s="10">
        <v>2</v>
      </c>
      <c r="K335" s="10">
        <v>1</v>
      </c>
      <c r="L335" s="10">
        <v>1</v>
      </c>
      <c r="M335" s="10">
        <v>2</v>
      </c>
      <c r="N335" s="10">
        <v>1</v>
      </c>
      <c r="O335" s="10">
        <v>1</v>
      </c>
      <c r="P335" s="10">
        <v>1</v>
      </c>
      <c r="Q335" s="10">
        <v>0</v>
      </c>
      <c r="R335" s="10">
        <v>2</v>
      </c>
      <c r="S335" s="10">
        <v>1</v>
      </c>
      <c r="T335" s="10">
        <v>4</v>
      </c>
      <c r="U335" s="10" t="s">
        <v>526</v>
      </c>
      <c r="V335" s="10">
        <v>1</v>
      </c>
    </row>
    <row r="336" spans="2:22" x14ac:dyDescent="0.25">
      <c r="B336" t="str">
        <f>'raw data'!B336</f>
        <v>F</v>
      </c>
      <c r="C336" t="str">
        <f>'raw data'!D336</f>
        <v>27-29</v>
      </c>
      <c r="D336" t="str">
        <f>'raw data'!F336</f>
        <v>DIPLOMA</v>
      </c>
      <c r="E336" t="str">
        <f>'raw data'!H336</f>
        <v>Twitter</v>
      </c>
      <c r="F336" s="10">
        <f>IF('raw data'!J336="Social",1,IF('raw data'!J336="Economic",2,IF('raw data'!J336="health",3,IF('raw data'!J336="Political",4,IF('raw data'!J336="Sports",5,"#NA")))))</f>
        <v>5</v>
      </c>
      <c r="G336" s="10">
        <v>1</v>
      </c>
      <c r="H336" s="10">
        <v>1</v>
      </c>
      <c r="I336" s="10" t="s">
        <v>526</v>
      </c>
      <c r="J336" s="10" t="s">
        <v>526</v>
      </c>
      <c r="K336" s="10">
        <v>5</v>
      </c>
      <c r="L336" s="10">
        <v>5</v>
      </c>
      <c r="M336" s="10">
        <v>2</v>
      </c>
      <c r="N336" s="10">
        <v>1</v>
      </c>
      <c r="O336" s="10">
        <v>1</v>
      </c>
      <c r="P336" s="10" t="s">
        <v>526</v>
      </c>
      <c r="Q336" s="10">
        <v>0</v>
      </c>
      <c r="R336" s="10">
        <v>4</v>
      </c>
      <c r="S336" s="10">
        <v>0</v>
      </c>
      <c r="T336" s="10" t="s">
        <v>526</v>
      </c>
      <c r="U336" s="10">
        <v>1</v>
      </c>
      <c r="V336" s="10">
        <v>1</v>
      </c>
    </row>
    <row r="337" spans="2:22" x14ac:dyDescent="0.25">
      <c r="B337" t="str">
        <f>'raw data'!B337</f>
        <v>F</v>
      </c>
      <c r="C337" t="str">
        <f>'raw data'!D337</f>
        <v>18-20</v>
      </c>
      <c r="D337" t="str">
        <f>'raw data'!F337</f>
        <v>DIPLOMA</v>
      </c>
      <c r="E337" t="str">
        <f>'raw data'!H337</f>
        <v>Facebook</v>
      </c>
      <c r="F337" s="10">
        <f>IF('raw data'!J337="Social",1,IF('raw data'!J337="Economic",2,IF('raw data'!J337="health",3,IF('raw data'!J337="Political",4,IF('raw data'!J337="Sports",5,"#NA")))))</f>
        <v>2</v>
      </c>
      <c r="G337" s="10">
        <v>1</v>
      </c>
      <c r="H337" s="10">
        <v>4</v>
      </c>
      <c r="I337" s="10">
        <v>1</v>
      </c>
      <c r="J337" s="10">
        <v>1</v>
      </c>
      <c r="K337" s="10">
        <v>1</v>
      </c>
      <c r="L337" s="10">
        <v>1</v>
      </c>
      <c r="M337" s="10">
        <v>5</v>
      </c>
      <c r="N337" s="10" t="s">
        <v>526</v>
      </c>
      <c r="O337" s="10">
        <v>1</v>
      </c>
      <c r="P337" s="10">
        <v>1</v>
      </c>
      <c r="Q337" s="10">
        <v>1</v>
      </c>
      <c r="R337" s="10">
        <v>3</v>
      </c>
      <c r="S337" s="10" t="s">
        <v>526</v>
      </c>
      <c r="T337" s="10" t="s">
        <v>526</v>
      </c>
      <c r="U337" s="10">
        <v>0</v>
      </c>
      <c r="V337" s="10" t="s">
        <v>526</v>
      </c>
    </row>
    <row r="338" spans="2:22" x14ac:dyDescent="0.25">
      <c r="B338" t="str">
        <f>'raw data'!B338</f>
        <v>F</v>
      </c>
      <c r="C338" t="str">
        <f>'raw data'!D338</f>
        <v>21-23</v>
      </c>
      <c r="D338" t="str">
        <f>'raw data'!F338</f>
        <v>BACHELOR</v>
      </c>
      <c r="E338" t="str">
        <f>'raw data'!H338</f>
        <v>Facebook</v>
      </c>
      <c r="F338" s="10">
        <f>IF('raw data'!J338="Social",1,IF('raw data'!J338="Economic",2,IF('raw data'!J338="health",3,IF('raw data'!J338="Political",4,IF('raw data'!J338="Sports",5,"#NA")))))</f>
        <v>3</v>
      </c>
      <c r="G338" s="10">
        <v>2</v>
      </c>
      <c r="H338" s="10">
        <v>1</v>
      </c>
      <c r="I338" s="10">
        <v>1</v>
      </c>
      <c r="J338" s="10">
        <v>2</v>
      </c>
      <c r="K338" s="10">
        <v>2</v>
      </c>
      <c r="L338" s="10">
        <v>2</v>
      </c>
      <c r="M338" s="10">
        <v>1</v>
      </c>
      <c r="N338" s="10">
        <v>1</v>
      </c>
      <c r="O338" s="10" t="s">
        <v>526</v>
      </c>
      <c r="P338" s="10">
        <v>0</v>
      </c>
      <c r="Q338" s="10">
        <v>0</v>
      </c>
      <c r="R338" s="10">
        <v>5</v>
      </c>
      <c r="S338" s="10">
        <v>1</v>
      </c>
      <c r="T338" s="10">
        <v>3</v>
      </c>
      <c r="U338" s="10">
        <v>1</v>
      </c>
      <c r="V338" s="10">
        <v>1</v>
      </c>
    </row>
    <row r="339" spans="2:22" x14ac:dyDescent="0.25">
      <c r="B339" t="str">
        <f>'raw data'!B339</f>
        <v>F</v>
      </c>
      <c r="C339" t="str">
        <f>'raw data'!D339</f>
        <v>24-26</v>
      </c>
      <c r="D339" t="str">
        <f>'raw data'!F339</f>
        <v>BACHELOR</v>
      </c>
      <c r="E339" t="str">
        <f>'raw data'!H339</f>
        <v>Twitter</v>
      </c>
      <c r="F339" s="10">
        <f>IF('raw data'!J339="Social",1,IF('raw data'!J339="Economic",2,IF('raw data'!J339="health",3,IF('raw data'!J339="Political",4,IF('raw data'!J339="Sports",5,"#NA")))))</f>
        <v>2</v>
      </c>
      <c r="G339" s="10">
        <v>2</v>
      </c>
      <c r="H339" s="10">
        <v>5</v>
      </c>
      <c r="I339" s="10">
        <v>1</v>
      </c>
      <c r="J339" s="10">
        <v>1</v>
      </c>
      <c r="K339" s="10">
        <v>1</v>
      </c>
      <c r="L339" s="10">
        <v>1</v>
      </c>
      <c r="M339" s="10">
        <v>2</v>
      </c>
      <c r="N339" s="10">
        <v>1</v>
      </c>
      <c r="O339" s="10">
        <v>1</v>
      </c>
      <c r="P339" s="10">
        <v>0</v>
      </c>
      <c r="Q339" s="10">
        <v>0</v>
      </c>
      <c r="R339" s="10">
        <v>2</v>
      </c>
      <c r="S339" s="10">
        <v>1</v>
      </c>
      <c r="T339" s="10">
        <v>1</v>
      </c>
      <c r="U339" s="10" t="s">
        <v>526</v>
      </c>
      <c r="V339" s="10">
        <v>0</v>
      </c>
    </row>
    <row r="340" spans="2:22" x14ac:dyDescent="0.25">
      <c r="B340" t="str">
        <f>'raw data'!B340</f>
        <v>M</v>
      </c>
      <c r="C340" t="str">
        <f>'raw data'!D340</f>
        <v>27-29</v>
      </c>
      <c r="D340" t="str">
        <f>'raw data'!F340</f>
        <v>BACHELOR</v>
      </c>
      <c r="E340" t="str">
        <f>'raw data'!H340</f>
        <v>Whatsapp</v>
      </c>
      <c r="F340" s="10">
        <f>IF('raw data'!J340="Social",1,IF('raw data'!J340="Economic",2,IF('raw data'!J340="health",3,IF('raw data'!J340="Political",4,IF('raw data'!J340="Sports",5,"#NA")))))</f>
        <v>3</v>
      </c>
      <c r="G340" s="10">
        <v>4</v>
      </c>
      <c r="H340" s="10" t="s">
        <v>526</v>
      </c>
      <c r="I340" s="10">
        <v>1</v>
      </c>
      <c r="J340" s="10">
        <v>2</v>
      </c>
      <c r="K340" s="10">
        <v>2</v>
      </c>
      <c r="L340" s="10">
        <v>2</v>
      </c>
      <c r="M340" s="10">
        <v>5</v>
      </c>
      <c r="N340" s="10">
        <v>1</v>
      </c>
      <c r="O340" s="10" t="s">
        <v>526</v>
      </c>
      <c r="P340" s="10">
        <v>0</v>
      </c>
      <c r="Q340" s="10">
        <v>1</v>
      </c>
      <c r="R340" s="10">
        <v>4</v>
      </c>
      <c r="S340" s="10">
        <v>1</v>
      </c>
      <c r="T340" s="10">
        <v>3</v>
      </c>
      <c r="U340" s="10">
        <v>0</v>
      </c>
      <c r="V340" s="10">
        <v>0</v>
      </c>
    </row>
    <row r="341" spans="2:22" x14ac:dyDescent="0.25">
      <c r="B341" t="str">
        <f>'raw data'!B341</f>
        <v>U</v>
      </c>
      <c r="C341" t="str">
        <f>'raw data'!D341</f>
        <v>21-23</v>
      </c>
      <c r="D341" t="str">
        <f>'raw data'!F341</f>
        <v>BACHELOR</v>
      </c>
      <c r="E341" t="str">
        <f>'raw data'!H341</f>
        <v>Twitter</v>
      </c>
      <c r="F341" s="10">
        <f>IF('raw data'!J341="Social",1,IF('raw data'!J341="Economic",2,IF('raw data'!J341="health",3,IF('raw data'!J341="Political",4,IF('raw data'!J341="Sports",5,"#NA")))))</f>
        <v>3</v>
      </c>
      <c r="G341" s="10">
        <v>4</v>
      </c>
      <c r="H341" s="10" t="s">
        <v>526</v>
      </c>
      <c r="I341" s="10">
        <v>5</v>
      </c>
      <c r="J341" s="10">
        <v>2</v>
      </c>
      <c r="K341" s="10">
        <v>2</v>
      </c>
      <c r="L341" s="10">
        <v>2</v>
      </c>
      <c r="M341" s="10">
        <v>1</v>
      </c>
      <c r="N341" s="10">
        <v>1</v>
      </c>
      <c r="O341" s="10">
        <v>1</v>
      </c>
      <c r="P341" s="10">
        <v>1</v>
      </c>
      <c r="Q341" s="10">
        <v>1</v>
      </c>
      <c r="R341" s="10">
        <v>4</v>
      </c>
      <c r="S341" s="10">
        <v>1</v>
      </c>
      <c r="T341" s="10">
        <v>1</v>
      </c>
      <c r="U341" s="10">
        <v>1</v>
      </c>
      <c r="V341" s="10">
        <v>1</v>
      </c>
    </row>
    <row r="342" spans="2:22" x14ac:dyDescent="0.25">
      <c r="B342" t="str">
        <f>'raw data'!B342</f>
        <v>M</v>
      </c>
      <c r="C342" t="str">
        <f>'raw data'!D342</f>
        <v>27-29</v>
      </c>
      <c r="D342" t="str">
        <f>'raw data'!F342</f>
        <v>BACHELOR</v>
      </c>
      <c r="E342" t="str">
        <f>'raw data'!H342</f>
        <v>Telegram</v>
      </c>
      <c r="F342" s="10">
        <f>IF('raw data'!J342="Social",1,IF('raw data'!J342="Economic",2,IF('raw data'!J342="health",3,IF('raw data'!J342="Political",4,IF('raw data'!J342="Sports",5,"#NA")))))</f>
        <v>3</v>
      </c>
      <c r="G342" s="10" t="s">
        <v>526</v>
      </c>
      <c r="H342" s="10" t="s">
        <v>526</v>
      </c>
      <c r="I342" s="10">
        <v>1</v>
      </c>
      <c r="J342" s="10">
        <v>2</v>
      </c>
      <c r="K342" s="10">
        <v>2</v>
      </c>
      <c r="L342" s="10">
        <v>2</v>
      </c>
      <c r="M342" s="10">
        <v>5</v>
      </c>
      <c r="N342" s="10">
        <v>1</v>
      </c>
      <c r="O342" s="10">
        <v>0</v>
      </c>
      <c r="P342" s="10">
        <v>0</v>
      </c>
      <c r="Q342" s="10">
        <v>1</v>
      </c>
      <c r="R342" s="10">
        <v>4</v>
      </c>
      <c r="S342" s="10">
        <v>1</v>
      </c>
      <c r="T342" s="10">
        <v>4</v>
      </c>
      <c r="U342" s="10">
        <v>0</v>
      </c>
      <c r="V342" s="10">
        <v>0</v>
      </c>
    </row>
    <row r="343" spans="2:22" x14ac:dyDescent="0.25">
      <c r="B343" t="str">
        <f>'raw data'!B343</f>
        <v>M</v>
      </c>
      <c r="C343" t="str">
        <f>'raw data'!D343</f>
        <v>24-26</v>
      </c>
      <c r="D343" t="str">
        <f>'raw data'!F343</f>
        <v>BACHELOR</v>
      </c>
      <c r="E343" t="str">
        <f>'raw data'!H343</f>
        <v>Twitter</v>
      </c>
      <c r="F343" s="10">
        <f>IF('raw data'!J343="Social",1,IF('raw data'!J343="Economic",2,IF('raw data'!J343="health",3,IF('raw data'!J343="Political",4,IF('raw data'!J343="Sports",5,"#NA")))))</f>
        <v>4</v>
      </c>
      <c r="G343" s="10" t="s">
        <v>526</v>
      </c>
      <c r="H343" s="10" t="s">
        <v>526</v>
      </c>
      <c r="I343" s="10" t="s">
        <v>526</v>
      </c>
      <c r="J343" s="10" t="s">
        <v>526</v>
      </c>
      <c r="K343" s="10">
        <v>5</v>
      </c>
      <c r="L343" s="10">
        <v>5</v>
      </c>
      <c r="M343" s="10">
        <v>2</v>
      </c>
      <c r="N343" s="10">
        <v>1</v>
      </c>
      <c r="O343" s="10">
        <v>1</v>
      </c>
      <c r="P343" s="10">
        <v>1</v>
      </c>
      <c r="Q343" s="10">
        <v>0</v>
      </c>
      <c r="R343" s="10">
        <v>3</v>
      </c>
      <c r="S343" s="10">
        <v>1</v>
      </c>
      <c r="T343" s="10">
        <v>1</v>
      </c>
      <c r="U343" s="10">
        <v>1</v>
      </c>
      <c r="V343" s="10">
        <v>1</v>
      </c>
    </row>
    <row r="344" spans="2:22" x14ac:dyDescent="0.25">
      <c r="B344" t="str">
        <f>'raw data'!B344</f>
        <v>F</v>
      </c>
      <c r="C344" t="str">
        <f>'raw data'!D344</f>
        <v>21-23</v>
      </c>
      <c r="D344" t="str">
        <f>'raw data'!F344</f>
        <v>BACHELOR</v>
      </c>
      <c r="E344" t="str">
        <f>'raw data'!H344</f>
        <v>Twitter</v>
      </c>
      <c r="F344" s="10">
        <f>IF('raw data'!J344="Social",1,IF('raw data'!J344="Economic",2,IF('raw data'!J344="health",3,IF('raw data'!J344="Political",4,IF('raw data'!J344="Sports",5,"#NA")))))</f>
        <v>3</v>
      </c>
      <c r="G344" s="10">
        <v>2</v>
      </c>
      <c r="H344" s="10">
        <v>5</v>
      </c>
      <c r="I344" s="10">
        <v>5</v>
      </c>
      <c r="J344" s="10">
        <v>2</v>
      </c>
      <c r="K344" s="10">
        <v>2</v>
      </c>
      <c r="L344" s="10">
        <v>2</v>
      </c>
      <c r="M344" s="10">
        <v>1</v>
      </c>
      <c r="N344" s="10">
        <v>1</v>
      </c>
      <c r="O344" s="10">
        <v>1</v>
      </c>
      <c r="P344" s="10">
        <v>1</v>
      </c>
      <c r="Q344" s="10">
        <v>1</v>
      </c>
      <c r="R344" s="10">
        <v>4</v>
      </c>
      <c r="S344" s="10">
        <v>1</v>
      </c>
      <c r="T344" s="10">
        <v>2</v>
      </c>
      <c r="U344" s="10">
        <v>1</v>
      </c>
      <c r="V344" s="10">
        <v>1</v>
      </c>
    </row>
    <row r="345" spans="2:22" x14ac:dyDescent="0.25">
      <c r="B345" t="str">
        <f>'raw data'!B345</f>
        <v>F</v>
      </c>
      <c r="C345" t="str">
        <f>'raw data'!D345</f>
        <v>18-20</v>
      </c>
      <c r="D345" t="str">
        <f>'raw data'!F345</f>
        <v>DIPLOMA</v>
      </c>
      <c r="E345" t="str">
        <f>'raw data'!H345</f>
        <v>Facebook</v>
      </c>
      <c r="F345" s="10">
        <f>IF('raw data'!J345="Social",1,IF('raw data'!J345="Economic",2,IF('raw data'!J345="health",3,IF('raw data'!J345="Political",4,IF('raw data'!J345="Sports",5,"#NA")))))</f>
        <v>1</v>
      </c>
      <c r="G345" s="10">
        <v>1</v>
      </c>
      <c r="H345" s="10">
        <v>1</v>
      </c>
      <c r="I345" s="10">
        <v>2</v>
      </c>
      <c r="J345" s="10">
        <v>1</v>
      </c>
      <c r="K345" s="10">
        <v>1</v>
      </c>
      <c r="L345" s="10">
        <v>1</v>
      </c>
      <c r="M345" s="10">
        <v>1</v>
      </c>
      <c r="N345" s="10">
        <v>1</v>
      </c>
      <c r="O345" s="10" t="s">
        <v>526</v>
      </c>
      <c r="P345" s="10">
        <v>0</v>
      </c>
      <c r="Q345" s="10" t="s">
        <v>526</v>
      </c>
      <c r="R345" s="10">
        <v>4</v>
      </c>
      <c r="S345" s="10">
        <v>1</v>
      </c>
      <c r="T345" s="10">
        <v>2</v>
      </c>
      <c r="U345" s="10">
        <v>1</v>
      </c>
      <c r="V345" s="10" t="s">
        <v>526</v>
      </c>
    </row>
    <row r="346" spans="2:22" x14ac:dyDescent="0.25">
      <c r="B346" t="str">
        <f>'raw data'!B346</f>
        <v>F</v>
      </c>
      <c r="C346" t="str">
        <f>'raw data'!D346</f>
        <v>18-20</v>
      </c>
      <c r="D346" t="str">
        <f>'raw data'!F346</f>
        <v>DIPLOMA</v>
      </c>
      <c r="E346" t="str">
        <f>'raw data'!H346</f>
        <v>Facebook</v>
      </c>
      <c r="F346" s="10">
        <f>IF('raw data'!J346="Social",1,IF('raw data'!J346="Economic",2,IF('raw data'!J346="health",3,IF('raw data'!J346="Political",4,IF('raw data'!J346="Sports",5,"#NA")))))</f>
        <v>2</v>
      </c>
      <c r="G346" s="10">
        <v>1</v>
      </c>
      <c r="H346" s="10">
        <v>4</v>
      </c>
      <c r="I346" s="10">
        <v>1</v>
      </c>
      <c r="J346" s="10">
        <v>1</v>
      </c>
      <c r="K346" s="10">
        <v>1</v>
      </c>
      <c r="L346" s="10">
        <v>1</v>
      </c>
      <c r="M346" s="10">
        <v>5</v>
      </c>
      <c r="N346" s="10" t="s">
        <v>526</v>
      </c>
      <c r="O346" s="10">
        <v>1</v>
      </c>
      <c r="P346" s="10">
        <v>0</v>
      </c>
      <c r="Q346" s="10">
        <v>1</v>
      </c>
      <c r="R346" s="10">
        <v>3</v>
      </c>
      <c r="S346" s="10">
        <v>1</v>
      </c>
      <c r="T346" s="10">
        <v>2</v>
      </c>
      <c r="U346" s="10">
        <v>0</v>
      </c>
      <c r="V346" s="10" t="s">
        <v>526</v>
      </c>
    </row>
    <row r="347" spans="2:22" x14ac:dyDescent="0.25">
      <c r="B347" t="str">
        <f>'raw data'!B347</f>
        <v>F</v>
      </c>
      <c r="C347" t="str">
        <f>'raw data'!D347</f>
        <v>30-39</v>
      </c>
      <c r="D347" t="str">
        <f>'raw data'!F347</f>
        <v>MASTERS</v>
      </c>
      <c r="E347" t="str">
        <f>'raw data'!H347</f>
        <v>Twitter</v>
      </c>
      <c r="F347" s="10">
        <f>IF('raw data'!J347="Social",1,IF('raw data'!J347="Economic",2,IF('raw data'!J347="health",3,IF('raw data'!J347="Political",4,IF('raw data'!J347="Sports",5,"#NA")))))</f>
        <v>2</v>
      </c>
      <c r="G347" s="10">
        <v>2</v>
      </c>
      <c r="H347" s="10">
        <v>5</v>
      </c>
      <c r="I347" s="10">
        <v>2</v>
      </c>
      <c r="J347" s="10">
        <v>1</v>
      </c>
      <c r="K347" s="10">
        <v>1</v>
      </c>
      <c r="L347" s="10" t="s">
        <v>526</v>
      </c>
      <c r="M347" s="10">
        <v>5</v>
      </c>
      <c r="N347" s="10">
        <v>0</v>
      </c>
      <c r="O347" s="10">
        <v>1</v>
      </c>
      <c r="P347" s="10">
        <v>1</v>
      </c>
      <c r="Q347" s="10">
        <v>1</v>
      </c>
      <c r="R347" s="10">
        <v>1</v>
      </c>
      <c r="S347" s="10">
        <v>0</v>
      </c>
      <c r="T347" s="10" t="s">
        <v>526</v>
      </c>
      <c r="U347" s="10">
        <v>0</v>
      </c>
      <c r="V347" s="10">
        <v>0</v>
      </c>
    </row>
    <row r="348" spans="2:22" x14ac:dyDescent="0.25">
      <c r="B348" t="str">
        <f>'raw data'!B348</f>
        <v>F</v>
      </c>
      <c r="C348" t="str">
        <f>'raw data'!D348</f>
        <v>24-26</v>
      </c>
      <c r="D348" t="str">
        <f>'raw data'!F348</f>
        <v>BACHELOR</v>
      </c>
      <c r="E348" t="str">
        <f>'raw data'!H348</f>
        <v>Twitter</v>
      </c>
      <c r="F348" s="10">
        <f>IF('raw data'!J348="Social",1,IF('raw data'!J348="Economic",2,IF('raw data'!J348="health",3,IF('raw data'!J348="Political",4,IF('raw data'!J348="Sports",5,"#NA")))))</f>
        <v>2</v>
      </c>
      <c r="G348" s="10">
        <v>2</v>
      </c>
      <c r="H348" s="10">
        <v>4</v>
      </c>
      <c r="I348" s="10">
        <v>1</v>
      </c>
      <c r="J348" s="10">
        <v>1</v>
      </c>
      <c r="K348" s="10">
        <v>1</v>
      </c>
      <c r="L348" s="10">
        <v>1</v>
      </c>
      <c r="M348" s="10">
        <v>2</v>
      </c>
      <c r="N348" s="10">
        <v>1</v>
      </c>
      <c r="O348" s="10">
        <v>1</v>
      </c>
      <c r="P348" s="10">
        <v>0</v>
      </c>
      <c r="Q348" s="10">
        <v>1</v>
      </c>
      <c r="R348" s="10">
        <v>2</v>
      </c>
      <c r="S348" s="10">
        <v>1</v>
      </c>
      <c r="T348" s="10">
        <v>4</v>
      </c>
      <c r="U348" s="10">
        <v>1</v>
      </c>
      <c r="V348" s="10">
        <v>1</v>
      </c>
    </row>
    <row r="349" spans="2:22" x14ac:dyDescent="0.25">
      <c r="B349" t="str">
        <f>'raw data'!B349</f>
        <v>M</v>
      </c>
      <c r="C349" t="str">
        <f>'raw data'!D349</f>
        <v>Above 40</v>
      </c>
      <c r="D349" t="str">
        <f>'raw data'!F349</f>
        <v>BACHELOR</v>
      </c>
      <c r="E349" t="str">
        <f>'raw data'!H349</f>
        <v>Telegram</v>
      </c>
      <c r="F349" s="10">
        <f>IF('raw data'!J349="Social",1,IF('raw data'!J349="Economic",2,IF('raw data'!J349="health",3,IF('raw data'!J349="Political",4,IF('raw data'!J349="Sports",5,"#NA")))))</f>
        <v>4</v>
      </c>
      <c r="G349" s="10">
        <v>2</v>
      </c>
      <c r="H349" s="10">
        <v>1</v>
      </c>
      <c r="I349" s="10">
        <v>5</v>
      </c>
      <c r="J349" s="10">
        <v>5</v>
      </c>
      <c r="K349" s="10">
        <v>5</v>
      </c>
      <c r="L349" s="10">
        <v>2</v>
      </c>
      <c r="M349" s="10">
        <v>2</v>
      </c>
      <c r="N349" s="10">
        <v>1</v>
      </c>
      <c r="O349" s="10">
        <v>1</v>
      </c>
      <c r="P349" s="10">
        <v>0</v>
      </c>
      <c r="Q349" s="10">
        <v>0</v>
      </c>
      <c r="R349" s="10">
        <v>5</v>
      </c>
      <c r="S349" s="10">
        <v>1</v>
      </c>
      <c r="T349" s="10">
        <v>2</v>
      </c>
      <c r="U349" s="10">
        <v>1</v>
      </c>
      <c r="V349" s="10">
        <v>1</v>
      </c>
    </row>
    <row r="350" spans="2:22" x14ac:dyDescent="0.25">
      <c r="B350" t="str">
        <f>'raw data'!B350</f>
        <v>F</v>
      </c>
      <c r="C350" t="str">
        <f>'raw data'!D350</f>
        <v>27-29</v>
      </c>
      <c r="D350" t="str">
        <f>'raw data'!F350</f>
        <v>DIPLOMA</v>
      </c>
      <c r="E350" t="str">
        <f>'raw data'!H350</f>
        <v>Twitter</v>
      </c>
      <c r="F350" s="10">
        <f>IF('raw data'!J350="Social",1,IF('raw data'!J350="Economic",2,IF('raw data'!J350="health",3,IF('raw data'!J350="Political",4,IF('raw data'!J350="Sports",5,"#NA")))))</f>
        <v>5</v>
      </c>
      <c r="G350" s="10">
        <v>1</v>
      </c>
      <c r="H350" s="10">
        <v>1</v>
      </c>
      <c r="I350" s="10" t="s">
        <v>526</v>
      </c>
      <c r="J350" s="10" t="s">
        <v>526</v>
      </c>
      <c r="K350" s="10">
        <v>5</v>
      </c>
      <c r="L350" s="10">
        <v>5</v>
      </c>
      <c r="M350" s="10">
        <v>2</v>
      </c>
      <c r="N350" s="10">
        <v>1</v>
      </c>
      <c r="O350" s="10">
        <v>1</v>
      </c>
      <c r="P350" s="10" t="s">
        <v>526</v>
      </c>
      <c r="Q350" s="10">
        <v>0</v>
      </c>
      <c r="R350" s="10">
        <v>4</v>
      </c>
      <c r="S350" s="10">
        <v>0</v>
      </c>
      <c r="T350" s="10" t="s">
        <v>526</v>
      </c>
      <c r="U350" s="10">
        <v>1</v>
      </c>
      <c r="V350" s="10">
        <v>1</v>
      </c>
    </row>
    <row r="351" spans="2:22" x14ac:dyDescent="0.25">
      <c r="B351" t="str">
        <f>'raw data'!B351</f>
        <v>F</v>
      </c>
      <c r="C351" t="str">
        <f>'raw data'!D351</f>
        <v>18-20</v>
      </c>
      <c r="D351" t="str">
        <f>'raw data'!F351</f>
        <v>DIPLOMA</v>
      </c>
      <c r="E351" t="str">
        <f>'raw data'!H351</f>
        <v>Facebook</v>
      </c>
      <c r="F351" s="10">
        <f>IF('raw data'!J351="Social",1,IF('raw data'!J351="Economic",2,IF('raw data'!J351="health",3,IF('raw data'!J351="Political",4,IF('raw data'!J351="Sports",5,"#NA")))))</f>
        <v>1</v>
      </c>
      <c r="G351" s="10">
        <v>1</v>
      </c>
      <c r="H351" s="10">
        <v>4</v>
      </c>
      <c r="I351" s="10">
        <v>2</v>
      </c>
      <c r="J351" s="10">
        <v>1</v>
      </c>
      <c r="K351" s="10">
        <v>1</v>
      </c>
      <c r="L351" s="10">
        <v>1</v>
      </c>
      <c r="M351" s="10">
        <v>5</v>
      </c>
      <c r="N351" s="10" t="s">
        <v>526</v>
      </c>
      <c r="O351" s="10">
        <v>1</v>
      </c>
      <c r="P351" s="10">
        <v>1</v>
      </c>
      <c r="Q351" s="10">
        <v>1</v>
      </c>
      <c r="R351" s="10">
        <v>3</v>
      </c>
      <c r="S351" s="10" t="s">
        <v>526</v>
      </c>
      <c r="T351" s="10" t="s">
        <v>526</v>
      </c>
      <c r="U351" s="10">
        <v>0</v>
      </c>
      <c r="V351" s="10" t="s">
        <v>526</v>
      </c>
    </row>
    <row r="352" spans="2:22" x14ac:dyDescent="0.25">
      <c r="B352" t="str">
        <f>'raw data'!B352</f>
        <v>F</v>
      </c>
      <c r="C352" t="str">
        <f>'raw data'!D352</f>
        <v>27-29</v>
      </c>
      <c r="D352" t="str">
        <f>'raw data'!F352</f>
        <v>DIPLOMA</v>
      </c>
      <c r="E352" t="str">
        <f>'raw data'!H352</f>
        <v>Twitter</v>
      </c>
      <c r="F352" s="10">
        <f>IF('raw data'!J352="Social",1,IF('raw data'!J352="Economic",2,IF('raw data'!J352="health",3,IF('raw data'!J352="Political",4,IF('raw data'!J352="Sports",5,"#NA")))))</f>
        <v>5</v>
      </c>
      <c r="G352" s="10">
        <v>1</v>
      </c>
      <c r="H352" s="10">
        <v>1</v>
      </c>
      <c r="I352" s="10" t="s">
        <v>526</v>
      </c>
      <c r="J352" s="10" t="s">
        <v>526</v>
      </c>
      <c r="K352" s="10">
        <v>5</v>
      </c>
      <c r="L352" s="10">
        <v>5</v>
      </c>
      <c r="M352" s="10">
        <v>2</v>
      </c>
      <c r="N352" s="10">
        <v>1</v>
      </c>
      <c r="O352" s="10">
        <v>1</v>
      </c>
      <c r="P352" s="10" t="s">
        <v>526</v>
      </c>
      <c r="Q352" s="10">
        <v>0</v>
      </c>
      <c r="R352" s="10">
        <v>4</v>
      </c>
      <c r="S352" s="10">
        <v>0</v>
      </c>
      <c r="T352" s="10" t="s">
        <v>526</v>
      </c>
      <c r="U352" s="10">
        <v>1</v>
      </c>
      <c r="V352" s="10">
        <v>1</v>
      </c>
    </row>
    <row r="353" spans="2:22" x14ac:dyDescent="0.25">
      <c r="B353" t="str">
        <f>'raw data'!B353</f>
        <v>F</v>
      </c>
      <c r="C353" t="str">
        <f>'raw data'!D353</f>
        <v>30-39</v>
      </c>
      <c r="D353" t="str">
        <f>'raw data'!F353</f>
        <v>DIPLOMA</v>
      </c>
      <c r="E353" t="str">
        <f>'raw data'!H353</f>
        <v>Twitter</v>
      </c>
      <c r="F353" s="10">
        <f>IF('raw data'!J353="Social",1,IF('raw data'!J353="Economic",2,IF('raw data'!J353="health",3,IF('raw data'!J353="Political",4,IF('raw data'!J353="Sports",5,"#NA")))))</f>
        <v>3</v>
      </c>
      <c r="G353" s="10">
        <v>4</v>
      </c>
      <c r="H353" s="10" t="s">
        <v>526</v>
      </c>
      <c r="I353" s="10">
        <v>2</v>
      </c>
      <c r="J353" s="10">
        <v>1</v>
      </c>
      <c r="K353" s="10">
        <v>2</v>
      </c>
      <c r="L353" s="10" t="s">
        <v>526</v>
      </c>
      <c r="M353" s="10">
        <v>5</v>
      </c>
      <c r="N353" s="10">
        <v>1</v>
      </c>
      <c r="O353" s="10">
        <v>1</v>
      </c>
      <c r="P353" s="10" t="s">
        <v>526</v>
      </c>
      <c r="Q353" s="10">
        <v>0</v>
      </c>
      <c r="R353" s="10">
        <v>3</v>
      </c>
      <c r="S353" s="10">
        <v>1</v>
      </c>
      <c r="T353" s="10">
        <v>1</v>
      </c>
      <c r="U353" s="10">
        <v>1</v>
      </c>
      <c r="V353" s="10" t="s">
        <v>526</v>
      </c>
    </row>
    <row r="354" spans="2:22" x14ac:dyDescent="0.25">
      <c r="B354" t="str">
        <f>'raw data'!B354</f>
        <v>F</v>
      </c>
      <c r="C354" t="str">
        <f>'raw data'!D354</f>
        <v>27-29</v>
      </c>
      <c r="D354" t="str">
        <f>'raw data'!F354</f>
        <v>BACHELOR</v>
      </c>
      <c r="E354" t="str">
        <f>'raw data'!H354</f>
        <v>Twitter</v>
      </c>
      <c r="F354" s="10">
        <f>IF('raw data'!J354="Social",1,IF('raw data'!J354="Economic",2,IF('raw data'!J354="health",3,IF('raw data'!J354="Political",4,IF('raw data'!J354="Sports",5,"#NA")))))</f>
        <v>5</v>
      </c>
      <c r="G354" s="10">
        <v>1</v>
      </c>
      <c r="H354" s="10">
        <v>1</v>
      </c>
      <c r="I354" s="10" t="s">
        <v>526</v>
      </c>
      <c r="J354" s="10" t="s">
        <v>526</v>
      </c>
      <c r="K354" s="10">
        <v>5</v>
      </c>
      <c r="L354" s="10">
        <v>5</v>
      </c>
      <c r="M354" s="10">
        <v>2</v>
      </c>
      <c r="N354" s="10">
        <v>1</v>
      </c>
      <c r="O354" s="10">
        <v>1</v>
      </c>
      <c r="P354" s="10">
        <v>0</v>
      </c>
      <c r="Q354" s="10">
        <v>0</v>
      </c>
      <c r="R354" s="10">
        <v>4</v>
      </c>
      <c r="S354" s="10">
        <v>0</v>
      </c>
      <c r="T354" s="10" t="s">
        <v>526</v>
      </c>
      <c r="U354" s="10">
        <v>1</v>
      </c>
      <c r="V354" s="10">
        <v>1</v>
      </c>
    </row>
    <row r="355" spans="2:22" x14ac:dyDescent="0.25">
      <c r="B355" t="str">
        <f>'raw data'!B355</f>
        <v>F</v>
      </c>
      <c r="C355" t="str">
        <f>'raw data'!D355</f>
        <v>24-26</v>
      </c>
      <c r="D355" t="str">
        <f>'raw data'!F355</f>
        <v>DIPLOMA</v>
      </c>
      <c r="E355" t="str">
        <f>'raw data'!H355</f>
        <v>Whatsapp</v>
      </c>
      <c r="F355" s="10">
        <f>IF('raw data'!J355="Social",1,IF('raw data'!J355="Economic",2,IF('raw data'!J355="health",3,IF('raw data'!J355="Political",4,IF('raw data'!J355="Sports",5,"#NA")))))</f>
        <v>1</v>
      </c>
      <c r="G355" s="10">
        <v>1</v>
      </c>
      <c r="H355" s="10">
        <v>5</v>
      </c>
      <c r="I355" s="10">
        <v>2</v>
      </c>
      <c r="J355" s="10">
        <v>1</v>
      </c>
      <c r="K355" s="10" t="s">
        <v>526</v>
      </c>
      <c r="L355" s="10">
        <v>1</v>
      </c>
      <c r="M355" s="10">
        <v>1</v>
      </c>
      <c r="N355" s="10" t="s">
        <v>526</v>
      </c>
      <c r="O355" s="10">
        <v>1</v>
      </c>
      <c r="P355" s="10">
        <v>0</v>
      </c>
      <c r="Q355" s="10">
        <v>1</v>
      </c>
      <c r="R355" s="10">
        <v>4</v>
      </c>
      <c r="S355" s="10">
        <v>0</v>
      </c>
      <c r="T355" s="10" t="s">
        <v>526</v>
      </c>
      <c r="U355" s="10">
        <v>1</v>
      </c>
      <c r="V355" s="10" t="s">
        <v>526</v>
      </c>
    </row>
    <row r="356" spans="2:22" x14ac:dyDescent="0.25">
      <c r="B356" t="str">
        <f>'raw data'!B356</f>
        <v>F</v>
      </c>
      <c r="C356" t="str">
        <f>'raw data'!D356</f>
        <v>30-39</v>
      </c>
      <c r="D356" t="str">
        <f>'raw data'!F356</f>
        <v>BACHELOR</v>
      </c>
      <c r="E356" t="str">
        <f>'raw data'!H356</f>
        <v>Facebook</v>
      </c>
      <c r="F356" s="10">
        <f>IF('raw data'!J356="Social",1,IF('raw data'!J356="Economic",2,IF('raw data'!J356="health",3,IF('raw data'!J356="Political",4,IF('raw data'!J356="Sports",5,"#NA")))))</f>
        <v>2</v>
      </c>
      <c r="G356" s="10">
        <v>2</v>
      </c>
      <c r="H356" s="10">
        <v>5</v>
      </c>
      <c r="I356" s="10" t="s">
        <v>526</v>
      </c>
      <c r="J356" s="10">
        <v>1</v>
      </c>
      <c r="K356" s="10" t="s">
        <v>526</v>
      </c>
      <c r="L356" s="10" t="s">
        <v>526</v>
      </c>
      <c r="M356" s="10">
        <v>1</v>
      </c>
      <c r="N356" s="10">
        <v>0</v>
      </c>
      <c r="O356" s="10">
        <v>1</v>
      </c>
      <c r="P356" s="10">
        <v>0</v>
      </c>
      <c r="Q356" s="10">
        <v>0</v>
      </c>
      <c r="R356" s="10">
        <v>1</v>
      </c>
      <c r="S356" s="10">
        <v>0</v>
      </c>
      <c r="T356" s="10" t="s">
        <v>526</v>
      </c>
      <c r="U356" s="10">
        <v>0</v>
      </c>
      <c r="V356" s="10">
        <v>0</v>
      </c>
    </row>
    <row r="357" spans="2:22" x14ac:dyDescent="0.25">
      <c r="B357" t="str">
        <f>'raw data'!B357</f>
        <v>M</v>
      </c>
      <c r="C357" t="str">
        <f>'raw data'!D357</f>
        <v>24-26</v>
      </c>
      <c r="D357" t="str">
        <f>'raw data'!F357</f>
        <v>BACHELOR</v>
      </c>
      <c r="E357" t="str">
        <f>'raw data'!H357</f>
        <v>Twitter</v>
      </c>
      <c r="F357" s="10">
        <f>IF('raw data'!J357="Social",1,IF('raw data'!J357="Economic",2,IF('raw data'!J357="health",3,IF('raw data'!J357="Political",4,IF('raw data'!J357="Sports",5,"#NA")))))</f>
        <v>4</v>
      </c>
      <c r="G357" s="10" t="s">
        <v>526</v>
      </c>
      <c r="H357" s="10" t="s">
        <v>526</v>
      </c>
      <c r="I357" s="10" t="s">
        <v>526</v>
      </c>
      <c r="J357" s="10" t="s">
        <v>526</v>
      </c>
      <c r="K357" s="10">
        <v>5</v>
      </c>
      <c r="L357" s="10">
        <v>5</v>
      </c>
      <c r="M357" s="10">
        <v>2</v>
      </c>
      <c r="N357" s="10">
        <v>1</v>
      </c>
      <c r="O357" s="10">
        <v>1</v>
      </c>
      <c r="P357" s="10">
        <v>1</v>
      </c>
      <c r="Q357" s="10">
        <v>0</v>
      </c>
      <c r="R357" s="10">
        <v>3</v>
      </c>
      <c r="S357" s="10">
        <v>1</v>
      </c>
      <c r="T357" s="10">
        <v>1</v>
      </c>
      <c r="U357" s="10">
        <v>1</v>
      </c>
      <c r="V357" s="10">
        <v>1</v>
      </c>
    </row>
    <row r="358" spans="2:22" x14ac:dyDescent="0.25">
      <c r="B358" t="str">
        <f>'raw data'!B358</f>
        <v>M</v>
      </c>
      <c r="C358" t="str">
        <f>'raw data'!D358</f>
        <v>27-29</v>
      </c>
      <c r="D358" t="str">
        <f>'raw data'!F358</f>
        <v>BACHELOR</v>
      </c>
      <c r="E358" t="str">
        <f>'raw data'!H358</f>
        <v>Telegram</v>
      </c>
      <c r="F358" s="10">
        <f>IF('raw data'!J358="Social",1,IF('raw data'!J358="Economic",2,IF('raw data'!J358="health",3,IF('raw data'!J358="Political",4,IF('raw data'!J358="Sports",5,"#NA")))))</f>
        <v>3</v>
      </c>
      <c r="G358" s="10" t="s">
        <v>526</v>
      </c>
      <c r="H358" s="10" t="s">
        <v>526</v>
      </c>
      <c r="I358" s="10">
        <v>5</v>
      </c>
      <c r="J358" s="10">
        <v>5</v>
      </c>
      <c r="K358" s="10">
        <v>2</v>
      </c>
      <c r="L358" s="10">
        <v>2</v>
      </c>
      <c r="M358" s="10">
        <v>5</v>
      </c>
      <c r="N358" s="10">
        <v>1</v>
      </c>
      <c r="O358" s="10">
        <v>0</v>
      </c>
      <c r="P358" s="10">
        <v>0</v>
      </c>
      <c r="Q358" s="10">
        <v>1</v>
      </c>
      <c r="R358" s="10">
        <v>4</v>
      </c>
      <c r="S358" s="10">
        <v>0</v>
      </c>
      <c r="T358" s="10" t="s">
        <v>526</v>
      </c>
      <c r="U358" s="10" t="s">
        <v>526</v>
      </c>
      <c r="V358" s="10">
        <v>0</v>
      </c>
    </row>
    <row r="359" spans="2:22" x14ac:dyDescent="0.25">
      <c r="B359" t="str">
        <f>'raw data'!B359</f>
        <v>M</v>
      </c>
      <c r="C359" t="str">
        <f>'raw data'!D359</f>
        <v>27-29</v>
      </c>
      <c r="D359" t="str">
        <f>'raw data'!F359</f>
        <v>BACHELOR</v>
      </c>
      <c r="E359" t="str">
        <f>'raw data'!H359</f>
        <v>Telegram</v>
      </c>
      <c r="F359" s="10">
        <f>IF('raw data'!J359="Social",1,IF('raw data'!J359="Economic",2,IF('raw data'!J359="health",3,IF('raw data'!J359="Political",4,IF('raw data'!J359="Sports",5,"#NA")))))</f>
        <v>3</v>
      </c>
      <c r="G359" s="10" t="s">
        <v>526</v>
      </c>
      <c r="H359" s="10" t="s">
        <v>526</v>
      </c>
      <c r="I359" s="10">
        <v>1</v>
      </c>
      <c r="J359" s="10">
        <v>2</v>
      </c>
      <c r="K359" s="10">
        <v>2</v>
      </c>
      <c r="L359" s="10">
        <v>2</v>
      </c>
      <c r="M359" s="10">
        <v>5</v>
      </c>
      <c r="N359" s="10">
        <v>1</v>
      </c>
      <c r="O359" s="10">
        <v>1</v>
      </c>
      <c r="P359" s="10">
        <v>0</v>
      </c>
      <c r="Q359" s="10">
        <v>1</v>
      </c>
      <c r="R359" s="10">
        <v>4</v>
      </c>
      <c r="S359" s="10">
        <v>1</v>
      </c>
      <c r="T359" s="10">
        <v>4</v>
      </c>
      <c r="U359" s="10">
        <v>0</v>
      </c>
      <c r="V359" s="10">
        <v>0</v>
      </c>
    </row>
    <row r="360" spans="2:22" x14ac:dyDescent="0.25">
      <c r="B360" t="str">
        <f>'raw data'!B360</f>
        <v>M</v>
      </c>
      <c r="C360" t="str">
        <f>'raw data'!D360</f>
        <v>27-29</v>
      </c>
      <c r="D360" t="str">
        <f>'raw data'!F360</f>
        <v>BACHELOR</v>
      </c>
      <c r="E360" t="str">
        <f>'raw data'!H360</f>
        <v>Whatsapp</v>
      </c>
      <c r="F360" s="10">
        <f>IF('raw data'!J360="Social",1,IF('raw data'!J360="Economic",2,IF('raw data'!J360="health",3,IF('raw data'!J360="Political",4,IF('raw data'!J360="Sports",5,"#NA")))))</f>
        <v>2</v>
      </c>
      <c r="G360" s="10">
        <v>2</v>
      </c>
      <c r="H360" s="10">
        <v>5</v>
      </c>
      <c r="I360" s="10">
        <v>1</v>
      </c>
      <c r="J360" s="10">
        <v>2</v>
      </c>
      <c r="K360" s="10">
        <v>1</v>
      </c>
      <c r="L360" s="10">
        <v>2</v>
      </c>
      <c r="M360" s="10">
        <v>2</v>
      </c>
      <c r="N360" s="10">
        <v>1</v>
      </c>
      <c r="O360" s="10">
        <v>1</v>
      </c>
      <c r="P360" s="10">
        <v>0</v>
      </c>
      <c r="Q360" s="10">
        <v>0</v>
      </c>
      <c r="R360" s="10">
        <v>3</v>
      </c>
      <c r="S360" s="10">
        <v>1</v>
      </c>
      <c r="T360" s="10">
        <v>3</v>
      </c>
      <c r="U360" s="10">
        <v>1</v>
      </c>
      <c r="V360" s="10">
        <v>1</v>
      </c>
    </row>
    <row r="361" spans="2:22" x14ac:dyDescent="0.25">
      <c r="B361" t="str">
        <f>'raw data'!B361</f>
        <v>F</v>
      </c>
      <c r="C361" t="str">
        <f>'raw data'!D361</f>
        <v>24-26</v>
      </c>
      <c r="D361" t="str">
        <f>'raw data'!F361</f>
        <v>DIPLOMA</v>
      </c>
      <c r="E361" t="str">
        <f>'raw data'!H361</f>
        <v>Whatsapp</v>
      </c>
      <c r="F361" s="10">
        <f>IF('raw data'!J361="Social",1,IF('raw data'!J361="Economic",2,IF('raw data'!J361="health",3,IF('raw data'!J361="Political",4,IF('raw data'!J361="Sports",5,"#NA")))))</f>
        <v>1</v>
      </c>
      <c r="G361" s="10">
        <v>1</v>
      </c>
      <c r="H361" s="10">
        <v>5</v>
      </c>
      <c r="I361" s="10">
        <v>2</v>
      </c>
      <c r="J361" s="10">
        <v>1</v>
      </c>
      <c r="K361" s="10" t="s">
        <v>526</v>
      </c>
      <c r="L361" s="10">
        <v>1</v>
      </c>
      <c r="M361" s="10">
        <v>1</v>
      </c>
      <c r="N361" s="10" t="s">
        <v>526</v>
      </c>
      <c r="O361" s="10">
        <v>1</v>
      </c>
      <c r="P361" s="10">
        <v>0</v>
      </c>
      <c r="Q361" s="10">
        <v>1</v>
      </c>
      <c r="R361" s="10">
        <v>4</v>
      </c>
      <c r="S361" s="10">
        <v>0</v>
      </c>
      <c r="T361" s="10" t="s">
        <v>526</v>
      </c>
      <c r="U361" s="10">
        <v>1</v>
      </c>
      <c r="V361" s="10">
        <v>1</v>
      </c>
    </row>
    <row r="362" spans="2:22" x14ac:dyDescent="0.25">
      <c r="B362" t="str">
        <f>'raw data'!B362</f>
        <v>M</v>
      </c>
      <c r="C362" t="str">
        <f>'raw data'!D362</f>
        <v>Above 40</v>
      </c>
      <c r="D362" t="str">
        <f>'raw data'!F362</f>
        <v>BACHELOR</v>
      </c>
      <c r="E362" t="str">
        <f>'raw data'!H362</f>
        <v>Telegram</v>
      </c>
      <c r="F362" s="10">
        <f>IF('raw data'!J362="Social",1,IF('raw data'!J362="Economic",2,IF('raw data'!J362="health",3,IF('raw data'!J362="Political",4,IF('raw data'!J362="Sports",5,"#NA")))))</f>
        <v>4</v>
      </c>
      <c r="G362" s="10">
        <v>2</v>
      </c>
      <c r="H362" s="10">
        <v>1</v>
      </c>
      <c r="I362" s="10">
        <v>5</v>
      </c>
      <c r="J362" s="10">
        <v>5</v>
      </c>
      <c r="K362" s="10">
        <v>5</v>
      </c>
      <c r="L362" s="10">
        <v>2</v>
      </c>
      <c r="M362" s="10">
        <v>2</v>
      </c>
      <c r="N362" s="10">
        <v>1</v>
      </c>
      <c r="O362" s="10">
        <v>1</v>
      </c>
      <c r="P362" s="10">
        <v>0</v>
      </c>
      <c r="Q362" s="10">
        <v>0</v>
      </c>
      <c r="R362" s="10">
        <v>5</v>
      </c>
      <c r="S362" s="10">
        <v>1</v>
      </c>
      <c r="T362" s="10">
        <v>1</v>
      </c>
      <c r="U362" s="10">
        <v>1</v>
      </c>
      <c r="V362" s="10">
        <v>1</v>
      </c>
    </row>
    <row r="363" spans="2:22" x14ac:dyDescent="0.25">
      <c r="B363" t="str">
        <f>'raw data'!B363</f>
        <v>F</v>
      </c>
      <c r="C363" t="str">
        <f>'raw data'!D363</f>
        <v>24-26</v>
      </c>
      <c r="D363" t="str">
        <f>'raw data'!F363</f>
        <v>BACHELOR</v>
      </c>
      <c r="E363" t="str">
        <f>'raw data'!H363</f>
        <v>Twitter</v>
      </c>
      <c r="F363" s="10">
        <f>IF('raw data'!J363="Social",1,IF('raw data'!J363="Economic",2,IF('raw data'!J363="health",3,IF('raw data'!J363="Political",4,IF('raw data'!J363="Sports",5,"#NA")))))</f>
        <v>2</v>
      </c>
      <c r="G363" s="10">
        <v>2</v>
      </c>
      <c r="H363" s="10">
        <v>4</v>
      </c>
      <c r="I363" s="10">
        <v>1</v>
      </c>
      <c r="J363" s="10">
        <v>1</v>
      </c>
      <c r="K363" s="10">
        <v>1</v>
      </c>
      <c r="L363" s="10">
        <v>1</v>
      </c>
      <c r="M363" s="10">
        <v>2</v>
      </c>
      <c r="N363" s="10">
        <v>1</v>
      </c>
      <c r="O363" s="10">
        <v>1</v>
      </c>
      <c r="P363" s="10">
        <v>0</v>
      </c>
      <c r="Q363" s="10">
        <v>1</v>
      </c>
      <c r="R363" s="10">
        <v>3</v>
      </c>
      <c r="S363" s="10">
        <v>1</v>
      </c>
      <c r="T363" s="10">
        <v>4</v>
      </c>
      <c r="U363" s="10">
        <v>1</v>
      </c>
      <c r="V363" s="10">
        <v>1</v>
      </c>
    </row>
    <row r="364" spans="2:22" x14ac:dyDescent="0.25">
      <c r="B364" t="str">
        <f>'raw data'!B364</f>
        <v>F</v>
      </c>
      <c r="C364" t="str">
        <f>'raw data'!D364</f>
        <v>27-29</v>
      </c>
      <c r="D364" t="str">
        <f>'raw data'!F364</f>
        <v>BACHELOR</v>
      </c>
      <c r="E364" t="str">
        <f>'raw data'!H364</f>
        <v>Twitter</v>
      </c>
      <c r="F364" s="10">
        <f>IF('raw data'!J364="Social",1,IF('raw data'!J364="Economic",2,IF('raw data'!J364="health",3,IF('raw data'!J364="Political",4,IF('raw data'!J364="Sports",5,"#NA")))))</f>
        <v>5</v>
      </c>
      <c r="G364" s="10">
        <v>1</v>
      </c>
      <c r="H364" s="10">
        <v>1</v>
      </c>
      <c r="I364" s="10" t="s">
        <v>526</v>
      </c>
      <c r="J364" s="10" t="s">
        <v>526</v>
      </c>
      <c r="K364" s="10">
        <v>5</v>
      </c>
      <c r="L364" s="10">
        <v>5</v>
      </c>
      <c r="M364" s="10">
        <v>2</v>
      </c>
      <c r="N364" s="10">
        <v>1</v>
      </c>
      <c r="O364" s="10">
        <v>1</v>
      </c>
      <c r="P364" s="10">
        <v>0</v>
      </c>
      <c r="Q364" s="10">
        <v>0</v>
      </c>
      <c r="R364" s="10">
        <v>4</v>
      </c>
      <c r="S364" s="10">
        <v>0</v>
      </c>
      <c r="T364" s="10" t="s">
        <v>526</v>
      </c>
      <c r="U364" s="10">
        <v>1</v>
      </c>
      <c r="V364" s="10">
        <v>1</v>
      </c>
    </row>
    <row r="365" spans="2:22" x14ac:dyDescent="0.25">
      <c r="B365" t="str">
        <f>'raw data'!B365</f>
        <v>M</v>
      </c>
      <c r="C365" t="str">
        <f>'raw data'!D365</f>
        <v>24-26</v>
      </c>
      <c r="D365" t="str">
        <f>'raw data'!F365</f>
        <v>DIPLOMA</v>
      </c>
      <c r="E365" t="str">
        <f>'raw data'!H365</f>
        <v>Twitter</v>
      </c>
      <c r="F365" s="10">
        <f>IF('raw data'!J365="Social",1,IF('raw data'!J365="Economic",2,IF('raw data'!J365="health",3,IF('raw data'!J365="Political",4,IF('raw data'!J365="Sports",5,"#NA")))))</f>
        <v>2</v>
      </c>
      <c r="G365" s="10" t="s">
        <v>526</v>
      </c>
      <c r="H365" s="10" t="s">
        <v>526</v>
      </c>
      <c r="I365" s="10">
        <v>2</v>
      </c>
      <c r="J365" s="10" t="s">
        <v>526</v>
      </c>
      <c r="K365" s="10" t="s">
        <v>526</v>
      </c>
      <c r="L365" s="10" t="s">
        <v>526</v>
      </c>
      <c r="M365" s="10">
        <v>2</v>
      </c>
      <c r="N365" s="10">
        <v>1</v>
      </c>
      <c r="O365" s="10">
        <v>1</v>
      </c>
      <c r="P365" s="10">
        <v>0</v>
      </c>
      <c r="Q365" s="10">
        <v>1</v>
      </c>
      <c r="R365" s="10">
        <v>4</v>
      </c>
      <c r="S365" s="10">
        <v>0</v>
      </c>
      <c r="T365" s="10" t="s">
        <v>526</v>
      </c>
      <c r="U365" s="10">
        <v>1</v>
      </c>
      <c r="V365" s="10" t="s">
        <v>526</v>
      </c>
    </row>
    <row r="366" spans="2:22" x14ac:dyDescent="0.25">
      <c r="B366" t="str">
        <f>'raw data'!B366</f>
        <v>F</v>
      </c>
      <c r="C366" t="str">
        <f>'raw data'!D366</f>
        <v>27-29</v>
      </c>
      <c r="D366" t="str">
        <f>'raw data'!F366</f>
        <v>BACHELOR</v>
      </c>
      <c r="E366" t="str">
        <f>'raw data'!H366</f>
        <v>Whatsapp</v>
      </c>
      <c r="F366" s="10">
        <f>IF('raw data'!J366="Social",1,IF('raw data'!J366="Economic",2,IF('raw data'!J366="health",3,IF('raw data'!J366="Political",4,IF('raw data'!J366="Sports",5,"#NA")))))</f>
        <v>3</v>
      </c>
      <c r="G366" s="10">
        <v>4</v>
      </c>
      <c r="H366" s="10" t="s">
        <v>526</v>
      </c>
      <c r="I366" s="10">
        <v>1</v>
      </c>
      <c r="J366" s="10">
        <v>2</v>
      </c>
      <c r="K366" s="10">
        <v>2</v>
      </c>
      <c r="L366" s="10">
        <v>2</v>
      </c>
      <c r="M366" s="10">
        <v>1</v>
      </c>
      <c r="N366" s="10">
        <v>1</v>
      </c>
      <c r="O366" s="10">
        <v>1</v>
      </c>
      <c r="P366" s="10">
        <v>0</v>
      </c>
      <c r="Q366" s="10">
        <v>1</v>
      </c>
      <c r="R366" s="10">
        <v>4</v>
      </c>
      <c r="S366" s="10">
        <v>1</v>
      </c>
      <c r="T366" s="10">
        <v>4</v>
      </c>
      <c r="U366" s="10">
        <v>0</v>
      </c>
      <c r="V366" s="10">
        <v>0</v>
      </c>
    </row>
    <row r="367" spans="2:22" x14ac:dyDescent="0.25">
      <c r="B367" t="str">
        <f>'raw data'!B367</f>
        <v>M</v>
      </c>
      <c r="C367" t="str">
        <f>'raw data'!D367</f>
        <v>24-26</v>
      </c>
      <c r="D367" t="str">
        <f>'raw data'!F367</f>
        <v>DIPLOMA</v>
      </c>
      <c r="E367" t="str">
        <f>'raw data'!H367</f>
        <v>Twitter</v>
      </c>
      <c r="F367" s="10">
        <f>IF('raw data'!J367="Social",1,IF('raw data'!J367="Economic",2,IF('raw data'!J367="health",3,IF('raw data'!J367="Political",4,IF('raw data'!J367="Sports",5,"#NA")))))</f>
        <v>2</v>
      </c>
      <c r="G367" s="10" t="s">
        <v>526</v>
      </c>
      <c r="H367" s="10" t="s">
        <v>526</v>
      </c>
      <c r="I367" s="10">
        <v>2</v>
      </c>
      <c r="J367" s="10" t="s">
        <v>526</v>
      </c>
      <c r="K367" s="10">
        <v>5</v>
      </c>
      <c r="L367" s="10" t="s">
        <v>526</v>
      </c>
      <c r="M367" s="10">
        <v>2</v>
      </c>
      <c r="N367" s="10">
        <v>1</v>
      </c>
      <c r="O367" s="10">
        <v>1</v>
      </c>
      <c r="P367" s="10">
        <v>0</v>
      </c>
      <c r="Q367" s="10">
        <v>1</v>
      </c>
      <c r="R367" s="10">
        <v>4</v>
      </c>
      <c r="S367" s="10">
        <v>0</v>
      </c>
      <c r="T367" s="10" t="s">
        <v>526</v>
      </c>
      <c r="U367" s="10">
        <v>1</v>
      </c>
      <c r="V367" s="10" t="s">
        <v>526</v>
      </c>
    </row>
    <row r="368" spans="2:22" x14ac:dyDescent="0.25">
      <c r="B368" t="str">
        <f>'raw data'!B368</f>
        <v>F</v>
      </c>
      <c r="C368" t="str">
        <f>'raw data'!D368</f>
        <v>27-29</v>
      </c>
      <c r="D368" t="str">
        <f>'raw data'!F368</f>
        <v>BACHELOR</v>
      </c>
      <c r="E368" t="str">
        <f>'raw data'!H368</f>
        <v>Whatsapp</v>
      </c>
      <c r="F368" s="10">
        <f>IF('raw data'!J368="Social",1,IF('raw data'!J368="Economic",2,IF('raw data'!J368="health",3,IF('raw data'!J368="Political",4,IF('raw data'!J368="Sports",5,"#NA")))))</f>
        <v>3</v>
      </c>
      <c r="G368" s="10">
        <v>4</v>
      </c>
      <c r="H368" s="10" t="s">
        <v>526</v>
      </c>
      <c r="I368" s="10">
        <v>1</v>
      </c>
      <c r="J368" s="10">
        <v>2</v>
      </c>
      <c r="K368" s="10">
        <v>2</v>
      </c>
      <c r="L368" s="10">
        <v>2</v>
      </c>
      <c r="M368" s="10">
        <v>1</v>
      </c>
      <c r="N368" s="10">
        <v>1</v>
      </c>
      <c r="O368" s="10" t="s">
        <v>526</v>
      </c>
      <c r="P368" s="10">
        <v>0</v>
      </c>
      <c r="Q368" s="10">
        <v>0</v>
      </c>
      <c r="R368" s="10">
        <v>4</v>
      </c>
      <c r="S368" s="10">
        <v>1</v>
      </c>
      <c r="T368" s="10">
        <v>1</v>
      </c>
      <c r="U368" s="10" t="s">
        <v>526</v>
      </c>
      <c r="V368" s="10">
        <v>0</v>
      </c>
    </row>
    <row r="369" spans="2:22" x14ac:dyDescent="0.25">
      <c r="B369" t="str">
        <f>'raw data'!B369</f>
        <v>F</v>
      </c>
      <c r="C369" t="str">
        <f>'raw data'!D369</f>
        <v>30-39</v>
      </c>
      <c r="D369" t="str">
        <f>'raw data'!F369</f>
        <v>MASTERS</v>
      </c>
      <c r="E369" t="str">
        <f>'raw data'!H369</f>
        <v>Twitter</v>
      </c>
      <c r="F369" s="10">
        <f>IF('raw data'!J369="Social",1,IF('raw data'!J369="Economic",2,IF('raw data'!J369="health",3,IF('raw data'!J369="Political",4,IF('raw data'!J369="Sports",5,"#NA")))))</f>
        <v>3</v>
      </c>
      <c r="G369" s="10">
        <v>2</v>
      </c>
      <c r="H369" s="10">
        <v>5</v>
      </c>
      <c r="I369" s="10">
        <v>2</v>
      </c>
      <c r="J369" s="10">
        <v>1</v>
      </c>
      <c r="K369" s="10">
        <v>1</v>
      </c>
      <c r="L369" s="10" t="s">
        <v>526</v>
      </c>
      <c r="M369" s="10">
        <v>5</v>
      </c>
      <c r="N369" s="10">
        <v>1</v>
      </c>
      <c r="O369" s="10">
        <v>1</v>
      </c>
      <c r="P369" s="10">
        <v>1</v>
      </c>
      <c r="Q369" s="10">
        <v>1</v>
      </c>
      <c r="R369" s="10">
        <v>3</v>
      </c>
      <c r="S369" s="10">
        <v>1</v>
      </c>
      <c r="T369" s="10">
        <v>1</v>
      </c>
      <c r="U369" s="10">
        <v>0</v>
      </c>
      <c r="V369" s="10" t="s">
        <v>526</v>
      </c>
    </row>
    <row r="370" spans="2:22" x14ac:dyDescent="0.25">
      <c r="B370" t="str">
        <f>'raw data'!B370</f>
        <v>M</v>
      </c>
      <c r="C370" t="str">
        <f>'raw data'!D370</f>
        <v>30-39</v>
      </c>
      <c r="D370" t="str">
        <f>'raw data'!F370</f>
        <v>DIPLOMA</v>
      </c>
      <c r="E370" t="str">
        <f>'raw data'!H370</f>
        <v>Whatsapp</v>
      </c>
      <c r="F370" s="10">
        <f>IF('raw data'!J370="Social",1,IF('raw data'!J370="Economic",2,IF('raw data'!J370="health",3,IF('raw data'!J370="Political",4,IF('raw data'!J370="Sports",5,"#NA")))))</f>
        <v>3</v>
      </c>
      <c r="G370" s="10" t="s">
        <v>526</v>
      </c>
      <c r="H370" s="10" t="s">
        <v>526</v>
      </c>
      <c r="I370" s="10">
        <v>5</v>
      </c>
      <c r="J370" s="10">
        <v>2</v>
      </c>
      <c r="K370" s="10">
        <v>2</v>
      </c>
      <c r="L370" s="10">
        <v>1</v>
      </c>
      <c r="M370" s="10">
        <v>1</v>
      </c>
      <c r="N370" s="10">
        <v>0</v>
      </c>
      <c r="O370" s="10">
        <v>0</v>
      </c>
      <c r="P370" s="10" t="s">
        <v>526</v>
      </c>
      <c r="Q370" s="10">
        <v>1</v>
      </c>
      <c r="R370" s="10">
        <v>5</v>
      </c>
      <c r="S370" s="10">
        <v>0</v>
      </c>
      <c r="T370" s="10" t="s">
        <v>526</v>
      </c>
      <c r="U370" s="10">
        <v>1</v>
      </c>
      <c r="V370" s="10">
        <v>1</v>
      </c>
    </row>
    <row r="371" spans="2:22" x14ac:dyDescent="0.25">
      <c r="B371" t="str">
        <f>'raw data'!B371</f>
        <v>F</v>
      </c>
      <c r="C371" t="str">
        <f>'raw data'!D371</f>
        <v>30-39</v>
      </c>
      <c r="D371" t="str">
        <f>'raw data'!F371</f>
        <v>DIPLOMA</v>
      </c>
      <c r="E371" t="str">
        <f>'raw data'!H371</f>
        <v>Twitter</v>
      </c>
      <c r="F371" s="10">
        <f>IF('raw data'!J371="Social",1,IF('raw data'!J371="Economic",2,IF('raw data'!J371="health",3,IF('raw data'!J371="Political",4,IF('raw data'!J371="Sports",5,"#NA")))))</f>
        <v>3</v>
      </c>
      <c r="G371" s="10">
        <v>4</v>
      </c>
      <c r="H371" s="10" t="s">
        <v>526</v>
      </c>
      <c r="I371" s="10">
        <v>1</v>
      </c>
      <c r="J371" s="10">
        <v>1</v>
      </c>
      <c r="K371" s="10">
        <v>2</v>
      </c>
      <c r="L371" s="10" t="s">
        <v>526</v>
      </c>
      <c r="M371" s="10">
        <v>5</v>
      </c>
      <c r="N371" s="10">
        <v>0</v>
      </c>
      <c r="O371" s="10">
        <v>1</v>
      </c>
      <c r="P371" s="10" t="s">
        <v>526</v>
      </c>
      <c r="Q371" s="10">
        <v>0</v>
      </c>
      <c r="R371" s="10">
        <v>3</v>
      </c>
      <c r="S371" s="10">
        <v>1</v>
      </c>
      <c r="T371" s="10">
        <v>1</v>
      </c>
      <c r="U371" s="10">
        <v>1</v>
      </c>
      <c r="V371" s="10" t="s">
        <v>526</v>
      </c>
    </row>
    <row r="372" spans="2:22" x14ac:dyDescent="0.25">
      <c r="B372" t="str">
        <f>'raw data'!B372</f>
        <v>F</v>
      </c>
      <c r="C372" t="str">
        <f>'raw data'!D372</f>
        <v>18-20</v>
      </c>
      <c r="D372" t="str">
        <f>'raw data'!F372</f>
        <v>BACHELOR</v>
      </c>
      <c r="E372" t="str">
        <f>'raw data'!H372</f>
        <v>Facebook</v>
      </c>
      <c r="F372" s="10">
        <f>IF('raw data'!J372="Social",1,IF('raw data'!J372="Economic",2,IF('raw data'!J372="health",3,IF('raw data'!J372="Political",4,IF('raw data'!J372="Sports",5,"#NA")))))</f>
        <v>2</v>
      </c>
      <c r="G372" s="10">
        <v>1</v>
      </c>
      <c r="H372" s="10">
        <v>1</v>
      </c>
      <c r="I372" s="10">
        <v>1</v>
      </c>
      <c r="J372" s="10">
        <v>1</v>
      </c>
      <c r="K372" s="10">
        <v>2</v>
      </c>
      <c r="L372" s="10">
        <v>1</v>
      </c>
      <c r="M372" s="10" t="s">
        <v>526</v>
      </c>
      <c r="N372" s="10">
        <v>0</v>
      </c>
      <c r="O372" s="10">
        <v>1</v>
      </c>
      <c r="P372" s="10">
        <v>0</v>
      </c>
      <c r="Q372" s="10">
        <v>0</v>
      </c>
      <c r="R372" s="10">
        <v>1</v>
      </c>
      <c r="S372" s="10" t="s">
        <v>526</v>
      </c>
      <c r="T372" s="10" t="s">
        <v>526</v>
      </c>
      <c r="U372" s="10">
        <v>0</v>
      </c>
      <c r="V372" s="10">
        <v>0</v>
      </c>
    </row>
    <row r="373" spans="2:22" x14ac:dyDescent="0.25">
      <c r="B373" t="str">
        <f>'raw data'!B373</f>
        <v>F</v>
      </c>
      <c r="C373" t="str">
        <f>'raw data'!D373</f>
        <v>21-23</v>
      </c>
      <c r="D373" t="str">
        <f>'raw data'!F373</f>
        <v>BACHELOR</v>
      </c>
      <c r="E373" t="str">
        <f>'raw data'!H373</f>
        <v>Facebook</v>
      </c>
      <c r="F373" s="10">
        <f>IF('raw data'!J373="Social",1,IF('raw data'!J373="Economic",2,IF('raw data'!J373="health",3,IF('raw data'!J373="Political",4,IF('raw data'!J373="Sports",5,"#NA")))))</f>
        <v>3</v>
      </c>
      <c r="G373" s="10">
        <v>2</v>
      </c>
      <c r="H373" s="10">
        <v>1</v>
      </c>
      <c r="I373" s="10">
        <v>1</v>
      </c>
      <c r="J373" s="10">
        <v>2</v>
      </c>
      <c r="K373" s="10">
        <v>2</v>
      </c>
      <c r="L373" s="10">
        <v>2</v>
      </c>
      <c r="M373" s="10">
        <v>1</v>
      </c>
      <c r="N373" s="10">
        <v>1</v>
      </c>
      <c r="O373" s="10" t="s">
        <v>526</v>
      </c>
      <c r="P373" s="10">
        <v>0</v>
      </c>
      <c r="Q373" s="10">
        <v>0</v>
      </c>
      <c r="R373" s="10">
        <v>5</v>
      </c>
      <c r="S373" s="10">
        <v>1</v>
      </c>
      <c r="T373" s="10">
        <v>3</v>
      </c>
      <c r="U373" s="10" t="s">
        <v>526</v>
      </c>
      <c r="V373" s="10">
        <v>1</v>
      </c>
    </row>
    <row r="374" spans="2:22" x14ac:dyDescent="0.25">
      <c r="B374" t="str">
        <f>'raw data'!B374</f>
        <v>F</v>
      </c>
      <c r="C374" t="str">
        <f>'raw data'!D374</f>
        <v>30-39</v>
      </c>
      <c r="D374" t="str">
        <f>'raw data'!F374</f>
        <v>BACHELOR</v>
      </c>
      <c r="E374" t="str">
        <f>'raw data'!H374</f>
        <v>Twitter</v>
      </c>
      <c r="F374" s="10">
        <f>IF('raw data'!J374="Social",1,IF('raw data'!J374="Economic",2,IF('raw data'!J374="health",3,IF('raw data'!J374="Political",4,IF('raw data'!J374="Sports",5,"#NA")))))</f>
        <v>2</v>
      </c>
      <c r="G374" s="10">
        <v>2</v>
      </c>
      <c r="H374" s="10">
        <v>5</v>
      </c>
      <c r="I374" s="10" t="s">
        <v>526</v>
      </c>
      <c r="J374" s="10">
        <v>1</v>
      </c>
      <c r="K374" s="10">
        <v>1</v>
      </c>
      <c r="L374" s="10" t="s">
        <v>526</v>
      </c>
      <c r="M374" s="10">
        <v>1</v>
      </c>
      <c r="N374" s="10">
        <v>0</v>
      </c>
      <c r="O374" s="10">
        <v>1</v>
      </c>
      <c r="P374" s="10">
        <v>1</v>
      </c>
      <c r="Q374" s="10">
        <v>1</v>
      </c>
      <c r="R374" s="10">
        <v>1</v>
      </c>
      <c r="S374" s="10">
        <v>0</v>
      </c>
      <c r="T374" s="10" t="s">
        <v>526</v>
      </c>
      <c r="U374" s="10">
        <v>0</v>
      </c>
      <c r="V374" s="10">
        <v>0</v>
      </c>
    </row>
    <row r="375" spans="2:22" x14ac:dyDescent="0.25">
      <c r="B375" t="str">
        <f>'raw data'!B375</f>
        <v>M</v>
      </c>
      <c r="C375" t="str">
        <f>'raw data'!D375</f>
        <v>18-20</v>
      </c>
      <c r="D375" t="str">
        <f>'raw data'!F375</f>
        <v>DIPLOMA</v>
      </c>
      <c r="E375" t="str">
        <f>'raw data'!H375</f>
        <v>Facebook</v>
      </c>
      <c r="F375" s="10">
        <f>IF('raw data'!J375="Social",1,IF('raw data'!J375="Economic",2,IF('raw data'!J375="health",3,IF('raw data'!J375="Political",4,IF('raw data'!J375="Sports",5,"#NA")))))</f>
        <v>1</v>
      </c>
      <c r="G375" s="10">
        <v>1</v>
      </c>
      <c r="H375" s="10">
        <v>1</v>
      </c>
      <c r="I375" s="10">
        <v>2</v>
      </c>
      <c r="J375" s="10">
        <v>1</v>
      </c>
      <c r="K375" s="10">
        <v>1</v>
      </c>
      <c r="L375" s="10">
        <v>1</v>
      </c>
      <c r="M375" s="10">
        <v>1</v>
      </c>
      <c r="N375" s="10">
        <v>1</v>
      </c>
      <c r="O375" s="10" t="s">
        <v>526</v>
      </c>
      <c r="P375" s="10">
        <v>0</v>
      </c>
      <c r="Q375" s="10">
        <v>1</v>
      </c>
      <c r="R375" s="10">
        <v>4</v>
      </c>
      <c r="S375" s="10">
        <v>0</v>
      </c>
      <c r="T375" s="10" t="s">
        <v>526</v>
      </c>
      <c r="U375" s="10">
        <v>1</v>
      </c>
      <c r="V375" s="10" t="s">
        <v>526</v>
      </c>
    </row>
    <row r="376" spans="2:22" x14ac:dyDescent="0.25">
      <c r="B376" t="str">
        <f>'raw data'!B376</f>
        <v>M</v>
      </c>
      <c r="C376" t="str">
        <f>'raw data'!D376</f>
        <v>30-39</v>
      </c>
      <c r="D376" t="str">
        <f>'raw data'!F376</f>
        <v>DIPLOMA</v>
      </c>
      <c r="E376" t="str">
        <f>'raw data'!H376</f>
        <v>Whatsapp</v>
      </c>
      <c r="F376" s="10">
        <f>IF('raw data'!J376="Social",1,IF('raw data'!J376="Economic",2,IF('raw data'!J376="health",3,IF('raw data'!J376="Political",4,IF('raw data'!J376="Sports",5,"#NA")))))</f>
        <v>3</v>
      </c>
      <c r="G376" s="10" t="s">
        <v>526</v>
      </c>
      <c r="H376" s="10" t="s">
        <v>526</v>
      </c>
      <c r="I376" s="10">
        <v>5</v>
      </c>
      <c r="J376" s="10">
        <v>2</v>
      </c>
      <c r="K376" s="10">
        <v>2</v>
      </c>
      <c r="L376" s="10">
        <v>1</v>
      </c>
      <c r="M376" s="10">
        <v>1</v>
      </c>
      <c r="N376" s="10">
        <v>1</v>
      </c>
      <c r="O376" s="10">
        <v>0</v>
      </c>
      <c r="P376" s="10">
        <v>0</v>
      </c>
      <c r="Q376" s="10">
        <v>1</v>
      </c>
      <c r="R376" s="10">
        <v>5</v>
      </c>
      <c r="S376" s="10">
        <v>0</v>
      </c>
      <c r="T376" s="10" t="s">
        <v>526</v>
      </c>
      <c r="U376" s="10">
        <v>1</v>
      </c>
      <c r="V376" s="10">
        <v>1</v>
      </c>
    </row>
    <row r="377" spans="2:22" x14ac:dyDescent="0.25">
      <c r="B377" t="str">
        <f>'raw data'!B377</f>
        <v>F</v>
      </c>
      <c r="C377" t="str">
        <f>'raw data'!D377</f>
        <v>24-26</v>
      </c>
      <c r="D377" t="str">
        <f>'raw data'!F377</f>
        <v>BACHELOR</v>
      </c>
      <c r="E377" t="str">
        <f>'raw data'!H377</f>
        <v>Twitter</v>
      </c>
      <c r="F377" s="10">
        <f>IF('raw data'!J377="Social",1,IF('raw data'!J377="Economic",2,IF('raw data'!J377="health",3,IF('raw data'!J377="Political",4,IF('raw data'!J377="Sports",5,"#NA")))))</f>
        <v>2</v>
      </c>
      <c r="G377" s="10">
        <v>2</v>
      </c>
      <c r="H377" s="10">
        <v>4</v>
      </c>
      <c r="I377" s="10">
        <v>1</v>
      </c>
      <c r="J377" s="10">
        <v>1</v>
      </c>
      <c r="K377" s="10">
        <v>1</v>
      </c>
      <c r="L377" s="10">
        <v>1</v>
      </c>
      <c r="M377" s="10">
        <v>2</v>
      </c>
      <c r="N377" s="10">
        <v>1</v>
      </c>
      <c r="O377" s="10">
        <v>1</v>
      </c>
      <c r="P377" s="10">
        <v>0</v>
      </c>
      <c r="Q377" s="10">
        <v>0</v>
      </c>
      <c r="R377" s="10">
        <v>2</v>
      </c>
      <c r="S377" s="10">
        <v>1</v>
      </c>
      <c r="T377" s="10">
        <v>1</v>
      </c>
      <c r="U377" s="10" t="s">
        <v>526</v>
      </c>
      <c r="V377" s="10">
        <v>0</v>
      </c>
    </row>
    <row r="378" spans="2:22" x14ac:dyDescent="0.25">
      <c r="B378" t="str">
        <f>'raw data'!B378</f>
        <v>F</v>
      </c>
      <c r="C378" t="str">
        <f>'raw data'!D378</f>
        <v>21-23</v>
      </c>
      <c r="D378" t="str">
        <f>'raw data'!F378</f>
        <v>BACHELOR</v>
      </c>
      <c r="E378" t="str">
        <f>'raw data'!H378</f>
        <v>Twitter</v>
      </c>
      <c r="F378" s="10">
        <f>IF('raw data'!J378="Social",1,IF('raw data'!J378="Economic",2,IF('raw data'!J378="health",3,IF('raw data'!J378="Political",4,IF('raw data'!J378="Sports",5,"#NA")))))</f>
        <v>3</v>
      </c>
      <c r="G378" s="10">
        <v>2</v>
      </c>
      <c r="H378" s="10">
        <v>5</v>
      </c>
      <c r="I378" s="10">
        <v>5</v>
      </c>
      <c r="J378" s="10">
        <v>2</v>
      </c>
      <c r="K378" s="10">
        <v>2</v>
      </c>
      <c r="L378" s="10">
        <v>2</v>
      </c>
      <c r="M378" s="10">
        <v>2</v>
      </c>
      <c r="N378" s="10">
        <v>1</v>
      </c>
      <c r="O378" s="10">
        <v>1</v>
      </c>
      <c r="P378" s="10">
        <v>1</v>
      </c>
      <c r="Q378" s="10">
        <v>1</v>
      </c>
      <c r="R378" s="10">
        <v>4</v>
      </c>
      <c r="S378" s="10">
        <v>1</v>
      </c>
      <c r="T378" s="10">
        <v>2</v>
      </c>
      <c r="U378" s="10">
        <v>1</v>
      </c>
      <c r="V378" s="10">
        <v>1</v>
      </c>
    </row>
    <row r="379" spans="2:22" x14ac:dyDescent="0.25">
      <c r="B379" t="str">
        <f>'raw data'!B379</f>
        <v>F</v>
      </c>
      <c r="C379" t="str">
        <f>'raw data'!D379</f>
        <v>21-23</v>
      </c>
      <c r="D379" t="str">
        <f>'raw data'!F379</f>
        <v>BACHELOR</v>
      </c>
      <c r="E379" t="str">
        <f>'raw data'!H379</f>
        <v>Twitter</v>
      </c>
      <c r="F379" s="10">
        <f>IF('raw data'!J379="Social",1,IF('raw data'!J379="Economic",2,IF('raw data'!J379="health",3,IF('raw data'!J379="Political",4,IF('raw data'!J379="Sports",5,"#NA")))))</f>
        <v>3</v>
      </c>
      <c r="G379" s="10">
        <v>4</v>
      </c>
      <c r="H379" s="10" t="s">
        <v>526</v>
      </c>
      <c r="I379" s="10">
        <v>5</v>
      </c>
      <c r="J379" s="10">
        <v>2</v>
      </c>
      <c r="K379" s="10">
        <v>2</v>
      </c>
      <c r="L379" s="10">
        <v>2</v>
      </c>
      <c r="M379" s="10">
        <v>1</v>
      </c>
      <c r="N379" s="10">
        <v>1</v>
      </c>
      <c r="O379" s="10">
        <v>1</v>
      </c>
      <c r="P379" s="10">
        <v>1</v>
      </c>
      <c r="Q379" s="10">
        <v>1</v>
      </c>
      <c r="R379" s="10">
        <v>4</v>
      </c>
      <c r="S379" s="10">
        <v>1</v>
      </c>
      <c r="T379" s="10">
        <v>1</v>
      </c>
      <c r="U379" s="10">
        <v>1</v>
      </c>
      <c r="V379" s="10">
        <v>1</v>
      </c>
    </row>
    <row r="380" spans="2:22" x14ac:dyDescent="0.25">
      <c r="B380" t="str">
        <f>'raw data'!B380</f>
        <v>F</v>
      </c>
      <c r="C380" t="str">
        <f>'raw data'!D380</f>
        <v>18-20</v>
      </c>
      <c r="D380" t="str">
        <f>'raw data'!F380</f>
        <v>DIPLOMA</v>
      </c>
      <c r="E380" t="str">
        <f>'raw data'!H380</f>
        <v>Facebook</v>
      </c>
      <c r="F380" s="10">
        <f>IF('raw data'!J380="Social",1,IF('raw data'!J380="Economic",2,IF('raw data'!J380="health",3,IF('raw data'!J380="Political",4,IF('raw data'!J380="Sports",5,"#NA")))))</f>
        <v>2</v>
      </c>
      <c r="G380" s="10">
        <v>1</v>
      </c>
      <c r="H380" s="10">
        <v>4</v>
      </c>
      <c r="I380" s="10">
        <v>1</v>
      </c>
      <c r="J380" s="10">
        <v>1</v>
      </c>
      <c r="K380" s="10">
        <v>2</v>
      </c>
      <c r="L380" s="10">
        <v>1</v>
      </c>
      <c r="M380" s="10">
        <v>5</v>
      </c>
      <c r="N380" s="10" t="s">
        <v>526</v>
      </c>
      <c r="O380" s="10">
        <v>1</v>
      </c>
      <c r="P380" s="10">
        <v>0</v>
      </c>
      <c r="Q380" s="10">
        <v>1</v>
      </c>
      <c r="R380" s="10">
        <v>3</v>
      </c>
      <c r="S380" s="10">
        <v>1</v>
      </c>
      <c r="T380" s="10">
        <v>2</v>
      </c>
      <c r="U380" s="10">
        <v>0</v>
      </c>
      <c r="V380" s="10" t="s">
        <v>526</v>
      </c>
    </row>
    <row r="381" spans="2:22" x14ac:dyDescent="0.25">
      <c r="B381" t="str">
        <f>'raw data'!B381</f>
        <v>F</v>
      </c>
      <c r="C381" t="str">
        <f>'raw data'!D381</f>
        <v>30-39</v>
      </c>
      <c r="D381" t="str">
        <f>'raw data'!F381</f>
        <v>MASTERS</v>
      </c>
      <c r="E381" t="str">
        <f>'raw data'!H381</f>
        <v>Twitter</v>
      </c>
      <c r="F381" s="10">
        <f>IF('raw data'!J381="Social",1,IF('raw data'!J381="Economic",2,IF('raw data'!J381="health",3,IF('raw data'!J381="Political",4,IF('raw data'!J381="Sports",5,"#NA")))))</f>
        <v>2</v>
      </c>
      <c r="G381" s="10">
        <v>2</v>
      </c>
      <c r="H381" s="10">
        <v>5</v>
      </c>
      <c r="I381" s="10">
        <v>2</v>
      </c>
      <c r="J381" s="10">
        <v>1</v>
      </c>
      <c r="K381" s="10">
        <v>1</v>
      </c>
      <c r="L381" s="10" t="s">
        <v>526</v>
      </c>
      <c r="M381" s="10">
        <v>1</v>
      </c>
      <c r="N381" s="10">
        <v>0</v>
      </c>
      <c r="O381" s="10">
        <v>1</v>
      </c>
      <c r="P381" s="10">
        <v>1</v>
      </c>
      <c r="Q381" s="10">
        <v>1</v>
      </c>
      <c r="R381" s="10">
        <v>1</v>
      </c>
      <c r="S381" s="10">
        <v>0</v>
      </c>
      <c r="T381" s="10" t="s">
        <v>526</v>
      </c>
      <c r="U381" s="10">
        <v>0</v>
      </c>
      <c r="V381" s="10">
        <v>0</v>
      </c>
    </row>
    <row r="382" spans="2:22" x14ac:dyDescent="0.25">
      <c r="B382" t="str">
        <f>'raw data'!B382</f>
        <v>M</v>
      </c>
      <c r="C382" t="str">
        <f>'raw data'!D382</f>
        <v>27-29</v>
      </c>
      <c r="D382" t="str">
        <f>'raw data'!F382</f>
        <v>BACHELOR</v>
      </c>
      <c r="E382" t="str">
        <f>'raw data'!H382</f>
        <v>Telegram</v>
      </c>
      <c r="F382" s="10">
        <f>IF('raw data'!J382="Social",1,IF('raw data'!J382="Economic",2,IF('raw data'!J382="health",3,IF('raw data'!J382="Political",4,IF('raw data'!J382="Sports",5,"#NA")))))</f>
        <v>3</v>
      </c>
      <c r="G382" s="10" t="s">
        <v>526</v>
      </c>
      <c r="H382" s="10" t="s">
        <v>526</v>
      </c>
      <c r="I382" s="10">
        <v>1</v>
      </c>
      <c r="J382" s="10">
        <v>2</v>
      </c>
      <c r="K382" s="10">
        <v>2</v>
      </c>
      <c r="L382" s="10">
        <v>2</v>
      </c>
      <c r="M382" s="10">
        <v>5</v>
      </c>
      <c r="N382" s="10">
        <v>1</v>
      </c>
      <c r="O382" s="10">
        <v>0</v>
      </c>
      <c r="P382" s="10">
        <v>0</v>
      </c>
      <c r="Q382" s="10">
        <v>1</v>
      </c>
      <c r="R382" s="10">
        <v>4</v>
      </c>
      <c r="S382" s="10">
        <v>1</v>
      </c>
      <c r="T382" s="10">
        <v>4</v>
      </c>
      <c r="U382" s="10">
        <v>0</v>
      </c>
      <c r="V382" s="10">
        <v>0</v>
      </c>
    </row>
    <row r="383" spans="2:22" x14ac:dyDescent="0.25">
      <c r="B383" t="str">
        <f>'raw data'!B383</f>
        <v>M</v>
      </c>
      <c r="C383" t="str">
        <f>'raw data'!D383</f>
        <v>30-39</v>
      </c>
      <c r="D383" t="str">
        <f>'raw data'!F383</f>
        <v>DIPLOMA</v>
      </c>
      <c r="E383" t="str">
        <f>'raw data'!H383</f>
        <v>Twitter</v>
      </c>
      <c r="F383" s="10">
        <f>IF('raw data'!J383="Social",1,IF('raw data'!J383="Economic",2,IF('raw data'!J383="health",3,IF('raw data'!J383="Political",4,IF('raw data'!J383="Sports",5,"#NA")))))</f>
        <v>3</v>
      </c>
      <c r="G383" s="10">
        <v>4</v>
      </c>
      <c r="H383" s="10" t="s">
        <v>526</v>
      </c>
      <c r="I383" s="10" t="s">
        <v>526</v>
      </c>
      <c r="J383" s="10">
        <v>1</v>
      </c>
      <c r="K383" s="10">
        <v>2</v>
      </c>
      <c r="L383" s="10">
        <v>1</v>
      </c>
      <c r="M383" s="10">
        <v>1</v>
      </c>
      <c r="N383" s="10">
        <v>0</v>
      </c>
      <c r="O383" s="10">
        <v>0</v>
      </c>
      <c r="P383" s="10">
        <v>0</v>
      </c>
      <c r="Q383" s="10">
        <v>1</v>
      </c>
      <c r="R383" s="10">
        <v>3</v>
      </c>
      <c r="S383" s="10">
        <v>1</v>
      </c>
      <c r="T383" s="10">
        <v>3</v>
      </c>
      <c r="U383" s="10" t="s">
        <v>526</v>
      </c>
      <c r="V383" s="10">
        <v>1</v>
      </c>
    </row>
    <row r="384" spans="2:22" x14ac:dyDescent="0.25">
      <c r="B384" t="str">
        <f>'raw data'!B384</f>
        <v>M</v>
      </c>
      <c r="C384" t="str">
        <f>'raw data'!D384</f>
        <v>30-39</v>
      </c>
      <c r="D384" t="str">
        <f>'raw data'!F384</f>
        <v>DIPLOMA</v>
      </c>
      <c r="E384" t="str">
        <f>'raw data'!H384</f>
        <v>Twitter</v>
      </c>
      <c r="F384" s="10">
        <f>IF('raw data'!J384="Social",1,IF('raw data'!J384="Economic",2,IF('raw data'!J384="health",3,IF('raw data'!J384="Political",4,IF('raw data'!J384="Sports",5,"#NA")))))</f>
        <v>3</v>
      </c>
      <c r="G384" s="10">
        <v>4</v>
      </c>
      <c r="H384" s="10" t="s">
        <v>526</v>
      </c>
      <c r="I384" s="10" t="s">
        <v>526</v>
      </c>
      <c r="J384" s="10">
        <v>1</v>
      </c>
      <c r="K384" s="10">
        <v>2</v>
      </c>
      <c r="L384" s="10">
        <v>1</v>
      </c>
      <c r="M384" s="10">
        <v>1</v>
      </c>
      <c r="N384" s="10">
        <v>0</v>
      </c>
      <c r="O384" s="10">
        <v>0</v>
      </c>
      <c r="P384" s="10">
        <v>0</v>
      </c>
      <c r="Q384" s="10">
        <v>1</v>
      </c>
      <c r="R384" s="10">
        <v>5</v>
      </c>
      <c r="S384" s="10">
        <v>1</v>
      </c>
      <c r="T384" s="10">
        <v>3</v>
      </c>
      <c r="U384" s="10" t="s">
        <v>526</v>
      </c>
      <c r="V384" s="10">
        <v>1</v>
      </c>
    </row>
    <row r="385" spans="2:22" x14ac:dyDescent="0.25">
      <c r="B385" t="str">
        <f>'raw data'!B385</f>
        <v>F</v>
      </c>
      <c r="C385" t="str">
        <f>'raw data'!D385</f>
        <v>24-26</v>
      </c>
      <c r="D385" t="str">
        <f>'raw data'!F385</f>
        <v>BACHELOR</v>
      </c>
      <c r="E385" t="str">
        <f>'raw data'!H385</f>
        <v>Whatsapp</v>
      </c>
      <c r="F385" s="10">
        <f>IF('raw data'!J385="Social",1,IF('raw data'!J385="Economic",2,IF('raw data'!J385="health",3,IF('raw data'!J385="Political",4,IF('raw data'!J385="Sports",5,"#NA")))))</f>
        <v>2</v>
      </c>
      <c r="G385" s="10">
        <v>2</v>
      </c>
      <c r="H385" s="10">
        <v>5</v>
      </c>
      <c r="I385" s="10">
        <v>1</v>
      </c>
      <c r="J385" s="10">
        <v>1</v>
      </c>
      <c r="K385" s="10">
        <v>1</v>
      </c>
      <c r="L385" s="10">
        <v>1</v>
      </c>
      <c r="M385" s="10">
        <v>2</v>
      </c>
      <c r="N385" s="10">
        <v>1</v>
      </c>
      <c r="O385" s="10">
        <v>1</v>
      </c>
      <c r="P385" s="10">
        <v>0</v>
      </c>
      <c r="Q385" s="10">
        <v>0</v>
      </c>
      <c r="R385" s="10">
        <v>2</v>
      </c>
      <c r="S385" s="10">
        <v>1</v>
      </c>
      <c r="T385" s="10">
        <v>3</v>
      </c>
      <c r="U385" s="10" t="s">
        <v>526</v>
      </c>
      <c r="V385" s="10">
        <v>0</v>
      </c>
    </row>
    <row r="386" spans="2:22" x14ac:dyDescent="0.25">
      <c r="B386" t="str">
        <f>'raw data'!B386</f>
        <v>F</v>
      </c>
      <c r="C386" t="str">
        <f>'raw data'!D386</f>
        <v>24-26</v>
      </c>
      <c r="D386" t="str">
        <f>'raw data'!F386</f>
        <v>BACHELOR</v>
      </c>
      <c r="E386" t="str">
        <f>'raw data'!H386</f>
        <v>Whatsapp</v>
      </c>
      <c r="F386" s="10">
        <f>IF('raw data'!J386="Social",1,IF('raw data'!J386="Economic",2,IF('raw data'!J386="health",3,IF('raw data'!J386="Political",4,IF('raw data'!J386="Sports",5,"#NA")))))</f>
        <v>2</v>
      </c>
      <c r="G386" s="10">
        <v>2</v>
      </c>
      <c r="H386" s="10">
        <v>5</v>
      </c>
      <c r="I386" s="10">
        <v>1</v>
      </c>
      <c r="J386" s="10">
        <v>2</v>
      </c>
      <c r="K386" s="10">
        <v>1</v>
      </c>
      <c r="L386" s="10">
        <v>1</v>
      </c>
      <c r="M386" s="10">
        <v>2</v>
      </c>
      <c r="N386" s="10">
        <v>1</v>
      </c>
      <c r="O386" s="10">
        <v>1</v>
      </c>
      <c r="P386" s="10">
        <v>0</v>
      </c>
      <c r="Q386" s="10">
        <v>0</v>
      </c>
      <c r="R386" s="10">
        <v>2</v>
      </c>
      <c r="S386" s="10">
        <v>1</v>
      </c>
      <c r="T386" s="10">
        <v>4</v>
      </c>
      <c r="U386" s="10" t="s">
        <v>526</v>
      </c>
      <c r="V386" s="10">
        <v>1</v>
      </c>
    </row>
    <row r="387" spans="2:22" x14ac:dyDescent="0.25">
      <c r="B387" t="str">
        <f>'raw data'!B387</f>
        <v>M</v>
      </c>
      <c r="C387" t="str">
        <f>'raw data'!D387</f>
        <v>21-23</v>
      </c>
      <c r="D387" t="str">
        <f>'raw data'!F387</f>
        <v>BACHELOR</v>
      </c>
      <c r="E387" t="str">
        <f>'raw data'!H387</f>
        <v>Facebook</v>
      </c>
      <c r="F387" s="10">
        <f>IF('raw data'!J387="Social",1,IF('raw data'!J387="Economic",2,IF('raw data'!J387="health",3,IF('raw data'!J387="Political",4,IF('raw data'!J387="Sports",5,"#NA")))))</f>
        <v>3</v>
      </c>
      <c r="G387" s="10">
        <v>4</v>
      </c>
      <c r="H387" s="10" t="s">
        <v>526</v>
      </c>
      <c r="I387" s="10">
        <v>5</v>
      </c>
      <c r="J387" s="10">
        <v>5</v>
      </c>
      <c r="K387" s="10">
        <v>5</v>
      </c>
      <c r="L387" s="10">
        <v>5</v>
      </c>
      <c r="M387" s="10">
        <v>2</v>
      </c>
      <c r="N387" s="10">
        <v>1</v>
      </c>
      <c r="O387" s="10">
        <v>1</v>
      </c>
      <c r="P387" s="10">
        <v>0</v>
      </c>
      <c r="Q387" s="10">
        <v>0</v>
      </c>
      <c r="R387" s="10">
        <v>3</v>
      </c>
      <c r="S387" s="10">
        <v>0</v>
      </c>
      <c r="T387" s="10" t="s">
        <v>526</v>
      </c>
      <c r="U387" s="10">
        <v>1</v>
      </c>
      <c r="V387" s="10">
        <v>1</v>
      </c>
    </row>
    <row r="388" spans="2:22" x14ac:dyDescent="0.25">
      <c r="B388" t="str">
        <f>'raw data'!B388</f>
        <v>M</v>
      </c>
      <c r="C388" t="str">
        <f>'raw data'!D388</f>
        <v>27-29</v>
      </c>
      <c r="D388" t="str">
        <f>'raw data'!F388</f>
        <v>BACHELOR</v>
      </c>
      <c r="E388" t="str">
        <f>'raw data'!H388</f>
        <v>Telegram</v>
      </c>
      <c r="F388" s="10">
        <f>IF('raw data'!J388="Social",1,IF('raw data'!J388="Economic",2,IF('raw data'!J388="health",3,IF('raw data'!J388="Political",4,IF('raw data'!J388="Sports",5,"#NA")))))</f>
        <v>3</v>
      </c>
      <c r="G388" s="10" t="s">
        <v>526</v>
      </c>
      <c r="H388" s="10" t="s">
        <v>526</v>
      </c>
      <c r="I388" s="10">
        <v>5</v>
      </c>
      <c r="J388" s="10">
        <v>5</v>
      </c>
      <c r="K388" s="10">
        <v>2</v>
      </c>
      <c r="L388" s="10">
        <v>2</v>
      </c>
      <c r="M388" s="10">
        <v>5</v>
      </c>
      <c r="N388" s="10">
        <v>1</v>
      </c>
      <c r="O388" s="10">
        <v>0</v>
      </c>
      <c r="P388" s="10">
        <v>0</v>
      </c>
      <c r="Q388" s="10">
        <v>0</v>
      </c>
      <c r="R388" s="10">
        <v>4</v>
      </c>
      <c r="S388" s="10">
        <v>0</v>
      </c>
      <c r="T388" s="10" t="s">
        <v>526</v>
      </c>
      <c r="U388" s="10" t="s">
        <v>526</v>
      </c>
      <c r="V388" s="10">
        <v>0</v>
      </c>
    </row>
    <row r="389" spans="2:22" x14ac:dyDescent="0.25">
      <c r="B389" t="str">
        <f>'raw data'!B389</f>
        <v>F</v>
      </c>
      <c r="C389" t="str">
        <f>'raw data'!D389</f>
        <v>21-23</v>
      </c>
      <c r="D389" t="str">
        <f>'raw data'!F389</f>
        <v>BACHELOR</v>
      </c>
      <c r="E389" t="str">
        <f>'raw data'!H389</f>
        <v>Whatsapp</v>
      </c>
      <c r="F389" s="10">
        <f>IF('raw data'!J389="Social",1,IF('raw data'!J389="Economic",2,IF('raw data'!J389="health",3,IF('raw data'!J389="Political",4,IF('raw data'!J389="Sports",5,"#NA")))))</f>
        <v>3</v>
      </c>
      <c r="G389" s="10">
        <v>4</v>
      </c>
      <c r="H389" s="10" t="s">
        <v>526</v>
      </c>
      <c r="I389" s="10">
        <v>5</v>
      </c>
      <c r="J389" s="10">
        <v>5</v>
      </c>
      <c r="K389" s="10">
        <v>5</v>
      </c>
      <c r="L389" s="10">
        <v>5</v>
      </c>
      <c r="M389" s="10" t="s">
        <v>526</v>
      </c>
      <c r="N389" s="10">
        <v>1</v>
      </c>
      <c r="O389" s="10">
        <v>1</v>
      </c>
      <c r="P389" s="10" t="s">
        <v>526</v>
      </c>
      <c r="Q389" s="10">
        <v>0</v>
      </c>
      <c r="R389" s="10">
        <v>3</v>
      </c>
      <c r="S389" s="10">
        <v>0</v>
      </c>
      <c r="T389" s="10" t="s">
        <v>526</v>
      </c>
      <c r="U389" s="10">
        <v>1</v>
      </c>
      <c r="V389" s="10">
        <v>1</v>
      </c>
    </row>
    <row r="390" spans="2:22" x14ac:dyDescent="0.25">
      <c r="B390" t="str">
        <f>'raw data'!B390</f>
        <v>F</v>
      </c>
      <c r="C390" t="str">
        <f>'raw data'!D390</f>
        <v>24-26</v>
      </c>
      <c r="D390" t="str">
        <f>'raw data'!F390</f>
        <v>BACHELOR</v>
      </c>
      <c r="E390" t="str">
        <f>'raw data'!H390</f>
        <v>Whatsapp</v>
      </c>
      <c r="F390" s="10">
        <f>IF('raw data'!J390="Social",1,IF('raw data'!J390="Economic",2,IF('raw data'!J390="health",3,IF('raw data'!J390="Political",4,IF('raw data'!J390="Sports",5,"#NA")))))</f>
        <v>2</v>
      </c>
      <c r="G390" s="10">
        <v>2</v>
      </c>
      <c r="H390" s="10">
        <v>5</v>
      </c>
      <c r="I390" s="10">
        <v>1</v>
      </c>
      <c r="J390" s="10">
        <v>2</v>
      </c>
      <c r="K390" s="10">
        <v>1</v>
      </c>
      <c r="L390" s="10">
        <v>1</v>
      </c>
      <c r="M390" s="10">
        <v>2</v>
      </c>
      <c r="N390" s="10">
        <v>1</v>
      </c>
      <c r="O390" s="10">
        <v>1</v>
      </c>
      <c r="P390" s="10">
        <v>1</v>
      </c>
      <c r="Q390" s="10">
        <v>0</v>
      </c>
      <c r="R390" s="10">
        <v>2</v>
      </c>
      <c r="S390" s="10" t="s">
        <v>526</v>
      </c>
      <c r="T390" s="10" t="s">
        <v>526</v>
      </c>
      <c r="U390" s="10" t="s">
        <v>526</v>
      </c>
      <c r="V390" s="10">
        <v>1</v>
      </c>
    </row>
    <row r="391" spans="2:22" x14ac:dyDescent="0.25">
      <c r="B391" t="str">
        <f>'raw data'!B391</f>
        <v>F</v>
      </c>
      <c r="C391" t="str">
        <f>'raw data'!D391</f>
        <v>24-26</v>
      </c>
      <c r="D391" t="str">
        <f>'raw data'!F391</f>
        <v>BACHELOR</v>
      </c>
      <c r="E391" t="str">
        <f>'raw data'!H391</f>
        <v>Twitter</v>
      </c>
      <c r="F391" s="10">
        <f>IF('raw data'!J391="Social",1,IF('raw data'!J391="Economic",2,IF('raw data'!J391="health",3,IF('raw data'!J391="Political",4,IF('raw data'!J391="Sports",5,"#NA")))))</f>
        <v>2</v>
      </c>
      <c r="G391" s="10">
        <v>2</v>
      </c>
      <c r="H391" s="10">
        <v>4</v>
      </c>
      <c r="I391" s="10">
        <v>1</v>
      </c>
      <c r="J391" s="10">
        <v>1</v>
      </c>
      <c r="K391" s="10">
        <v>1</v>
      </c>
      <c r="L391" s="10">
        <v>1</v>
      </c>
      <c r="M391" s="10">
        <v>2</v>
      </c>
      <c r="N391" s="10">
        <v>1</v>
      </c>
      <c r="O391" s="10">
        <v>1</v>
      </c>
      <c r="P391" s="10">
        <v>0</v>
      </c>
      <c r="Q391" s="10">
        <v>0</v>
      </c>
      <c r="R391" s="10">
        <v>3</v>
      </c>
      <c r="S391" s="10">
        <v>1</v>
      </c>
      <c r="T391" s="10">
        <v>4</v>
      </c>
      <c r="U391" s="10">
        <v>1</v>
      </c>
      <c r="V391" s="10">
        <v>1</v>
      </c>
    </row>
    <row r="392" spans="2:22" x14ac:dyDescent="0.25">
      <c r="B392" t="str">
        <f>'raw data'!B392</f>
        <v>F</v>
      </c>
      <c r="C392" t="str">
        <f>'raw data'!D392</f>
        <v>30-39</v>
      </c>
      <c r="D392" t="str">
        <f>'raw data'!F392</f>
        <v>DIPLOMA</v>
      </c>
      <c r="E392" t="str">
        <f>'raw data'!H392</f>
        <v>Twitter</v>
      </c>
      <c r="F392" s="10">
        <f>IF('raw data'!J392="Social",1,IF('raw data'!J392="Economic",2,IF('raw data'!J392="health",3,IF('raw data'!J392="Political",4,IF('raw data'!J392="Sports",5,"#NA")))))</f>
        <v>3</v>
      </c>
      <c r="G392" s="10">
        <v>4</v>
      </c>
      <c r="H392" s="10" t="s">
        <v>526</v>
      </c>
      <c r="I392" s="10">
        <v>1</v>
      </c>
      <c r="J392" s="10">
        <v>1</v>
      </c>
      <c r="K392" s="10">
        <v>2</v>
      </c>
      <c r="L392" s="10" t="s">
        <v>526</v>
      </c>
      <c r="M392" s="10">
        <v>5</v>
      </c>
      <c r="N392" s="10">
        <v>0</v>
      </c>
      <c r="O392" s="10">
        <v>1</v>
      </c>
      <c r="P392" s="10" t="s">
        <v>526</v>
      </c>
      <c r="Q392" s="10">
        <v>0</v>
      </c>
      <c r="R392" s="10">
        <v>3</v>
      </c>
      <c r="S392" s="10">
        <v>1</v>
      </c>
      <c r="T392" s="10">
        <v>1</v>
      </c>
      <c r="U392" s="10">
        <v>1</v>
      </c>
      <c r="V392" s="10" t="s">
        <v>526</v>
      </c>
    </row>
    <row r="393" spans="2:22" x14ac:dyDescent="0.25">
      <c r="B393" t="str">
        <f>'raw data'!B393</f>
        <v>F</v>
      </c>
      <c r="C393" t="str">
        <f>'raw data'!D393</f>
        <v>27-29</v>
      </c>
      <c r="D393" t="str">
        <f>'raw data'!F393</f>
        <v>DIPLOMA</v>
      </c>
      <c r="E393" t="str">
        <f>'raw data'!H393</f>
        <v>Twitter</v>
      </c>
      <c r="F393" s="10">
        <f>IF('raw data'!J393="Social",1,IF('raw data'!J393="Economic",2,IF('raw data'!J393="health",3,IF('raw data'!J393="Political",4,IF('raw data'!J393="Sports",5,"#NA")))))</f>
        <v>5</v>
      </c>
      <c r="G393" s="10">
        <v>1</v>
      </c>
      <c r="H393" s="10">
        <v>1</v>
      </c>
      <c r="I393" s="10" t="s">
        <v>526</v>
      </c>
      <c r="J393" s="10" t="s">
        <v>526</v>
      </c>
      <c r="K393" s="10">
        <v>5</v>
      </c>
      <c r="L393" s="10">
        <v>2</v>
      </c>
      <c r="M393" s="10">
        <v>2</v>
      </c>
      <c r="N393" s="10" t="s">
        <v>526</v>
      </c>
      <c r="O393" s="10">
        <v>1</v>
      </c>
      <c r="P393" s="10">
        <v>0</v>
      </c>
      <c r="Q393" s="10">
        <v>0</v>
      </c>
      <c r="R393" s="10">
        <v>4</v>
      </c>
      <c r="S393" s="10">
        <v>0</v>
      </c>
      <c r="T393" s="10" t="s">
        <v>526</v>
      </c>
      <c r="U393" s="10">
        <v>1</v>
      </c>
      <c r="V393" s="10">
        <v>1</v>
      </c>
    </row>
    <row r="394" spans="2:22" x14ac:dyDescent="0.25">
      <c r="B394" t="str">
        <f>'raw data'!B394</f>
        <v>M</v>
      </c>
      <c r="C394" t="str">
        <f>'raw data'!D394</f>
        <v>21-23</v>
      </c>
      <c r="D394" t="str">
        <f>'raw data'!F394</f>
        <v>BACHELOR</v>
      </c>
      <c r="E394" t="str">
        <f>'raw data'!H394</f>
        <v>Facebook</v>
      </c>
      <c r="F394" s="10">
        <f>IF('raw data'!J394="Social",1,IF('raw data'!J394="Economic",2,IF('raw data'!J394="health",3,IF('raw data'!J394="Political",4,IF('raw data'!J394="Sports",5,"#NA")))))</f>
        <v>2</v>
      </c>
      <c r="G394" s="10">
        <v>1</v>
      </c>
      <c r="H394" s="10">
        <v>1</v>
      </c>
      <c r="I394" s="10">
        <v>1</v>
      </c>
      <c r="J394" s="10">
        <v>1</v>
      </c>
      <c r="K394" s="10">
        <v>2</v>
      </c>
      <c r="L394" s="10">
        <v>1</v>
      </c>
      <c r="M394" s="10">
        <v>1</v>
      </c>
      <c r="N394" s="10">
        <v>0</v>
      </c>
      <c r="O394" s="10" t="s">
        <v>526</v>
      </c>
      <c r="P394" s="10">
        <v>0</v>
      </c>
      <c r="Q394" s="10">
        <v>0</v>
      </c>
      <c r="R394" s="10">
        <v>5</v>
      </c>
      <c r="S394" s="10" t="s">
        <v>526</v>
      </c>
      <c r="T394" s="10" t="s">
        <v>526</v>
      </c>
      <c r="U394" s="10" t="s">
        <v>526</v>
      </c>
      <c r="V394" s="10">
        <v>0</v>
      </c>
    </row>
    <row r="395" spans="2:22" x14ac:dyDescent="0.25">
      <c r="B395" t="str">
        <f>'raw data'!B395</f>
        <v>M</v>
      </c>
      <c r="C395" t="str">
        <f>'raw data'!D395</f>
        <v>27-29</v>
      </c>
      <c r="D395" t="str">
        <f>'raw data'!F395</f>
        <v>BACHELOR</v>
      </c>
      <c r="E395" t="str">
        <f>'raw data'!H395</f>
        <v>Whatsapp</v>
      </c>
      <c r="F395" s="10">
        <f>IF('raw data'!J395="Social",1,IF('raw data'!J395="Economic",2,IF('raw data'!J395="health",3,IF('raw data'!J395="Political",4,IF('raw data'!J395="Sports",5,"#NA")))))</f>
        <v>2</v>
      </c>
      <c r="G395" s="10">
        <v>2</v>
      </c>
      <c r="H395" s="10">
        <v>5</v>
      </c>
      <c r="I395" s="10">
        <v>1</v>
      </c>
      <c r="J395" s="10">
        <v>2</v>
      </c>
      <c r="K395" s="10">
        <v>1</v>
      </c>
      <c r="L395" s="10">
        <v>1</v>
      </c>
      <c r="M395" s="10">
        <v>2</v>
      </c>
      <c r="N395" s="10">
        <v>1</v>
      </c>
      <c r="O395" s="10">
        <v>1</v>
      </c>
      <c r="P395" s="10">
        <v>0</v>
      </c>
      <c r="Q395" s="10">
        <v>0</v>
      </c>
      <c r="R395" s="10">
        <v>3</v>
      </c>
      <c r="S395" s="10">
        <v>1</v>
      </c>
      <c r="T395" s="10">
        <v>3</v>
      </c>
      <c r="U395" s="10" t="s">
        <v>526</v>
      </c>
      <c r="V395" s="10">
        <v>1</v>
      </c>
    </row>
    <row r="396" spans="2:22" x14ac:dyDescent="0.25">
      <c r="B396" t="str">
        <f>'raw data'!B396</f>
        <v>M</v>
      </c>
      <c r="C396" t="str">
        <f>'raw data'!D396</f>
        <v>27-29</v>
      </c>
      <c r="D396" t="str">
        <f>'raw data'!F396</f>
        <v>BACHELOR</v>
      </c>
      <c r="E396" t="str">
        <f>'raw data'!H396</f>
        <v>Whatsapp</v>
      </c>
      <c r="F396" s="10">
        <f>IF('raw data'!J396="Social",1,IF('raw data'!J396="Economic",2,IF('raw data'!J396="health",3,IF('raw data'!J396="Political",4,IF('raw data'!J396="Sports",5,"#NA")))))</f>
        <v>2</v>
      </c>
      <c r="G396" s="10">
        <v>2</v>
      </c>
      <c r="H396" s="10">
        <v>2</v>
      </c>
      <c r="I396" s="10">
        <v>1</v>
      </c>
      <c r="J396" s="10">
        <v>2</v>
      </c>
      <c r="K396" s="10">
        <v>2</v>
      </c>
      <c r="L396" s="10">
        <v>2</v>
      </c>
      <c r="M396" s="10">
        <v>1</v>
      </c>
      <c r="N396" s="10">
        <v>1</v>
      </c>
      <c r="O396" s="10" t="s">
        <v>526</v>
      </c>
      <c r="P396" s="10">
        <v>0</v>
      </c>
      <c r="Q396" s="10">
        <v>0</v>
      </c>
      <c r="R396" s="10">
        <v>3</v>
      </c>
      <c r="S396" s="10">
        <v>1</v>
      </c>
      <c r="T396" s="10">
        <v>1</v>
      </c>
      <c r="U396" s="10">
        <v>1</v>
      </c>
      <c r="V396" s="10">
        <v>1</v>
      </c>
    </row>
    <row r="397" spans="2:22" x14ac:dyDescent="0.25">
      <c r="B397" t="str">
        <f>'raw data'!B397</f>
        <v>M</v>
      </c>
      <c r="C397" t="str">
        <f>'raw data'!D397</f>
        <v>27-29</v>
      </c>
      <c r="D397" t="str">
        <f>'raw data'!F397</f>
        <v>BACHELOR</v>
      </c>
      <c r="E397" t="str">
        <f>'raw data'!H397</f>
        <v>Whatsapp</v>
      </c>
      <c r="F397" s="10">
        <f>IF('raw data'!J397="Social",1,IF('raw data'!J397="Economic",2,IF('raw data'!J397="health",3,IF('raw data'!J397="Political",4,IF('raw data'!J397="Sports",5,"#NA")))))</f>
        <v>2</v>
      </c>
      <c r="G397" s="10">
        <v>2</v>
      </c>
      <c r="H397" s="10">
        <v>5</v>
      </c>
      <c r="I397" s="10">
        <v>1</v>
      </c>
      <c r="J397" s="10">
        <v>2</v>
      </c>
      <c r="K397" s="10">
        <v>1</v>
      </c>
      <c r="L397" s="10">
        <v>1</v>
      </c>
      <c r="M397" s="10">
        <v>2</v>
      </c>
      <c r="N397" s="10">
        <v>1</v>
      </c>
      <c r="O397" s="10">
        <v>1</v>
      </c>
      <c r="P397" s="10">
        <v>0</v>
      </c>
      <c r="Q397" s="10">
        <v>0</v>
      </c>
      <c r="R397" s="10">
        <v>3</v>
      </c>
      <c r="S397" s="10">
        <v>1</v>
      </c>
      <c r="T397" s="10">
        <v>3</v>
      </c>
      <c r="U397" s="10">
        <v>1</v>
      </c>
      <c r="V397" s="10">
        <v>1</v>
      </c>
    </row>
    <row r="398" spans="2:22" x14ac:dyDescent="0.25">
      <c r="B398" t="str">
        <f>'raw data'!B398</f>
        <v>M</v>
      </c>
      <c r="C398" t="str">
        <f>'raw data'!D398</f>
        <v>30-39</v>
      </c>
      <c r="D398" t="str">
        <f>'raw data'!F398</f>
        <v>DIPLOMA</v>
      </c>
      <c r="E398" t="str">
        <f>'raw data'!H398</f>
        <v>Whatsapp</v>
      </c>
      <c r="F398" s="10">
        <f>IF('raw data'!J398="Social",1,IF('raw data'!J398="Economic",2,IF('raw data'!J398="health",3,IF('raw data'!J398="Political",4,IF('raw data'!J398="Sports",5,"#NA")))))</f>
        <v>3</v>
      </c>
      <c r="G398" s="10" t="s">
        <v>526</v>
      </c>
      <c r="H398" s="10" t="s">
        <v>526</v>
      </c>
      <c r="I398" s="10">
        <v>5</v>
      </c>
      <c r="J398" s="10">
        <v>2</v>
      </c>
      <c r="K398" s="10">
        <v>2</v>
      </c>
      <c r="L398" s="10">
        <v>2</v>
      </c>
      <c r="M398" s="10">
        <v>2</v>
      </c>
      <c r="N398" s="10">
        <v>0</v>
      </c>
      <c r="O398" s="10">
        <v>0</v>
      </c>
      <c r="P398" s="10" t="s">
        <v>526</v>
      </c>
      <c r="Q398" s="10">
        <v>1</v>
      </c>
      <c r="R398" s="10">
        <v>5</v>
      </c>
      <c r="S398" s="10">
        <v>0</v>
      </c>
      <c r="T398" s="10" t="s">
        <v>526</v>
      </c>
      <c r="U398" s="10">
        <v>1</v>
      </c>
      <c r="V398" s="10">
        <v>1</v>
      </c>
    </row>
    <row r="399" spans="2:22" x14ac:dyDescent="0.25">
      <c r="B399" t="str">
        <f>'raw data'!B399</f>
        <v>M</v>
      </c>
      <c r="C399" t="str">
        <f>'raw data'!D399</f>
        <v>24-26</v>
      </c>
      <c r="D399" t="str">
        <f>'raw data'!F399</f>
        <v>DIPLOMA</v>
      </c>
      <c r="E399" t="str">
        <f>'raw data'!H399</f>
        <v>Twitter</v>
      </c>
      <c r="F399" s="10">
        <f>IF('raw data'!J399="Social",1,IF('raw data'!J399="Economic",2,IF('raw data'!J399="health",3,IF('raw data'!J399="Political",4,IF('raw data'!J399="Sports",5,"#NA")))))</f>
        <v>4</v>
      </c>
      <c r="G399" s="10" t="s">
        <v>526</v>
      </c>
      <c r="H399" s="10" t="s">
        <v>526</v>
      </c>
      <c r="I399" s="10">
        <v>2</v>
      </c>
      <c r="J399" s="10" t="s">
        <v>526</v>
      </c>
      <c r="K399" s="10">
        <v>5</v>
      </c>
      <c r="L399" s="10" t="s">
        <v>526</v>
      </c>
      <c r="M399" s="10" t="s">
        <v>526</v>
      </c>
      <c r="N399" s="10">
        <v>1</v>
      </c>
      <c r="O399" s="10">
        <v>1</v>
      </c>
      <c r="P399" s="10">
        <v>0</v>
      </c>
      <c r="Q399" s="10">
        <v>0</v>
      </c>
      <c r="R399" s="10">
        <v>4</v>
      </c>
      <c r="S399" s="10">
        <v>1</v>
      </c>
      <c r="T399" s="10">
        <v>3</v>
      </c>
      <c r="U399" s="10">
        <v>1</v>
      </c>
      <c r="V399" s="10">
        <v>0</v>
      </c>
    </row>
    <row r="400" spans="2:22" x14ac:dyDescent="0.25">
      <c r="B400" t="str">
        <f>'raw data'!B400</f>
        <v>F</v>
      </c>
      <c r="C400" t="str">
        <f>'raw data'!D400</f>
        <v>21-23</v>
      </c>
      <c r="D400" t="str">
        <f>'raw data'!F400</f>
        <v>BACHELOR</v>
      </c>
      <c r="E400" t="str">
        <f>'raw data'!H400</f>
        <v>Facebook</v>
      </c>
      <c r="F400" s="10">
        <f>IF('raw data'!J400="Social",1,IF('raw data'!J400="Economic",2,IF('raw data'!J400="health",3,IF('raw data'!J400="Political",4,IF('raw data'!J400="Sports",5,"#NA")))))</f>
        <v>3</v>
      </c>
      <c r="G400" s="10">
        <v>2</v>
      </c>
      <c r="H400" s="10">
        <v>4</v>
      </c>
      <c r="I400" s="10">
        <v>1</v>
      </c>
      <c r="J400" s="10">
        <v>2</v>
      </c>
      <c r="K400" s="10">
        <v>2</v>
      </c>
      <c r="L400" s="10">
        <v>2</v>
      </c>
      <c r="M400" s="10">
        <v>2</v>
      </c>
      <c r="N400" s="10">
        <v>1</v>
      </c>
      <c r="O400" s="10">
        <v>1</v>
      </c>
      <c r="P400" s="10">
        <v>0</v>
      </c>
      <c r="Q400" s="10">
        <v>0</v>
      </c>
      <c r="R400" s="10">
        <v>5</v>
      </c>
      <c r="S400" s="10">
        <v>1</v>
      </c>
      <c r="T400" s="10">
        <v>3</v>
      </c>
      <c r="U400" s="10">
        <v>1</v>
      </c>
      <c r="V400" s="10">
        <v>1</v>
      </c>
    </row>
    <row r="401" spans="2:22" x14ac:dyDescent="0.25">
      <c r="B401" t="str">
        <f>'raw data'!B401</f>
        <v>M</v>
      </c>
      <c r="C401" t="str">
        <f>'raw data'!D401</f>
        <v>27-29</v>
      </c>
      <c r="D401" t="str">
        <f>'raw data'!F401</f>
        <v>BACHELOR</v>
      </c>
      <c r="E401" t="str">
        <f>'raw data'!H401</f>
        <v>Telegram</v>
      </c>
      <c r="F401" s="10">
        <f>IF('raw data'!J401="Social",1,IF('raw data'!J401="Economic",2,IF('raw data'!J401="health",3,IF('raw data'!J401="Political",4,IF('raw data'!J401="Sports",5,"#NA")))))</f>
        <v>3</v>
      </c>
      <c r="G401" s="10" t="s">
        <v>526</v>
      </c>
      <c r="H401" s="10" t="s">
        <v>526</v>
      </c>
      <c r="I401" s="10">
        <v>5</v>
      </c>
      <c r="J401" s="10">
        <v>5</v>
      </c>
      <c r="K401" s="10">
        <v>2</v>
      </c>
      <c r="L401" s="10">
        <v>2</v>
      </c>
      <c r="M401" s="10">
        <v>2</v>
      </c>
      <c r="N401" s="10">
        <v>1</v>
      </c>
      <c r="O401" s="10">
        <v>1</v>
      </c>
      <c r="P401" s="10">
        <v>0</v>
      </c>
      <c r="Q401" s="10">
        <v>0</v>
      </c>
      <c r="R401" s="10">
        <v>1</v>
      </c>
      <c r="S401" s="10">
        <v>0</v>
      </c>
      <c r="T401" s="10" t="s">
        <v>526</v>
      </c>
      <c r="U401" s="10" t="s">
        <v>526</v>
      </c>
      <c r="V401" s="10" t="s">
        <v>526</v>
      </c>
    </row>
    <row r="402" spans="2:22" x14ac:dyDescent="0.25">
      <c r="B402" t="str">
        <f>'raw data'!B402</f>
        <v>M</v>
      </c>
      <c r="C402" t="str">
        <f>'raw data'!D402</f>
        <v>Above 40</v>
      </c>
      <c r="D402" t="str">
        <f>'raw data'!F402</f>
        <v>MASTERS</v>
      </c>
      <c r="E402" t="str">
        <f>'raw data'!H402</f>
        <v>Twitter</v>
      </c>
      <c r="F402" s="10">
        <f>IF('raw data'!J402="Social",1,IF('raw data'!J402="Economic",2,IF('raw data'!J402="health",3,IF('raw data'!J402="Political",4,IF('raw data'!J402="Sports",5,"#NA")))))</f>
        <v>4</v>
      </c>
      <c r="G402" s="10" t="s">
        <v>526</v>
      </c>
      <c r="H402" s="10" t="s">
        <v>526</v>
      </c>
      <c r="I402" s="10" t="s">
        <v>526</v>
      </c>
      <c r="J402" s="10" t="s">
        <v>526</v>
      </c>
      <c r="K402" s="10">
        <v>5</v>
      </c>
      <c r="L402" s="10">
        <v>5</v>
      </c>
      <c r="M402" s="10">
        <v>5</v>
      </c>
      <c r="N402" s="10" t="s">
        <v>526</v>
      </c>
      <c r="O402" s="10" t="s">
        <v>526</v>
      </c>
      <c r="P402" s="10">
        <v>0</v>
      </c>
      <c r="Q402" s="10">
        <v>0</v>
      </c>
      <c r="R402" s="10">
        <v>5</v>
      </c>
      <c r="S402" s="10">
        <v>0</v>
      </c>
      <c r="T402" s="10" t="s">
        <v>526</v>
      </c>
      <c r="U402" s="10">
        <v>1</v>
      </c>
      <c r="V402" s="10">
        <v>0</v>
      </c>
    </row>
    <row r="403" spans="2:22" x14ac:dyDescent="0.25">
      <c r="B403" t="str">
        <f>'raw data'!B403</f>
        <v>F</v>
      </c>
      <c r="C403" t="str">
        <f>'raw data'!D403</f>
        <v>21-23</v>
      </c>
      <c r="D403" t="str">
        <f>'raw data'!F403</f>
        <v>BACHELOR</v>
      </c>
      <c r="E403" t="str">
        <f>'raw data'!H403</f>
        <v>Twitter</v>
      </c>
      <c r="F403" s="10">
        <f>IF('raw data'!J403="Social",1,IF('raw data'!J403="Economic",2,IF('raw data'!J403="health",3,IF('raw data'!J403="Political",4,IF('raw data'!J403="Sports",5,"#NA")))))</f>
        <v>3</v>
      </c>
      <c r="G403" s="10">
        <v>4</v>
      </c>
      <c r="H403" s="10" t="s">
        <v>526</v>
      </c>
      <c r="I403" s="10">
        <v>5</v>
      </c>
      <c r="J403" s="10">
        <v>2</v>
      </c>
      <c r="K403" s="10">
        <v>2</v>
      </c>
      <c r="L403" s="10">
        <v>5</v>
      </c>
      <c r="M403" s="10">
        <v>1</v>
      </c>
      <c r="N403" s="10">
        <v>1</v>
      </c>
      <c r="O403" s="10">
        <v>1</v>
      </c>
      <c r="P403" s="10">
        <v>1</v>
      </c>
      <c r="Q403" s="10">
        <v>0</v>
      </c>
      <c r="R403" s="10">
        <v>2</v>
      </c>
      <c r="S403" s="10">
        <v>1</v>
      </c>
      <c r="T403" s="10">
        <v>1</v>
      </c>
      <c r="U403" s="10">
        <v>1</v>
      </c>
      <c r="V403" s="10">
        <v>1</v>
      </c>
    </row>
    <row r="404" spans="2:22" x14ac:dyDescent="0.25">
      <c r="B404" t="str">
        <f>'raw data'!B404</f>
        <v>F</v>
      </c>
      <c r="C404" t="str">
        <f>'raw data'!D404</f>
        <v>27-29</v>
      </c>
      <c r="D404" t="str">
        <f>'raw data'!F404</f>
        <v>DIPLOMA</v>
      </c>
      <c r="E404" t="str">
        <f>'raw data'!H404</f>
        <v>Twitter</v>
      </c>
      <c r="F404" s="10">
        <f>IF('raw data'!J404="Social",1,IF('raw data'!J404="Economic",2,IF('raw data'!J404="health",3,IF('raw data'!J404="Political",4,IF('raw data'!J404="Sports",5,"#NA")))))</f>
        <v>4</v>
      </c>
      <c r="G404" s="10">
        <v>1</v>
      </c>
      <c r="H404" s="10">
        <v>1</v>
      </c>
      <c r="I404" s="10" t="s">
        <v>526</v>
      </c>
      <c r="J404" s="10" t="s">
        <v>526</v>
      </c>
      <c r="K404" s="10">
        <v>5</v>
      </c>
      <c r="L404" s="10">
        <v>2</v>
      </c>
      <c r="M404" s="10">
        <v>2</v>
      </c>
      <c r="N404" s="10" t="s">
        <v>526</v>
      </c>
      <c r="O404" s="10">
        <v>0</v>
      </c>
      <c r="P404" s="10">
        <v>0</v>
      </c>
      <c r="Q404" s="10">
        <v>1</v>
      </c>
      <c r="R404" s="10">
        <v>4</v>
      </c>
      <c r="S404" s="10">
        <v>0</v>
      </c>
      <c r="T404" s="10" t="s">
        <v>526</v>
      </c>
      <c r="U404" s="10">
        <v>1</v>
      </c>
      <c r="V404" s="10">
        <v>0</v>
      </c>
    </row>
    <row r="405" spans="2:22" x14ac:dyDescent="0.25">
      <c r="B405" t="str">
        <f>'raw data'!B405</f>
        <v>F</v>
      </c>
      <c r="C405" t="str">
        <f>'raw data'!D405</f>
        <v>30-39</v>
      </c>
      <c r="D405" t="str">
        <f>'raw data'!F405</f>
        <v>DIPLOMA</v>
      </c>
      <c r="E405" t="str">
        <f>'raw data'!H405</f>
        <v>Twitter</v>
      </c>
      <c r="F405" s="10">
        <f>IF('raw data'!J405="Social",1,IF('raw data'!J405="Economic",2,IF('raw data'!J405="health",3,IF('raw data'!J405="Political",4,IF('raw data'!J405="Sports",5,"#NA")))))</f>
        <v>3</v>
      </c>
      <c r="G405" s="10">
        <v>4</v>
      </c>
      <c r="H405" s="10" t="s">
        <v>526</v>
      </c>
      <c r="I405" s="10">
        <v>1</v>
      </c>
      <c r="J405" s="10">
        <v>1</v>
      </c>
      <c r="K405" s="10">
        <v>2</v>
      </c>
      <c r="L405" s="10">
        <v>1</v>
      </c>
      <c r="M405" s="10">
        <v>1</v>
      </c>
      <c r="N405" s="10">
        <v>0</v>
      </c>
      <c r="O405" s="10">
        <v>0</v>
      </c>
      <c r="P405" s="10" t="s">
        <v>526</v>
      </c>
      <c r="Q405" s="10">
        <v>1</v>
      </c>
      <c r="R405" s="10">
        <v>5</v>
      </c>
      <c r="S405" s="10">
        <v>1</v>
      </c>
      <c r="T405" s="10">
        <v>2</v>
      </c>
      <c r="U405" s="10">
        <v>1</v>
      </c>
      <c r="V405" s="10">
        <v>1</v>
      </c>
    </row>
    <row r="406" spans="2:22" x14ac:dyDescent="0.25">
      <c r="B406" t="str">
        <f>'raw data'!B406</f>
        <v>F</v>
      </c>
      <c r="C406" t="str">
        <f>'raw data'!D406</f>
        <v>24-26</v>
      </c>
      <c r="D406" t="str">
        <f>'raw data'!F406</f>
        <v>DIPLOMA</v>
      </c>
      <c r="E406" t="str">
        <f>'raw data'!H406</f>
        <v>Whatsapp</v>
      </c>
      <c r="F406" s="10">
        <f>IF('raw data'!J406="Social",1,IF('raw data'!J406="Economic",2,IF('raw data'!J406="health",3,IF('raw data'!J406="Political",4,IF('raw data'!J406="Sports",5,"#NA")))))</f>
        <v>1</v>
      </c>
      <c r="G406" s="10">
        <v>1</v>
      </c>
      <c r="H406" s="10">
        <v>1</v>
      </c>
      <c r="I406" s="10">
        <v>2</v>
      </c>
      <c r="J406" s="10">
        <v>1</v>
      </c>
      <c r="K406" s="10" t="s">
        <v>526</v>
      </c>
      <c r="L406" s="10">
        <v>1</v>
      </c>
      <c r="M406" s="10">
        <v>1</v>
      </c>
      <c r="N406" s="10" t="s">
        <v>526</v>
      </c>
      <c r="O406" s="10">
        <v>1</v>
      </c>
      <c r="P406" s="10">
        <v>0</v>
      </c>
      <c r="Q406" s="10">
        <v>1</v>
      </c>
      <c r="R406" s="10">
        <v>2</v>
      </c>
      <c r="S406" s="10">
        <v>0</v>
      </c>
      <c r="T406" s="10" t="s">
        <v>526</v>
      </c>
      <c r="U406" s="10">
        <v>1</v>
      </c>
      <c r="V406" s="10">
        <v>1</v>
      </c>
    </row>
    <row r="407" spans="2:22" x14ac:dyDescent="0.25">
      <c r="B407" t="str">
        <f>'raw data'!B407</f>
        <v>F</v>
      </c>
      <c r="C407" t="str">
        <f>'raw data'!D407</f>
        <v>18-20</v>
      </c>
      <c r="D407" t="str">
        <f>'raw data'!F407</f>
        <v>DIPLOMA</v>
      </c>
      <c r="E407" t="str">
        <f>'raw data'!H407</f>
        <v>Facebook</v>
      </c>
      <c r="F407" s="10">
        <f>IF('raw data'!J407="Social",1,IF('raw data'!J407="Economic",2,IF('raw data'!J407="health",3,IF('raw data'!J407="Political",4,IF('raw data'!J407="Sports",5,"#NA")))))</f>
        <v>1</v>
      </c>
      <c r="G407" s="10">
        <v>1</v>
      </c>
      <c r="H407" s="10">
        <v>1</v>
      </c>
      <c r="I407" s="10">
        <v>2</v>
      </c>
      <c r="J407" s="10">
        <v>1</v>
      </c>
      <c r="K407" s="10">
        <v>1</v>
      </c>
      <c r="L407" s="10">
        <v>1</v>
      </c>
      <c r="M407" s="10">
        <v>1</v>
      </c>
      <c r="N407" s="10">
        <v>1</v>
      </c>
      <c r="O407" s="10" t="s">
        <v>526</v>
      </c>
      <c r="P407" s="10">
        <v>0</v>
      </c>
      <c r="Q407" s="10" t="s">
        <v>526</v>
      </c>
      <c r="R407" s="10">
        <v>5</v>
      </c>
      <c r="S407" s="10" t="s">
        <v>526</v>
      </c>
      <c r="T407" s="10" t="s">
        <v>526</v>
      </c>
      <c r="U407" s="10" t="s">
        <v>526</v>
      </c>
      <c r="V407" s="10" t="s">
        <v>526</v>
      </c>
    </row>
    <row r="408" spans="2:22" x14ac:dyDescent="0.25">
      <c r="B408" t="str">
        <f>'raw data'!B408</f>
        <v>F</v>
      </c>
      <c r="C408" t="str">
        <f>'raw data'!D408</f>
        <v>Above 40</v>
      </c>
      <c r="D408" t="str">
        <f>'raw data'!F408</f>
        <v>BACHELOR</v>
      </c>
      <c r="E408" t="str">
        <f>'raw data'!H408</f>
        <v>Twitter</v>
      </c>
      <c r="F408" s="10">
        <f>IF('raw data'!J408="Social",1,IF('raw data'!J408="Economic",2,IF('raw data'!J408="health",3,IF('raw data'!J408="Political",4,IF('raw data'!J408="Sports",5,"#NA")))))</f>
        <v>4</v>
      </c>
      <c r="G408" s="10" t="s">
        <v>526</v>
      </c>
      <c r="H408" s="10" t="s">
        <v>526</v>
      </c>
      <c r="I408" s="10" t="s">
        <v>526</v>
      </c>
      <c r="J408" s="10" t="s">
        <v>526</v>
      </c>
      <c r="K408" s="10">
        <v>5</v>
      </c>
      <c r="L408" s="10">
        <v>2</v>
      </c>
      <c r="M408" s="10">
        <v>5</v>
      </c>
      <c r="N408" s="10" t="s">
        <v>526</v>
      </c>
      <c r="O408" s="10">
        <v>1</v>
      </c>
      <c r="P408" s="10">
        <v>0</v>
      </c>
      <c r="Q408" s="10">
        <v>0</v>
      </c>
      <c r="R408" s="10">
        <v>5</v>
      </c>
      <c r="S408" s="10">
        <v>1</v>
      </c>
      <c r="T408" s="10">
        <v>3</v>
      </c>
      <c r="U408" s="10">
        <v>1</v>
      </c>
      <c r="V408" s="10">
        <v>0</v>
      </c>
    </row>
    <row r="409" spans="2:22" x14ac:dyDescent="0.25">
      <c r="B409" t="str">
        <f>'raw data'!B409</f>
        <v>M</v>
      </c>
      <c r="C409" t="str">
        <f>'raw data'!D409</f>
        <v>27-29</v>
      </c>
      <c r="D409" t="str">
        <f>'raw data'!F409</f>
        <v>BACHELOR</v>
      </c>
      <c r="E409" t="str">
        <f>'raw data'!H409</f>
        <v>Whatsapp</v>
      </c>
      <c r="F409" s="10">
        <f>IF('raw data'!J409="Social",1,IF('raw data'!J409="Economic",2,IF('raw data'!J409="health",3,IF('raw data'!J409="Political",4,IF('raw data'!J409="Sports",5,"#NA")))))</f>
        <v>3</v>
      </c>
      <c r="G409" s="10" t="s">
        <v>526</v>
      </c>
      <c r="H409" s="10" t="s">
        <v>526</v>
      </c>
      <c r="I409" s="10">
        <v>1</v>
      </c>
      <c r="J409" s="10">
        <v>2</v>
      </c>
      <c r="K409" s="10">
        <v>2</v>
      </c>
      <c r="L409" s="10">
        <v>2</v>
      </c>
      <c r="M409" s="10">
        <v>5</v>
      </c>
      <c r="N409" s="10">
        <v>1</v>
      </c>
      <c r="O409" s="10" t="s">
        <v>526</v>
      </c>
      <c r="P409" s="10">
        <v>0</v>
      </c>
      <c r="Q409" s="10">
        <v>1</v>
      </c>
      <c r="R409" s="10">
        <v>4</v>
      </c>
      <c r="S409" s="10">
        <v>1</v>
      </c>
      <c r="T409" s="10">
        <v>3</v>
      </c>
      <c r="U409" s="10">
        <v>0</v>
      </c>
      <c r="V409" s="10">
        <v>0</v>
      </c>
    </row>
    <row r="410" spans="2:22" x14ac:dyDescent="0.25">
      <c r="B410" t="str">
        <f>'raw data'!B410</f>
        <v>F</v>
      </c>
      <c r="C410" t="str">
        <f>'raw data'!D410</f>
        <v>21-23</v>
      </c>
      <c r="D410" t="str">
        <f>'raw data'!F410</f>
        <v>BACHELOR</v>
      </c>
      <c r="E410" t="str">
        <f>'raw data'!H410</f>
        <v>Twitter</v>
      </c>
      <c r="F410" s="10">
        <f>IF('raw data'!J410="Social",1,IF('raw data'!J410="Economic",2,IF('raw data'!J410="health",3,IF('raw data'!J410="Political",4,IF('raw data'!J410="Sports",5,"#NA")))))</f>
        <v>3</v>
      </c>
      <c r="G410" s="10">
        <v>4</v>
      </c>
      <c r="H410" s="10" t="s">
        <v>526</v>
      </c>
      <c r="I410" s="10">
        <v>5</v>
      </c>
      <c r="J410" s="10">
        <v>2</v>
      </c>
      <c r="K410" s="10">
        <v>2</v>
      </c>
      <c r="L410" s="10">
        <v>5</v>
      </c>
      <c r="M410" s="10">
        <v>1</v>
      </c>
      <c r="N410" s="10">
        <v>1</v>
      </c>
      <c r="O410" s="10">
        <v>1</v>
      </c>
      <c r="P410" s="10">
        <v>0</v>
      </c>
      <c r="Q410" s="10" t="s">
        <v>526</v>
      </c>
      <c r="R410" s="10">
        <v>2</v>
      </c>
      <c r="S410" s="10">
        <v>1</v>
      </c>
      <c r="T410" s="10">
        <v>4</v>
      </c>
      <c r="U410" s="10">
        <v>1</v>
      </c>
      <c r="V410" s="10">
        <v>1</v>
      </c>
    </row>
    <row r="411" spans="2:22" x14ac:dyDescent="0.25">
      <c r="B411" t="str">
        <f>'raw data'!B411</f>
        <v>M</v>
      </c>
      <c r="C411" t="str">
        <f>'raw data'!D411</f>
        <v>27-29</v>
      </c>
      <c r="D411" t="str">
        <f>'raw data'!F411</f>
        <v>BACHELOR</v>
      </c>
      <c r="E411" t="str">
        <f>'raw data'!H411</f>
        <v>Whatsapp</v>
      </c>
      <c r="F411" s="10">
        <f>IF('raw data'!J411="Social",1,IF('raw data'!J411="Economic",2,IF('raw data'!J411="health",3,IF('raw data'!J411="Political",4,IF('raw data'!J411="Sports",5,"#NA")))))</f>
        <v>2</v>
      </c>
      <c r="G411" s="10">
        <v>2</v>
      </c>
      <c r="H411" s="10">
        <v>2</v>
      </c>
      <c r="I411" s="10">
        <v>1</v>
      </c>
      <c r="J411" s="10">
        <v>2</v>
      </c>
      <c r="K411" s="10">
        <v>2</v>
      </c>
      <c r="L411" s="10">
        <v>2</v>
      </c>
      <c r="M411" s="10">
        <v>1</v>
      </c>
      <c r="N411" s="10">
        <v>1</v>
      </c>
      <c r="O411" s="10" t="s">
        <v>526</v>
      </c>
      <c r="P411" s="10">
        <v>0</v>
      </c>
      <c r="Q411" s="10">
        <v>0</v>
      </c>
      <c r="R411" s="10">
        <v>3</v>
      </c>
      <c r="S411" s="10">
        <v>1</v>
      </c>
      <c r="T411" s="10">
        <v>1</v>
      </c>
      <c r="U411" s="10">
        <v>1</v>
      </c>
      <c r="V411" s="10">
        <v>1</v>
      </c>
    </row>
    <row r="412" spans="2:22" x14ac:dyDescent="0.25">
      <c r="B412" t="str">
        <f>'raw data'!B412</f>
        <v>M</v>
      </c>
      <c r="C412" t="str">
        <f>'raw data'!D412</f>
        <v>24-26</v>
      </c>
      <c r="D412" t="str">
        <f>'raw data'!F412</f>
        <v>BACHELOR</v>
      </c>
      <c r="E412" t="str">
        <f>'raw data'!H412</f>
        <v>Twitter</v>
      </c>
      <c r="F412" s="10">
        <f>IF('raw data'!J412="Social",1,IF('raw data'!J412="Economic",2,IF('raw data'!J412="health",3,IF('raw data'!J412="Political",4,IF('raw data'!J412="Sports",5,"#NA")))))</f>
        <v>4</v>
      </c>
      <c r="G412" s="10" t="s">
        <v>526</v>
      </c>
      <c r="H412" s="10" t="s">
        <v>526</v>
      </c>
      <c r="I412" s="10" t="s">
        <v>526</v>
      </c>
      <c r="J412" s="10">
        <v>5</v>
      </c>
      <c r="K412" s="10">
        <v>5</v>
      </c>
      <c r="L412" s="10">
        <v>5</v>
      </c>
      <c r="M412" s="10">
        <v>2</v>
      </c>
      <c r="N412" s="10">
        <v>1</v>
      </c>
      <c r="O412" s="10">
        <v>1</v>
      </c>
      <c r="P412" s="10">
        <v>1</v>
      </c>
      <c r="Q412" s="10">
        <v>0</v>
      </c>
      <c r="R412" s="10">
        <v>3</v>
      </c>
      <c r="S412" s="10">
        <v>0</v>
      </c>
      <c r="T412" s="10" t="s">
        <v>526</v>
      </c>
      <c r="U412" s="10">
        <v>1</v>
      </c>
      <c r="V412" s="10">
        <v>1</v>
      </c>
    </row>
    <row r="413" spans="2:22" x14ac:dyDescent="0.25">
      <c r="B413" t="str">
        <f>'raw data'!B413</f>
        <v>M</v>
      </c>
      <c r="C413" t="str">
        <f>'raw data'!D413</f>
        <v>Above 40</v>
      </c>
      <c r="D413" t="str">
        <f>'raw data'!F413</f>
        <v>MASTERS</v>
      </c>
      <c r="E413" t="str">
        <f>'raw data'!H413</f>
        <v>Twitter</v>
      </c>
      <c r="F413" s="10">
        <f>IF('raw data'!J413="Social",1,IF('raw data'!J413="Economic",2,IF('raw data'!J413="health",3,IF('raw data'!J413="Political",4,IF('raw data'!J413="Sports",5,"#NA")))))</f>
        <v>4</v>
      </c>
      <c r="G413" s="10" t="s">
        <v>526</v>
      </c>
      <c r="H413" s="10" t="s">
        <v>526</v>
      </c>
      <c r="I413" s="10" t="s">
        <v>526</v>
      </c>
      <c r="J413" s="10" t="s">
        <v>526</v>
      </c>
      <c r="K413" s="10">
        <v>5</v>
      </c>
      <c r="L413" s="10">
        <v>5</v>
      </c>
      <c r="M413" s="10" t="s">
        <v>526</v>
      </c>
      <c r="N413" s="10" t="s">
        <v>526</v>
      </c>
      <c r="O413" s="10" t="s">
        <v>526</v>
      </c>
      <c r="P413" s="10">
        <v>0</v>
      </c>
      <c r="Q413" s="10">
        <v>0</v>
      </c>
      <c r="R413" s="10">
        <v>5</v>
      </c>
      <c r="S413" s="10">
        <v>0</v>
      </c>
      <c r="T413" s="10" t="s">
        <v>526</v>
      </c>
      <c r="U413" s="10">
        <v>1</v>
      </c>
      <c r="V413" s="10">
        <v>0</v>
      </c>
    </row>
    <row r="414" spans="2:22" x14ac:dyDescent="0.25">
      <c r="B414" t="str">
        <f>'raw data'!B414</f>
        <v>M</v>
      </c>
      <c r="C414" t="str">
        <f>'raw data'!D414</f>
        <v>27-29</v>
      </c>
      <c r="D414" t="str">
        <f>'raw data'!F414</f>
        <v>BACHELOR</v>
      </c>
      <c r="E414" t="str">
        <f>'raw data'!H414</f>
        <v>Whatsapp</v>
      </c>
      <c r="F414" s="10">
        <f>IF('raw data'!J414="Social",1,IF('raw data'!J414="Economic",2,IF('raw data'!J414="health",3,IF('raw data'!J414="Political",4,IF('raw data'!J414="Sports",5,"#NA")))))</f>
        <v>2</v>
      </c>
      <c r="G414" s="10">
        <v>2</v>
      </c>
      <c r="H414" s="10">
        <v>2</v>
      </c>
      <c r="I414" s="10">
        <v>1</v>
      </c>
      <c r="J414" s="10">
        <v>2</v>
      </c>
      <c r="K414" s="10">
        <v>2</v>
      </c>
      <c r="L414" s="10">
        <v>2</v>
      </c>
      <c r="M414" s="10">
        <v>2</v>
      </c>
      <c r="N414" s="10">
        <v>1</v>
      </c>
      <c r="O414" s="10">
        <v>1</v>
      </c>
      <c r="P414" s="10">
        <v>0</v>
      </c>
      <c r="Q414" s="10">
        <v>0</v>
      </c>
      <c r="R414" s="10">
        <v>3</v>
      </c>
      <c r="S414" s="10">
        <v>1</v>
      </c>
      <c r="T414" s="10">
        <v>1</v>
      </c>
      <c r="U414" s="10">
        <v>1</v>
      </c>
      <c r="V414" s="10">
        <v>1</v>
      </c>
    </row>
    <row r="415" spans="2:22" x14ac:dyDescent="0.25">
      <c r="B415" t="str">
        <f>'raw data'!B415</f>
        <v>F</v>
      </c>
      <c r="C415" t="str">
        <f>'raw data'!D415</f>
        <v>27-29</v>
      </c>
      <c r="D415" t="str">
        <f>'raw data'!F415</f>
        <v>DIPLOMA</v>
      </c>
      <c r="E415" t="str">
        <f>'raw data'!H415</f>
        <v>Twitter</v>
      </c>
      <c r="F415" s="10">
        <f>IF('raw data'!J415="Social",1,IF('raw data'!J415="Economic",2,IF('raw data'!J415="health",3,IF('raw data'!J415="Political",4,IF('raw data'!J415="Sports",5,"#NA")))))</f>
        <v>4</v>
      </c>
      <c r="G415" s="10">
        <v>1</v>
      </c>
      <c r="H415" s="10">
        <v>1</v>
      </c>
      <c r="I415" s="10" t="s">
        <v>526</v>
      </c>
      <c r="J415" s="10" t="s">
        <v>526</v>
      </c>
      <c r="K415" s="10">
        <v>5</v>
      </c>
      <c r="L415" s="10">
        <v>2</v>
      </c>
      <c r="M415" s="10">
        <v>2</v>
      </c>
      <c r="N415" s="10" t="s">
        <v>526</v>
      </c>
      <c r="O415" s="10">
        <v>0</v>
      </c>
      <c r="P415" s="10">
        <v>0</v>
      </c>
      <c r="Q415" s="10">
        <v>1</v>
      </c>
      <c r="R415" s="10">
        <v>4</v>
      </c>
      <c r="S415" s="10">
        <v>0</v>
      </c>
      <c r="T415" s="10" t="s">
        <v>526</v>
      </c>
      <c r="U415" s="10">
        <v>1</v>
      </c>
      <c r="V415" s="10">
        <v>0</v>
      </c>
    </row>
    <row r="416" spans="2:22" x14ac:dyDescent="0.25">
      <c r="B416" t="str">
        <f>'raw data'!B416</f>
        <v>M</v>
      </c>
      <c r="C416" t="str">
        <f>'raw data'!D416</f>
        <v>18-20</v>
      </c>
      <c r="D416" t="str">
        <f>'raw data'!F416</f>
        <v>DIPLOMA</v>
      </c>
      <c r="E416" t="str">
        <f>'raw data'!H416</f>
        <v>Facebook</v>
      </c>
      <c r="F416" s="10">
        <f>IF('raw data'!J416="Social",1,IF('raw data'!J416="Economic",2,IF('raw data'!J416="health",3,IF('raw data'!J416="Political",4,IF('raw data'!J416="Sports",5,"#NA")))))</f>
        <v>1</v>
      </c>
      <c r="G416" s="10">
        <v>1</v>
      </c>
      <c r="H416" s="10">
        <v>4</v>
      </c>
      <c r="I416" s="10">
        <v>2</v>
      </c>
      <c r="J416" s="10">
        <v>1</v>
      </c>
      <c r="K416" s="10">
        <v>1</v>
      </c>
      <c r="L416" s="10">
        <v>1</v>
      </c>
      <c r="M416" s="10">
        <v>5</v>
      </c>
      <c r="N416" s="10" t="s">
        <v>526</v>
      </c>
      <c r="O416" s="10">
        <v>1</v>
      </c>
      <c r="P416" s="10">
        <v>1</v>
      </c>
      <c r="Q416" s="10">
        <v>1</v>
      </c>
      <c r="R416" s="10">
        <v>3</v>
      </c>
      <c r="S416" s="10" t="s">
        <v>526</v>
      </c>
      <c r="T416" s="10" t="s">
        <v>526</v>
      </c>
      <c r="U416" s="10">
        <v>1</v>
      </c>
      <c r="V416" s="10" t="s">
        <v>526</v>
      </c>
    </row>
    <row r="417" spans="2:22" x14ac:dyDescent="0.25">
      <c r="B417" t="str">
        <f>'raw data'!B417</f>
        <v>F</v>
      </c>
      <c r="C417" t="str">
        <f>'raw data'!D417</f>
        <v>21-23</v>
      </c>
      <c r="D417" t="str">
        <f>'raw data'!F417</f>
        <v>BACHELOR</v>
      </c>
      <c r="E417" t="str">
        <f>'raw data'!H417</f>
        <v>Twitter</v>
      </c>
      <c r="F417" s="10">
        <f>IF('raw data'!J417="Social",1,IF('raw data'!J417="Economic",2,IF('raw data'!J417="health",3,IF('raw data'!J417="Political",4,IF('raw data'!J417="Sports",5,"#NA")))))</f>
        <v>3</v>
      </c>
      <c r="G417" s="10">
        <v>2</v>
      </c>
      <c r="H417" s="10">
        <v>5</v>
      </c>
      <c r="I417" s="10">
        <v>5</v>
      </c>
      <c r="J417" s="10">
        <v>2</v>
      </c>
      <c r="K417" s="10">
        <v>2</v>
      </c>
      <c r="L417" s="10">
        <v>2</v>
      </c>
      <c r="M417" s="10">
        <v>1</v>
      </c>
      <c r="N417" s="10">
        <v>1</v>
      </c>
      <c r="O417" s="10">
        <v>1</v>
      </c>
      <c r="P417" s="10">
        <v>1</v>
      </c>
      <c r="Q417" s="10">
        <v>1</v>
      </c>
      <c r="R417" s="10">
        <v>4</v>
      </c>
      <c r="S417" s="10">
        <v>1</v>
      </c>
      <c r="T417" s="10">
        <v>2</v>
      </c>
      <c r="U417" s="10">
        <v>1</v>
      </c>
      <c r="V417" s="10">
        <v>1</v>
      </c>
    </row>
    <row r="418" spans="2:22" x14ac:dyDescent="0.25">
      <c r="B418" t="str">
        <f>'raw data'!B418</f>
        <v>F</v>
      </c>
      <c r="C418" t="str">
        <f>'raw data'!D418</f>
        <v>18-20</v>
      </c>
      <c r="D418" t="str">
        <f>'raw data'!F418</f>
        <v>DIPLOMA</v>
      </c>
      <c r="E418" t="str">
        <f>'raw data'!H418</f>
        <v>Facebook</v>
      </c>
      <c r="F418" s="10">
        <f>IF('raw data'!J418="Social",1,IF('raw data'!J418="Economic",2,IF('raw data'!J418="health",3,IF('raw data'!J418="Political",4,IF('raw data'!J418="Sports",5,"#NA")))))</f>
        <v>1</v>
      </c>
      <c r="G418" s="10">
        <v>1</v>
      </c>
      <c r="H418" s="10">
        <v>4</v>
      </c>
      <c r="I418" s="10">
        <v>2</v>
      </c>
      <c r="J418" s="10">
        <v>1</v>
      </c>
      <c r="K418" s="10">
        <v>1</v>
      </c>
      <c r="L418" s="10">
        <v>1</v>
      </c>
      <c r="M418" s="10" t="s">
        <v>526</v>
      </c>
      <c r="N418" s="10">
        <v>0</v>
      </c>
      <c r="O418" s="10">
        <v>1</v>
      </c>
      <c r="P418" s="10">
        <v>1</v>
      </c>
      <c r="Q418" s="10">
        <v>1</v>
      </c>
      <c r="R418" s="10">
        <v>1</v>
      </c>
      <c r="S418" s="10" t="s">
        <v>526</v>
      </c>
      <c r="T418" s="10" t="s">
        <v>526</v>
      </c>
      <c r="U418" s="10">
        <v>1</v>
      </c>
      <c r="V418" s="10" t="s">
        <v>526</v>
      </c>
    </row>
    <row r="419" spans="2:22" x14ac:dyDescent="0.25">
      <c r="B419" t="str">
        <f>'raw data'!B419</f>
        <v>F</v>
      </c>
      <c r="C419" t="str">
        <f>'raw data'!D419</f>
        <v>27-29</v>
      </c>
      <c r="D419" t="str">
        <f>'raw data'!F419</f>
        <v>BACHELOR</v>
      </c>
      <c r="E419" t="str">
        <f>'raw data'!H419</f>
        <v>Facebook</v>
      </c>
      <c r="F419" s="10">
        <f>IF('raw data'!J419="Social",1,IF('raw data'!J419="Economic",2,IF('raw data'!J419="health",3,IF('raw data'!J419="Political",4,IF('raw data'!J419="Sports",5,"#NA")))))</f>
        <v>1</v>
      </c>
      <c r="G419" s="10">
        <v>1</v>
      </c>
      <c r="H419" s="10">
        <v>1</v>
      </c>
      <c r="I419" s="10" t="s">
        <v>526</v>
      </c>
      <c r="J419" s="10">
        <v>1</v>
      </c>
      <c r="K419" s="10" t="s">
        <v>526</v>
      </c>
      <c r="L419" s="10">
        <v>5</v>
      </c>
      <c r="M419" s="10">
        <v>2</v>
      </c>
      <c r="N419" s="10">
        <v>1</v>
      </c>
      <c r="O419" s="10">
        <v>1</v>
      </c>
      <c r="P419" s="10">
        <v>0</v>
      </c>
      <c r="Q419" s="10">
        <v>0</v>
      </c>
      <c r="R419" s="10">
        <v>1</v>
      </c>
      <c r="S419" s="10">
        <v>0</v>
      </c>
      <c r="T419" s="10" t="s">
        <v>526</v>
      </c>
      <c r="U419" s="10">
        <v>0</v>
      </c>
      <c r="V419" s="10">
        <v>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C3613-5144-4B73-B43A-6179BA8404C7}">
  <dimension ref="A1:T419"/>
  <sheetViews>
    <sheetView workbookViewId="0">
      <selection activeCell="B1" sqref="B1"/>
    </sheetView>
  </sheetViews>
  <sheetFormatPr defaultRowHeight="15" x14ac:dyDescent="0.25"/>
  <cols>
    <col min="3" max="3" width="9.140625" style="5"/>
  </cols>
  <sheetData>
    <row r="1" spans="1:20" s="1" customFormat="1" ht="64.5" customHeight="1" x14ac:dyDescent="0.25">
      <c r="A1" s="3" t="s">
        <v>406</v>
      </c>
      <c r="B1" s="3" t="s">
        <v>406</v>
      </c>
      <c r="C1" s="4" t="s">
        <v>485</v>
      </c>
      <c r="D1" s="3" t="s">
        <v>443</v>
      </c>
      <c r="E1" s="3" t="s">
        <v>428</v>
      </c>
      <c r="F1" s="3" t="s">
        <v>431</v>
      </c>
      <c r="G1" s="3" t="s">
        <v>437</v>
      </c>
      <c r="H1" s="3" t="s">
        <v>441</v>
      </c>
      <c r="I1" s="3" t="s">
        <v>442</v>
      </c>
      <c r="J1" s="3" t="s">
        <v>444</v>
      </c>
      <c r="K1" s="3" t="s">
        <v>452</v>
      </c>
      <c r="L1" s="3" t="s">
        <v>456</v>
      </c>
      <c r="M1" s="3" t="s">
        <v>457</v>
      </c>
      <c r="N1" s="3" t="s">
        <v>459</v>
      </c>
      <c r="O1" s="3" t="s">
        <v>460</v>
      </c>
      <c r="P1" s="3" t="s">
        <v>466</v>
      </c>
      <c r="Q1" s="3" t="s">
        <v>469</v>
      </c>
      <c r="R1" s="3" t="s">
        <v>470</v>
      </c>
      <c r="S1" s="3" t="s">
        <v>471</v>
      </c>
      <c r="T1" s="3"/>
    </row>
    <row r="2" spans="1:20" x14ac:dyDescent="0.25">
      <c r="A2" t="str">
        <f>'raw data'!B2</f>
        <v>F</v>
      </c>
      <c r="B2">
        <v>1</v>
      </c>
      <c r="C2" s="12">
        <v>3</v>
      </c>
      <c r="D2" s="12">
        <v>2</v>
      </c>
      <c r="E2" s="12">
        <v>1</v>
      </c>
      <c r="F2" s="12">
        <v>1</v>
      </c>
      <c r="G2" s="12">
        <v>2</v>
      </c>
      <c r="H2" s="12">
        <v>2</v>
      </c>
      <c r="I2" s="12">
        <v>2</v>
      </c>
      <c r="J2" s="12">
        <v>1</v>
      </c>
      <c r="K2" s="12">
        <v>1</v>
      </c>
      <c r="L2" s="12" t="s">
        <v>526</v>
      </c>
      <c r="M2" s="12">
        <v>0</v>
      </c>
      <c r="N2" s="12">
        <v>0</v>
      </c>
      <c r="O2" s="12">
        <v>5</v>
      </c>
      <c r="P2" s="12">
        <v>1</v>
      </c>
      <c r="Q2" s="12">
        <v>3</v>
      </c>
      <c r="R2" s="12" t="s">
        <v>526</v>
      </c>
      <c r="S2" s="12">
        <v>0</v>
      </c>
    </row>
    <row r="3" spans="1:20" x14ac:dyDescent="0.25">
      <c r="A3" t="str">
        <f>'raw data'!B3</f>
        <v>F</v>
      </c>
      <c r="B3">
        <v>1</v>
      </c>
      <c r="C3" s="12">
        <v>1</v>
      </c>
      <c r="D3" s="12">
        <v>1</v>
      </c>
      <c r="E3" s="11">
        <v>1</v>
      </c>
      <c r="F3" s="12">
        <v>2</v>
      </c>
      <c r="G3" s="12">
        <v>1</v>
      </c>
      <c r="H3" s="12">
        <v>1</v>
      </c>
      <c r="I3" s="12">
        <v>1</v>
      </c>
      <c r="J3" s="12">
        <v>1</v>
      </c>
      <c r="K3" s="12">
        <v>1</v>
      </c>
      <c r="L3" s="12">
        <v>1</v>
      </c>
      <c r="M3" s="12">
        <v>0</v>
      </c>
      <c r="N3" s="12">
        <v>1</v>
      </c>
      <c r="O3" s="12">
        <v>2</v>
      </c>
      <c r="P3" s="12">
        <v>0</v>
      </c>
      <c r="Q3" s="12" t="s">
        <v>526</v>
      </c>
      <c r="R3" s="12">
        <v>1</v>
      </c>
      <c r="S3" s="12" t="s">
        <v>526</v>
      </c>
    </row>
    <row r="4" spans="1:20" x14ac:dyDescent="0.25">
      <c r="A4" t="str">
        <f>'raw data'!B4</f>
        <v>F</v>
      </c>
      <c r="B4">
        <v>1</v>
      </c>
      <c r="C4" s="12">
        <v>2</v>
      </c>
      <c r="D4" s="12">
        <v>2</v>
      </c>
      <c r="E4" s="11">
        <v>5</v>
      </c>
      <c r="F4" s="12" t="s">
        <v>526</v>
      </c>
      <c r="G4" s="12">
        <v>1</v>
      </c>
      <c r="H4" s="12" t="s">
        <v>526</v>
      </c>
      <c r="I4" s="12" t="s">
        <v>526</v>
      </c>
      <c r="J4" s="12">
        <v>1</v>
      </c>
      <c r="K4" s="12">
        <v>0</v>
      </c>
      <c r="L4" s="12">
        <v>1</v>
      </c>
      <c r="M4" s="12">
        <v>1</v>
      </c>
      <c r="N4" s="12">
        <v>1</v>
      </c>
      <c r="O4" s="12">
        <v>3</v>
      </c>
      <c r="P4" s="12">
        <v>0</v>
      </c>
      <c r="Q4" s="12" t="s">
        <v>526</v>
      </c>
      <c r="R4" s="12">
        <v>0</v>
      </c>
      <c r="S4" s="12">
        <v>0</v>
      </c>
    </row>
    <row r="5" spans="1:20" x14ac:dyDescent="0.25">
      <c r="A5" t="str">
        <f>'raw data'!B5</f>
        <v>M</v>
      </c>
      <c r="B5">
        <v>2</v>
      </c>
      <c r="C5" s="12">
        <v>3</v>
      </c>
      <c r="D5" s="12">
        <v>2</v>
      </c>
      <c r="E5" s="11">
        <v>2</v>
      </c>
      <c r="F5" s="12">
        <v>1</v>
      </c>
      <c r="G5" s="12">
        <v>2</v>
      </c>
      <c r="H5" s="12">
        <v>2</v>
      </c>
      <c r="I5" s="12">
        <v>2</v>
      </c>
      <c r="J5" s="12">
        <v>1</v>
      </c>
      <c r="K5" s="12">
        <v>1</v>
      </c>
      <c r="L5" s="12" t="s">
        <v>526</v>
      </c>
      <c r="M5" s="12">
        <v>0</v>
      </c>
      <c r="N5" s="12">
        <v>0</v>
      </c>
      <c r="O5" s="12">
        <v>3</v>
      </c>
      <c r="P5" s="12">
        <v>1</v>
      </c>
      <c r="Q5" s="12">
        <v>1</v>
      </c>
      <c r="R5" s="12">
        <v>1</v>
      </c>
      <c r="S5" s="12">
        <v>1</v>
      </c>
    </row>
    <row r="6" spans="1:20" x14ac:dyDescent="0.25">
      <c r="A6" t="str">
        <f>'raw data'!B6</f>
        <v>F</v>
      </c>
      <c r="B6">
        <v>1</v>
      </c>
      <c r="C6" s="12">
        <v>3</v>
      </c>
      <c r="D6" s="12">
        <v>2</v>
      </c>
      <c r="E6" s="11">
        <v>1</v>
      </c>
      <c r="F6" s="12">
        <v>1</v>
      </c>
      <c r="G6" s="12">
        <v>2</v>
      </c>
      <c r="H6" s="12">
        <v>2</v>
      </c>
      <c r="I6" s="12">
        <v>1</v>
      </c>
      <c r="J6" s="12">
        <v>1</v>
      </c>
      <c r="K6" s="12">
        <v>0</v>
      </c>
      <c r="L6" s="12" t="s">
        <v>526</v>
      </c>
      <c r="M6" s="12">
        <v>0</v>
      </c>
      <c r="N6" s="12">
        <v>0</v>
      </c>
      <c r="O6" s="12">
        <v>5</v>
      </c>
      <c r="P6" s="12">
        <v>1</v>
      </c>
      <c r="Q6" s="12">
        <v>2</v>
      </c>
      <c r="R6" s="12">
        <v>1</v>
      </c>
      <c r="S6" s="12">
        <v>0</v>
      </c>
    </row>
    <row r="7" spans="1:20" x14ac:dyDescent="0.25">
      <c r="A7" t="str">
        <f>'raw data'!B7</f>
        <v>F</v>
      </c>
      <c r="B7">
        <v>1</v>
      </c>
      <c r="C7" s="12">
        <v>3</v>
      </c>
      <c r="D7" s="12">
        <v>4</v>
      </c>
      <c r="E7" s="11" t="s">
        <v>526</v>
      </c>
      <c r="F7" s="12">
        <v>2</v>
      </c>
      <c r="G7" s="12">
        <v>1</v>
      </c>
      <c r="H7" s="12">
        <v>1</v>
      </c>
      <c r="I7" s="12" t="s">
        <v>526</v>
      </c>
      <c r="J7" s="12">
        <v>5</v>
      </c>
      <c r="K7" s="12">
        <v>1</v>
      </c>
      <c r="L7" s="12">
        <v>1</v>
      </c>
      <c r="M7" s="12" t="s">
        <v>526</v>
      </c>
      <c r="N7" s="12">
        <v>0</v>
      </c>
      <c r="O7" s="12">
        <v>3</v>
      </c>
      <c r="P7" s="12">
        <v>1</v>
      </c>
      <c r="Q7" s="12">
        <v>1</v>
      </c>
      <c r="R7" s="12">
        <v>1</v>
      </c>
      <c r="S7" s="12" t="s">
        <v>526</v>
      </c>
    </row>
    <row r="8" spans="1:20" x14ac:dyDescent="0.25">
      <c r="A8" t="str">
        <f>'raw data'!B8</f>
        <v>F</v>
      </c>
      <c r="B8">
        <v>1</v>
      </c>
      <c r="C8" s="12">
        <v>1</v>
      </c>
      <c r="D8" s="12">
        <v>1</v>
      </c>
      <c r="E8" s="11">
        <v>5</v>
      </c>
      <c r="F8" s="12">
        <v>2</v>
      </c>
      <c r="G8" s="12">
        <v>1</v>
      </c>
      <c r="H8" s="12" t="s">
        <v>526</v>
      </c>
      <c r="I8" s="12">
        <v>1</v>
      </c>
      <c r="J8" s="12">
        <v>1</v>
      </c>
      <c r="K8" s="12" t="s">
        <v>526</v>
      </c>
      <c r="L8" s="12">
        <v>1</v>
      </c>
      <c r="M8" s="12">
        <v>0</v>
      </c>
      <c r="N8" s="12">
        <v>1</v>
      </c>
      <c r="O8" s="12">
        <v>4</v>
      </c>
      <c r="P8" s="12">
        <v>0</v>
      </c>
      <c r="Q8" s="12" t="s">
        <v>526</v>
      </c>
      <c r="R8" s="12">
        <v>1</v>
      </c>
      <c r="S8" s="12">
        <v>1</v>
      </c>
    </row>
    <row r="9" spans="1:20" x14ac:dyDescent="0.25">
      <c r="A9" t="str">
        <f>'raw data'!B9</f>
        <v>M</v>
      </c>
      <c r="B9">
        <v>2</v>
      </c>
      <c r="C9" s="12">
        <v>3</v>
      </c>
      <c r="D9" s="12" t="s">
        <v>526</v>
      </c>
      <c r="E9" s="11" t="s">
        <v>526</v>
      </c>
      <c r="F9" s="12">
        <v>5</v>
      </c>
      <c r="G9" s="12">
        <v>2</v>
      </c>
      <c r="H9" s="12">
        <v>2</v>
      </c>
      <c r="I9" s="12">
        <v>2</v>
      </c>
      <c r="J9" s="12">
        <v>5</v>
      </c>
      <c r="K9" s="12">
        <v>1</v>
      </c>
      <c r="L9" s="12">
        <v>0</v>
      </c>
      <c r="M9" s="12">
        <v>0</v>
      </c>
      <c r="N9" s="12">
        <v>1</v>
      </c>
      <c r="O9" s="12">
        <v>4</v>
      </c>
      <c r="P9" s="12">
        <v>1</v>
      </c>
      <c r="Q9" s="12" t="s">
        <v>526</v>
      </c>
      <c r="R9" s="12" t="s">
        <v>526</v>
      </c>
      <c r="S9" s="12">
        <v>0</v>
      </c>
    </row>
    <row r="10" spans="1:20" x14ac:dyDescent="0.25">
      <c r="A10" t="str">
        <f>'raw data'!B10</f>
        <v>F</v>
      </c>
      <c r="B10">
        <v>1</v>
      </c>
      <c r="C10" s="12">
        <v>5</v>
      </c>
      <c r="D10" s="12">
        <v>1</v>
      </c>
      <c r="E10" s="12">
        <v>1</v>
      </c>
      <c r="F10" s="12" t="s">
        <v>526</v>
      </c>
      <c r="G10" s="12" t="s">
        <v>526</v>
      </c>
      <c r="H10" s="12">
        <v>5</v>
      </c>
      <c r="I10" s="12">
        <v>5</v>
      </c>
      <c r="J10" s="12">
        <v>2</v>
      </c>
      <c r="K10" s="12">
        <v>1</v>
      </c>
      <c r="L10" s="12">
        <v>1</v>
      </c>
      <c r="M10" s="12">
        <v>0</v>
      </c>
      <c r="N10" s="12">
        <v>0</v>
      </c>
      <c r="O10" s="12">
        <v>4</v>
      </c>
      <c r="P10" s="12">
        <v>0</v>
      </c>
      <c r="Q10" s="12" t="s">
        <v>526</v>
      </c>
      <c r="R10" s="12">
        <v>1</v>
      </c>
      <c r="S10" s="12">
        <v>1</v>
      </c>
    </row>
    <row r="11" spans="1:20" x14ac:dyDescent="0.25">
      <c r="A11" t="str">
        <f>'raw data'!B11</f>
        <v>F</v>
      </c>
      <c r="B11">
        <v>1</v>
      </c>
      <c r="C11" s="12">
        <v>1</v>
      </c>
      <c r="D11" s="12">
        <v>1</v>
      </c>
      <c r="E11" s="12">
        <v>2</v>
      </c>
      <c r="F11" s="12">
        <v>2</v>
      </c>
      <c r="G11" s="12">
        <v>1</v>
      </c>
      <c r="H11" s="12">
        <v>1</v>
      </c>
      <c r="I11" s="12">
        <v>1</v>
      </c>
      <c r="J11" s="12">
        <v>1</v>
      </c>
      <c r="K11" s="12">
        <v>0</v>
      </c>
      <c r="L11" s="12" t="s">
        <v>526</v>
      </c>
      <c r="M11" s="12">
        <v>1</v>
      </c>
      <c r="N11" s="12">
        <v>1</v>
      </c>
      <c r="O11" s="12">
        <v>4</v>
      </c>
      <c r="P11" s="12" t="s">
        <v>526</v>
      </c>
      <c r="Q11" s="12" t="s">
        <v>526</v>
      </c>
      <c r="R11" s="12">
        <v>1</v>
      </c>
      <c r="S11" s="12" t="s">
        <v>526</v>
      </c>
    </row>
    <row r="12" spans="1:20" x14ac:dyDescent="0.25">
      <c r="A12" t="str">
        <f>'raw data'!B12</f>
        <v>M</v>
      </c>
      <c r="B12">
        <v>2</v>
      </c>
      <c r="C12" s="12">
        <v>5</v>
      </c>
      <c r="D12" s="12">
        <v>1</v>
      </c>
      <c r="E12" s="12">
        <v>5</v>
      </c>
      <c r="F12" s="12">
        <v>2</v>
      </c>
      <c r="G12" s="12">
        <v>1</v>
      </c>
      <c r="H12" s="12" t="s">
        <v>526</v>
      </c>
      <c r="I12" s="12" t="s">
        <v>526</v>
      </c>
      <c r="J12" s="12">
        <v>2</v>
      </c>
      <c r="K12" s="12" t="s">
        <v>526</v>
      </c>
      <c r="L12" s="12">
        <v>1</v>
      </c>
      <c r="M12" s="12">
        <v>0</v>
      </c>
      <c r="N12" s="12">
        <v>1</v>
      </c>
      <c r="O12" s="12">
        <v>2</v>
      </c>
      <c r="P12" s="12">
        <v>0</v>
      </c>
      <c r="Q12" s="12" t="s">
        <v>526</v>
      </c>
      <c r="R12" s="12">
        <v>1</v>
      </c>
      <c r="S12" s="12" t="s">
        <v>526</v>
      </c>
    </row>
    <row r="13" spans="1:20" x14ac:dyDescent="0.25">
      <c r="A13" t="str">
        <f>'raw data'!B13</f>
        <v>F</v>
      </c>
      <c r="B13">
        <v>1</v>
      </c>
      <c r="C13" s="12">
        <v>2</v>
      </c>
      <c r="D13" s="12">
        <v>1</v>
      </c>
      <c r="E13" s="12">
        <v>1</v>
      </c>
      <c r="F13" s="12">
        <v>1</v>
      </c>
      <c r="G13" s="12">
        <v>1</v>
      </c>
      <c r="H13" s="12">
        <v>2</v>
      </c>
      <c r="I13" s="12">
        <v>1</v>
      </c>
      <c r="J13" s="12" t="s">
        <v>526</v>
      </c>
      <c r="K13" s="12">
        <v>0</v>
      </c>
      <c r="L13" s="12" t="s">
        <v>526</v>
      </c>
      <c r="M13" s="12">
        <v>0</v>
      </c>
      <c r="N13" s="12">
        <v>0</v>
      </c>
      <c r="O13" s="12">
        <v>5</v>
      </c>
      <c r="P13" s="12" t="s">
        <v>526</v>
      </c>
      <c r="Q13" s="12" t="s">
        <v>526</v>
      </c>
      <c r="R13" s="12" t="s">
        <v>526</v>
      </c>
      <c r="S13" s="12">
        <v>0</v>
      </c>
    </row>
    <row r="14" spans="1:20" x14ac:dyDescent="0.25">
      <c r="A14" t="str">
        <f>'raw data'!B14</f>
        <v>M</v>
      </c>
      <c r="B14">
        <v>2</v>
      </c>
      <c r="C14" s="12">
        <v>5</v>
      </c>
      <c r="D14" s="12" t="s">
        <v>526</v>
      </c>
      <c r="E14" s="12" t="s">
        <v>526</v>
      </c>
      <c r="F14" s="12" t="s">
        <v>526</v>
      </c>
      <c r="G14" s="12" t="s">
        <v>526</v>
      </c>
      <c r="H14" s="12" t="s">
        <v>526</v>
      </c>
      <c r="I14" s="12" t="s">
        <v>526</v>
      </c>
      <c r="J14" s="12">
        <v>5</v>
      </c>
      <c r="K14" s="12" t="s">
        <v>526</v>
      </c>
      <c r="L14" s="12" t="s">
        <v>526</v>
      </c>
      <c r="M14" s="12">
        <v>0</v>
      </c>
      <c r="N14" s="12">
        <v>1</v>
      </c>
      <c r="O14" s="12">
        <v>5</v>
      </c>
      <c r="P14" s="12">
        <v>1</v>
      </c>
      <c r="Q14" s="12">
        <v>2</v>
      </c>
      <c r="R14" s="12">
        <v>1</v>
      </c>
      <c r="S14" s="12">
        <v>1</v>
      </c>
    </row>
    <row r="15" spans="1:20" x14ac:dyDescent="0.25">
      <c r="A15" t="str">
        <f>'raw data'!B15</f>
        <v>F</v>
      </c>
      <c r="B15">
        <v>1</v>
      </c>
      <c r="C15" s="12">
        <v>1</v>
      </c>
      <c r="D15" s="12">
        <v>1</v>
      </c>
      <c r="E15" s="12">
        <v>1</v>
      </c>
      <c r="F15" s="12">
        <v>2</v>
      </c>
      <c r="G15" s="12">
        <v>1</v>
      </c>
      <c r="H15" s="12" t="s">
        <v>526</v>
      </c>
      <c r="I15" s="12">
        <v>1</v>
      </c>
      <c r="J15" s="12">
        <v>1</v>
      </c>
      <c r="K15" s="12">
        <v>1</v>
      </c>
      <c r="L15" s="12">
        <v>1</v>
      </c>
      <c r="M15" s="12">
        <v>0</v>
      </c>
      <c r="N15" s="12">
        <v>1</v>
      </c>
      <c r="O15" s="12">
        <v>2</v>
      </c>
      <c r="P15" s="12">
        <v>1</v>
      </c>
      <c r="Q15" s="12">
        <v>2</v>
      </c>
      <c r="R15" s="12">
        <v>1</v>
      </c>
      <c r="S15" s="12">
        <v>1</v>
      </c>
    </row>
    <row r="16" spans="1:20" x14ac:dyDescent="0.25">
      <c r="A16" t="str">
        <f>'raw data'!B16</f>
        <v>F</v>
      </c>
      <c r="B16">
        <v>1</v>
      </c>
      <c r="C16" s="12">
        <v>2</v>
      </c>
      <c r="D16" s="12">
        <v>2</v>
      </c>
      <c r="E16" s="12">
        <v>4</v>
      </c>
      <c r="F16" s="12">
        <v>1</v>
      </c>
      <c r="G16" s="12">
        <v>1</v>
      </c>
      <c r="H16" s="12">
        <v>1</v>
      </c>
      <c r="I16" s="12">
        <v>1</v>
      </c>
      <c r="J16" s="12" t="s">
        <v>526</v>
      </c>
      <c r="K16" s="12">
        <v>1</v>
      </c>
      <c r="L16" s="12">
        <v>1</v>
      </c>
      <c r="M16" s="12">
        <v>0</v>
      </c>
      <c r="N16" s="12">
        <v>0</v>
      </c>
      <c r="O16" s="12">
        <v>3</v>
      </c>
      <c r="P16" s="12">
        <v>1</v>
      </c>
      <c r="Q16" s="12">
        <v>1</v>
      </c>
      <c r="R16" s="12">
        <v>1</v>
      </c>
      <c r="S16" s="12">
        <v>1</v>
      </c>
    </row>
    <row r="17" spans="1:19" x14ac:dyDescent="0.25">
      <c r="A17" t="str">
        <f>'raw data'!B17</f>
        <v>F</v>
      </c>
      <c r="B17">
        <v>1</v>
      </c>
      <c r="C17" s="12">
        <v>3</v>
      </c>
      <c r="D17" s="12">
        <v>4</v>
      </c>
      <c r="E17" s="12" t="s">
        <v>526</v>
      </c>
      <c r="F17" s="12">
        <v>5</v>
      </c>
      <c r="G17" s="12">
        <v>2</v>
      </c>
      <c r="H17" s="12">
        <v>2</v>
      </c>
      <c r="I17" s="12">
        <v>2</v>
      </c>
      <c r="J17" s="12">
        <v>1</v>
      </c>
      <c r="K17" s="12">
        <v>1</v>
      </c>
      <c r="L17" s="12">
        <v>1</v>
      </c>
      <c r="M17" s="12">
        <v>1</v>
      </c>
      <c r="N17" s="12">
        <v>1</v>
      </c>
      <c r="O17" s="12">
        <v>4</v>
      </c>
      <c r="P17" s="12">
        <v>1</v>
      </c>
      <c r="Q17" s="12">
        <v>2</v>
      </c>
      <c r="R17" s="12">
        <v>1</v>
      </c>
      <c r="S17" s="12">
        <v>1</v>
      </c>
    </row>
    <row r="18" spans="1:19" x14ac:dyDescent="0.25">
      <c r="A18" t="str">
        <f>'raw data'!B18</f>
        <v>M</v>
      </c>
      <c r="B18">
        <v>2</v>
      </c>
      <c r="C18" s="12">
        <v>4</v>
      </c>
      <c r="D18" s="12" t="s">
        <v>526</v>
      </c>
      <c r="E18" s="12" t="s">
        <v>526</v>
      </c>
      <c r="F18" s="12" t="s">
        <v>526</v>
      </c>
      <c r="G18" s="12" t="s">
        <v>526</v>
      </c>
      <c r="H18" s="12" t="s">
        <v>526</v>
      </c>
      <c r="I18" s="12" t="s">
        <v>526</v>
      </c>
      <c r="J18" s="12">
        <v>5</v>
      </c>
      <c r="K18" s="12" t="s">
        <v>526</v>
      </c>
      <c r="L18" s="12" t="s">
        <v>526</v>
      </c>
      <c r="M18" s="12">
        <v>0</v>
      </c>
      <c r="N18" s="12">
        <v>1</v>
      </c>
      <c r="O18" s="12">
        <v>5</v>
      </c>
      <c r="P18" s="12">
        <v>1</v>
      </c>
      <c r="Q18" s="12">
        <v>2</v>
      </c>
      <c r="R18" s="12">
        <v>1</v>
      </c>
      <c r="S18" s="12">
        <v>1</v>
      </c>
    </row>
    <row r="19" spans="1:19" x14ac:dyDescent="0.25">
      <c r="A19" t="str">
        <f>'raw data'!B19</f>
        <v>U</v>
      </c>
      <c r="B19">
        <v>3</v>
      </c>
      <c r="C19" s="12">
        <v>1</v>
      </c>
      <c r="D19" s="12">
        <v>1</v>
      </c>
      <c r="E19" s="12">
        <v>1</v>
      </c>
      <c r="F19" s="12">
        <v>2</v>
      </c>
      <c r="G19" s="12">
        <v>1</v>
      </c>
      <c r="H19" s="12" t="s">
        <v>526</v>
      </c>
      <c r="I19" s="12">
        <v>1</v>
      </c>
      <c r="J19" s="12">
        <v>1</v>
      </c>
      <c r="K19" s="12" t="s">
        <v>526</v>
      </c>
      <c r="L19" s="12">
        <v>1</v>
      </c>
      <c r="M19" s="12">
        <v>0</v>
      </c>
      <c r="N19" s="12">
        <v>1</v>
      </c>
      <c r="O19" s="12">
        <v>4</v>
      </c>
      <c r="P19" s="12">
        <v>0</v>
      </c>
      <c r="Q19" s="12" t="s">
        <v>526</v>
      </c>
      <c r="R19" s="12">
        <v>1</v>
      </c>
      <c r="S19" s="12">
        <v>1</v>
      </c>
    </row>
    <row r="20" spans="1:19" x14ac:dyDescent="0.25">
      <c r="A20" t="str">
        <f>'raw data'!B20</f>
        <v>M</v>
      </c>
      <c r="B20">
        <v>2</v>
      </c>
      <c r="C20" s="12">
        <v>2</v>
      </c>
      <c r="D20" s="12">
        <v>2</v>
      </c>
      <c r="E20" s="12">
        <v>5</v>
      </c>
      <c r="F20" s="12">
        <v>1</v>
      </c>
      <c r="G20" s="12">
        <v>2</v>
      </c>
      <c r="H20" s="12">
        <v>1</v>
      </c>
      <c r="I20" s="12">
        <v>2</v>
      </c>
      <c r="J20" s="12">
        <v>2</v>
      </c>
      <c r="K20" s="12">
        <v>1</v>
      </c>
      <c r="L20" s="12">
        <v>1</v>
      </c>
      <c r="M20" s="12">
        <v>0</v>
      </c>
      <c r="N20" s="12">
        <v>0</v>
      </c>
      <c r="O20" s="12">
        <v>3</v>
      </c>
      <c r="P20" s="12">
        <v>1</v>
      </c>
      <c r="Q20" s="12">
        <v>1</v>
      </c>
      <c r="R20" s="12">
        <v>1</v>
      </c>
      <c r="S20" s="12">
        <v>1</v>
      </c>
    </row>
    <row r="21" spans="1:19" x14ac:dyDescent="0.25">
      <c r="A21" t="str">
        <f>'raw data'!B21</f>
        <v>F</v>
      </c>
      <c r="B21">
        <v>1</v>
      </c>
      <c r="C21" s="12">
        <v>4</v>
      </c>
      <c r="D21" s="12" t="s">
        <v>526</v>
      </c>
      <c r="E21" s="12" t="s">
        <v>526</v>
      </c>
      <c r="F21" s="12">
        <v>5</v>
      </c>
      <c r="G21" s="12">
        <v>5</v>
      </c>
      <c r="H21" s="12">
        <v>2</v>
      </c>
      <c r="I21" s="12">
        <v>2</v>
      </c>
      <c r="J21" s="12">
        <v>2</v>
      </c>
      <c r="K21" s="12">
        <v>1</v>
      </c>
      <c r="L21" s="12">
        <v>0</v>
      </c>
      <c r="M21" s="12">
        <v>0</v>
      </c>
      <c r="N21" s="12">
        <v>0</v>
      </c>
      <c r="O21" s="12">
        <v>1</v>
      </c>
      <c r="P21" s="12">
        <v>0</v>
      </c>
      <c r="Q21" s="12" t="s">
        <v>526</v>
      </c>
      <c r="R21" s="12" t="s">
        <v>526</v>
      </c>
      <c r="S21" s="12" t="s">
        <v>526</v>
      </c>
    </row>
    <row r="22" spans="1:19" x14ac:dyDescent="0.25">
      <c r="A22" t="str">
        <f>'raw data'!B22</f>
        <v>M</v>
      </c>
      <c r="B22">
        <v>2</v>
      </c>
      <c r="C22" s="12">
        <v>4</v>
      </c>
      <c r="D22" s="12" t="s">
        <v>526</v>
      </c>
      <c r="E22" s="12" t="s">
        <v>526</v>
      </c>
      <c r="F22" s="12" t="s">
        <v>526</v>
      </c>
      <c r="G22" s="12">
        <v>5</v>
      </c>
      <c r="H22" s="12">
        <v>5</v>
      </c>
      <c r="I22" s="12">
        <v>5</v>
      </c>
      <c r="J22" s="12">
        <v>2</v>
      </c>
      <c r="K22" s="12">
        <v>1</v>
      </c>
      <c r="L22" s="12">
        <v>1</v>
      </c>
      <c r="M22" s="12">
        <v>1</v>
      </c>
      <c r="N22" s="12">
        <v>0</v>
      </c>
      <c r="O22" s="12">
        <v>3</v>
      </c>
      <c r="P22" s="12">
        <v>0</v>
      </c>
      <c r="Q22" s="12" t="s">
        <v>526</v>
      </c>
      <c r="R22" s="12">
        <v>1</v>
      </c>
      <c r="S22" s="12">
        <v>1</v>
      </c>
    </row>
    <row r="23" spans="1:19" x14ac:dyDescent="0.25">
      <c r="A23" t="str">
        <f>'raw data'!B23</f>
        <v>F</v>
      </c>
      <c r="B23">
        <v>1</v>
      </c>
      <c r="C23" s="12">
        <v>1</v>
      </c>
      <c r="D23" s="12">
        <v>1</v>
      </c>
      <c r="E23" s="12">
        <v>2</v>
      </c>
      <c r="F23" s="12">
        <v>2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12" t="s">
        <v>526</v>
      </c>
      <c r="M23" s="12">
        <v>0</v>
      </c>
      <c r="N23" s="12">
        <v>1</v>
      </c>
      <c r="O23" s="12">
        <v>4</v>
      </c>
      <c r="P23" s="12" t="s">
        <v>526</v>
      </c>
      <c r="Q23" s="12" t="s">
        <v>526</v>
      </c>
      <c r="R23" s="12">
        <v>1</v>
      </c>
      <c r="S23" s="12" t="s">
        <v>526</v>
      </c>
    </row>
    <row r="24" spans="1:19" x14ac:dyDescent="0.25">
      <c r="A24" t="str">
        <f>'raw data'!B24</f>
        <v>F</v>
      </c>
      <c r="B24">
        <v>1</v>
      </c>
      <c r="C24" s="12">
        <v>1</v>
      </c>
      <c r="D24" s="12">
        <v>2</v>
      </c>
      <c r="E24" s="12">
        <v>1</v>
      </c>
      <c r="F24" s="12">
        <v>2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0</v>
      </c>
      <c r="N24" s="12">
        <v>1</v>
      </c>
      <c r="O24" s="12">
        <v>2</v>
      </c>
      <c r="P24" s="12">
        <v>1</v>
      </c>
      <c r="Q24" s="12">
        <v>2</v>
      </c>
      <c r="R24" s="12">
        <v>1</v>
      </c>
      <c r="S24" s="12">
        <v>1</v>
      </c>
    </row>
    <row r="25" spans="1:19" x14ac:dyDescent="0.25">
      <c r="A25" t="str">
        <f>'raw data'!B25</f>
        <v>F</v>
      </c>
      <c r="B25">
        <v>1</v>
      </c>
      <c r="C25" s="12">
        <v>4</v>
      </c>
      <c r="D25" s="12" t="s">
        <v>526</v>
      </c>
      <c r="E25" s="12" t="s">
        <v>526</v>
      </c>
      <c r="F25" s="12" t="s">
        <v>526</v>
      </c>
      <c r="G25" s="12">
        <v>5</v>
      </c>
      <c r="H25" s="12">
        <v>2</v>
      </c>
      <c r="I25" s="12">
        <v>2</v>
      </c>
      <c r="J25" s="12">
        <v>2</v>
      </c>
      <c r="K25" s="12">
        <v>1</v>
      </c>
      <c r="L25" s="12">
        <v>0</v>
      </c>
      <c r="M25" s="12">
        <v>0</v>
      </c>
      <c r="N25" s="12">
        <v>0</v>
      </c>
      <c r="O25" s="12">
        <v>4</v>
      </c>
      <c r="P25" s="12">
        <v>0</v>
      </c>
      <c r="Q25" s="12" t="s">
        <v>526</v>
      </c>
      <c r="R25" s="12">
        <v>1</v>
      </c>
      <c r="S25" s="12" t="s">
        <v>526</v>
      </c>
    </row>
    <row r="26" spans="1:19" x14ac:dyDescent="0.25">
      <c r="A26" t="str">
        <f>'raw data'!B26</f>
        <v>F</v>
      </c>
      <c r="B26">
        <v>1</v>
      </c>
      <c r="C26" s="12">
        <v>1</v>
      </c>
      <c r="D26" s="12">
        <v>2</v>
      </c>
      <c r="E26" s="12">
        <v>1</v>
      </c>
      <c r="F26" s="12">
        <v>2</v>
      </c>
      <c r="G26" s="12">
        <v>1</v>
      </c>
      <c r="H26" s="12">
        <v>1</v>
      </c>
      <c r="I26" s="12">
        <v>1</v>
      </c>
      <c r="J26" s="12">
        <v>1</v>
      </c>
      <c r="K26" s="12">
        <v>1</v>
      </c>
      <c r="L26" s="12">
        <v>1</v>
      </c>
      <c r="M26" s="12">
        <v>0</v>
      </c>
      <c r="N26" s="12">
        <v>1</v>
      </c>
      <c r="O26" s="12">
        <v>2</v>
      </c>
      <c r="P26" s="12">
        <v>1</v>
      </c>
      <c r="Q26" s="12" t="s">
        <v>526</v>
      </c>
      <c r="R26" s="12">
        <v>1</v>
      </c>
      <c r="S26" s="12">
        <v>1</v>
      </c>
    </row>
    <row r="27" spans="1:19" x14ac:dyDescent="0.25">
      <c r="A27" t="str">
        <f>'raw data'!B27</f>
        <v>M</v>
      </c>
      <c r="B27">
        <v>2</v>
      </c>
      <c r="C27" s="12">
        <v>3</v>
      </c>
      <c r="D27" s="12" t="s">
        <v>526</v>
      </c>
      <c r="E27" s="12" t="s">
        <v>526</v>
      </c>
      <c r="F27" s="12">
        <v>5</v>
      </c>
      <c r="G27" s="12">
        <v>2</v>
      </c>
      <c r="H27" s="12">
        <v>2</v>
      </c>
      <c r="I27" s="12">
        <v>1</v>
      </c>
      <c r="J27" s="12">
        <v>1</v>
      </c>
      <c r="K27" s="12">
        <v>1</v>
      </c>
      <c r="L27" s="12">
        <v>0</v>
      </c>
      <c r="M27" s="12" t="s">
        <v>526</v>
      </c>
      <c r="N27" s="12">
        <v>1</v>
      </c>
      <c r="O27" s="12">
        <v>5</v>
      </c>
      <c r="P27" s="12">
        <v>0</v>
      </c>
      <c r="Q27" s="12" t="s">
        <v>526</v>
      </c>
      <c r="R27" s="12" t="s">
        <v>526</v>
      </c>
      <c r="S27" s="12">
        <v>1</v>
      </c>
    </row>
    <row r="28" spans="1:19" x14ac:dyDescent="0.25">
      <c r="A28" t="str">
        <f>'raw data'!B28</f>
        <v>F</v>
      </c>
      <c r="B28">
        <v>1</v>
      </c>
      <c r="C28" s="12">
        <v>2</v>
      </c>
      <c r="D28" s="12">
        <v>2</v>
      </c>
      <c r="E28" s="12">
        <v>4</v>
      </c>
      <c r="F28" s="12">
        <v>1</v>
      </c>
      <c r="G28" s="12">
        <v>1</v>
      </c>
      <c r="H28" s="12">
        <v>1</v>
      </c>
      <c r="I28" s="12">
        <v>1</v>
      </c>
      <c r="J28" s="12" t="s">
        <v>526</v>
      </c>
      <c r="K28" s="12">
        <v>1</v>
      </c>
      <c r="L28" s="12">
        <v>1</v>
      </c>
      <c r="M28" s="12">
        <v>0</v>
      </c>
      <c r="N28" s="12">
        <v>1</v>
      </c>
      <c r="O28" s="12">
        <v>2</v>
      </c>
      <c r="P28" s="12">
        <v>1</v>
      </c>
      <c r="Q28" s="12">
        <v>4</v>
      </c>
      <c r="R28" s="12">
        <v>1</v>
      </c>
      <c r="S28" s="12">
        <v>1</v>
      </c>
    </row>
    <row r="29" spans="1:19" x14ac:dyDescent="0.25">
      <c r="A29" t="str">
        <f>'raw data'!B29</f>
        <v>F</v>
      </c>
      <c r="B29">
        <v>1</v>
      </c>
      <c r="C29" s="12">
        <v>3</v>
      </c>
      <c r="D29" s="12">
        <v>2</v>
      </c>
      <c r="E29" s="12">
        <v>5</v>
      </c>
      <c r="F29" s="12">
        <v>2</v>
      </c>
      <c r="G29" s="12">
        <v>1</v>
      </c>
      <c r="H29" s="12">
        <v>1</v>
      </c>
      <c r="I29" s="12" t="s">
        <v>526</v>
      </c>
      <c r="J29" s="12">
        <v>5</v>
      </c>
      <c r="K29" s="12">
        <v>1</v>
      </c>
      <c r="L29" s="12">
        <v>1</v>
      </c>
      <c r="M29" s="12">
        <v>1</v>
      </c>
      <c r="N29" s="12">
        <v>1</v>
      </c>
      <c r="O29" s="12">
        <v>3</v>
      </c>
      <c r="P29" s="12">
        <v>0</v>
      </c>
      <c r="Q29" s="12" t="s">
        <v>526</v>
      </c>
      <c r="R29" s="12">
        <v>0</v>
      </c>
      <c r="S29" s="12" t="s">
        <v>526</v>
      </c>
    </row>
    <row r="30" spans="1:19" x14ac:dyDescent="0.25">
      <c r="A30" t="str">
        <f>'raw data'!B30</f>
        <v>M</v>
      </c>
      <c r="B30">
        <v>2</v>
      </c>
      <c r="C30" s="12">
        <v>4</v>
      </c>
      <c r="D30" s="12" t="s">
        <v>526</v>
      </c>
      <c r="E30" s="12" t="s">
        <v>526</v>
      </c>
      <c r="F30" s="12" t="s">
        <v>526</v>
      </c>
      <c r="G30" s="12" t="s">
        <v>526</v>
      </c>
      <c r="H30" s="12">
        <v>5</v>
      </c>
      <c r="I30" s="12" t="s">
        <v>526</v>
      </c>
      <c r="J30" s="12">
        <v>2</v>
      </c>
      <c r="K30" s="12">
        <v>1</v>
      </c>
      <c r="L30" s="12">
        <v>1</v>
      </c>
      <c r="M30" s="12">
        <v>1</v>
      </c>
      <c r="N30" s="12">
        <v>0</v>
      </c>
      <c r="O30" s="12">
        <v>3</v>
      </c>
      <c r="P30" s="12">
        <v>1</v>
      </c>
      <c r="Q30" s="12">
        <v>4</v>
      </c>
      <c r="R30" s="12">
        <v>1</v>
      </c>
      <c r="S30" s="12">
        <v>1</v>
      </c>
    </row>
    <row r="31" spans="1:19" x14ac:dyDescent="0.25">
      <c r="A31" t="str">
        <f>'raw data'!B31</f>
        <v>F</v>
      </c>
      <c r="B31">
        <v>1</v>
      </c>
      <c r="C31" s="12">
        <v>4</v>
      </c>
      <c r="D31" s="12" t="s">
        <v>526</v>
      </c>
      <c r="E31" s="12" t="s">
        <v>526</v>
      </c>
      <c r="F31" s="12">
        <v>5</v>
      </c>
      <c r="G31" s="12">
        <v>5</v>
      </c>
      <c r="H31" s="12">
        <v>2</v>
      </c>
      <c r="I31" s="12">
        <v>2</v>
      </c>
      <c r="J31" s="12">
        <v>2</v>
      </c>
      <c r="K31" s="12">
        <v>1</v>
      </c>
      <c r="L31" s="12">
        <v>0</v>
      </c>
      <c r="M31" s="12">
        <v>0</v>
      </c>
      <c r="N31" s="12">
        <v>0</v>
      </c>
      <c r="O31" s="12">
        <v>1</v>
      </c>
      <c r="P31" s="12">
        <v>0</v>
      </c>
      <c r="Q31" s="12" t="s">
        <v>526</v>
      </c>
      <c r="R31" s="12" t="s">
        <v>526</v>
      </c>
      <c r="S31" s="12" t="s">
        <v>526</v>
      </c>
    </row>
    <row r="32" spans="1:19" x14ac:dyDescent="0.25">
      <c r="A32" t="str">
        <f>'raw data'!B32</f>
        <v>F</v>
      </c>
      <c r="B32">
        <v>1</v>
      </c>
      <c r="C32" s="12">
        <v>2</v>
      </c>
      <c r="D32" s="12">
        <v>2</v>
      </c>
      <c r="E32" s="12">
        <v>5</v>
      </c>
      <c r="F32" s="12" t="s">
        <v>526</v>
      </c>
      <c r="G32" s="12">
        <v>1</v>
      </c>
      <c r="H32" s="12">
        <v>1</v>
      </c>
      <c r="I32" s="12" t="s">
        <v>526</v>
      </c>
      <c r="J32" s="12">
        <v>1</v>
      </c>
      <c r="K32" s="12">
        <v>0</v>
      </c>
      <c r="L32" s="12">
        <v>1</v>
      </c>
      <c r="M32" s="12">
        <v>1</v>
      </c>
      <c r="N32" s="12">
        <v>1</v>
      </c>
      <c r="O32" s="12">
        <v>1</v>
      </c>
      <c r="P32" s="12">
        <v>0</v>
      </c>
      <c r="Q32" s="12" t="s">
        <v>526</v>
      </c>
      <c r="R32" s="12">
        <v>0</v>
      </c>
      <c r="S32" s="12">
        <v>0</v>
      </c>
    </row>
    <row r="33" spans="1:19" x14ac:dyDescent="0.25">
      <c r="A33" t="str">
        <f>'raw data'!B33</f>
        <v>F</v>
      </c>
      <c r="B33">
        <v>1</v>
      </c>
      <c r="C33" s="12">
        <v>3</v>
      </c>
      <c r="D33" s="12">
        <v>4</v>
      </c>
      <c r="E33" s="12" t="s">
        <v>526</v>
      </c>
      <c r="F33" s="12">
        <v>1</v>
      </c>
      <c r="G33" s="12">
        <v>2</v>
      </c>
      <c r="H33" s="12">
        <v>2</v>
      </c>
      <c r="I33" s="12">
        <v>2</v>
      </c>
      <c r="J33" s="12">
        <v>1</v>
      </c>
      <c r="K33" s="12">
        <v>1</v>
      </c>
      <c r="L33" s="12" t="s">
        <v>526</v>
      </c>
      <c r="M33" s="12">
        <v>0</v>
      </c>
      <c r="N33" s="12">
        <v>0</v>
      </c>
      <c r="O33" s="12">
        <v>4</v>
      </c>
      <c r="P33" s="12">
        <v>1</v>
      </c>
      <c r="Q33" s="12">
        <v>1</v>
      </c>
      <c r="R33" s="12">
        <v>0</v>
      </c>
      <c r="S33" s="12">
        <v>0</v>
      </c>
    </row>
    <row r="34" spans="1:19" x14ac:dyDescent="0.25">
      <c r="A34" t="str">
        <f>'raw data'!B34</f>
        <v>F</v>
      </c>
      <c r="B34">
        <v>1</v>
      </c>
      <c r="C34" s="12">
        <v>1</v>
      </c>
      <c r="D34" s="12">
        <v>1</v>
      </c>
      <c r="E34" s="12">
        <v>2</v>
      </c>
      <c r="F34" s="12">
        <v>2</v>
      </c>
      <c r="G34" s="12">
        <v>1</v>
      </c>
      <c r="H34" s="12">
        <v>1</v>
      </c>
      <c r="I34" s="12">
        <v>1</v>
      </c>
      <c r="J34" s="12">
        <v>1</v>
      </c>
      <c r="K34" s="12">
        <v>0</v>
      </c>
      <c r="L34" s="12" t="s">
        <v>526</v>
      </c>
      <c r="M34" s="12">
        <v>0</v>
      </c>
      <c r="N34" s="12">
        <v>1</v>
      </c>
      <c r="O34" s="12">
        <v>4</v>
      </c>
      <c r="P34" s="12" t="s">
        <v>526</v>
      </c>
      <c r="Q34" s="12" t="s">
        <v>526</v>
      </c>
      <c r="R34" s="12">
        <v>1</v>
      </c>
      <c r="S34" s="12" t="s">
        <v>526</v>
      </c>
    </row>
    <row r="35" spans="1:19" x14ac:dyDescent="0.25">
      <c r="A35" t="str">
        <f>'raw data'!B35</f>
        <v>F</v>
      </c>
      <c r="B35">
        <v>1</v>
      </c>
      <c r="C35" s="12">
        <v>3</v>
      </c>
      <c r="D35" s="12">
        <v>4</v>
      </c>
      <c r="E35" s="12" t="s">
        <v>526</v>
      </c>
      <c r="F35" s="12">
        <v>5</v>
      </c>
      <c r="G35" s="12">
        <v>2</v>
      </c>
      <c r="H35" s="12">
        <v>2</v>
      </c>
      <c r="I35" s="12">
        <v>5</v>
      </c>
      <c r="J35" s="12">
        <v>1</v>
      </c>
      <c r="K35" s="12">
        <v>1</v>
      </c>
      <c r="L35" s="12">
        <v>1</v>
      </c>
      <c r="M35" s="12">
        <v>1</v>
      </c>
      <c r="N35" s="12" t="s">
        <v>526</v>
      </c>
      <c r="O35" s="12">
        <v>2</v>
      </c>
      <c r="P35" s="12">
        <v>1</v>
      </c>
      <c r="Q35" s="12">
        <v>1</v>
      </c>
      <c r="R35" s="12">
        <v>1</v>
      </c>
      <c r="S35" s="12">
        <v>1</v>
      </c>
    </row>
    <row r="36" spans="1:19" x14ac:dyDescent="0.25">
      <c r="A36" t="str">
        <f>'raw data'!B36</f>
        <v>F</v>
      </c>
      <c r="B36">
        <v>1</v>
      </c>
      <c r="C36" s="12">
        <v>4</v>
      </c>
      <c r="D36" s="12" t="s">
        <v>526</v>
      </c>
      <c r="E36" s="12" t="s">
        <v>526</v>
      </c>
      <c r="F36" s="12" t="s">
        <v>526</v>
      </c>
      <c r="G36" s="12" t="s">
        <v>526</v>
      </c>
      <c r="H36" s="12">
        <v>5</v>
      </c>
      <c r="I36" s="12">
        <v>2</v>
      </c>
      <c r="J36" s="12">
        <v>5</v>
      </c>
      <c r="K36" s="12" t="s">
        <v>526</v>
      </c>
      <c r="L36" s="12">
        <v>1</v>
      </c>
      <c r="M36" s="12">
        <v>0</v>
      </c>
      <c r="N36" s="12" t="s">
        <v>526</v>
      </c>
      <c r="O36" s="12">
        <v>5</v>
      </c>
      <c r="P36" s="12">
        <v>1</v>
      </c>
      <c r="Q36" s="12">
        <v>3</v>
      </c>
      <c r="R36" s="12">
        <v>1</v>
      </c>
      <c r="S36" s="12">
        <v>0</v>
      </c>
    </row>
    <row r="37" spans="1:19" x14ac:dyDescent="0.25">
      <c r="A37" t="str">
        <f>'raw data'!B37</f>
        <v>F</v>
      </c>
      <c r="B37">
        <v>1</v>
      </c>
      <c r="C37" s="12">
        <v>2</v>
      </c>
      <c r="D37" s="12">
        <v>2</v>
      </c>
      <c r="E37" s="12">
        <v>5</v>
      </c>
      <c r="F37" s="12" t="s">
        <v>526</v>
      </c>
      <c r="G37" s="12">
        <v>1</v>
      </c>
      <c r="H37" s="12" t="s">
        <v>526</v>
      </c>
      <c r="I37" s="12" t="s">
        <v>526</v>
      </c>
      <c r="J37" s="12">
        <v>1</v>
      </c>
      <c r="K37" s="12">
        <v>0</v>
      </c>
      <c r="L37" s="12">
        <v>1</v>
      </c>
      <c r="M37" s="12">
        <v>0</v>
      </c>
      <c r="N37" s="12">
        <v>0</v>
      </c>
      <c r="O37" s="12">
        <v>1</v>
      </c>
      <c r="P37" s="12">
        <v>0</v>
      </c>
      <c r="Q37" s="12" t="s">
        <v>526</v>
      </c>
      <c r="R37" s="12">
        <v>0</v>
      </c>
      <c r="S37" s="12">
        <v>0</v>
      </c>
    </row>
    <row r="38" spans="1:19" x14ac:dyDescent="0.25">
      <c r="A38" t="str">
        <f>'raw data'!B38</f>
        <v>M</v>
      </c>
      <c r="B38">
        <v>2</v>
      </c>
      <c r="C38" s="12">
        <v>3</v>
      </c>
      <c r="D38" s="12" t="s">
        <v>526</v>
      </c>
      <c r="E38" s="12" t="s">
        <v>526</v>
      </c>
      <c r="F38" s="12" t="s">
        <v>526</v>
      </c>
      <c r="G38" s="12">
        <v>5</v>
      </c>
      <c r="H38" s="12">
        <v>5</v>
      </c>
      <c r="I38" s="12">
        <v>5</v>
      </c>
      <c r="J38" s="12">
        <v>2</v>
      </c>
      <c r="K38" s="12">
        <v>1</v>
      </c>
      <c r="L38" s="12">
        <v>1</v>
      </c>
      <c r="M38" s="12">
        <v>1</v>
      </c>
      <c r="N38" s="12">
        <v>0</v>
      </c>
      <c r="O38" s="12">
        <v>3</v>
      </c>
      <c r="P38" s="12">
        <v>0</v>
      </c>
      <c r="Q38" s="12" t="s">
        <v>526</v>
      </c>
      <c r="R38" s="12">
        <v>1</v>
      </c>
      <c r="S38" s="12">
        <v>1</v>
      </c>
    </row>
    <row r="39" spans="1:19" x14ac:dyDescent="0.25">
      <c r="A39" t="str">
        <f>'raw data'!B39</f>
        <v>F</v>
      </c>
      <c r="B39">
        <v>1</v>
      </c>
      <c r="C39" s="12">
        <v>1</v>
      </c>
      <c r="D39" s="12">
        <v>1</v>
      </c>
      <c r="E39" s="12">
        <v>1</v>
      </c>
      <c r="F39" s="12">
        <v>2</v>
      </c>
      <c r="G39" s="12">
        <v>1</v>
      </c>
      <c r="H39" s="12" t="s">
        <v>526</v>
      </c>
      <c r="I39" s="12">
        <v>1</v>
      </c>
      <c r="J39" s="12">
        <v>1</v>
      </c>
      <c r="K39" s="12">
        <v>1</v>
      </c>
      <c r="L39" s="12">
        <v>1</v>
      </c>
      <c r="M39" s="12">
        <v>0</v>
      </c>
      <c r="N39" s="12">
        <v>1</v>
      </c>
      <c r="O39" s="12">
        <v>2</v>
      </c>
      <c r="P39" s="12">
        <v>0</v>
      </c>
      <c r="Q39" s="12" t="s">
        <v>526</v>
      </c>
      <c r="R39" s="12">
        <v>1</v>
      </c>
      <c r="S39" s="12">
        <v>1</v>
      </c>
    </row>
    <row r="40" spans="1:19" x14ac:dyDescent="0.25">
      <c r="A40" t="str">
        <f>'raw data'!B40</f>
        <v>M</v>
      </c>
      <c r="B40">
        <v>2</v>
      </c>
      <c r="C40" s="12">
        <v>2</v>
      </c>
      <c r="D40" s="12">
        <v>1</v>
      </c>
      <c r="E40" s="12">
        <v>1</v>
      </c>
      <c r="F40" s="12">
        <v>1</v>
      </c>
      <c r="G40" s="12">
        <v>1</v>
      </c>
      <c r="H40" s="12">
        <v>2</v>
      </c>
      <c r="I40" s="12">
        <v>1</v>
      </c>
      <c r="J40" s="12" t="s">
        <v>526</v>
      </c>
      <c r="K40" s="12">
        <v>0</v>
      </c>
      <c r="L40" s="12">
        <v>1</v>
      </c>
      <c r="M40" s="12">
        <v>0</v>
      </c>
      <c r="N40" s="12">
        <v>0</v>
      </c>
      <c r="O40" s="12">
        <v>1</v>
      </c>
      <c r="P40" s="12" t="s">
        <v>526</v>
      </c>
      <c r="Q40" s="12" t="s">
        <v>526</v>
      </c>
      <c r="R40" s="12">
        <v>0</v>
      </c>
      <c r="S40" s="12">
        <v>0</v>
      </c>
    </row>
    <row r="41" spans="1:19" x14ac:dyDescent="0.25">
      <c r="A41" t="str">
        <f>'raw data'!B41</f>
        <v>M</v>
      </c>
      <c r="B41">
        <v>2</v>
      </c>
      <c r="C41" s="12">
        <v>4</v>
      </c>
      <c r="D41" s="12" t="s">
        <v>526</v>
      </c>
      <c r="E41" s="12" t="s">
        <v>526</v>
      </c>
      <c r="F41" s="12">
        <v>2</v>
      </c>
      <c r="G41" s="12" t="s">
        <v>526</v>
      </c>
      <c r="H41" s="12">
        <v>5</v>
      </c>
      <c r="I41" s="12" t="s">
        <v>526</v>
      </c>
      <c r="J41" s="12" t="s">
        <v>526</v>
      </c>
      <c r="K41" s="12">
        <v>1</v>
      </c>
      <c r="L41" s="12">
        <v>1</v>
      </c>
      <c r="M41" s="12">
        <v>0</v>
      </c>
      <c r="N41" s="12">
        <v>0</v>
      </c>
      <c r="O41" s="12">
        <v>4</v>
      </c>
      <c r="P41" s="12">
        <v>1</v>
      </c>
      <c r="Q41" s="12">
        <v>3</v>
      </c>
      <c r="R41" s="12">
        <v>1</v>
      </c>
      <c r="S41" s="12">
        <v>0</v>
      </c>
    </row>
    <row r="42" spans="1:19" x14ac:dyDescent="0.25">
      <c r="A42" t="str">
        <f>'raw data'!B42</f>
        <v>M</v>
      </c>
      <c r="B42">
        <v>2</v>
      </c>
      <c r="C42" s="12">
        <v>5</v>
      </c>
      <c r="D42" s="12">
        <v>1</v>
      </c>
      <c r="E42" s="12">
        <v>5</v>
      </c>
      <c r="F42" s="12">
        <v>2</v>
      </c>
      <c r="G42" s="12">
        <v>1</v>
      </c>
      <c r="H42" s="12" t="s">
        <v>526</v>
      </c>
      <c r="I42" s="12" t="s">
        <v>526</v>
      </c>
      <c r="J42" s="12">
        <v>2</v>
      </c>
      <c r="K42" s="12" t="s">
        <v>526</v>
      </c>
      <c r="L42" s="12">
        <v>1</v>
      </c>
      <c r="M42" s="12">
        <v>0</v>
      </c>
      <c r="N42" s="12">
        <v>1</v>
      </c>
      <c r="O42" s="12">
        <v>2</v>
      </c>
      <c r="P42" s="12">
        <v>0</v>
      </c>
      <c r="Q42" s="12" t="s">
        <v>526</v>
      </c>
      <c r="R42" s="12">
        <v>1</v>
      </c>
      <c r="S42" s="12" t="s">
        <v>526</v>
      </c>
    </row>
    <row r="43" spans="1:19" x14ac:dyDescent="0.25">
      <c r="A43" t="str">
        <f>'raw data'!B43</f>
        <v>M</v>
      </c>
      <c r="B43">
        <v>2</v>
      </c>
      <c r="C43" s="12">
        <v>2</v>
      </c>
      <c r="D43" s="12">
        <v>2</v>
      </c>
      <c r="E43" s="12">
        <v>5</v>
      </c>
      <c r="F43" s="12">
        <v>1</v>
      </c>
      <c r="G43" s="12">
        <v>2</v>
      </c>
      <c r="H43" s="12">
        <v>1</v>
      </c>
      <c r="I43" s="12">
        <v>1</v>
      </c>
      <c r="J43" s="12">
        <v>2</v>
      </c>
      <c r="K43" s="12">
        <v>1</v>
      </c>
      <c r="L43" s="12">
        <v>1</v>
      </c>
      <c r="M43" s="12">
        <v>0</v>
      </c>
      <c r="N43" s="12">
        <v>0</v>
      </c>
      <c r="O43" s="12">
        <v>3</v>
      </c>
      <c r="P43" s="12">
        <v>1</v>
      </c>
      <c r="Q43" s="12">
        <v>3</v>
      </c>
      <c r="R43" s="12" t="s">
        <v>526</v>
      </c>
      <c r="S43" s="12">
        <v>1</v>
      </c>
    </row>
    <row r="44" spans="1:19" x14ac:dyDescent="0.25">
      <c r="A44" t="str">
        <f>'raw data'!B44</f>
        <v>M</v>
      </c>
      <c r="B44">
        <v>2</v>
      </c>
      <c r="C44" s="12">
        <v>4</v>
      </c>
      <c r="D44" s="12" t="s">
        <v>526</v>
      </c>
      <c r="E44" s="12" t="s">
        <v>526</v>
      </c>
      <c r="F44" s="12" t="s">
        <v>526</v>
      </c>
      <c r="G44" s="12" t="s">
        <v>526</v>
      </c>
      <c r="H44" s="12">
        <v>5</v>
      </c>
      <c r="I44" s="12">
        <v>5</v>
      </c>
      <c r="J44" s="12">
        <v>5</v>
      </c>
      <c r="K44" s="12" t="s">
        <v>526</v>
      </c>
      <c r="L44" s="12" t="s">
        <v>526</v>
      </c>
      <c r="M44" s="12">
        <v>0</v>
      </c>
      <c r="N44" s="12">
        <v>0</v>
      </c>
      <c r="O44" s="12">
        <v>5</v>
      </c>
      <c r="P44" s="12">
        <v>0</v>
      </c>
      <c r="Q44" s="12" t="s">
        <v>526</v>
      </c>
      <c r="R44" s="12">
        <v>1</v>
      </c>
      <c r="S44" s="12">
        <v>0</v>
      </c>
    </row>
    <row r="45" spans="1:19" x14ac:dyDescent="0.25">
      <c r="A45" t="str">
        <f>'raw data'!B45</f>
        <v>M</v>
      </c>
      <c r="B45">
        <v>2</v>
      </c>
      <c r="C45" s="12">
        <v>4</v>
      </c>
      <c r="D45" s="12">
        <v>2</v>
      </c>
      <c r="E45" s="12">
        <v>1</v>
      </c>
      <c r="F45" s="12">
        <v>5</v>
      </c>
      <c r="G45" s="12">
        <v>5</v>
      </c>
      <c r="H45" s="12">
        <v>5</v>
      </c>
      <c r="I45" s="12">
        <v>2</v>
      </c>
      <c r="J45" s="12">
        <v>2</v>
      </c>
      <c r="K45" s="12">
        <v>1</v>
      </c>
      <c r="L45" s="12">
        <v>1</v>
      </c>
      <c r="M45" s="12">
        <v>0</v>
      </c>
      <c r="N45" s="12">
        <v>0</v>
      </c>
      <c r="O45" s="12">
        <v>5</v>
      </c>
      <c r="P45" s="12">
        <v>1</v>
      </c>
      <c r="Q45" s="12">
        <v>1</v>
      </c>
      <c r="R45" s="12">
        <v>1</v>
      </c>
      <c r="S45" s="12">
        <v>1</v>
      </c>
    </row>
    <row r="46" spans="1:19" x14ac:dyDescent="0.25">
      <c r="A46" t="str">
        <f>'raw data'!B46</f>
        <v>F</v>
      </c>
      <c r="B46">
        <v>1</v>
      </c>
      <c r="C46" s="12">
        <v>3</v>
      </c>
      <c r="D46" s="12">
        <v>2</v>
      </c>
      <c r="E46" s="12">
        <v>4</v>
      </c>
      <c r="F46" s="12">
        <v>1</v>
      </c>
      <c r="G46" s="12">
        <v>2</v>
      </c>
      <c r="H46" s="12">
        <v>2</v>
      </c>
      <c r="I46" s="12">
        <v>2</v>
      </c>
      <c r="J46" s="12">
        <v>2</v>
      </c>
      <c r="K46" s="12">
        <v>1</v>
      </c>
      <c r="L46" s="12">
        <v>1</v>
      </c>
      <c r="M46" s="12" t="s">
        <v>526</v>
      </c>
      <c r="N46" s="12">
        <v>0</v>
      </c>
      <c r="O46" s="12">
        <v>5</v>
      </c>
      <c r="P46" s="12">
        <v>1</v>
      </c>
      <c r="Q46" s="12">
        <v>3</v>
      </c>
      <c r="R46" s="12">
        <v>1</v>
      </c>
      <c r="S46" s="12">
        <v>1</v>
      </c>
    </row>
    <row r="47" spans="1:19" x14ac:dyDescent="0.25">
      <c r="A47" t="str">
        <f>'raw data'!B47</f>
        <v>F</v>
      </c>
      <c r="B47">
        <v>1</v>
      </c>
      <c r="C47" s="12">
        <v>1</v>
      </c>
      <c r="D47" s="12">
        <v>1</v>
      </c>
      <c r="E47" s="12">
        <v>4</v>
      </c>
      <c r="F47" s="12">
        <v>2</v>
      </c>
      <c r="G47" s="12">
        <v>1</v>
      </c>
      <c r="H47" s="12">
        <v>1</v>
      </c>
      <c r="I47" s="12">
        <v>1</v>
      </c>
      <c r="J47" s="12">
        <v>5</v>
      </c>
      <c r="K47" s="12" t="s">
        <v>526</v>
      </c>
      <c r="L47" s="12">
        <v>1</v>
      </c>
      <c r="M47" s="12">
        <v>0</v>
      </c>
      <c r="N47" s="12">
        <v>1</v>
      </c>
      <c r="O47" s="12">
        <v>3</v>
      </c>
      <c r="P47" s="12" t="s">
        <v>526</v>
      </c>
      <c r="Q47" s="12" t="s">
        <v>526</v>
      </c>
      <c r="R47" s="12">
        <v>1</v>
      </c>
      <c r="S47" s="12" t="s">
        <v>526</v>
      </c>
    </row>
    <row r="48" spans="1:19" x14ac:dyDescent="0.25">
      <c r="A48" t="str">
        <f>'raw data'!B48</f>
        <v>F</v>
      </c>
      <c r="B48">
        <v>1</v>
      </c>
      <c r="C48" s="12">
        <v>2</v>
      </c>
      <c r="D48" s="12">
        <v>2</v>
      </c>
      <c r="E48" s="12">
        <v>5</v>
      </c>
      <c r="F48" s="12">
        <v>1</v>
      </c>
      <c r="G48" s="12">
        <v>2</v>
      </c>
      <c r="H48" s="12">
        <v>1</v>
      </c>
      <c r="I48" s="12">
        <v>1</v>
      </c>
      <c r="J48" s="12">
        <v>2</v>
      </c>
      <c r="K48" s="12">
        <v>1</v>
      </c>
      <c r="L48" s="12">
        <v>1</v>
      </c>
      <c r="M48" s="12">
        <v>1</v>
      </c>
      <c r="N48" s="12">
        <v>0</v>
      </c>
      <c r="O48" s="12">
        <v>2</v>
      </c>
      <c r="P48" s="12">
        <v>1</v>
      </c>
      <c r="Q48" s="12">
        <v>4</v>
      </c>
      <c r="R48" s="12" t="s">
        <v>526</v>
      </c>
      <c r="S48" s="12">
        <v>1</v>
      </c>
    </row>
    <row r="49" spans="1:19" x14ac:dyDescent="0.25">
      <c r="A49" t="str">
        <f>'raw data'!B49</f>
        <v>F</v>
      </c>
      <c r="B49">
        <v>1</v>
      </c>
      <c r="C49" s="12">
        <v>1</v>
      </c>
      <c r="D49" s="12">
        <v>1</v>
      </c>
      <c r="E49" s="12">
        <v>1</v>
      </c>
      <c r="F49" s="12">
        <v>2</v>
      </c>
      <c r="G49" s="12">
        <v>1</v>
      </c>
      <c r="H49" s="12" t="s">
        <v>526</v>
      </c>
      <c r="I49" s="12">
        <v>1</v>
      </c>
      <c r="J49" s="12">
        <v>1</v>
      </c>
      <c r="K49" s="12">
        <v>1</v>
      </c>
      <c r="L49" s="12">
        <v>1</v>
      </c>
      <c r="M49" s="12">
        <v>0</v>
      </c>
      <c r="N49" s="12">
        <v>1</v>
      </c>
      <c r="O49" s="12">
        <v>2</v>
      </c>
      <c r="P49" s="12">
        <v>1</v>
      </c>
      <c r="Q49" s="12">
        <v>3</v>
      </c>
      <c r="R49" s="12">
        <v>1</v>
      </c>
      <c r="S49" s="12">
        <v>1</v>
      </c>
    </row>
    <row r="50" spans="1:19" x14ac:dyDescent="0.25">
      <c r="A50" t="str">
        <f>'raw data'!B50</f>
        <v>M</v>
      </c>
      <c r="B50">
        <v>2</v>
      </c>
      <c r="C50" s="12">
        <v>3</v>
      </c>
      <c r="D50" s="12" t="s">
        <v>526</v>
      </c>
      <c r="E50" s="12" t="s">
        <v>526</v>
      </c>
      <c r="F50" s="12">
        <v>5</v>
      </c>
      <c r="G50" s="12">
        <v>2</v>
      </c>
      <c r="H50" s="12">
        <v>2</v>
      </c>
      <c r="I50" s="12">
        <v>2</v>
      </c>
      <c r="J50" s="12">
        <v>2</v>
      </c>
      <c r="K50" s="12">
        <v>0</v>
      </c>
      <c r="L50" s="12">
        <v>0</v>
      </c>
      <c r="M50" s="12" t="s">
        <v>526</v>
      </c>
      <c r="N50" s="12">
        <v>1</v>
      </c>
      <c r="O50" s="12">
        <v>5</v>
      </c>
      <c r="P50" s="12">
        <v>1</v>
      </c>
      <c r="Q50" s="12">
        <v>2</v>
      </c>
      <c r="R50" s="12">
        <v>1</v>
      </c>
      <c r="S50" s="12">
        <v>1</v>
      </c>
    </row>
    <row r="51" spans="1:19" x14ac:dyDescent="0.25">
      <c r="A51" t="str">
        <f>'raw data'!B51</f>
        <v>M</v>
      </c>
      <c r="B51">
        <v>2</v>
      </c>
      <c r="C51" s="12">
        <v>4</v>
      </c>
      <c r="D51" s="12" t="s">
        <v>526</v>
      </c>
      <c r="E51" s="12" t="s">
        <v>526</v>
      </c>
      <c r="F51" s="12" t="s">
        <v>526</v>
      </c>
      <c r="G51" s="12" t="s">
        <v>526</v>
      </c>
      <c r="H51" s="12" t="s">
        <v>526</v>
      </c>
      <c r="I51" s="12" t="s">
        <v>526</v>
      </c>
      <c r="J51" s="12">
        <v>5</v>
      </c>
      <c r="K51" s="12" t="s">
        <v>526</v>
      </c>
      <c r="L51" s="12" t="s">
        <v>526</v>
      </c>
      <c r="M51" s="12">
        <v>0</v>
      </c>
      <c r="N51" s="12">
        <v>0</v>
      </c>
      <c r="O51" s="12">
        <v>5</v>
      </c>
      <c r="P51" s="12">
        <v>0</v>
      </c>
      <c r="Q51" s="12" t="s">
        <v>526</v>
      </c>
      <c r="R51" s="12">
        <v>1</v>
      </c>
      <c r="S51" s="12">
        <v>0</v>
      </c>
    </row>
    <row r="52" spans="1:19" x14ac:dyDescent="0.25">
      <c r="A52" t="str">
        <f>'raw data'!B52</f>
        <v>F</v>
      </c>
      <c r="B52">
        <v>1</v>
      </c>
      <c r="C52" s="12">
        <v>3</v>
      </c>
      <c r="D52" s="12">
        <v>2</v>
      </c>
      <c r="E52" s="12">
        <v>4</v>
      </c>
      <c r="F52" s="12">
        <v>5</v>
      </c>
      <c r="G52" s="12">
        <v>2</v>
      </c>
      <c r="H52" s="12">
        <v>2</v>
      </c>
      <c r="I52" s="12">
        <v>2</v>
      </c>
      <c r="J52" s="12">
        <v>2</v>
      </c>
      <c r="K52" s="12">
        <v>1</v>
      </c>
      <c r="L52" s="12">
        <v>1</v>
      </c>
      <c r="M52" s="12">
        <v>0</v>
      </c>
      <c r="N52" s="12">
        <v>1</v>
      </c>
      <c r="O52" s="12">
        <v>4</v>
      </c>
      <c r="P52" s="12">
        <v>1</v>
      </c>
      <c r="Q52" s="12">
        <v>2</v>
      </c>
      <c r="R52" s="12">
        <v>1</v>
      </c>
      <c r="S52" s="12">
        <v>1</v>
      </c>
    </row>
    <row r="53" spans="1:19" x14ac:dyDescent="0.25">
      <c r="A53" t="str">
        <f>'raw data'!B53</f>
        <v>F</v>
      </c>
      <c r="B53">
        <v>1</v>
      </c>
      <c r="C53" s="12">
        <v>2</v>
      </c>
      <c r="D53" s="12">
        <v>2</v>
      </c>
      <c r="E53" s="12">
        <v>5</v>
      </c>
      <c r="F53" s="12" t="s">
        <v>526</v>
      </c>
      <c r="G53" s="12">
        <v>1</v>
      </c>
      <c r="H53" s="12">
        <v>1</v>
      </c>
      <c r="I53" s="12" t="s">
        <v>526</v>
      </c>
      <c r="J53" s="12">
        <v>1</v>
      </c>
      <c r="K53" s="12">
        <v>0</v>
      </c>
      <c r="L53" s="12">
        <v>1</v>
      </c>
      <c r="M53" s="12">
        <v>1</v>
      </c>
      <c r="N53" s="12">
        <v>1</v>
      </c>
      <c r="O53" s="12">
        <v>1</v>
      </c>
      <c r="P53" s="12">
        <v>0</v>
      </c>
      <c r="Q53" s="12" t="s">
        <v>526</v>
      </c>
      <c r="R53" s="12">
        <v>0</v>
      </c>
      <c r="S53" s="12">
        <v>0</v>
      </c>
    </row>
    <row r="54" spans="1:19" x14ac:dyDescent="0.25">
      <c r="A54" t="str">
        <f>'raw data'!B54</f>
        <v>M</v>
      </c>
      <c r="B54">
        <v>2</v>
      </c>
      <c r="C54" s="12">
        <v>5</v>
      </c>
      <c r="D54" s="12" t="s">
        <v>526</v>
      </c>
      <c r="E54" s="12" t="s">
        <v>526</v>
      </c>
      <c r="F54" s="12" t="s">
        <v>526</v>
      </c>
      <c r="G54" s="12" t="s">
        <v>526</v>
      </c>
      <c r="H54" s="12" t="s">
        <v>526</v>
      </c>
      <c r="I54" s="12" t="s">
        <v>526</v>
      </c>
      <c r="J54" s="12">
        <v>5</v>
      </c>
      <c r="K54" s="12">
        <v>1</v>
      </c>
      <c r="L54" s="12" t="s">
        <v>526</v>
      </c>
      <c r="M54" s="12">
        <v>0</v>
      </c>
      <c r="N54" s="12">
        <v>1</v>
      </c>
      <c r="O54" s="12">
        <v>4</v>
      </c>
      <c r="P54" s="12" t="s">
        <v>526</v>
      </c>
      <c r="Q54" s="12" t="s">
        <v>526</v>
      </c>
      <c r="R54" s="12">
        <v>1</v>
      </c>
      <c r="S54" s="12">
        <v>1</v>
      </c>
    </row>
    <row r="55" spans="1:19" x14ac:dyDescent="0.25">
      <c r="A55" t="str">
        <f>'raw data'!B55</f>
        <v>F</v>
      </c>
      <c r="B55">
        <v>1</v>
      </c>
      <c r="C55" s="12">
        <v>2</v>
      </c>
      <c r="D55" s="12">
        <v>2</v>
      </c>
      <c r="E55" s="12">
        <v>5</v>
      </c>
      <c r="F55" s="12" t="s">
        <v>526</v>
      </c>
      <c r="G55" s="12">
        <v>1</v>
      </c>
      <c r="H55" s="12">
        <v>1</v>
      </c>
      <c r="I55" s="12" t="s">
        <v>526</v>
      </c>
      <c r="J55" s="12">
        <v>1</v>
      </c>
      <c r="K55" s="12">
        <v>0</v>
      </c>
      <c r="L55" s="12">
        <v>1</v>
      </c>
      <c r="M55" s="12">
        <v>1</v>
      </c>
      <c r="N55" s="12">
        <v>1</v>
      </c>
      <c r="O55" s="12">
        <v>1</v>
      </c>
      <c r="P55" s="12">
        <v>0</v>
      </c>
      <c r="Q55" s="12" t="s">
        <v>526</v>
      </c>
      <c r="R55" s="12">
        <v>0</v>
      </c>
      <c r="S55" s="12">
        <v>0</v>
      </c>
    </row>
    <row r="56" spans="1:19" x14ac:dyDescent="0.25">
      <c r="A56" t="str">
        <f>'raw data'!B56</f>
        <v>M</v>
      </c>
      <c r="B56">
        <v>2</v>
      </c>
      <c r="C56" s="12">
        <v>1</v>
      </c>
      <c r="D56" s="12">
        <v>1</v>
      </c>
      <c r="E56" s="12">
        <v>5</v>
      </c>
      <c r="F56" s="12">
        <v>2</v>
      </c>
      <c r="G56" s="12">
        <v>1</v>
      </c>
      <c r="H56" s="12" t="s">
        <v>526</v>
      </c>
      <c r="I56" s="12">
        <v>1</v>
      </c>
      <c r="J56" s="12">
        <v>2</v>
      </c>
      <c r="K56" s="12" t="s">
        <v>526</v>
      </c>
      <c r="L56" s="12">
        <v>1</v>
      </c>
      <c r="M56" s="12">
        <v>0</v>
      </c>
      <c r="N56" s="12">
        <v>1</v>
      </c>
      <c r="O56" s="12">
        <v>4</v>
      </c>
      <c r="P56" s="12">
        <v>0</v>
      </c>
      <c r="Q56" s="12" t="s">
        <v>526</v>
      </c>
      <c r="R56" s="12">
        <v>1</v>
      </c>
      <c r="S56" s="12" t="s">
        <v>526</v>
      </c>
    </row>
    <row r="57" spans="1:19" x14ac:dyDescent="0.25">
      <c r="A57" t="str">
        <f>'raw data'!B57</f>
        <v>M</v>
      </c>
      <c r="B57">
        <v>2</v>
      </c>
      <c r="C57" s="12">
        <v>3</v>
      </c>
      <c r="D57" s="12">
        <v>4</v>
      </c>
      <c r="E57" s="12" t="s">
        <v>526</v>
      </c>
      <c r="F57" s="12">
        <v>5</v>
      </c>
      <c r="G57" s="12">
        <v>1</v>
      </c>
      <c r="H57" s="12">
        <v>2</v>
      </c>
      <c r="I57" s="12">
        <v>1</v>
      </c>
      <c r="J57" s="12">
        <v>1</v>
      </c>
      <c r="K57" s="12">
        <v>0</v>
      </c>
      <c r="L57" s="12">
        <v>0</v>
      </c>
      <c r="M57" s="12">
        <v>0</v>
      </c>
      <c r="N57" s="12">
        <v>1</v>
      </c>
      <c r="O57" s="12">
        <v>3</v>
      </c>
      <c r="P57" s="12">
        <v>1</v>
      </c>
      <c r="Q57" s="12">
        <v>3</v>
      </c>
      <c r="R57" s="12" t="s">
        <v>526</v>
      </c>
      <c r="S57" s="12">
        <v>1</v>
      </c>
    </row>
    <row r="58" spans="1:19" x14ac:dyDescent="0.25">
      <c r="A58" t="str">
        <f>'raw data'!B58</f>
        <v>M</v>
      </c>
      <c r="B58">
        <v>2</v>
      </c>
      <c r="C58" s="12">
        <v>4</v>
      </c>
      <c r="D58" s="12" t="s">
        <v>526</v>
      </c>
      <c r="E58" s="12" t="s">
        <v>526</v>
      </c>
      <c r="F58" s="12">
        <v>5</v>
      </c>
      <c r="G58" s="12">
        <v>5</v>
      </c>
      <c r="H58" s="12">
        <v>5</v>
      </c>
      <c r="I58" s="12">
        <v>2</v>
      </c>
      <c r="J58" s="12">
        <v>5</v>
      </c>
      <c r="K58" s="12" t="s">
        <v>526</v>
      </c>
      <c r="L58" s="12">
        <v>1</v>
      </c>
      <c r="M58" s="12">
        <v>0</v>
      </c>
      <c r="N58" s="12">
        <v>1</v>
      </c>
      <c r="O58" s="12">
        <v>5</v>
      </c>
      <c r="P58" s="12">
        <v>1</v>
      </c>
      <c r="Q58" s="12">
        <v>1</v>
      </c>
      <c r="R58" s="12">
        <v>1</v>
      </c>
      <c r="S58" s="12">
        <v>0</v>
      </c>
    </row>
    <row r="59" spans="1:19" x14ac:dyDescent="0.25">
      <c r="A59" t="str">
        <f>'raw data'!B59</f>
        <v>M</v>
      </c>
      <c r="B59">
        <v>2</v>
      </c>
      <c r="C59" s="12">
        <v>1</v>
      </c>
      <c r="D59" s="12">
        <v>1</v>
      </c>
      <c r="E59" s="12">
        <v>5</v>
      </c>
      <c r="F59" s="12">
        <v>2</v>
      </c>
      <c r="G59" s="12">
        <v>1</v>
      </c>
      <c r="H59" s="12" t="s">
        <v>526</v>
      </c>
      <c r="I59" s="12">
        <v>1</v>
      </c>
      <c r="J59" s="12">
        <v>2</v>
      </c>
      <c r="K59" s="12" t="s">
        <v>526</v>
      </c>
      <c r="L59" s="12">
        <v>1</v>
      </c>
      <c r="M59" s="12">
        <v>0</v>
      </c>
      <c r="N59" s="12">
        <v>1</v>
      </c>
      <c r="O59" s="12">
        <v>4</v>
      </c>
      <c r="P59" s="12">
        <v>0</v>
      </c>
      <c r="Q59" s="12" t="s">
        <v>526</v>
      </c>
      <c r="R59" s="12">
        <v>1</v>
      </c>
      <c r="S59" s="12" t="s">
        <v>526</v>
      </c>
    </row>
    <row r="60" spans="1:19" x14ac:dyDescent="0.25">
      <c r="A60" t="str">
        <f>'raw data'!B60</f>
        <v>M</v>
      </c>
      <c r="B60">
        <v>2</v>
      </c>
      <c r="C60" s="12">
        <v>3</v>
      </c>
      <c r="D60" s="12" t="s">
        <v>526</v>
      </c>
      <c r="E60" s="12" t="s">
        <v>526</v>
      </c>
      <c r="F60" s="12">
        <v>5</v>
      </c>
      <c r="G60" s="12">
        <v>2</v>
      </c>
      <c r="H60" s="12">
        <v>2</v>
      </c>
      <c r="I60" s="12">
        <v>1</v>
      </c>
      <c r="J60" s="12">
        <v>1</v>
      </c>
      <c r="K60" s="12">
        <v>1</v>
      </c>
      <c r="L60" s="12">
        <v>0</v>
      </c>
      <c r="M60" s="12">
        <v>0</v>
      </c>
      <c r="N60" s="12">
        <v>1</v>
      </c>
      <c r="O60" s="12">
        <v>5</v>
      </c>
      <c r="P60" s="12">
        <v>0</v>
      </c>
      <c r="Q60" s="12" t="s">
        <v>526</v>
      </c>
      <c r="R60" s="12">
        <v>1</v>
      </c>
      <c r="S60" s="12">
        <v>1</v>
      </c>
    </row>
    <row r="61" spans="1:19" x14ac:dyDescent="0.25">
      <c r="A61" t="str">
        <f>'raw data'!B61</f>
        <v>M</v>
      </c>
      <c r="B61">
        <v>2</v>
      </c>
      <c r="C61" s="12">
        <v>3</v>
      </c>
      <c r="D61" s="12" t="s">
        <v>526</v>
      </c>
      <c r="E61" s="12" t="s">
        <v>526</v>
      </c>
      <c r="F61" s="12">
        <v>5</v>
      </c>
      <c r="G61" s="12">
        <v>1</v>
      </c>
      <c r="H61" s="12">
        <v>2</v>
      </c>
      <c r="I61" s="12">
        <v>1</v>
      </c>
      <c r="J61" s="12">
        <v>1</v>
      </c>
      <c r="K61" s="12">
        <v>0</v>
      </c>
      <c r="L61" s="12">
        <v>0</v>
      </c>
      <c r="M61" s="12">
        <v>0</v>
      </c>
      <c r="N61" s="12">
        <v>1</v>
      </c>
      <c r="O61" s="12">
        <v>5</v>
      </c>
      <c r="P61" s="12">
        <v>0</v>
      </c>
      <c r="Q61" s="12" t="s">
        <v>526</v>
      </c>
      <c r="R61" s="12" t="s">
        <v>526</v>
      </c>
      <c r="S61" s="12">
        <v>1</v>
      </c>
    </row>
    <row r="62" spans="1:19" x14ac:dyDescent="0.25">
      <c r="A62" t="str">
        <f>'raw data'!B62</f>
        <v>M</v>
      </c>
      <c r="B62">
        <v>2</v>
      </c>
      <c r="C62" s="12">
        <v>4</v>
      </c>
      <c r="D62" s="12" t="s">
        <v>526</v>
      </c>
      <c r="E62" s="12" t="s">
        <v>526</v>
      </c>
      <c r="F62" s="12" t="s">
        <v>526</v>
      </c>
      <c r="G62" s="12" t="s">
        <v>526</v>
      </c>
      <c r="H62" s="12" t="s">
        <v>526</v>
      </c>
      <c r="I62" s="12" t="s">
        <v>526</v>
      </c>
      <c r="J62" s="12">
        <v>5</v>
      </c>
      <c r="K62" s="12" t="s">
        <v>526</v>
      </c>
      <c r="L62" s="12" t="s">
        <v>526</v>
      </c>
      <c r="M62" s="12">
        <v>0</v>
      </c>
      <c r="N62" s="12">
        <v>0</v>
      </c>
      <c r="O62" s="12">
        <v>5</v>
      </c>
      <c r="P62" s="12">
        <v>1</v>
      </c>
      <c r="Q62" s="12">
        <v>2</v>
      </c>
      <c r="R62" s="12">
        <v>1</v>
      </c>
      <c r="S62" s="12">
        <v>0</v>
      </c>
    </row>
    <row r="63" spans="1:19" x14ac:dyDescent="0.25">
      <c r="A63" t="str">
        <f>'raw data'!B63</f>
        <v>M</v>
      </c>
      <c r="B63">
        <v>2</v>
      </c>
      <c r="C63" s="12">
        <v>4</v>
      </c>
      <c r="D63" s="12" t="s">
        <v>526</v>
      </c>
      <c r="E63" s="12" t="s">
        <v>526</v>
      </c>
      <c r="F63" s="12">
        <v>5</v>
      </c>
      <c r="G63" s="12">
        <v>5</v>
      </c>
      <c r="H63" s="12">
        <v>2</v>
      </c>
      <c r="I63" s="12">
        <v>2</v>
      </c>
      <c r="J63" s="12">
        <v>2</v>
      </c>
      <c r="K63" s="12">
        <v>1</v>
      </c>
      <c r="L63" s="12">
        <v>1</v>
      </c>
      <c r="M63" s="12">
        <v>0</v>
      </c>
      <c r="N63" s="12">
        <v>0</v>
      </c>
      <c r="O63" s="12">
        <v>1</v>
      </c>
      <c r="P63" s="12">
        <v>0</v>
      </c>
      <c r="Q63" s="12" t="s">
        <v>526</v>
      </c>
      <c r="R63" s="12" t="s">
        <v>526</v>
      </c>
      <c r="S63" s="12" t="s">
        <v>526</v>
      </c>
    </row>
    <row r="64" spans="1:19" x14ac:dyDescent="0.25">
      <c r="A64" t="str">
        <f>'raw data'!B64</f>
        <v>F</v>
      </c>
      <c r="B64">
        <v>1</v>
      </c>
      <c r="C64" s="12">
        <v>4</v>
      </c>
      <c r="D64" s="12">
        <v>1</v>
      </c>
      <c r="E64" s="12">
        <v>1</v>
      </c>
      <c r="F64" s="12" t="s">
        <v>526</v>
      </c>
      <c r="G64" s="12" t="s">
        <v>526</v>
      </c>
      <c r="H64" s="12">
        <v>5</v>
      </c>
      <c r="I64" s="12">
        <v>2</v>
      </c>
      <c r="J64" s="12">
        <v>2</v>
      </c>
      <c r="K64" s="12" t="s">
        <v>526</v>
      </c>
      <c r="L64" s="12">
        <v>0</v>
      </c>
      <c r="M64" s="12">
        <v>0</v>
      </c>
      <c r="N64" s="12">
        <v>1</v>
      </c>
      <c r="O64" s="12">
        <v>4</v>
      </c>
      <c r="P64" s="12">
        <v>0</v>
      </c>
      <c r="Q64" s="12" t="s">
        <v>526</v>
      </c>
      <c r="R64" s="12">
        <v>1</v>
      </c>
      <c r="S64" s="12">
        <v>0</v>
      </c>
    </row>
    <row r="65" spans="1:19" x14ac:dyDescent="0.25">
      <c r="A65" t="str">
        <f>'raw data'!B65</f>
        <v>M</v>
      </c>
      <c r="B65">
        <v>2</v>
      </c>
      <c r="C65" s="12">
        <v>2</v>
      </c>
      <c r="D65" s="12" t="s">
        <v>526</v>
      </c>
      <c r="E65" s="12" t="s">
        <v>526</v>
      </c>
      <c r="F65" s="12">
        <v>2</v>
      </c>
      <c r="G65" s="12" t="s">
        <v>526</v>
      </c>
      <c r="H65" s="12">
        <v>5</v>
      </c>
      <c r="I65" s="12" t="s">
        <v>526</v>
      </c>
      <c r="J65" s="12" t="s">
        <v>526</v>
      </c>
      <c r="K65" s="12">
        <v>1</v>
      </c>
      <c r="L65" s="12">
        <v>1</v>
      </c>
      <c r="M65" s="12">
        <v>0</v>
      </c>
      <c r="N65" s="12">
        <v>0</v>
      </c>
      <c r="O65" s="12">
        <v>4</v>
      </c>
      <c r="P65" s="12">
        <v>0</v>
      </c>
      <c r="Q65" s="12" t="s">
        <v>526</v>
      </c>
      <c r="R65" s="12">
        <v>1</v>
      </c>
      <c r="S65" s="12">
        <v>0</v>
      </c>
    </row>
    <row r="66" spans="1:19" x14ac:dyDescent="0.25">
      <c r="A66" t="str">
        <f>'raw data'!B66</f>
        <v>M</v>
      </c>
      <c r="B66">
        <v>2</v>
      </c>
      <c r="C66" s="12">
        <v>4</v>
      </c>
      <c r="D66" s="12" t="s">
        <v>526</v>
      </c>
      <c r="E66" s="12" t="s">
        <v>526</v>
      </c>
      <c r="F66" s="12">
        <v>5</v>
      </c>
      <c r="G66" s="12">
        <v>5</v>
      </c>
      <c r="H66" s="12">
        <v>5</v>
      </c>
      <c r="I66" s="12">
        <v>2</v>
      </c>
      <c r="J66" s="12">
        <v>5</v>
      </c>
      <c r="K66" s="12" t="s">
        <v>526</v>
      </c>
      <c r="L66" s="12">
        <v>1</v>
      </c>
      <c r="M66" s="12">
        <v>0</v>
      </c>
      <c r="N66" s="12">
        <v>0</v>
      </c>
      <c r="O66" s="12">
        <v>5</v>
      </c>
      <c r="P66" s="12">
        <v>1</v>
      </c>
      <c r="Q66" s="12">
        <v>1</v>
      </c>
      <c r="R66" s="12">
        <v>1</v>
      </c>
      <c r="S66" s="12">
        <v>0</v>
      </c>
    </row>
    <row r="67" spans="1:19" x14ac:dyDescent="0.25">
      <c r="A67" t="str">
        <f>'raw data'!B67</f>
        <v>F</v>
      </c>
      <c r="B67">
        <v>1</v>
      </c>
      <c r="C67" s="12">
        <v>3</v>
      </c>
      <c r="D67" s="12">
        <v>2</v>
      </c>
      <c r="E67" s="12">
        <v>1</v>
      </c>
      <c r="F67" s="12">
        <v>1</v>
      </c>
      <c r="G67" s="12">
        <v>2</v>
      </c>
      <c r="H67" s="12">
        <v>2</v>
      </c>
      <c r="I67" s="12">
        <v>2</v>
      </c>
      <c r="J67" s="12">
        <v>1</v>
      </c>
      <c r="K67" s="12">
        <v>1</v>
      </c>
      <c r="L67" s="12" t="s">
        <v>526</v>
      </c>
      <c r="M67" s="12">
        <v>0</v>
      </c>
      <c r="N67" s="12">
        <v>0</v>
      </c>
      <c r="O67" s="12">
        <v>5</v>
      </c>
      <c r="P67" s="12">
        <v>1</v>
      </c>
      <c r="Q67" s="12">
        <v>3</v>
      </c>
      <c r="R67" s="12">
        <v>1</v>
      </c>
      <c r="S67" s="12">
        <v>1</v>
      </c>
    </row>
    <row r="68" spans="1:19" x14ac:dyDescent="0.25">
      <c r="A68" t="str">
        <f>'raw data'!B68</f>
        <v>M</v>
      </c>
      <c r="B68">
        <v>2</v>
      </c>
      <c r="C68" s="12">
        <v>4</v>
      </c>
      <c r="D68" s="12" t="s">
        <v>526</v>
      </c>
      <c r="E68" s="12" t="s">
        <v>526</v>
      </c>
      <c r="F68" s="12" t="s">
        <v>526</v>
      </c>
      <c r="G68" s="12" t="s">
        <v>526</v>
      </c>
      <c r="H68" s="12" t="s">
        <v>526</v>
      </c>
      <c r="I68" s="12" t="s">
        <v>526</v>
      </c>
      <c r="J68" s="12">
        <v>5</v>
      </c>
      <c r="K68" s="12" t="s">
        <v>526</v>
      </c>
      <c r="L68" s="12" t="s">
        <v>526</v>
      </c>
      <c r="M68" s="12">
        <v>0</v>
      </c>
      <c r="N68" s="12">
        <v>0</v>
      </c>
      <c r="O68" s="12">
        <v>5</v>
      </c>
      <c r="P68" s="12">
        <v>0</v>
      </c>
      <c r="Q68" s="12" t="s">
        <v>526</v>
      </c>
      <c r="R68" s="12">
        <v>1</v>
      </c>
      <c r="S68" s="12">
        <v>0</v>
      </c>
    </row>
    <row r="69" spans="1:19" x14ac:dyDescent="0.25">
      <c r="A69" t="str">
        <f>'raw data'!B69</f>
        <v>M</v>
      </c>
      <c r="B69">
        <v>2</v>
      </c>
      <c r="C69" s="12">
        <v>4</v>
      </c>
      <c r="D69" s="12" t="s">
        <v>526</v>
      </c>
      <c r="E69" s="12" t="s">
        <v>526</v>
      </c>
      <c r="F69" s="12" t="s">
        <v>526</v>
      </c>
      <c r="G69" s="12" t="s">
        <v>526</v>
      </c>
      <c r="H69" s="12">
        <v>5</v>
      </c>
      <c r="I69" s="12" t="s">
        <v>526</v>
      </c>
      <c r="J69" s="12" t="s">
        <v>526</v>
      </c>
      <c r="K69" s="12">
        <v>1</v>
      </c>
      <c r="L69" s="12">
        <v>1</v>
      </c>
      <c r="M69" s="12">
        <v>1</v>
      </c>
      <c r="N69" s="12">
        <v>0</v>
      </c>
      <c r="O69" s="12">
        <v>4</v>
      </c>
      <c r="P69" s="12">
        <v>1</v>
      </c>
      <c r="Q69" s="12">
        <v>3</v>
      </c>
      <c r="R69" s="12">
        <v>1</v>
      </c>
      <c r="S69" s="12">
        <v>0</v>
      </c>
    </row>
    <row r="70" spans="1:19" x14ac:dyDescent="0.25">
      <c r="A70" t="str">
        <f>'raw data'!B70</f>
        <v>M</v>
      </c>
      <c r="B70">
        <v>2</v>
      </c>
      <c r="C70" s="12">
        <v>3</v>
      </c>
      <c r="D70" s="12" t="s">
        <v>526</v>
      </c>
      <c r="E70" s="12" t="s">
        <v>526</v>
      </c>
      <c r="F70" s="12">
        <v>5</v>
      </c>
      <c r="G70" s="12">
        <v>2</v>
      </c>
      <c r="H70" s="12">
        <v>2</v>
      </c>
      <c r="I70" s="12">
        <v>1</v>
      </c>
      <c r="J70" s="12">
        <v>1</v>
      </c>
      <c r="K70" s="12">
        <v>1</v>
      </c>
      <c r="L70" s="12">
        <v>0</v>
      </c>
      <c r="M70" s="12" t="s">
        <v>526</v>
      </c>
      <c r="N70" s="12">
        <v>1</v>
      </c>
      <c r="O70" s="12">
        <v>5</v>
      </c>
      <c r="P70" s="12">
        <v>0</v>
      </c>
      <c r="Q70" s="12" t="s">
        <v>526</v>
      </c>
      <c r="R70" s="12" t="s">
        <v>526</v>
      </c>
      <c r="S70" s="12">
        <v>1</v>
      </c>
    </row>
    <row r="71" spans="1:19" x14ac:dyDescent="0.25">
      <c r="A71" t="str">
        <f>'raw data'!B71</f>
        <v>F</v>
      </c>
      <c r="B71">
        <v>1</v>
      </c>
      <c r="C71" s="12">
        <v>4</v>
      </c>
      <c r="D71" s="12">
        <v>1</v>
      </c>
      <c r="E71" s="12">
        <v>1</v>
      </c>
      <c r="F71" s="12" t="s">
        <v>526</v>
      </c>
      <c r="G71" s="12" t="s">
        <v>526</v>
      </c>
      <c r="H71" s="12">
        <v>5</v>
      </c>
      <c r="I71" s="12">
        <v>2</v>
      </c>
      <c r="J71" s="12">
        <v>2</v>
      </c>
      <c r="K71" s="12" t="s">
        <v>526</v>
      </c>
      <c r="L71" s="12">
        <v>1</v>
      </c>
      <c r="M71" s="12">
        <v>0</v>
      </c>
      <c r="N71" s="12">
        <v>1</v>
      </c>
      <c r="O71" s="12">
        <v>4</v>
      </c>
      <c r="P71" s="12">
        <v>0</v>
      </c>
      <c r="Q71" s="12" t="s">
        <v>526</v>
      </c>
      <c r="R71" s="12">
        <v>1</v>
      </c>
      <c r="S71" s="12">
        <v>0</v>
      </c>
    </row>
    <row r="72" spans="1:19" x14ac:dyDescent="0.25">
      <c r="A72" t="str">
        <f>'raw data'!B72</f>
        <v>M</v>
      </c>
      <c r="B72">
        <v>2</v>
      </c>
      <c r="C72" s="12">
        <v>3</v>
      </c>
      <c r="D72" s="12">
        <v>4</v>
      </c>
      <c r="E72" s="12" t="s">
        <v>526</v>
      </c>
      <c r="F72" s="12">
        <v>5</v>
      </c>
      <c r="G72" s="12">
        <v>1</v>
      </c>
      <c r="H72" s="12">
        <v>2</v>
      </c>
      <c r="I72" s="12">
        <v>1</v>
      </c>
      <c r="J72" s="12">
        <v>2</v>
      </c>
      <c r="K72" s="12">
        <v>0</v>
      </c>
      <c r="L72" s="12">
        <v>0</v>
      </c>
      <c r="M72" s="12">
        <v>0</v>
      </c>
      <c r="N72" s="12">
        <v>1</v>
      </c>
      <c r="O72" s="12">
        <v>3</v>
      </c>
      <c r="P72" s="12">
        <v>1</v>
      </c>
      <c r="Q72" s="12">
        <v>2</v>
      </c>
      <c r="R72" s="12" t="s">
        <v>526</v>
      </c>
      <c r="S72" s="12">
        <v>1</v>
      </c>
    </row>
    <row r="73" spans="1:19" x14ac:dyDescent="0.25">
      <c r="A73" t="str">
        <f>'raw data'!B73</f>
        <v>F</v>
      </c>
      <c r="B73">
        <v>1</v>
      </c>
      <c r="C73" s="12">
        <v>2</v>
      </c>
      <c r="D73" s="12">
        <v>1</v>
      </c>
      <c r="E73" s="12">
        <v>1</v>
      </c>
      <c r="F73" s="12">
        <v>1</v>
      </c>
      <c r="G73" s="12">
        <v>1</v>
      </c>
      <c r="H73" s="12">
        <v>2</v>
      </c>
      <c r="I73" s="12">
        <v>1</v>
      </c>
      <c r="J73" s="12">
        <v>1</v>
      </c>
      <c r="K73" s="12">
        <v>0</v>
      </c>
      <c r="L73" s="12" t="s">
        <v>526</v>
      </c>
      <c r="M73" s="12">
        <v>0</v>
      </c>
      <c r="N73" s="12">
        <v>0</v>
      </c>
      <c r="O73" s="12">
        <v>5</v>
      </c>
      <c r="P73" s="12">
        <v>1</v>
      </c>
      <c r="Q73" s="12">
        <v>2</v>
      </c>
      <c r="R73" s="12">
        <v>1</v>
      </c>
      <c r="S73" s="12">
        <v>0</v>
      </c>
    </row>
    <row r="74" spans="1:19" x14ac:dyDescent="0.25">
      <c r="A74" t="str">
        <f>'raw data'!B74</f>
        <v>M</v>
      </c>
      <c r="B74">
        <v>2</v>
      </c>
      <c r="C74" s="12">
        <v>2</v>
      </c>
      <c r="D74" s="12" t="s">
        <v>526</v>
      </c>
      <c r="E74" s="12" t="s">
        <v>526</v>
      </c>
      <c r="F74" s="12">
        <v>2</v>
      </c>
      <c r="G74" s="12" t="s">
        <v>526</v>
      </c>
      <c r="H74" s="12" t="s">
        <v>526</v>
      </c>
      <c r="I74" s="12" t="s">
        <v>526</v>
      </c>
      <c r="J74" s="12">
        <v>2</v>
      </c>
      <c r="K74" s="12">
        <v>1</v>
      </c>
      <c r="L74" s="12">
        <v>1</v>
      </c>
      <c r="M74" s="12">
        <v>0</v>
      </c>
      <c r="N74" s="12">
        <v>1</v>
      </c>
      <c r="O74" s="12">
        <v>4</v>
      </c>
      <c r="P74" s="12">
        <v>0</v>
      </c>
      <c r="Q74" s="12" t="s">
        <v>526</v>
      </c>
      <c r="R74" s="12">
        <v>1</v>
      </c>
      <c r="S74" s="12" t="s">
        <v>526</v>
      </c>
    </row>
    <row r="75" spans="1:19" x14ac:dyDescent="0.25">
      <c r="A75" t="str">
        <f>'raw data'!B75</f>
        <v>F</v>
      </c>
      <c r="B75">
        <v>1</v>
      </c>
      <c r="C75" s="12">
        <v>5</v>
      </c>
      <c r="D75" s="12">
        <v>1</v>
      </c>
      <c r="E75" s="12">
        <v>1</v>
      </c>
      <c r="F75" s="12" t="s">
        <v>526</v>
      </c>
      <c r="G75" s="12" t="s">
        <v>526</v>
      </c>
      <c r="H75" s="12">
        <v>5</v>
      </c>
      <c r="I75" s="12">
        <v>2</v>
      </c>
      <c r="J75" s="12">
        <v>2</v>
      </c>
      <c r="K75" s="12" t="s">
        <v>526</v>
      </c>
      <c r="L75" s="12">
        <v>1</v>
      </c>
      <c r="M75" s="12">
        <v>0</v>
      </c>
      <c r="N75" s="12">
        <v>0</v>
      </c>
      <c r="O75" s="12">
        <v>4</v>
      </c>
      <c r="P75" s="12">
        <v>0</v>
      </c>
      <c r="Q75" s="12" t="s">
        <v>526</v>
      </c>
      <c r="R75" s="12">
        <v>1</v>
      </c>
      <c r="S75" s="12">
        <v>1</v>
      </c>
    </row>
    <row r="76" spans="1:19" x14ac:dyDescent="0.25">
      <c r="A76" t="str">
        <f>'raw data'!B76</f>
        <v>M</v>
      </c>
      <c r="B76">
        <v>2</v>
      </c>
      <c r="C76" s="12">
        <v>3</v>
      </c>
      <c r="D76" s="12" t="s">
        <v>526</v>
      </c>
      <c r="E76" s="12" t="s">
        <v>526</v>
      </c>
      <c r="F76" s="12">
        <v>5</v>
      </c>
      <c r="G76" s="12">
        <v>2</v>
      </c>
      <c r="H76" s="12">
        <v>5</v>
      </c>
      <c r="I76" s="12">
        <v>2</v>
      </c>
      <c r="J76" s="12">
        <v>2</v>
      </c>
      <c r="K76" s="12">
        <v>0</v>
      </c>
      <c r="L76" s="12">
        <v>0</v>
      </c>
      <c r="M76" s="12">
        <v>0</v>
      </c>
      <c r="N76" s="12">
        <v>1</v>
      </c>
      <c r="O76" s="12">
        <v>5</v>
      </c>
      <c r="P76" s="12">
        <v>1</v>
      </c>
      <c r="Q76" s="12">
        <v>2</v>
      </c>
      <c r="R76" s="12">
        <v>1</v>
      </c>
      <c r="S76" s="12">
        <v>1</v>
      </c>
    </row>
    <row r="77" spans="1:19" x14ac:dyDescent="0.25">
      <c r="A77" t="str">
        <f>'raw data'!B77</f>
        <v>F</v>
      </c>
      <c r="B77">
        <v>1</v>
      </c>
      <c r="C77" s="12">
        <v>5</v>
      </c>
      <c r="D77" s="12">
        <v>1</v>
      </c>
      <c r="E77" s="12">
        <v>1</v>
      </c>
      <c r="F77" s="12" t="s">
        <v>526</v>
      </c>
      <c r="G77" s="12" t="s">
        <v>526</v>
      </c>
      <c r="H77" s="12">
        <v>5</v>
      </c>
      <c r="I77" s="12">
        <v>5</v>
      </c>
      <c r="J77" s="12">
        <v>2</v>
      </c>
      <c r="K77" s="12">
        <v>1</v>
      </c>
      <c r="L77" s="12">
        <v>1</v>
      </c>
      <c r="M77" s="12" t="s">
        <v>526</v>
      </c>
      <c r="N77" s="12">
        <v>0</v>
      </c>
      <c r="O77" s="12">
        <v>4</v>
      </c>
      <c r="P77" s="12">
        <v>0</v>
      </c>
      <c r="Q77" s="12" t="s">
        <v>526</v>
      </c>
      <c r="R77" s="12">
        <v>1</v>
      </c>
      <c r="S77" s="12">
        <v>1</v>
      </c>
    </row>
    <row r="78" spans="1:19" x14ac:dyDescent="0.25">
      <c r="A78" t="str">
        <f>'raw data'!B78</f>
        <v>M</v>
      </c>
      <c r="B78">
        <v>2</v>
      </c>
      <c r="C78" s="12">
        <v>3</v>
      </c>
      <c r="D78" s="12">
        <v>4</v>
      </c>
      <c r="E78" s="12" t="s">
        <v>526</v>
      </c>
      <c r="F78" s="12">
        <v>5</v>
      </c>
      <c r="G78" s="12">
        <v>1</v>
      </c>
      <c r="H78" s="12">
        <v>2</v>
      </c>
      <c r="I78" s="12">
        <v>1</v>
      </c>
      <c r="J78" s="12">
        <v>2</v>
      </c>
      <c r="K78" s="12">
        <v>0</v>
      </c>
      <c r="L78" s="12">
        <v>0</v>
      </c>
      <c r="M78" s="12">
        <v>0</v>
      </c>
      <c r="N78" s="12">
        <v>1</v>
      </c>
      <c r="O78" s="12">
        <v>3</v>
      </c>
      <c r="P78" s="12">
        <v>1</v>
      </c>
      <c r="Q78" s="12">
        <v>2</v>
      </c>
      <c r="R78" s="12" t="s">
        <v>526</v>
      </c>
      <c r="S78" s="12">
        <v>1</v>
      </c>
    </row>
    <row r="79" spans="1:19" x14ac:dyDescent="0.25">
      <c r="A79" t="str">
        <f>'raw data'!B79</f>
        <v>F</v>
      </c>
      <c r="B79">
        <v>1</v>
      </c>
      <c r="C79" s="12">
        <v>4</v>
      </c>
      <c r="D79" s="12">
        <v>1</v>
      </c>
      <c r="E79" s="12">
        <v>1</v>
      </c>
      <c r="F79" s="12" t="s">
        <v>526</v>
      </c>
      <c r="G79" s="12" t="s">
        <v>526</v>
      </c>
      <c r="H79" s="12">
        <v>5</v>
      </c>
      <c r="I79" s="12">
        <v>2</v>
      </c>
      <c r="J79" s="12">
        <v>2</v>
      </c>
      <c r="K79" s="12" t="s">
        <v>526</v>
      </c>
      <c r="L79" s="12">
        <v>1</v>
      </c>
      <c r="M79" s="12">
        <v>0</v>
      </c>
      <c r="N79" s="12">
        <v>1</v>
      </c>
      <c r="O79" s="12">
        <v>4</v>
      </c>
      <c r="P79" s="12">
        <v>0</v>
      </c>
      <c r="Q79" s="12" t="s">
        <v>526</v>
      </c>
      <c r="R79" s="12">
        <v>1</v>
      </c>
      <c r="S79" s="12">
        <v>0</v>
      </c>
    </row>
    <row r="80" spans="1:19" x14ac:dyDescent="0.25">
      <c r="A80" t="str">
        <f>'raw data'!B80</f>
        <v>F</v>
      </c>
      <c r="B80">
        <v>1</v>
      </c>
      <c r="C80" s="12">
        <v>2</v>
      </c>
      <c r="D80" s="12">
        <v>2</v>
      </c>
      <c r="E80" s="12">
        <v>5</v>
      </c>
      <c r="F80" s="12">
        <v>1</v>
      </c>
      <c r="G80" s="12">
        <v>1</v>
      </c>
      <c r="H80" s="12">
        <v>1</v>
      </c>
      <c r="I80" s="12">
        <v>1</v>
      </c>
      <c r="J80" s="12">
        <v>2</v>
      </c>
      <c r="K80" s="12">
        <v>1</v>
      </c>
      <c r="L80" s="12">
        <v>1</v>
      </c>
      <c r="M80" s="12">
        <v>0</v>
      </c>
      <c r="N80" s="12">
        <v>0</v>
      </c>
      <c r="O80" s="12">
        <v>2</v>
      </c>
      <c r="P80" s="12">
        <v>1</v>
      </c>
      <c r="Q80" s="12">
        <v>1</v>
      </c>
      <c r="R80" s="12" t="s">
        <v>526</v>
      </c>
      <c r="S80" s="12">
        <v>0</v>
      </c>
    </row>
    <row r="81" spans="1:19" x14ac:dyDescent="0.25">
      <c r="A81" t="str">
        <f>'raw data'!B81</f>
        <v>M</v>
      </c>
      <c r="B81">
        <v>2</v>
      </c>
      <c r="C81" s="12">
        <v>4</v>
      </c>
      <c r="D81" s="12" t="s">
        <v>526</v>
      </c>
      <c r="E81" s="12" t="s">
        <v>526</v>
      </c>
      <c r="F81" s="12" t="s">
        <v>526</v>
      </c>
      <c r="G81" s="12">
        <v>5</v>
      </c>
      <c r="H81" s="12">
        <v>5</v>
      </c>
      <c r="I81" s="12">
        <v>5</v>
      </c>
      <c r="J81" s="12">
        <v>2</v>
      </c>
      <c r="K81" s="12">
        <v>1</v>
      </c>
      <c r="L81" s="12">
        <v>1</v>
      </c>
      <c r="M81" s="12">
        <v>1</v>
      </c>
      <c r="N81" s="12">
        <v>0</v>
      </c>
      <c r="O81" s="12">
        <v>3</v>
      </c>
      <c r="P81" s="12">
        <v>0</v>
      </c>
      <c r="Q81" s="12" t="s">
        <v>526</v>
      </c>
      <c r="R81" s="12">
        <v>1</v>
      </c>
      <c r="S81" s="12">
        <v>1</v>
      </c>
    </row>
    <row r="82" spans="1:19" x14ac:dyDescent="0.25">
      <c r="A82" t="str">
        <f>'raw data'!B82</f>
        <v>M</v>
      </c>
      <c r="B82">
        <v>2</v>
      </c>
      <c r="C82" s="12">
        <v>2</v>
      </c>
      <c r="D82" s="12">
        <v>2</v>
      </c>
      <c r="E82" s="12">
        <v>5</v>
      </c>
      <c r="F82" s="12">
        <v>1</v>
      </c>
      <c r="G82" s="12">
        <v>2</v>
      </c>
      <c r="H82" s="12">
        <v>1</v>
      </c>
      <c r="I82" s="12">
        <v>2</v>
      </c>
      <c r="J82" s="12">
        <v>2</v>
      </c>
      <c r="K82" s="12">
        <v>1</v>
      </c>
      <c r="L82" s="12">
        <v>1</v>
      </c>
      <c r="M82" s="12">
        <v>0</v>
      </c>
      <c r="N82" s="12">
        <v>0</v>
      </c>
      <c r="O82" s="12">
        <v>3</v>
      </c>
      <c r="P82" s="12">
        <v>1</v>
      </c>
      <c r="Q82" s="12">
        <v>3</v>
      </c>
      <c r="R82" s="12">
        <v>1</v>
      </c>
      <c r="S82" s="12">
        <v>1</v>
      </c>
    </row>
    <row r="83" spans="1:19" x14ac:dyDescent="0.25">
      <c r="A83" t="str">
        <f>'raw data'!B83</f>
        <v>F</v>
      </c>
      <c r="B83">
        <v>1</v>
      </c>
      <c r="C83" s="12">
        <v>1</v>
      </c>
      <c r="D83" s="12">
        <v>1</v>
      </c>
      <c r="E83" s="12">
        <v>2</v>
      </c>
      <c r="F83" s="12">
        <v>2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 t="s">
        <v>526</v>
      </c>
      <c r="M83" s="12">
        <v>1</v>
      </c>
      <c r="N83" s="12">
        <v>1</v>
      </c>
      <c r="O83" s="12">
        <v>4</v>
      </c>
      <c r="P83" s="12" t="s">
        <v>526</v>
      </c>
      <c r="Q83" s="12" t="s">
        <v>526</v>
      </c>
      <c r="R83" s="12" t="s">
        <v>526</v>
      </c>
      <c r="S83" s="12" t="s">
        <v>526</v>
      </c>
    </row>
    <row r="84" spans="1:19" x14ac:dyDescent="0.25">
      <c r="A84" t="str">
        <f>'raw data'!B84</f>
        <v>F</v>
      </c>
      <c r="B84">
        <v>1</v>
      </c>
      <c r="C84" s="12">
        <v>4</v>
      </c>
      <c r="D84" s="12" t="s">
        <v>526</v>
      </c>
      <c r="E84" s="12" t="s">
        <v>526</v>
      </c>
      <c r="F84" s="12">
        <v>5</v>
      </c>
      <c r="G84" s="12">
        <v>5</v>
      </c>
      <c r="H84" s="12">
        <v>2</v>
      </c>
      <c r="I84" s="12">
        <v>2</v>
      </c>
      <c r="J84" s="12">
        <v>2</v>
      </c>
      <c r="K84" s="12">
        <v>1</v>
      </c>
      <c r="L84" s="12">
        <v>0</v>
      </c>
      <c r="M84" s="12">
        <v>0</v>
      </c>
      <c r="N84" s="12">
        <v>0</v>
      </c>
      <c r="O84" s="12">
        <v>1</v>
      </c>
      <c r="P84" s="12">
        <v>0</v>
      </c>
      <c r="Q84" s="12" t="s">
        <v>526</v>
      </c>
      <c r="R84" s="12" t="s">
        <v>526</v>
      </c>
      <c r="S84" s="12" t="s">
        <v>526</v>
      </c>
    </row>
    <row r="85" spans="1:19" x14ac:dyDescent="0.25">
      <c r="A85" t="str">
        <f>'raw data'!B85</f>
        <v>M</v>
      </c>
      <c r="B85">
        <v>2</v>
      </c>
      <c r="C85" s="12">
        <v>4</v>
      </c>
      <c r="D85" s="12" t="s">
        <v>526</v>
      </c>
      <c r="E85" s="12" t="s">
        <v>526</v>
      </c>
      <c r="F85" s="12" t="s">
        <v>526</v>
      </c>
      <c r="G85" s="12" t="s">
        <v>526</v>
      </c>
      <c r="H85" s="12" t="s">
        <v>526</v>
      </c>
      <c r="I85" s="12" t="s">
        <v>526</v>
      </c>
      <c r="J85" s="12">
        <v>5</v>
      </c>
      <c r="K85" s="12" t="s">
        <v>526</v>
      </c>
      <c r="L85" s="12" t="s">
        <v>526</v>
      </c>
      <c r="M85" s="12">
        <v>0</v>
      </c>
      <c r="N85" s="12">
        <v>1</v>
      </c>
      <c r="O85" s="12">
        <v>5</v>
      </c>
      <c r="P85" s="12">
        <v>1</v>
      </c>
      <c r="Q85" s="12">
        <v>2</v>
      </c>
      <c r="R85" s="12">
        <v>1</v>
      </c>
      <c r="S85" s="12">
        <v>0</v>
      </c>
    </row>
    <row r="86" spans="1:19" x14ac:dyDescent="0.25">
      <c r="A86" t="str">
        <f>'raw data'!B86</f>
        <v>M</v>
      </c>
      <c r="B86">
        <v>2</v>
      </c>
      <c r="C86" s="12">
        <v>5</v>
      </c>
      <c r="D86" s="12" t="s">
        <v>526</v>
      </c>
      <c r="E86" s="12" t="s">
        <v>526</v>
      </c>
      <c r="F86" s="12">
        <v>2</v>
      </c>
      <c r="G86" s="12" t="s">
        <v>526</v>
      </c>
      <c r="H86" s="12">
        <v>5</v>
      </c>
      <c r="I86" s="12" t="s">
        <v>526</v>
      </c>
      <c r="J86" s="12" t="s">
        <v>526</v>
      </c>
      <c r="K86" s="12">
        <v>1</v>
      </c>
      <c r="L86" s="12">
        <v>1</v>
      </c>
      <c r="M86" s="12">
        <v>0</v>
      </c>
      <c r="N86" s="12">
        <v>0</v>
      </c>
      <c r="O86" s="12">
        <v>4</v>
      </c>
      <c r="P86" s="12">
        <v>0</v>
      </c>
      <c r="Q86" s="12" t="s">
        <v>526</v>
      </c>
      <c r="R86" s="12">
        <v>1</v>
      </c>
      <c r="S86" s="12">
        <v>0</v>
      </c>
    </row>
    <row r="87" spans="1:19" x14ac:dyDescent="0.25">
      <c r="A87" t="str">
        <f>'raw data'!B87</f>
        <v>M</v>
      </c>
      <c r="B87">
        <v>2</v>
      </c>
      <c r="C87" s="12">
        <v>5</v>
      </c>
      <c r="D87" s="12" t="s">
        <v>526</v>
      </c>
      <c r="E87" s="12" t="s">
        <v>526</v>
      </c>
      <c r="F87" s="12" t="s">
        <v>526</v>
      </c>
      <c r="G87" s="12" t="s">
        <v>526</v>
      </c>
      <c r="H87" s="12" t="s">
        <v>526</v>
      </c>
      <c r="I87" s="12" t="s">
        <v>526</v>
      </c>
      <c r="J87" s="12">
        <v>5</v>
      </c>
      <c r="K87" s="12">
        <v>1</v>
      </c>
      <c r="L87" s="12" t="s">
        <v>526</v>
      </c>
      <c r="M87" s="12">
        <v>0</v>
      </c>
      <c r="N87" s="12">
        <v>1</v>
      </c>
      <c r="O87" s="12">
        <v>4</v>
      </c>
      <c r="P87" s="12" t="s">
        <v>526</v>
      </c>
      <c r="Q87" s="12" t="s">
        <v>526</v>
      </c>
      <c r="R87" s="12">
        <v>1</v>
      </c>
      <c r="S87" s="12">
        <v>1</v>
      </c>
    </row>
    <row r="88" spans="1:19" x14ac:dyDescent="0.25">
      <c r="A88" t="str">
        <f>'raw data'!B88</f>
        <v>M</v>
      </c>
      <c r="B88">
        <v>2</v>
      </c>
      <c r="C88" s="12">
        <v>2</v>
      </c>
      <c r="D88" s="12">
        <v>1</v>
      </c>
      <c r="E88" s="12">
        <v>4</v>
      </c>
      <c r="F88" s="12">
        <v>1</v>
      </c>
      <c r="G88" s="12">
        <v>1</v>
      </c>
      <c r="H88" s="12">
        <v>2</v>
      </c>
      <c r="I88" s="12">
        <v>1</v>
      </c>
      <c r="J88" s="12">
        <v>5</v>
      </c>
      <c r="K88" s="12">
        <v>0</v>
      </c>
      <c r="L88" s="12">
        <v>1</v>
      </c>
      <c r="M88" s="12">
        <v>0</v>
      </c>
      <c r="N88" s="12">
        <v>1</v>
      </c>
      <c r="O88" s="12">
        <v>3</v>
      </c>
      <c r="P88" s="12" t="s">
        <v>526</v>
      </c>
      <c r="Q88" s="12" t="s">
        <v>526</v>
      </c>
      <c r="R88" s="12">
        <v>0</v>
      </c>
      <c r="S88" s="12">
        <v>0</v>
      </c>
    </row>
    <row r="89" spans="1:19" x14ac:dyDescent="0.25">
      <c r="A89" t="str">
        <f>'raw data'!B89</f>
        <v>M</v>
      </c>
      <c r="B89">
        <v>2</v>
      </c>
      <c r="C89" s="12">
        <v>3</v>
      </c>
      <c r="D89" s="12">
        <v>2</v>
      </c>
      <c r="E89" s="12">
        <v>2</v>
      </c>
      <c r="F89" s="12">
        <v>1</v>
      </c>
      <c r="G89" s="12">
        <v>2</v>
      </c>
      <c r="H89" s="12">
        <v>2</v>
      </c>
      <c r="I89" s="12">
        <v>2</v>
      </c>
      <c r="J89" s="12">
        <v>1</v>
      </c>
      <c r="K89" s="12">
        <v>1</v>
      </c>
      <c r="L89" s="12" t="s">
        <v>526</v>
      </c>
      <c r="M89" s="12">
        <v>0</v>
      </c>
      <c r="N89" s="12">
        <v>0</v>
      </c>
      <c r="O89" s="12">
        <v>4</v>
      </c>
      <c r="P89" s="12">
        <v>1</v>
      </c>
      <c r="Q89" s="12">
        <v>1</v>
      </c>
      <c r="R89" s="12">
        <v>1</v>
      </c>
      <c r="S89" s="12">
        <v>0</v>
      </c>
    </row>
    <row r="90" spans="1:19" x14ac:dyDescent="0.25">
      <c r="A90" t="str">
        <f>'raw data'!B90</f>
        <v>F</v>
      </c>
      <c r="B90">
        <v>1</v>
      </c>
      <c r="C90" s="12">
        <v>4</v>
      </c>
      <c r="D90" s="12" t="s">
        <v>526</v>
      </c>
      <c r="E90" s="12" t="s">
        <v>526</v>
      </c>
      <c r="F90" s="12" t="s">
        <v>526</v>
      </c>
      <c r="G90" s="12">
        <v>5</v>
      </c>
      <c r="H90" s="12">
        <v>5</v>
      </c>
      <c r="I90" s="12">
        <v>2</v>
      </c>
      <c r="J90" s="12">
        <v>2</v>
      </c>
      <c r="K90" s="12" t="s">
        <v>526</v>
      </c>
      <c r="L90" s="12">
        <v>1</v>
      </c>
      <c r="M90" s="12">
        <v>0</v>
      </c>
      <c r="N90" s="12">
        <v>0</v>
      </c>
      <c r="O90" s="12">
        <v>5</v>
      </c>
      <c r="P90" s="12">
        <v>1</v>
      </c>
      <c r="Q90" s="12">
        <v>3</v>
      </c>
      <c r="R90" s="12">
        <v>1</v>
      </c>
      <c r="S90" s="12">
        <v>0</v>
      </c>
    </row>
    <row r="91" spans="1:19" x14ac:dyDescent="0.25">
      <c r="A91" t="str">
        <f>'raw data'!B91</f>
        <v>M</v>
      </c>
      <c r="B91">
        <v>2</v>
      </c>
      <c r="C91" s="12">
        <v>4</v>
      </c>
      <c r="D91" s="12" t="s">
        <v>526</v>
      </c>
      <c r="E91" s="12" t="s">
        <v>526</v>
      </c>
      <c r="F91" s="12">
        <v>5</v>
      </c>
      <c r="G91" s="12">
        <v>5</v>
      </c>
      <c r="H91" s="12">
        <v>2</v>
      </c>
      <c r="I91" s="12">
        <v>2</v>
      </c>
      <c r="J91" s="12">
        <v>2</v>
      </c>
      <c r="K91" s="12">
        <v>1</v>
      </c>
      <c r="L91" s="12">
        <v>0</v>
      </c>
      <c r="M91" s="12">
        <v>0</v>
      </c>
      <c r="N91" s="12">
        <v>0</v>
      </c>
      <c r="O91" s="12">
        <v>1</v>
      </c>
      <c r="P91" s="12">
        <v>0</v>
      </c>
      <c r="Q91" s="12" t="s">
        <v>526</v>
      </c>
      <c r="R91" s="12" t="s">
        <v>526</v>
      </c>
      <c r="S91" s="12" t="s">
        <v>526</v>
      </c>
    </row>
    <row r="92" spans="1:19" x14ac:dyDescent="0.25">
      <c r="A92" t="str">
        <f>'raw data'!B92</f>
        <v>M</v>
      </c>
      <c r="B92">
        <v>2</v>
      </c>
      <c r="C92" s="12">
        <v>4</v>
      </c>
      <c r="D92" s="12" t="s">
        <v>526</v>
      </c>
      <c r="E92" s="12" t="s">
        <v>526</v>
      </c>
      <c r="F92" s="12" t="s">
        <v>526</v>
      </c>
      <c r="G92" s="12" t="s">
        <v>526</v>
      </c>
      <c r="H92" s="12">
        <v>5</v>
      </c>
      <c r="I92" s="12" t="s">
        <v>526</v>
      </c>
      <c r="J92" s="12" t="s">
        <v>526</v>
      </c>
      <c r="K92" s="12">
        <v>1</v>
      </c>
      <c r="L92" s="12">
        <v>1</v>
      </c>
      <c r="M92" s="12">
        <v>1</v>
      </c>
      <c r="N92" s="12">
        <v>0</v>
      </c>
      <c r="O92" s="12">
        <v>4</v>
      </c>
      <c r="P92" s="12">
        <v>1</v>
      </c>
      <c r="Q92" s="12">
        <v>3</v>
      </c>
      <c r="R92" s="12">
        <v>1</v>
      </c>
      <c r="S92" s="12">
        <v>0</v>
      </c>
    </row>
    <row r="93" spans="1:19" x14ac:dyDescent="0.25">
      <c r="A93" t="str">
        <f>'raw data'!B93</f>
        <v>F</v>
      </c>
      <c r="B93">
        <v>1</v>
      </c>
      <c r="C93" s="12">
        <v>3</v>
      </c>
      <c r="D93" s="12">
        <v>4</v>
      </c>
      <c r="E93" s="12" t="s">
        <v>526</v>
      </c>
      <c r="F93" s="12">
        <v>5</v>
      </c>
      <c r="G93" s="12">
        <v>5</v>
      </c>
      <c r="H93" s="12">
        <v>5</v>
      </c>
      <c r="I93" s="12">
        <v>5</v>
      </c>
      <c r="J93" s="12">
        <v>2</v>
      </c>
      <c r="K93" s="12">
        <v>1</v>
      </c>
      <c r="L93" s="12">
        <v>1</v>
      </c>
      <c r="M93" s="12" t="s">
        <v>526</v>
      </c>
      <c r="N93" s="12">
        <v>0</v>
      </c>
      <c r="O93" s="12">
        <v>3</v>
      </c>
      <c r="P93" s="12">
        <v>0</v>
      </c>
      <c r="Q93" s="12" t="s">
        <v>526</v>
      </c>
      <c r="R93" s="12">
        <v>1</v>
      </c>
      <c r="S93" s="12">
        <v>1</v>
      </c>
    </row>
    <row r="94" spans="1:19" x14ac:dyDescent="0.25">
      <c r="A94" t="str">
        <f>'raw data'!B94</f>
        <v>M</v>
      </c>
      <c r="B94">
        <v>2</v>
      </c>
      <c r="C94" s="12">
        <v>2</v>
      </c>
      <c r="D94" s="12" t="s">
        <v>526</v>
      </c>
      <c r="E94" s="12" t="s">
        <v>526</v>
      </c>
      <c r="F94" s="12">
        <v>2</v>
      </c>
      <c r="G94" s="12" t="s">
        <v>526</v>
      </c>
      <c r="H94" s="12" t="s">
        <v>526</v>
      </c>
      <c r="I94" s="12" t="s">
        <v>526</v>
      </c>
      <c r="J94" s="12">
        <v>2</v>
      </c>
      <c r="K94" s="12">
        <v>1</v>
      </c>
      <c r="L94" s="12">
        <v>1</v>
      </c>
      <c r="M94" s="12">
        <v>0</v>
      </c>
      <c r="N94" s="12">
        <v>1</v>
      </c>
      <c r="O94" s="12">
        <v>4</v>
      </c>
      <c r="P94" s="12">
        <v>0</v>
      </c>
      <c r="Q94" s="12" t="s">
        <v>526</v>
      </c>
      <c r="R94" s="12">
        <v>1</v>
      </c>
      <c r="S94" s="12" t="s">
        <v>526</v>
      </c>
    </row>
    <row r="95" spans="1:19" x14ac:dyDescent="0.25">
      <c r="A95" t="str">
        <f>'raw data'!B95</f>
        <v>M</v>
      </c>
      <c r="B95">
        <v>2</v>
      </c>
      <c r="C95" s="12">
        <v>4</v>
      </c>
      <c r="D95" s="12">
        <v>2</v>
      </c>
      <c r="E95" s="12">
        <v>1</v>
      </c>
      <c r="F95" s="12">
        <v>5</v>
      </c>
      <c r="G95" s="12">
        <v>5</v>
      </c>
      <c r="H95" s="12">
        <v>5</v>
      </c>
      <c r="I95" s="12">
        <v>2</v>
      </c>
      <c r="J95" s="12">
        <v>2</v>
      </c>
      <c r="K95" s="12">
        <v>1</v>
      </c>
      <c r="L95" s="12">
        <v>1</v>
      </c>
      <c r="M95" s="12">
        <v>0</v>
      </c>
      <c r="N95" s="12">
        <v>0</v>
      </c>
      <c r="O95" s="12">
        <v>5</v>
      </c>
      <c r="P95" s="12">
        <v>1</v>
      </c>
      <c r="Q95" s="12">
        <v>1</v>
      </c>
      <c r="R95" s="12">
        <v>1</v>
      </c>
      <c r="S95" s="12">
        <v>1</v>
      </c>
    </row>
    <row r="96" spans="1:19" x14ac:dyDescent="0.25">
      <c r="A96" t="str">
        <f>'raw data'!B96</f>
        <v>F</v>
      </c>
      <c r="B96">
        <v>1</v>
      </c>
      <c r="C96" s="12">
        <v>2</v>
      </c>
      <c r="D96" s="12">
        <v>2</v>
      </c>
      <c r="E96" s="12">
        <v>5</v>
      </c>
      <c r="F96" s="12">
        <v>1</v>
      </c>
      <c r="G96" s="12">
        <v>2</v>
      </c>
      <c r="H96" s="12">
        <v>1</v>
      </c>
      <c r="I96" s="12">
        <v>1</v>
      </c>
      <c r="J96" s="12">
        <v>2</v>
      </c>
      <c r="K96" s="12">
        <v>1</v>
      </c>
      <c r="L96" s="12">
        <v>1</v>
      </c>
      <c r="M96" s="12">
        <v>1</v>
      </c>
      <c r="N96" s="12">
        <v>0</v>
      </c>
      <c r="O96" s="12">
        <v>2</v>
      </c>
      <c r="P96" s="12">
        <v>1</v>
      </c>
      <c r="Q96" s="12">
        <v>4</v>
      </c>
      <c r="R96" s="12" t="s">
        <v>526</v>
      </c>
      <c r="S96" s="12">
        <v>1</v>
      </c>
    </row>
    <row r="97" spans="1:19" x14ac:dyDescent="0.25">
      <c r="A97" t="str">
        <f>'raw data'!B97</f>
        <v>F</v>
      </c>
      <c r="B97">
        <v>1</v>
      </c>
      <c r="C97" s="12">
        <v>2</v>
      </c>
      <c r="D97" s="12">
        <v>2</v>
      </c>
      <c r="E97" s="12">
        <v>5</v>
      </c>
      <c r="F97" s="12" t="s">
        <v>526</v>
      </c>
      <c r="G97" s="12">
        <v>1</v>
      </c>
      <c r="H97" s="12" t="s">
        <v>526</v>
      </c>
      <c r="I97" s="12" t="s">
        <v>526</v>
      </c>
      <c r="J97" s="12">
        <v>1</v>
      </c>
      <c r="K97" s="12">
        <v>0</v>
      </c>
      <c r="L97" s="12">
        <v>1</v>
      </c>
      <c r="M97" s="12">
        <v>1</v>
      </c>
      <c r="N97" s="12">
        <v>1</v>
      </c>
      <c r="O97" s="12">
        <v>1</v>
      </c>
      <c r="P97" s="12">
        <v>0</v>
      </c>
      <c r="Q97" s="12" t="s">
        <v>526</v>
      </c>
      <c r="R97" s="12">
        <v>0</v>
      </c>
      <c r="S97" s="12">
        <v>0</v>
      </c>
    </row>
    <row r="98" spans="1:19" x14ac:dyDescent="0.25">
      <c r="A98" t="str">
        <f>'raw data'!B98</f>
        <v>F</v>
      </c>
      <c r="B98">
        <v>1</v>
      </c>
      <c r="C98" s="12">
        <v>2</v>
      </c>
      <c r="D98" s="12">
        <v>2</v>
      </c>
      <c r="E98" s="12">
        <v>5</v>
      </c>
      <c r="F98" s="12" t="s">
        <v>526</v>
      </c>
      <c r="G98" s="12">
        <v>1</v>
      </c>
      <c r="H98" s="12" t="s">
        <v>526</v>
      </c>
      <c r="I98" s="12" t="s">
        <v>526</v>
      </c>
      <c r="J98" s="12">
        <v>1</v>
      </c>
      <c r="K98" s="12">
        <v>0</v>
      </c>
      <c r="L98" s="12">
        <v>1</v>
      </c>
      <c r="M98" s="12">
        <v>1</v>
      </c>
      <c r="N98" s="12">
        <v>1</v>
      </c>
      <c r="O98" s="12">
        <v>1</v>
      </c>
      <c r="P98" s="12">
        <v>0</v>
      </c>
      <c r="Q98" s="12" t="s">
        <v>526</v>
      </c>
      <c r="R98" s="12">
        <v>0</v>
      </c>
      <c r="S98" s="12">
        <v>0</v>
      </c>
    </row>
    <row r="99" spans="1:19" x14ac:dyDescent="0.25">
      <c r="A99" t="str">
        <f>'raw data'!B99</f>
        <v>F</v>
      </c>
      <c r="B99">
        <v>1</v>
      </c>
      <c r="C99" s="12">
        <v>3</v>
      </c>
      <c r="D99" s="12">
        <v>2</v>
      </c>
      <c r="E99" s="12">
        <v>4</v>
      </c>
      <c r="F99" s="12">
        <v>1</v>
      </c>
      <c r="G99" s="12">
        <v>2</v>
      </c>
      <c r="H99" s="12">
        <v>2</v>
      </c>
      <c r="I99" s="12">
        <v>2</v>
      </c>
      <c r="J99" s="12">
        <v>2</v>
      </c>
      <c r="K99" s="12">
        <v>1</v>
      </c>
      <c r="L99" s="12">
        <v>1</v>
      </c>
      <c r="M99" s="12" t="s">
        <v>526</v>
      </c>
      <c r="N99" s="12">
        <v>1</v>
      </c>
      <c r="O99" s="12">
        <v>2</v>
      </c>
      <c r="P99" s="12">
        <v>1</v>
      </c>
      <c r="Q99" s="12">
        <v>3</v>
      </c>
      <c r="R99" s="12">
        <v>1</v>
      </c>
      <c r="S99" s="12">
        <v>1</v>
      </c>
    </row>
    <row r="100" spans="1:19" x14ac:dyDescent="0.25">
      <c r="A100" t="str">
        <f>'raw data'!B100</f>
        <v>M</v>
      </c>
      <c r="B100">
        <v>2</v>
      </c>
      <c r="C100" s="12">
        <v>3</v>
      </c>
      <c r="D100" s="12" t="s">
        <v>526</v>
      </c>
      <c r="E100" s="12" t="s">
        <v>526</v>
      </c>
      <c r="F100" s="12">
        <v>5</v>
      </c>
      <c r="G100" s="12">
        <v>2</v>
      </c>
      <c r="H100" s="12">
        <v>2</v>
      </c>
      <c r="I100" s="12">
        <v>1</v>
      </c>
      <c r="J100" s="12">
        <v>1</v>
      </c>
      <c r="K100" s="12">
        <v>0</v>
      </c>
      <c r="L100" s="12">
        <v>0</v>
      </c>
      <c r="M100" s="12" t="s">
        <v>526</v>
      </c>
      <c r="N100" s="12">
        <v>1</v>
      </c>
      <c r="O100" s="12">
        <v>5</v>
      </c>
      <c r="P100" s="12">
        <v>0</v>
      </c>
      <c r="Q100" s="12" t="s">
        <v>526</v>
      </c>
      <c r="R100" s="12">
        <v>1</v>
      </c>
      <c r="S100" s="12">
        <v>1</v>
      </c>
    </row>
    <row r="101" spans="1:19" x14ac:dyDescent="0.25">
      <c r="A101" t="str">
        <f>'raw data'!B101</f>
        <v>F</v>
      </c>
      <c r="B101">
        <v>1</v>
      </c>
      <c r="C101" s="12">
        <v>5</v>
      </c>
      <c r="D101" s="12">
        <v>1</v>
      </c>
      <c r="E101" s="12">
        <v>1</v>
      </c>
      <c r="F101" s="12" t="s">
        <v>526</v>
      </c>
      <c r="G101" s="12" t="s">
        <v>526</v>
      </c>
      <c r="H101" s="12">
        <v>5</v>
      </c>
      <c r="I101" s="12">
        <v>5</v>
      </c>
      <c r="J101" s="12">
        <v>2</v>
      </c>
      <c r="K101" s="12">
        <v>1</v>
      </c>
      <c r="L101" s="12">
        <v>1</v>
      </c>
      <c r="M101" s="12">
        <v>0</v>
      </c>
      <c r="N101" s="12">
        <v>0</v>
      </c>
      <c r="O101" s="12">
        <v>4</v>
      </c>
      <c r="P101" s="12">
        <v>0</v>
      </c>
      <c r="Q101" s="12" t="s">
        <v>526</v>
      </c>
      <c r="R101" s="12">
        <v>1</v>
      </c>
      <c r="S101" s="12">
        <v>1</v>
      </c>
    </row>
    <row r="102" spans="1:19" x14ac:dyDescent="0.25">
      <c r="A102" t="str">
        <f>'raw data'!B102</f>
        <v>M</v>
      </c>
      <c r="B102">
        <v>2</v>
      </c>
      <c r="C102" s="12">
        <v>3</v>
      </c>
      <c r="D102" s="12" t="s">
        <v>526</v>
      </c>
      <c r="E102" s="12" t="s">
        <v>526</v>
      </c>
      <c r="F102" s="12">
        <v>5</v>
      </c>
      <c r="G102" s="12">
        <v>2</v>
      </c>
      <c r="H102" s="12">
        <v>2</v>
      </c>
      <c r="I102" s="12">
        <v>1</v>
      </c>
      <c r="J102" s="12">
        <v>1</v>
      </c>
      <c r="K102" s="12">
        <v>1</v>
      </c>
      <c r="L102" s="12">
        <v>0</v>
      </c>
      <c r="M102" s="12">
        <v>0</v>
      </c>
      <c r="N102" s="12">
        <v>1</v>
      </c>
      <c r="O102" s="12">
        <v>5</v>
      </c>
      <c r="P102" s="12">
        <v>0</v>
      </c>
      <c r="Q102" s="12" t="s">
        <v>526</v>
      </c>
      <c r="R102" s="12">
        <v>1</v>
      </c>
      <c r="S102" s="12">
        <v>1</v>
      </c>
    </row>
    <row r="103" spans="1:19" x14ac:dyDescent="0.25">
      <c r="A103" t="str">
        <f>'raw data'!B103</f>
        <v>F</v>
      </c>
      <c r="B103">
        <v>1</v>
      </c>
      <c r="C103" s="12">
        <v>1</v>
      </c>
      <c r="D103" s="12">
        <v>1</v>
      </c>
      <c r="E103" s="12">
        <v>1</v>
      </c>
      <c r="F103" s="12" t="s">
        <v>526</v>
      </c>
      <c r="G103" s="12">
        <v>1</v>
      </c>
      <c r="H103" s="12" t="s">
        <v>526</v>
      </c>
      <c r="I103" s="12">
        <v>5</v>
      </c>
      <c r="J103" s="12">
        <v>2</v>
      </c>
      <c r="K103" s="12">
        <v>0</v>
      </c>
      <c r="L103" s="12">
        <v>1</v>
      </c>
      <c r="M103" s="12">
        <v>0</v>
      </c>
      <c r="N103" s="12">
        <v>0</v>
      </c>
      <c r="O103" s="12">
        <v>1</v>
      </c>
      <c r="P103" s="12">
        <v>0</v>
      </c>
      <c r="Q103" s="12" t="s">
        <v>526</v>
      </c>
      <c r="R103" s="12">
        <v>0</v>
      </c>
      <c r="S103" s="12">
        <v>1</v>
      </c>
    </row>
    <row r="104" spans="1:19" x14ac:dyDescent="0.25">
      <c r="A104" t="str">
        <f>'raw data'!B104</f>
        <v>F</v>
      </c>
      <c r="B104">
        <v>1</v>
      </c>
      <c r="C104" s="12">
        <v>5</v>
      </c>
      <c r="D104" s="12">
        <v>1</v>
      </c>
      <c r="E104" s="12">
        <v>1</v>
      </c>
      <c r="F104" s="12" t="s">
        <v>526</v>
      </c>
      <c r="G104" s="12" t="s">
        <v>526</v>
      </c>
      <c r="H104" s="12">
        <v>5</v>
      </c>
      <c r="I104" s="12">
        <v>5</v>
      </c>
      <c r="J104" s="12">
        <v>2</v>
      </c>
      <c r="K104" s="12">
        <v>1</v>
      </c>
      <c r="L104" s="12">
        <v>1</v>
      </c>
      <c r="M104" s="12">
        <v>0</v>
      </c>
      <c r="N104" s="12">
        <v>0</v>
      </c>
      <c r="O104" s="12">
        <v>4</v>
      </c>
      <c r="P104" s="12">
        <v>0</v>
      </c>
      <c r="Q104" s="12" t="s">
        <v>526</v>
      </c>
      <c r="R104" s="12">
        <v>1</v>
      </c>
      <c r="S104" s="12">
        <v>1</v>
      </c>
    </row>
    <row r="105" spans="1:19" x14ac:dyDescent="0.25">
      <c r="A105" t="str">
        <f>'raw data'!B105</f>
        <v>M</v>
      </c>
      <c r="B105">
        <v>2</v>
      </c>
      <c r="C105" s="12">
        <v>3</v>
      </c>
      <c r="D105" s="12">
        <v>4</v>
      </c>
      <c r="E105" s="12" t="s">
        <v>526</v>
      </c>
      <c r="F105" s="12">
        <v>5</v>
      </c>
      <c r="G105" s="12">
        <v>1</v>
      </c>
      <c r="H105" s="12">
        <v>2</v>
      </c>
      <c r="I105" s="12">
        <v>1</v>
      </c>
      <c r="J105" s="12">
        <v>2</v>
      </c>
      <c r="K105" s="12">
        <v>0</v>
      </c>
      <c r="L105" s="12">
        <v>0</v>
      </c>
      <c r="M105" s="12">
        <v>0</v>
      </c>
      <c r="N105" s="12">
        <v>1</v>
      </c>
      <c r="O105" s="12">
        <v>3</v>
      </c>
      <c r="P105" s="12">
        <v>1</v>
      </c>
      <c r="Q105" s="12">
        <v>2</v>
      </c>
      <c r="R105" s="12" t="s">
        <v>526</v>
      </c>
      <c r="S105" s="12">
        <v>1</v>
      </c>
    </row>
    <row r="106" spans="1:19" x14ac:dyDescent="0.25">
      <c r="A106" t="str">
        <f>'raw data'!B106</f>
        <v>M</v>
      </c>
      <c r="B106">
        <v>2</v>
      </c>
      <c r="C106" s="12">
        <v>4</v>
      </c>
      <c r="D106" s="12" t="s">
        <v>526</v>
      </c>
      <c r="E106" s="12" t="s">
        <v>526</v>
      </c>
      <c r="F106" s="12" t="s">
        <v>526</v>
      </c>
      <c r="G106" s="12" t="s">
        <v>526</v>
      </c>
      <c r="H106" s="12">
        <v>5</v>
      </c>
      <c r="I106" s="12" t="s">
        <v>526</v>
      </c>
      <c r="J106" s="12">
        <v>2</v>
      </c>
      <c r="K106" s="12">
        <v>1</v>
      </c>
      <c r="L106" s="12">
        <v>1</v>
      </c>
      <c r="M106" s="12">
        <v>1</v>
      </c>
      <c r="N106" s="12">
        <v>0</v>
      </c>
      <c r="O106" s="12">
        <v>3</v>
      </c>
      <c r="P106" s="12">
        <v>1</v>
      </c>
      <c r="Q106" s="12">
        <v>4</v>
      </c>
      <c r="R106" s="12">
        <v>1</v>
      </c>
      <c r="S106" s="12">
        <v>1</v>
      </c>
    </row>
    <row r="107" spans="1:19" x14ac:dyDescent="0.25">
      <c r="A107" t="str">
        <f>'raw data'!B107</f>
        <v>M</v>
      </c>
      <c r="B107">
        <v>2</v>
      </c>
      <c r="C107" s="12">
        <v>5</v>
      </c>
      <c r="D107" s="12" t="s">
        <v>526</v>
      </c>
      <c r="E107" s="12" t="s">
        <v>526</v>
      </c>
      <c r="F107" s="12" t="s">
        <v>526</v>
      </c>
      <c r="G107" s="12" t="s">
        <v>526</v>
      </c>
      <c r="H107" s="12" t="s">
        <v>526</v>
      </c>
      <c r="I107" s="12" t="s">
        <v>526</v>
      </c>
      <c r="J107" s="12">
        <v>2</v>
      </c>
      <c r="K107" s="12">
        <v>1</v>
      </c>
      <c r="L107" s="12" t="s">
        <v>526</v>
      </c>
      <c r="M107" s="12">
        <v>0</v>
      </c>
      <c r="N107" s="12">
        <v>1</v>
      </c>
      <c r="O107" s="12">
        <v>4</v>
      </c>
      <c r="P107" s="12">
        <v>1</v>
      </c>
      <c r="Q107" s="12">
        <v>2</v>
      </c>
      <c r="R107" s="12">
        <v>1</v>
      </c>
      <c r="S107" s="12">
        <v>1</v>
      </c>
    </row>
    <row r="108" spans="1:19" x14ac:dyDescent="0.25">
      <c r="A108" t="str">
        <f>'raw data'!B108</f>
        <v>F</v>
      </c>
      <c r="B108">
        <v>1</v>
      </c>
      <c r="C108" s="12">
        <v>3</v>
      </c>
      <c r="D108" s="12">
        <v>2</v>
      </c>
      <c r="E108" s="12">
        <v>1</v>
      </c>
      <c r="F108" s="12">
        <v>1</v>
      </c>
      <c r="G108" s="12">
        <v>2</v>
      </c>
      <c r="H108" s="12">
        <v>2</v>
      </c>
      <c r="I108" s="12">
        <v>2</v>
      </c>
      <c r="J108" s="12">
        <v>1</v>
      </c>
      <c r="K108" s="12">
        <v>0</v>
      </c>
      <c r="L108" s="12">
        <v>1</v>
      </c>
      <c r="M108" s="12">
        <v>0</v>
      </c>
      <c r="N108" s="12">
        <v>0</v>
      </c>
      <c r="O108" s="12">
        <v>5</v>
      </c>
      <c r="P108" s="12" t="s">
        <v>526</v>
      </c>
      <c r="Q108" s="12" t="s">
        <v>526</v>
      </c>
      <c r="R108" s="12">
        <v>1</v>
      </c>
      <c r="S108" s="12">
        <v>0</v>
      </c>
    </row>
    <row r="109" spans="1:19" x14ac:dyDescent="0.25">
      <c r="A109" t="str">
        <f>'raw data'!B109</f>
        <v>F</v>
      </c>
      <c r="B109">
        <v>1</v>
      </c>
      <c r="C109" s="12">
        <v>2</v>
      </c>
      <c r="D109" s="12">
        <v>2</v>
      </c>
      <c r="E109" s="12">
        <v>5</v>
      </c>
      <c r="F109" s="12" t="s">
        <v>526</v>
      </c>
      <c r="G109" s="12">
        <v>1</v>
      </c>
      <c r="H109" s="12" t="s">
        <v>526</v>
      </c>
      <c r="I109" s="12" t="s">
        <v>526</v>
      </c>
      <c r="J109" s="12">
        <v>1</v>
      </c>
      <c r="K109" s="12">
        <v>0</v>
      </c>
      <c r="L109" s="12">
        <v>1</v>
      </c>
      <c r="M109" s="12">
        <v>0</v>
      </c>
      <c r="N109" s="12">
        <v>0</v>
      </c>
      <c r="O109" s="12">
        <v>1</v>
      </c>
      <c r="P109" s="12">
        <v>0</v>
      </c>
      <c r="Q109" s="12" t="s">
        <v>526</v>
      </c>
      <c r="R109" s="12">
        <v>0</v>
      </c>
      <c r="S109" s="12">
        <v>0</v>
      </c>
    </row>
    <row r="110" spans="1:19" x14ac:dyDescent="0.25">
      <c r="A110" t="str">
        <f>'raw data'!B110</f>
        <v>F</v>
      </c>
      <c r="B110">
        <v>1</v>
      </c>
      <c r="C110" s="12">
        <v>1</v>
      </c>
      <c r="D110" s="12">
        <v>1</v>
      </c>
      <c r="E110" s="12">
        <v>2</v>
      </c>
      <c r="F110" s="12">
        <v>2</v>
      </c>
      <c r="G110" s="12">
        <v>1</v>
      </c>
      <c r="H110" s="12">
        <v>1</v>
      </c>
      <c r="I110" s="12">
        <v>1</v>
      </c>
      <c r="J110" s="12">
        <v>1</v>
      </c>
      <c r="K110" s="12">
        <v>0</v>
      </c>
      <c r="L110" s="12" t="s">
        <v>526</v>
      </c>
      <c r="M110" s="12">
        <v>1</v>
      </c>
      <c r="N110" s="12">
        <v>1</v>
      </c>
      <c r="O110" s="12">
        <v>2</v>
      </c>
      <c r="P110" s="12" t="s">
        <v>526</v>
      </c>
      <c r="Q110" s="12" t="s">
        <v>526</v>
      </c>
      <c r="R110" s="12">
        <v>1</v>
      </c>
      <c r="S110" s="12">
        <v>0</v>
      </c>
    </row>
    <row r="111" spans="1:19" x14ac:dyDescent="0.25">
      <c r="A111" t="str">
        <f>'raw data'!B111</f>
        <v>F</v>
      </c>
      <c r="B111">
        <v>1</v>
      </c>
      <c r="C111" s="12">
        <v>2</v>
      </c>
      <c r="D111" s="12">
        <v>1</v>
      </c>
      <c r="E111" s="12">
        <v>4</v>
      </c>
      <c r="F111" s="12">
        <v>1</v>
      </c>
      <c r="G111" s="12">
        <v>1</v>
      </c>
      <c r="H111" s="12">
        <v>1</v>
      </c>
      <c r="I111" s="12">
        <v>1</v>
      </c>
      <c r="J111" s="12">
        <v>5</v>
      </c>
      <c r="K111" s="12" t="s">
        <v>526</v>
      </c>
      <c r="L111" s="12">
        <v>1</v>
      </c>
      <c r="M111" s="12">
        <v>0</v>
      </c>
      <c r="N111" s="12">
        <v>1</v>
      </c>
      <c r="O111" s="12">
        <v>3</v>
      </c>
      <c r="P111" s="12">
        <v>1</v>
      </c>
      <c r="Q111" s="12">
        <v>2</v>
      </c>
      <c r="R111" s="12">
        <v>0</v>
      </c>
      <c r="S111" s="12" t="s">
        <v>526</v>
      </c>
    </row>
    <row r="112" spans="1:19" x14ac:dyDescent="0.25">
      <c r="A112" t="str">
        <f>'raw data'!B112</f>
        <v>F</v>
      </c>
      <c r="B112">
        <v>1</v>
      </c>
      <c r="C112" s="12">
        <v>4</v>
      </c>
      <c r="D112" s="12" t="s">
        <v>526</v>
      </c>
      <c r="E112" s="12" t="s">
        <v>526</v>
      </c>
      <c r="F112" s="12" t="s">
        <v>526</v>
      </c>
      <c r="G112" s="12">
        <v>5</v>
      </c>
      <c r="H112" s="12">
        <v>5</v>
      </c>
      <c r="I112" s="12">
        <v>2</v>
      </c>
      <c r="J112" s="12">
        <v>5</v>
      </c>
      <c r="K112" s="12" t="s">
        <v>526</v>
      </c>
      <c r="L112" s="12">
        <v>1</v>
      </c>
      <c r="M112" s="12">
        <v>0</v>
      </c>
      <c r="N112" s="12" t="s">
        <v>526</v>
      </c>
      <c r="O112" s="12">
        <v>5</v>
      </c>
      <c r="P112" s="12">
        <v>1</v>
      </c>
      <c r="Q112" s="12">
        <v>3</v>
      </c>
      <c r="R112" s="12">
        <v>1</v>
      </c>
      <c r="S112" s="12">
        <v>0</v>
      </c>
    </row>
    <row r="113" spans="1:19" x14ac:dyDescent="0.25">
      <c r="A113" t="str">
        <f>'raw data'!B113</f>
        <v>M</v>
      </c>
      <c r="B113">
        <v>2</v>
      </c>
      <c r="C113" s="12">
        <v>3</v>
      </c>
      <c r="D113" s="12">
        <v>2</v>
      </c>
      <c r="E113" s="12">
        <v>1</v>
      </c>
      <c r="F113" s="12">
        <v>5</v>
      </c>
      <c r="G113" s="12">
        <v>5</v>
      </c>
      <c r="H113" s="12">
        <v>5</v>
      </c>
      <c r="I113" s="12">
        <v>2</v>
      </c>
      <c r="J113" s="12">
        <v>2</v>
      </c>
      <c r="K113" s="12">
        <v>1</v>
      </c>
      <c r="L113" s="12">
        <v>1</v>
      </c>
      <c r="M113" s="12">
        <v>0</v>
      </c>
      <c r="N113" s="12">
        <v>1</v>
      </c>
      <c r="O113" s="12">
        <v>5</v>
      </c>
      <c r="P113" s="12">
        <v>1</v>
      </c>
      <c r="Q113" s="12">
        <v>2</v>
      </c>
      <c r="R113" s="12">
        <v>1</v>
      </c>
      <c r="S113" s="12">
        <v>1</v>
      </c>
    </row>
    <row r="114" spans="1:19" x14ac:dyDescent="0.25">
      <c r="A114" t="str">
        <f>'raw data'!B114</f>
        <v>F</v>
      </c>
      <c r="B114">
        <v>1</v>
      </c>
      <c r="C114" s="12">
        <v>2</v>
      </c>
      <c r="D114" s="12">
        <v>2</v>
      </c>
      <c r="E114" s="12">
        <v>4</v>
      </c>
      <c r="F114" s="12">
        <v>1</v>
      </c>
      <c r="G114" s="12">
        <v>1</v>
      </c>
      <c r="H114" s="12">
        <v>1</v>
      </c>
      <c r="I114" s="12">
        <v>1</v>
      </c>
      <c r="J114" s="12">
        <v>2</v>
      </c>
      <c r="K114" s="12">
        <v>1</v>
      </c>
      <c r="L114" s="12">
        <v>1</v>
      </c>
      <c r="M114" s="12">
        <v>0</v>
      </c>
      <c r="N114" s="12">
        <v>0</v>
      </c>
      <c r="O114" s="12">
        <v>2</v>
      </c>
      <c r="P114" s="12">
        <v>1</v>
      </c>
      <c r="Q114" s="12">
        <v>1</v>
      </c>
      <c r="R114" s="12" t="s">
        <v>526</v>
      </c>
      <c r="S114" s="12">
        <v>0</v>
      </c>
    </row>
    <row r="115" spans="1:19" x14ac:dyDescent="0.25">
      <c r="A115" t="str">
        <f>'raw data'!B115</f>
        <v>M</v>
      </c>
      <c r="B115">
        <v>2</v>
      </c>
      <c r="C115" s="12">
        <v>4</v>
      </c>
      <c r="D115" s="12" t="s">
        <v>526</v>
      </c>
      <c r="E115" s="12" t="s">
        <v>526</v>
      </c>
      <c r="F115" s="12" t="s">
        <v>526</v>
      </c>
      <c r="G115" s="12" t="s">
        <v>526</v>
      </c>
      <c r="H115" s="12">
        <v>5</v>
      </c>
      <c r="I115" s="12">
        <v>5</v>
      </c>
      <c r="J115" s="12">
        <v>5</v>
      </c>
      <c r="K115" s="12">
        <v>0</v>
      </c>
      <c r="L115" s="12" t="s">
        <v>526</v>
      </c>
      <c r="M115" s="12">
        <v>0</v>
      </c>
      <c r="N115" s="12">
        <v>1</v>
      </c>
      <c r="O115" s="12">
        <v>5</v>
      </c>
      <c r="P115" s="12">
        <v>0</v>
      </c>
      <c r="Q115" s="12" t="s">
        <v>526</v>
      </c>
      <c r="R115" s="12">
        <v>1</v>
      </c>
      <c r="S115" s="12">
        <v>0</v>
      </c>
    </row>
    <row r="116" spans="1:19" x14ac:dyDescent="0.25">
      <c r="A116" t="str">
        <f>'raw data'!B116</f>
        <v>F</v>
      </c>
      <c r="B116">
        <v>1</v>
      </c>
      <c r="C116" s="12">
        <v>2</v>
      </c>
      <c r="D116" s="12">
        <v>1</v>
      </c>
      <c r="E116" s="12">
        <v>1</v>
      </c>
      <c r="F116" s="12">
        <v>1</v>
      </c>
      <c r="G116" s="12">
        <v>1</v>
      </c>
      <c r="H116" s="12">
        <v>2</v>
      </c>
      <c r="I116" s="12">
        <v>1</v>
      </c>
      <c r="J116" s="12" t="s">
        <v>526</v>
      </c>
      <c r="K116" s="12">
        <v>0</v>
      </c>
      <c r="L116" s="12">
        <v>1</v>
      </c>
      <c r="M116" s="12">
        <v>0</v>
      </c>
      <c r="N116" s="12">
        <v>0</v>
      </c>
      <c r="O116" s="12">
        <v>1</v>
      </c>
      <c r="P116" s="12" t="s">
        <v>526</v>
      </c>
      <c r="Q116" s="12" t="s">
        <v>526</v>
      </c>
      <c r="R116" s="12">
        <v>0</v>
      </c>
      <c r="S116" s="12">
        <v>0</v>
      </c>
    </row>
    <row r="117" spans="1:19" x14ac:dyDescent="0.25">
      <c r="A117" t="str">
        <f>'raw data'!B117</f>
        <v>M</v>
      </c>
      <c r="B117">
        <v>2</v>
      </c>
      <c r="C117" s="12">
        <v>3</v>
      </c>
      <c r="D117" s="12" t="s">
        <v>526</v>
      </c>
      <c r="E117" s="12" t="s">
        <v>526</v>
      </c>
      <c r="F117" s="12">
        <v>5</v>
      </c>
      <c r="G117" s="12">
        <v>2</v>
      </c>
      <c r="H117" s="12">
        <v>2</v>
      </c>
      <c r="I117" s="12">
        <v>1</v>
      </c>
      <c r="J117" s="12">
        <v>1</v>
      </c>
      <c r="K117" s="12">
        <v>1</v>
      </c>
      <c r="L117" s="12">
        <v>0</v>
      </c>
      <c r="M117" s="12">
        <v>0</v>
      </c>
      <c r="N117" s="12">
        <v>1</v>
      </c>
      <c r="O117" s="12">
        <v>5</v>
      </c>
      <c r="P117" s="12">
        <v>0</v>
      </c>
      <c r="Q117" s="12" t="s">
        <v>526</v>
      </c>
      <c r="R117" s="12" t="s">
        <v>526</v>
      </c>
      <c r="S117" s="12">
        <v>1</v>
      </c>
    </row>
    <row r="118" spans="1:19" x14ac:dyDescent="0.25">
      <c r="A118" t="str">
        <f>'raw data'!B118</f>
        <v>F</v>
      </c>
      <c r="B118">
        <v>1</v>
      </c>
      <c r="C118" s="12">
        <v>1</v>
      </c>
      <c r="D118" s="12">
        <v>2</v>
      </c>
      <c r="E118" s="12">
        <v>1</v>
      </c>
      <c r="F118" s="12">
        <v>2</v>
      </c>
      <c r="G118" s="12">
        <v>1</v>
      </c>
      <c r="H118" s="12">
        <v>1</v>
      </c>
      <c r="I118" s="12">
        <v>1</v>
      </c>
      <c r="J118" s="12">
        <v>1</v>
      </c>
      <c r="K118" s="12">
        <v>1</v>
      </c>
      <c r="L118" s="12">
        <v>1</v>
      </c>
      <c r="M118" s="12">
        <v>0</v>
      </c>
      <c r="N118" s="12">
        <v>1</v>
      </c>
      <c r="O118" s="12">
        <v>2</v>
      </c>
      <c r="P118" s="12">
        <v>1</v>
      </c>
      <c r="Q118" s="12" t="s">
        <v>526</v>
      </c>
      <c r="R118" s="12">
        <v>1</v>
      </c>
      <c r="S118" s="12">
        <v>1</v>
      </c>
    </row>
    <row r="119" spans="1:19" x14ac:dyDescent="0.25">
      <c r="A119" t="str">
        <f>'raw data'!B119</f>
        <v>F</v>
      </c>
      <c r="B119">
        <v>1</v>
      </c>
      <c r="C119" s="12">
        <v>4</v>
      </c>
      <c r="D119" s="12" t="s">
        <v>526</v>
      </c>
      <c r="E119" s="12" t="s">
        <v>526</v>
      </c>
      <c r="F119" s="12">
        <v>5</v>
      </c>
      <c r="G119" s="12">
        <v>5</v>
      </c>
      <c r="H119" s="12">
        <v>5</v>
      </c>
      <c r="I119" s="12">
        <v>2</v>
      </c>
      <c r="J119" s="12">
        <v>5</v>
      </c>
      <c r="K119" s="12" t="s">
        <v>526</v>
      </c>
      <c r="L119" s="12">
        <v>1</v>
      </c>
      <c r="M119" s="12">
        <v>0</v>
      </c>
      <c r="N119" s="12">
        <v>1</v>
      </c>
      <c r="O119" s="12">
        <v>5</v>
      </c>
      <c r="P119" s="12">
        <v>1</v>
      </c>
      <c r="Q119" s="12">
        <v>3</v>
      </c>
      <c r="R119" s="12">
        <v>1</v>
      </c>
      <c r="S119" s="12">
        <v>0</v>
      </c>
    </row>
    <row r="120" spans="1:19" x14ac:dyDescent="0.25">
      <c r="A120" t="str">
        <f>'raw data'!B120</f>
        <v>M</v>
      </c>
      <c r="B120">
        <v>2</v>
      </c>
      <c r="C120" s="12">
        <v>3</v>
      </c>
      <c r="D120" s="12" t="s">
        <v>526</v>
      </c>
      <c r="E120" s="12" t="s">
        <v>526</v>
      </c>
      <c r="F120" s="12">
        <v>5</v>
      </c>
      <c r="G120" s="12">
        <v>2</v>
      </c>
      <c r="H120" s="12">
        <v>2</v>
      </c>
      <c r="I120" s="12">
        <v>2</v>
      </c>
      <c r="J120" s="12">
        <v>2</v>
      </c>
      <c r="K120" s="12">
        <v>0</v>
      </c>
      <c r="L120" s="12">
        <v>0</v>
      </c>
      <c r="M120" s="12" t="s">
        <v>526</v>
      </c>
      <c r="N120" s="12">
        <v>1</v>
      </c>
      <c r="O120" s="12">
        <v>5</v>
      </c>
      <c r="P120" s="12">
        <v>1</v>
      </c>
      <c r="Q120" s="12">
        <v>2</v>
      </c>
      <c r="R120" s="12">
        <v>1</v>
      </c>
      <c r="S120" s="12">
        <v>1</v>
      </c>
    </row>
    <row r="121" spans="1:19" x14ac:dyDescent="0.25">
      <c r="A121" t="str">
        <f>'raw data'!B121</f>
        <v>M</v>
      </c>
      <c r="B121">
        <v>2</v>
      </c>
      <c r="C121" s="12">
        <v>2</v>
      </c>
      <c r="D121" s="12" t="s">
        <v>526</v>
      </c>
      <c r="E121" s="12" t="s">
        <v>526</v>
      </c>
      <c r="F121" s="12">
        <v>2</v>
      </c>
      <c r="G121" s="12" t="s">
        <v>526</v>
      </c>
      <c r="H121" s="12">
        <v>5</v>
      </c>
      <c r="I121" s="12" t="s">
        <v>526</v>
      </c>
      <c r="J121" s="12">
        <v>2</v>
      </c>
      <c r="K121" s="12">
        <v>1</v>
      </c>
      <c r="L121" s="12">
        <v>1</v>
      </c>
      <c r="M121" s="12">
        <v>0</v>
      </c>
      <c r="N121" s="12">
        <v>1</v>
      </c>
      <c r="O121" s="12">
        <v>4</v>
      </c>
      <c r="P121" s="12">
        <v>0</v>
      </c>
      <c r="Q121" s="12" t="s">
        <v>526</v>
      </c>
      <c r="R121" s="12">
        <v>1</v>
      </c>
      <c r="S121" s="12" t="s">
        <v>526</v>
      </c>
    </row>
    <row r="122" spans="1:19" x14ac:dyDescent="0.25">
      <c r="A122" t="str">
        <f>'raw data'!B122</f>
        <v>F</v>
      </c>
      <c r="B122">
        <v>1</v>
      </c>
      <c r="C122" s="12">
        <v>5</v>
      </c>
      <c r="D122" s="12">
        <v>1</v>
      </c>
      <c r="E122" s="12">
        <v>1</v>
      </c>
      <c r="F122" s="12" t="s">
        <v>526</v>
      </c>
      <c r="G122" s="12" t="s">
        <v>526</v>
      </c>
      <c r="H122" s="12">
        <v>5</v>
      </c>
      <c r="I122" s="12">
        <v>5</v>
      </c>
      <c r="J122" s="12">
        <v>2</v>
      </c>
      <c r="K122" s="12">
        <v>1</v>
      </c>
      <c r="L122" s="12">
        <v>1</v>
      </c>
      <c r="M122" s="12">
        <v>0</v>
      </c>
      <c r="N122" s="12">
        <v>0</v>
      </c>
      <c r="O122" s="12">
        <v>4</v>
      </c>
      <c r="P122" s="12">
        <v>0</v>
      </c>
      <c r="Q122" s="12" t="s">
        <v>526</v>
      </c>
      <c r="R122" s="12">
        <v>1</v>
      </c>
      <c r="S122" s="12">
        <v>1</v>
      </c>
    </row>
    <row r="123" spans="1:19" x14ac:dyDescent="0.25">
      <c r="A123" t="str">
        <f>'raw data'!B123</f>
        <v>M</v>
      </c>
      <c r="B123">
        <v>2</v>
      </c>
      <c r="C123" s="12">
        <v>3</v>
      </c>
      <c r="D123" s="12" t="s">
        <v>526</v>
      </c>
      <c r="E123" s="12" t="s">
        <v>526</v>
      </c>
      <c r="F123" s="12">
        <v>5</v>
      </c>
      <c r="G123" s="12">
        <v>2</v>
      </c>
      <c r="H123" s="12">
        <v>2</v>
      </c>
      <c r="I123" s="12">
        <v>1</v>
      </c>
      <c r="J123" s="12">
        <v>1</v>
      </c>
      <c r="K123" s="12">
        <v>0</v>
      </c>
      <c r="L123" s="12">
        <v>0</v>
      </c>
      <c r="M123" s="12" t="s">
        <v>526</v>
      </c>
      <c r="N123" s="12">
        <v>1</v>
      </c>
      <c r="O123" s="12">
        <v>5</v>
      </c>
      <c r="P123" s="12">
        <v>0</v>
      </c>
      <c r="Q123" s="12" t="s">
        <v>526</v>
      </c>
      <c r="R123" s="12">
        <v>1</v>
      </c>
      <c r="S123" s="12">
        <v>1</v>
      </c>
    </row>
    <row r="124" spans="1:19" x14ac:dyDescent="0.25">
      <c r="A124" t="str">
        <f>'raw data'!B124</f>
        <v>M</v>
      </c>
      <c r="B124">
        <v>2</v>
      </c>
      <c r="C124" s="12">
        <v>3</v>
      </c>
      <c r="D124" s="12" t="s">
        <v>526</v>
      </c>
      <c r="E124" s="12" t="s">
        <v>526</v>
      </c>
      <c r="F124" s="12">
        <v>5</v>
      </c>
      <c r="G124" s="12">
        <v>2</v>
      </c>
      <c r="H124" s="12">
        <v>2</v>
      </c>
      <c r="I124" s="12">
        <v>1</v>
      </c>
      <c r="J124" s="12">
        <v>1</v>
      </c>
      <c r="K124" s="12">
        <v>1</v>
      </c>
      <c r="L124" s="12">
        <v>0</v>
      </c>
      <c r="M124" s="12" t="s">
        <v>526</v>
      </c>
      <c r="N124" s="12">
        <v>1</v>
      </c>
      <c r="O124" s="12">
        <v>5</v>
      </c>
      <c r="P124" s="12">
        <v>0</v>
      </c>
      <c r="Q124" s="12" t="s">
        <v>526</v>
      </c>
      <c r="R124" s="12" t="s">
        <v>526</v>
      </c>
      <c r="S124" s="12">
        <v>1</v>
      </c>
    </row>
    <row r="125" spans="1:19" x14ac:dyDescent="0.25">
      <c r="A125" t="str">
        <f>'raw data'!B125</f>
        <v>M</v>
      </c>
      <c r="B125">
        <v>2</v>
      </c>
      <c r="C125" s="12">
        <v>4</v>
      </c>
      <c r="D125" s="12" t="s">
        <v>526</v>
      </c>
      <c r="E125" s="12" t="s">
        <v>526</v>
      </c>
      <c r="F125" s="12" t="s">
        <v>526</v>
      </c>
      <c r="G125" s="12" t="s">
        <v>526</v>
      </c>
      <c r="H125" s="12">
        <v>5</v>
      </c>
      <c r="I125" s="12" t="s">
        <v>526</v>
      </c>
      <c r="J125" s="12">
        <v>2</v>
      </c>
      <c r="K125" s="12">
        <v>1</v>
      </c>
      <c r="L125" s="12">
        <v>1</v>
      </c>
      <c r="M125" s="12">
        <v>1</v>
      </c>
      <c r="N125" s="12">
        <v>0</v>
      </c>
      <c r="O125" s="12">
        <v>1</v>
      </c>
      <c r="P125" s="12">
        <v>1</v>
      </c>
      <c r="Q125" s="12">
        <v>4</v>
      </c>
      <c r="R125" s="12">
        <v>1</v>
      </c>
      <c r="S125" s="12">
        <v>1</v>
      </c>
    </row>
    <row r="126" spans="1:19" x14ac:dyDescent="0.25">
      <c r="A126" t="str">
        <f>'raw data'!B126</f>
        <v>F</v>
      </c>
      <c r="B126">
        <v>1</v>
      </c>
      <c r="C126" s="12">
        <v>4</v>
      </c>
      <c r="D126" s="12" t="s">
        <v>526</v>
      </c>
      <c r="E126" s="12" t="s">
        <v>526</v>
      </c>
      <c r="F126" s="12" t="s">
        <v>526</v>
      </c>
      <c r="G126" s="12">
        <v>5</v>
      </c>
      <c r="H126" s="12">
        <v>2</v>
      </c>
      <c r="I126" s="12">
        <v>2</v>
      </c>
      <c r="J126" s="12">
        <v>2</v>
      </c>
      <c r="K126" s="12">
        <v>1</v>
      </c>
      <c r="L126" s="12">
        <v>0</v>
      </c>
      <c r="M126" s="12">
        <v>0</v>
      </c>
      <c r="N126" s="12">
        <v>0</v>
      </c>
      <c r="O126" s="12">
        <v>1</v>
      </c>
      <c r="P126" s="12">
        <v>0</v>
      </c>
      <c r="Q126" s="12" t="s">
        <v>526</v>
      </c>
      <c r="R126" s="12" t="s">
        <v>526</v>
      </c>
      <c r="S126" s="12" t="s">
        <v>526</v>
      </c>
    </row>
    <row r="127" spans="1:19" x14ac:dyDescent="0.25">
      <c r="A127" t="str">
        <f>'raw data'!B127</f>
        <v>F</v>
      </c>
      <c r="B127">
        <v>1</v>
      </c>
      <c r="C127" s="12">
        <v>3</v>
      </c>
      <c r="D127" s="12">
        <v>2</v>
      </c>
      <c r="E127" s="12">
        <v>5</v>
      </c>
      <c r="F127" s="12">
        <v>2</v>
      </c>
      <c r="G127" s="12">
        <v>1</v>
      </c>
      <c r="H127" s="12">
        <v>1</v>
      </c>
      <c r="I127" s="12" t="s">
        <v>526</v>
      </c>
      <c r="J127" s="12">
        <v>5</v>
      </c>
      <c r="K127" s="12">
        <v>1</v>
      </c>
      <c r="L127" s="12">
        <v>1</v>
      </c>
      <c r="M127" s="12">
        <v>1</v>
      </c>
      <c r="N127" s="12" t="s">
        <v>526</v>
      </c>
      <c r="O127" s="12">
        <v>3</v>
      </c>
      <c r="P127" s="12">
        <v>1</v>
      </c>
      <c r="Q127" s="12">
        <v>1</v>
      </c>
      <c r="R127" s="12">
        <v>0</v>
      </c>
      <c r="S127" s="12" t="s">
        <v>526</v>
      </c>
    </row>
    <row r="128" spans="1:19" x14ac:dyDescent="0.25">
      <c r="A128" t="str">
        <f>'raw data'!B128</f>
        <v>F</v>
      </c>
      <c r="B128">
        <v>1</v>
      </c>
      <c r="C128" s="12">
        <v>1</v>
      </c>
      <c r="D128" s="12">
        <v>1</v>
      </c>
      <c r="E128" s="12">
        <v>2</v>
      </c>
      <c r="F128" s="12">
        <v>2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4</v>
      </c>
      <c r="P128" s="12" t="s">
        <v>526</v>
      </c>
      <c r="Q128" s="12" t="s">
        <v>526</v>
      </c>
      <c r="R128" s="12">
        <v>1</v>
      </c>
      <c r="S128" s="12" t="s">
        <v>526</v>
      </c>
    </row>
    <row r="129" spans="1:19" x14ac:dyDescent="0.25">
      <c r="A129" t="str">
        <f>'raw data'!B129</f>
        <v>F</v>
      </c>
      <c r="B129">
        <v>1</v>
      </c>
      <c r="C129" s="12">
        <v>3</v>
      </c>
      <c r="D129" s="12">
        <v>2</v>
      </c>
      <c r="E129" s="12">
        <v>4</v>
      </c>
      <c r="F129" s="12">
        <v>5</v>
      </c>
      <c r="G129" s="12">
        <v>2</v>
      </c>
      <c r="H129" s="12">
        <v>2</v>
      </c>
      <c r="I129" s="12">
        <v>2</v>
      </c>
      <c r="J129" s="12">
        <v>2</v>
      </c>
      <c r="K129" s="12">
        <v>1</v>
      </c>
      <c r="L129" s="12">
        <v>1</v>
      </c>
      <c r="M129" s="12">
        <v>0</v>
      </c>
      <c r="N129" s="12">
        <v>1</v>
      </c>
      <c r="O129" s="12">
        <v>4</v>
      </c>
      <c r="P129" s="12">
        <v>1</v>
      </c>
      <c r="Q129" s="12">
        <v>2</v>
      </c>
      <c r="R129" s="12">
        <v>1</v>
      </c>
      <c r="S129" s="12">
        <v>1</v>
      </c>
    </row>
    <row r="130" spans="1:19" x14ac:dyDescent="0.25">
      <c r="A130" t="str">
        <f>'raw data'!B130</f>
        <v>F</v>
      </c>
      <c r="B130">
        <v>1</v>
      </c>
      <c r="C130" s="12">
        <v>3</v>
      </c>
      <c r="D130" s="12">
        <v>2</v>
      </c>
      <c r="E130" s="12">
        <v>4</v>
      </c>
      <c r="F130" s="12">
        <v>5</v>
      </c>
      <c r="G130" s="12">
        <v>2</v>
      </c>
      <c r="H130" s="12">
        <v>2</v>
      </c>
      <c r="I130" s="12">
        <v>2</v>
      </c>
      <c r="J130" s="12">
        <v>2</v>
      </c>
      <c r="K130" s="12">
        <v>1</v>
      </c>
      <c r="L130" s="12">
        <v>1</v>
      </c>
      <c r="M130" s="12" t="s">
        <v>526</v>
      </c>
      <c r="N130" s="12">
        <v>1</v>
      </c>
      <c r="O130" s="12">
        <v>4</v>
      </c>
      <c r="P130" s="12">
        <v>1</v>
      </c>
      <c r="Q130" s="12">
        <v>2</v>
      </c>
      <c r="R130" s="12">
        <v>1</v>
      </c>
      <c r="S130" s="12">
        <v>1</v>
      </c>
    </row>
    <row r="131" spans="1:19" x14ac:dyDescent="0.25">
      <c r="A131" t="str">
        <f>'raw data'!B131</f>
        <v>M</v>
      </c>
      <c r="B131">
        <v>2</v>
      </c>
      <c r="C131" s="12">
        <v>4</v>
      </c>
      <c r="D131" s="12" t="s">
        <v>526</v>
      </c>
      <c r="E131" s="12" t="s">
        <v>526</v>
      </c>
      <c r="F131" s="12" t="s">
        <v>526</v>
      </c>
      <c r="G131" s="12" t="s">
        <v>526</v>
      </c>
      <c r="H131" s="12">
        <v>5</v>
      </c>
      <c r="I131" s="12" t="s">
        <v>526</v>
      </c>
      <c r="J131" s="12">
        <v>2</v>
      </c>
      <c r="K131" s="12">
        <v>1</v>
      </c>
      <c r="L131" s="12">
        <v>1</v>
      </c>
      <c r="M131" s="12">
        <v>1</v>
      </c>
      <c r="N131" s="12">
        <v>0</v>
      </c>
      <c r="O131" s="12">
        <v>3</v>
      </c>
      <c r="P131" s="12">
        <v>1</v>
      </c>
      <c r="Q131" s="12">
        <v>1</v>
      </c>
      <c r="R131" s="12">
        <v>1</v>
      </c>
      <c r="S131" s="12">
        <v>1</v>
      </c>
    </row>
    <row r="132" spans="1:19" x14ac:dyDescent="0.25">
      <c r="A132" t="str">
        <f>'raw data'!B132</f>
        <v>F</v>
      </c>
      <c r="B132">
        <v>1</v>
      </c>
      <c r="C132" s="12">
        <v>1</v>
      </c>
      <c r="D132" s="12">
        <v>1</v>
      </c>
      <c r="E132" s="12">
        <v>1</v>
      </c>
      <c r="F132" s="12">
        <v>2</v>
      </c>
      <c r="G132" s="12">
        <v>1</v>
      </c>
      <c r="H132" s="12" t="s">
        <v>526</v>
      </c>
      <c r="I132" s="12">
        <v>1</v>
      </c>
      <c r="J132" s="12">
        <v>1</v>
      </c>
      <c r="K132" s="12">
        <v>1</v>
      </c>
      <c r="L132" s="12">
        <v>1</v>
      </c>
      <c r="M132" s="12">
        <v>0</v>
      </c>
      <c r="N132" s="12">
        <v>1</v>
      </c>
      <c r="O132" s="12">
        <v>2</v>
      </c>
      <c r="P132" s="12">
        <v>0</v>
      </c>
      <c r="Q132" s="12" t="s">
        <v>526</v>
      </c>
      <c r="R132" s="12">
        <v>1</v>
      </c>
      <c r="S132" s="12">
        <v>1</v>
      </c>
    </row>
    <row r="133" spans="1:19" x14ac:dyDescent="0.25">
      <c r="A133" t="str">
        <f>'raw data'!B133</f>
        <v>M</v>
      </c>
      <c r="B133">
        <v>2</v>
      </c>
      <c r="C133" s="12">
        <v>1</v>
      </c>
      <c r="D133" s="12">
        <v>1</v>
      </c>
      <c r="E133" s="12">
        <v>2</v>
      </c>
      <c r="F133" s="12">
        <v>2</v>
      </c>
      <c r="G133" s="12">
        <v>1</v>
      </c>
      <c r="H133" s="12">
        <v>1</v>
      </c>
      <c r="I133" s="12">
        <v>1</v>
      </c>
      <c r="J133" s="12">
        <v>1</v>
      </c>
      <c r="K133" s="12">
        <v>0</v>
      </c>
      <c r="L133" s="12" t="s">
        <v>526</v>
      </c>
      <c r="M133" s="12">
        <v>1</v>
      </c>
      <c r="N133" s="12">
        <v>1</v>
      </c>
      <c r="O133" s="12">
        <v>1</v>
      </c>
      <c r="P133" s="12" t="s">
        <v>526</v>
      </c>
      <c r="Q133" s="12" t="s">
        <v>526</v>
      </c>
      <c r="R133" s="12">
        <v>1</v>
      </c>
      <c r="S133" s="12">
        <v>0</v>
      </c>
    </row>
    <row r="134" spans="1:19" x14ac:dyDescent="0.25">
      <c r="A134" t="str">
        <f>'raw data'!B134</f>
        <v>M</v>
      </c>
      <c r="B134">
        <v>2</v>
      </c>
      <c r="C134" s="12">
        <v>3</v>
      </c>
      <c r="D134" s="12">
        <v>4</v>
      </c>
      <c r="E134" s="12" t="s">
        <v>526</v>
      </c>
      <c r="F134" s="12" t="s">
        <v>526</v>
      </c>
      <c r="G134" s="12">
        <v>1</v>
      </c>
      <c r="H134" s="12">
        <v>2</v>
      </c>
      <c r="I134" s="12">
        <v>1</v>
      </c>
      <c r="J134" s="12">
        <v>2</v>
      </c>
      <c r="K134" s="12">
        <v>0</v>
      </c>
      <c r="L134" s="12">
        <v>0</v>
      </c>
      <c r="M134" s="12">
        <v>0</v>
      </c>
      <c r="N134" s="12">
        <v>1</v>
      </c>
      <c r="O134" s="12">
        <v>3</v>
      </c>
      <c r="P134" s="12">
        <v>1</v>
      </c>
      <c r="Q134" s="12">
        <v>3</v>
      </c>
      <c r="R134" s="12" t="s">
        <v>526</v>
      </c>
      <c r="S134" s="12">
        <v>1</v>
      </c>
    </row>
    <row r="135" spans="1:19" x14ac:dyDescent="0.25">
      <c r="A135" t="str">
        <f>'raw data'!B135</f>
        <v>M</v>
      </c>
      <c r="B135">
        <v>2</v>
      </c>
      <c r="C135" s="12">
        <v>3</v>
      </c>
      <c r="D135" s="12">
        <v>2</v>
      </c>
      <c r="E135" s="12">
        <v>1</v>
      </c>
      <c r="F135" s="12">
        <v>5</v>
      </c>
      <c r="G135" s="12">
        <v>5</v>
      </c>
      <c r="H135" s="12">
        <v>5</v>
      </c>
      <c r="I135" s="12">
        <v>2</v>
      </c>
      <c r="J135" s="12">
        <v>2</v>
      </c>
      <c r="K135" s="12">
        <v>1</v>
      </c>
      <c r="L135" s="12">
        <v>1</v>
      </c>
      <c r="M135" s="12">
        <v>0</v>
      </c>
      <c r="N135" s="12">
        <v>1</v>
      </c>
      <c r="O135" s="12">
        <v>5</v>
      </c>
      <c r="P135" s="12">
        <v>1</v>
      </c>
      <c r="Q135" s="12">
        <v>2</v>
      </c>
      <c r="R135" s="12">
        <v>1</v>
      </c>
      <c r="S135" s="12">
        <v>1</v>
      </c>
    </row>
    <row r="136" spans="1:19" x14ac:dyDescent="0.25">
      <c r="A136" t="str">
        <f>'raw data'!B136</f>
        <v>M</v>
      </c>
      <c r="B136">
        <v>2</v>
      </c>
      <c r="C136" s="12">
        <v>4</v>
      </c>
      <c r="D136" s="12" t="s">
        <v>526</v>
      </c>
      <c r="E136" s="12" t="s">
        <v>526</v>
      </c>
      <c r="F136" s="12" t="s">
        <v>526</v>
      </c>
      <c r="G136" s="12" t="s">
        <v>526</v>
      </c>
      <c r="H136" s="12">
        <v>5</v>
      </c>
      <c r="I136" s="12" t="s">
        <v>526</v>
      </c>
      <c r="J136" s="12" t="s">
        <v>526</v>
      </c>
      <c r="K136" s="12">
        <v>1</v>
      </c>
      <c r="L136" s="12">
        <v>1</v>
      </c>
      <c r="M136" s="12">
        <v>1</v>
      </c>
      <c r="N136" s="12">
        <v>0</v>
      </c>
      <c r="O136" s="12">
        <v>4</v>
      </c>
      <c r="P136" s="12">
        <v>1</v>
      </c>
      <c r="Q136" s="12">
        <v>3</v>
      </c>
      <c r="R136" s="12">
        <v>1</v>
      </c>
      <c r="S136" s="12">
        <v>0</v>
      </c>
    </row>
    <row r="137" spans="1:19" x14ac:dyDescent="0.25">
      <c r="A137" t="str">
        <f>'raw data'!B137</f>
        <v>M</v>
      </c>
      <c r="B137">
        <v>2</v>
      </c>
      <c r="C137" s="12">
        <v>3</v>
      </c>
      <c r="D137" s="12">
        <v>2</v>
      </c>
      <c r="E137" s="12">
        <v>2</v>
      </c>
      <c r="F137" s="12">
        <v>1</v>
      </c>
      <c r="G137" s="12">
        <v>2</v>
      </c>
      <c r="H137" s="12">
        <v>2</v>
      </c>
      <c r="I137" s="12">
        <v>2</v>
      </c>
      <c r="J137" s="12">
        <v>1</v>
      </c>
      <c r="K137" s="12">
        <v>1</v>
      </c>
      <c r="L137" s="12" t="s">
        <v>526</v>
      </c>
      <c r="M137" s="12">
        <v>0</v>
      </c>
      <c r="N137" s="12">
        <v>0</v>
      </c>
      <c r="O137" s="12">
        <v>3</v>
      </c>
      <c r="P137" s="12">
        <v>1</v>
      </c>
      <c r="Q137" s="12">
        <v>1</v>
      </c>
      <c r="R137" s="12">
        <v>1</v>
      </c>
      <c r="S137" s="12">
        <v>1</v>
      </c>
    </row>
    <row r="138" spans="1:19" x14ac:dyDescent="0.25">
      <c r="A138" t="str">
        <f>'raw data'!B138</f>
        <v>F</v>
      </c>
      <c r="B138">
        <v>1</v>
      </c>
      <c r="C138" s="12">
        <v>3</v>
      </c>
      <c r="D138" s="12">
        <v>4</v>
      </c>
      <c r="E138" s="12" t="s">
        <v>526</v>
      </c>
      <c r="F138" s="12">
        <v>5</v>
      </c>
      <c r="G138" s="12">
        <v>2</v>
      </c>
      <c r="H138" s="12">
        <v>2</v>
      </c>
      <c r="I138" s="12">
        <v>2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4</v>
      </c>
      <c r="P138" s="12">
        <v>1</v>
      </c>
      <c r="Q138" s="12">
        <v>2</v>
      </c>
      <c r="R138" s="12">
        <v>1</v>
      </c>
      <c r="S138" s="12">
        <v>1</v>
      </c>
    </row>
    <row r="139" spans="1:19" x14ac:dyDescent="0.25">
      <c r="A139" t="str">
        <f>'raw data'!B139</f>
        <v>M</v>
      </c>
      <c r="B139">
        <v>2</v>
      </c>
      <c r="C139" s="12">
        <v>3</v>
      </c>
      <c r="D139" s="12">
        <v>2</v>
      </c>
      <c r="E139" s="12">
        <v>2</v>
      </c>
      <c r="F139" s="12">
        <v>1</v>
      </c>
      <c r="G139" s="12">
        <v>2</v>
      </c>
      <c r="H139" s="12">
        <v>2</v>
      </c>
      <c r="I139" s="12">
        <v>2</v>
      </c>
      <c r="J139" s="12">
        <v>1</v>
      </c>
      <c r="K139" s="12">
        <v>1</v>
      </c>
      <c r="L139" s="12" t="s">
        <v>526</v>
      </c>
      <c r="M139" s="12">
        <v>0</v>
      </c>
      <c r="N139" s="12">
        <v>0</v>
      </c>
      <c r="O139" s="12">
        <v>4</v>
      </c>
      <c r="P139" s="12">
        <v>1</v>
      </c>
      <c r="Q139" s="12">
        <v>1</v>
      </c>
      <c r="R139" s="12">
        <v>1</v>
      </c>
      <c r="S139" s="12">
        <v>0</v>
      </c>
    </row>
    <row r="140" spans="1:19" x14ac:dyDescent="0.25">
      <c r="A140" t="str">
        <f>'raw data'!B140</f>
        <v>M</v>
      </c>
      <c r="B140">
        <v>2</v>
      </c>
      <c r="C140" s="12">
        <v>3</v>
      </c>
      <c r="D140" s="12">
        <v>4</v>
      </c>
      <c r="E140" s="12" t="s">
        <v>526</v>
      </c>
      <c r="F140" s="12" t="s">
        <v>526</v>
      </c>
      <c r="G140" s="12">
        <v>1</v>
      </c>
      <c r="H140" s="12">
        <v>2</v>
      </c>
      <c r="I140" s="12">
        <v>1</v>
      </c>
      <c r="J140" s="12">
        <v>1</v>
      </c>
      <c r="K140" s="12">
        <v>0</v>
      </c>
      <c r="L140" s="12">
        <v>0</v>
      </c>
      <c r="M140" s="12">
        <v>0</v>
      </c>
      <c r="N140" s="12">
        <v>1</v>
      </c>
      <c r="O140" s="12">
        <v>5</v>
      </c>
      <c r="P140" s="12">
        <v>0</v>
      </c>
      <c r="Q140" s="12" t="s">
        <v>526</v>
      </c>
      <c r="R140" s="12" t="s">
        <v>526</v>
      </c>
      <c r="S140" s="12">
        <v>1</v>
      </c>
    </row>
    <row r="141" spans="1:19" x14ac:dyDescent="0.25">
      <c r="A141" t="str">
        <f>'raw data'!B141</f>
        <v>F</v>
      </c>
      <c r="B141">
        <v>1</v>
      </c>
      <c r="C141" s="12">
        <v>5</v>
      </c>
      <c r="D141" s="12">
        <v>1</v>
      </c>
      <c r="E141" s="12">
        <v>1</v>
      </c>
      <c r="F141" s="12" t="s">
        <v>526</v>
      </c>
      <c r="G141" s="12" t="s">
        <v>526</v>
      </c>
      <c r="H141" s="12">
        <v>5</v>
      </c>
      <c r="I141" s="12">
        <v>5</v>
      </c>
      <c r="J141" s="12">
        <v>2</v>
      </c>
      <c r="K141" s="12">
        <v>1</v>
      </c>
      <c r="L141" s="12">
        <v>1</v>
      </c>
      <c r="M141" s="12">
        <v>0</v>
      </c>
      <c r="N141" s="12">
        <v>0</v>
      </c>
      <c r="O141" s="12">
        <v>4</v>
      </c>
      <c r="P141" s="12">
        <v>0</v>
      </c>
      <c r="Q141" s="12" t="s">
        <v>526</v>
      </c>
      <c r="R141" s="12">
        <v>1</v>
      </c>
      <c r="S141" s="12">
        <v>1</v>
      </c>
    </row>
    <row r="142" spans="1:19" x14ac:dyDescent="0.25">
      <c r="A142" t="str">
        <f>'raw data'!B142</f>
        <v>F</v>
      </c>
      <c r="B142">
        <v>1</v>
      </c>
      <c r="C142" s="12">
        <v>3</v>
      </c>
      <c r="D142" s="12">
        <v>2</v>
      </c>
      <c r="E142" s="12">
        <v>5</v>
      </c>
      <c r="F142" s="12">
        <v>2</v>
      </c>
      <c r="G142" s="12">
        <v>1</v>
      </c>
      <c r="H142" s="12">
        <v>1</v>
      </c>
      <c r="I142" s="12" t="s">
        <v>526</v>
      </c>
      <c r="J142" s="12">
        <v>5</v>
      </c>
      <c r="K142" s="12">
        <v>1</v>
      </c>
      <c r="L142" s="12">
        <v>1</v>
      </c>
      <c r="M142" s="12">
        <v>1</v>
      </c>
      <c r="N142" s="12">
        <v>1</v>
      </c>
      <c r="O142" s="12">
        <v>3</v>
      </c>
      <c r="P142" s="12">
        <v>0</v>
      </c>
      <c r="Q142" s="12" t="s">
        <v>526</v>
      </c>
      <c r="R142" s="12">
        <v>0</v>
      </c>
      <c r="S142" s="12" t="s">
        <v>526</v>
      </c>
    </row>
    <row r="143" spans="1:19" x14ac:dyDescent="0.25">
      <c r="A143" t="str">
        <f>'raw data'!B143</f>
        <v>U</v>
      </c>
      <c r="B143">
        <v>3</v>
      </c>
      <c r="C143" s="12">
        <v>4</v>
      </c>
      <c r="D143" s="12" t="s">
        <v>526</v>
      </c>
      <c r="E143" s="12" t="s">
        <v>526</v>
      </c>
      <c r="F143" s="12" t="s">
        <v>526</v>
      </c>
      <c r="G143" s="12" t="s">
        <v>526</v>
      </c>
      <c r="H143" s="12">
        <v>5</v>
      </c>
      <c r="I143" s="12">
        <v>5</v>
      </c>
      <c r="J143" s="12">
        <v>2</v>
      </c>
      <c r="K143" s="12">
        <v>1</v>
      </c>
      <c r="L143" s="12">
        <v>1</v>
      </c>
      <c r="M143" s="12">
        <v>1</v>
      </c>
      <c r="N143" s="12">
        <v>0</v>
      </c>
      <c r="O143" s="12">
        <v>3</v>
      </c>
      <c r="P143" s="12">
        <v>1</v>
      </c>
      <c r="Q143" s="12">
        <v>1</v>
      </c>
      <c r="R143" s="12">
        <v>1</v>
      </c>
      <c r="S143" s="12">
        <v>1</v>
      </c>
    </row>
    <row r="144" spans="1:19" x14ac:dyDescent="0.25">
      <c r="A144" t="str">
        <f>'raw data'!B144</f>
        <v>F</v>
      </c>
      <c r="B144">
        <v>1</v>
      </c>
      <c r="C144" s="12">
        <v>3</v>
      </c>
      <c r="D144" s="12">
        <v>4</v>
      </c>
      <c r="E144" s="12" t="s">
        <v>526</v>
      </c>
      <c r="F144" s="12">
        <v>5</v>
      </c>
      <c r="G144" s="12">
        <v>5</v>
      </c>
      <c r="H144" s="12">
        <v>2</v>
      </c>
      <c r="I144" s="12">
        <v>5</v>
      </c>
      <c r="J144" s="12">
        <v>2</v>
      </c>
      <c r="K144" s="12">
        <v>1</v>
      </c>
      <c r="L144" s="12">
        <v>1</v>
      </c>
      <c r="M144" s="12">
        <v>0</v>
      </c>
      <c r="N144" s="12">
        <v>0</v>
      </c>
      <c r="O144" s="12">
        <v>2</v>
      </c>
      <c r="P144" s="12">
        <v>0</v>
      </c>
      <c r="Q144" s="12" t="s">
        <v>526</v>
      </c>
      <c r="R144" s="12">
        <v>1</v>
      </c>
      <c r="S144" s="12">
        <v>1</v>
      </c>
    </row>
    <row r="145" spans="1:19" x14ac:dyDescent="0.25">
      <c r="A145" t="str">
        <f>'raw data'!B145</f>
        <v>M</v>
      </c>
      <c r="B145">
        <v>2</v>
      </c>
      <c r="C145" s="12">
        <v>3</v>
      </c>
      <c r="D145" s="12">
        <v>4</v>
      </c>
      <c r="E145" s="12" t="s">
        <v>526</v>
      </c>
      <c r="F145" s="12">
        <v>5</v>
      </c>
      <c r="G145" s="12">
        <v>1</v>
      </c>
      <c r="H145" s="12">
        <v>2</v>
      </c>
      <c r="I145" s="12">
        <v>1</v>
      </c>
      <c r="J145" s="12">
        <v>1</v>
      </c>
      <c r="K145" s="12">
        <v>0</v>
      </c>
      <c r="L145" s="12">
        <v>0</v>
      </c>
      <c r="M145" s="12">
        <v>0</v>
      </c>
      <c r="N145" s="12">
        <v>1</v>
      </c>
      <c r="O145" s="12">
        <v>5</v>
      </c>
      <c r="P145" s="12">
        <v>0</v>
      </c>
      <c r="Q145" s="12" t="s">
        <v>526</v>
      </c>
      <c r="R145" s="12" t="s">
        <v>526</v>
      </c>
      <c r="S145" s="12">
        <v>1</v>
      </c>
    </row>
    <row r="146" spans="1:19" x14ac:dyDescent="0.25">
      <c r="A146" t="str">
        <f>'raw data'!B146</f>
        <v>F</v>
      </c>
      <c r="B146">
        <v>1</v>
      </c>
      <c r="C146" s="12">
        <v>1</v>
      </c>
      <c r="D146" s="12">
        <v>1</v>
      </c>
      <c r="E146" s="12">
        <v>2</v>
      </c>
      <c r="F146" s="12">
        <v>2</v>
      </c>
      <c r="G146" s="12">
        <v>1</v>
      </c>
      <c r="H146" s="12">
        <v>1</v>
      </c>
      <c r="I146" s="12">
        <v>1</v>
      </c>
      <c r="J146" s="12">
        <v>1</v>
      </c>
      <c r="K146" s="12">
        <v>1</v>
      </c>
      <c r="L146" s="12">
        <v>1</v>
      </c>
      <c r="M146" s="12">
        <v>1</v>
      </c>
      <c r="N146" s="12">
        <v>1</v>
      </c>
      <c r="O146" s="12">
        <v>4</v>
      </c>
      <c r="P146" s="12" t="s">
        <v>526</v>
      </c>
      <c r="Q146" s="12" t="s">
        <v>526</v>
      </c>
      <c r="R146" s="12" t="s">
        <v>526</v>
      </c>
      <c r="S146" s="12" t="s">
        <v>526</v>
      </c>
    </row>
    <row r="147" spans="1:19" x14ac:dyDescent="0.25">
      <c r="A147" t="str">
        <f>'raw data'!B147</f>
        <v>F</v>
      </c>
      <c r="B147">
        <v>1</v>
      </c>
      <c r="C147" s="12">
        <v>3</v>
      </c>
      <c r="D147" s="12">
        <v>2</v>
      </c>
      <c r="E147" s="12">
        <v>1</v>
      </c>
      <c r="F147" s="12">
        <v>1</v>
      </c>
      <c r="G147" s="12">
        <v>2</v>
      </c>
      <c r="H147" s="12">
        <v>2</v>
      </c>
      <c r="I147" s="12">
        <v>1</v>
      </c>
      <c r="J147" s="12">
        <v>1</v>
      </c>
      <c r="K147" s="12">
        <v>0</v>
      </c>
      <c r="L147" s="12">
        <v>1</v>
      </c>
      <c r="M147" s="12">
        <v>0</v>
      </c>
      <c r="N147" s="12">
        <v>0</v>
      </c>
      <c r="O147" s="12">
        <v>5</v>
      </c>
      <c r="P147" s="12">
        <v>1</v>
      </c>
      <c r="Q147" s="12">
        <v>2</v>
      </c>
      <c r="R147" s="12">
        <v>1</v>
      </c>
      <c r="S147" s="12">
        <v>0</v>
      </c>
    </row>
    <row r="148" spans="1:19" x14ac:dyDescent="0.25">
      <c r="A148" t="str">
        <f>'raw data'!B148</f>
        <v>F</v>
      </c>
      <c r="B148">
        <v>1</v>
      </c>
      <c r="C148" s="12">
        <v>4</v>
      </c>
      <c r="D148" s="12">
        <v>1</v>
      </c>
      <c r="E148" s="12">
        <v>1</v>
      </c>
      <c r="F148" s="12" t="s">
        <v>526</v>
      </c>
      <c r="G148" s="12" t="s">
        <v>526</v>
      </c>
      <c r="H148" s="12">
        <v>5</v>
      </c>
      <c r="I148" s="12">
        <v>2</v>
      </c>
      <c r="J148" s="12">
        <v>2</v>
      </c>
      <c r="K148" s="12">
        <v>1</v>
      </c>
      <c r="L148" s="12">
        <v>0</v>
      </c>
      <c r="M148" s="12">
        <v>0</v>
      </c>
      <c r="N148" s="12">
        <v>1</v>
      </c>
      <c r="O148" s="12">
        <v>4</v>
      </c>
      <c r="P148" s="12">
        <v>0</v>
      </c>
      <c r="Q148" s="12" t="s">
        <v>526</v>
      </c>
      <c r="R148" s="12">
        <v>1</v>
      </c>
      <c r="S148" s="12" t="s">
        <v>526</v>
      </c>
    </row>
    <row r="149" spans="1:19" x14ac:dyDescent="0.25">
      <c r="A149" t="str">
        <f>'raw data'!B149</f>
        <v>F</v>
      </c>
      <c r="B149">
        <v>1</v>
      </c>
      <c r="C149" s="12">
        <v>3</v>
      </c>
      <c r="D149" s="12">
        <v>4</v>
      </c>
      <c r="E149" s="12" t="s">
        <v>526</v>
      </c>
      <c r="F149" s="12">
        <v>1</v>
      </c>
      <c r="G149" s="12">
        <v>2</v>
      </c>
      <c r="H149" s="12">
        <v>2</v>
      </c>
      <c r="I149" s="12">
        <v>2</v>
      </c>
      <c r="J149" s="12">
        <v>1</v>
      </c>
      <c r="K149" s="12">
        <v>1</v>
      </c>
      <c r="L149" s="12" t="s">
        <v>526</v>
      </c>
      <c r="M149" s="12">
        <v>0</v>
      </c>
      <c r="N149" s="12">
        <v>0</v>
      </c>
      <c r="O149" s="12">
        <v>4</v>
      </c>
      <c r="P149" s="12">
        <v>1</v>
      </c>
      <c r="Q149" s="12">
        <v>4</v>
      </c>
      <c r="R149" s="12">
        <v>0</v>
      </c>
      <c r="S149" s="12">
        <v>0</v>
      </c>
    </row>
    <row r="150" spans="1:19" x14ac:dyDescent="0.25">
      <c r="A150" t="str">
        <f>'raw data'!B150</f>
        <v>F</v>
      </c>
      <c r="B150">
        <v>1</v>
      </c>
      <c r="C150" s="12">
        <v>3</v>
      </c>
      <c r="D150" s="12">
        <v>2</v>
      </c>
      <c r="E150" s="12">
        <v>5</v>
      </c>
      <c r="F150" s="12">
        <v>2</v>
      </c>
      <c r="G150" s="12">
        <v>1</v>
      </c>
      <c r="H150" s="12">
        <v>1</v>
      </c>
      <c r="I150" s="12" t="s">
        <v>526</v>
      </c>
      <c r="J150" s="12">
        <v>5</v>
      </c>
      <c r="K150" s="12">
        <v>1</v>
      </c>
      <c r="L150" s="12">
        <v>1</v>
      </c>
      <c r="M150" s="12">
        <v>1</v>
      </c>
      <c r="N150" s="12">
        <v>1</v>
      </c>
      <c r="O150" s="12">
        <v>3</v>
      </c>
      <c r="P150" s="12">
        <v>0</v>
      </c>
      <c r="Q150" s="12" t="s">
        <v>526</v>
      </c>
      <c r="R150" s="12">
        <v>0</v>
      </c>
      <c r="S150" s="12" t="s">
        <v>526</v>
      </c>
    </row>
    <row r="151" spans="1:19" x14ac:dyDescent="0.25">
      <c r="A151" t="str">
        <f>'raw data'!B151</f>
        <v>M</v>
      </c>
      <c r="B151">
        <v>2</v>
      </c>
      <c r="C151" s="12">
        <v>3</v>
      </c>
      <c r="D151" s="12">
        <v>4</v>
      </c>
      <c r="E151" s="12" t="s">
        <v>526</v>
      </c>
      <c r="F151" s="12">
        <v>5</v>
      </c>
      <c r="G151" s="12">
        <v>5</v>
      </c>
      <c r="H151" s="12">
        <v>5</v>
      </c>
      <c r="I151" s="12">
        <v>5</v>
      </c>
      <c r="J151" s="12">
        <v>2</v>
      </c>
      <c r="K151" s="12">
        <v>1</v>
      </c>
      <c r="L151" s="12">
        <v>1</v>
      </c>
      <c r="M151" s="12">
        <v>0</v>
      </c>
      <c r="N151" s="12">
        <v>0</v>
      </c>
      <c r="O151" s="12">
        <v>3</v>
      </c>
      <c r="P151" s="12">
        <v>0</v>
      </c>
      <c r="Q151" s="12" t="s">
        <v>526</v>
      </c>
      <c r="R151" s="12">
        <v>1</v>
      </c>
      <c r="S151" s="12">
        <v>1</v>
      </c>
    </row>
    <row r="152" spans="1:19" x14ac:dyDescent="0.25">
      <c r="A152" t="str">
        <f>'raw data'!B152</f>
        <v>F</v>
      </c>
      <c r="B152">
        <v>1</v>
      </c>
      <c r="C152" s="12">
        <v>4</v>
      </c>
      <c r="D152" s="12" t="s">
        <v>526</v>
      </c>
      <c r="E152" s="12" t="s">
        <v>526</v>
      </c>
      <c r="F152" s="12">
        <v>5</v>
      </c>
      <c r="G152" s="12">
        <v>5</v>
      </c>
      <c r="H152" s="12">
        <v>2</v>
      </c>
      <c r="I152" s="12">
        <v>2</v>
      </c>
      <c r="J152" s="12">
        <v>2</v>
      </c>
      <c r="K152" s="12">
        <v>1</v>
      </c>
      <c r="L152" s="12">
        <v>1</v>
      </c>
      <c r="M152" s="12">
        <v>0</v>
      </c>
      <c r="N152" s="12">
        <v>0</v>
      </c>
      <c r="O152" s="12">
        <v>1</v>
      </c>
      <c r="P152" s="12">
        <v>0</v>
      </c>
      <c r="Q152" s="12" t="s">
        <v>526</v>
      </c>
      <c r="R152" s="12" t="s">
        <v>526</v>
      </c>
      <c r="S152" s="12" t="s">
        <v>526</v>
      </c>
    </row>
    <row r="153" spans="1:19" x14ac:dyDescent="0.25">
      <c r="A153" t="str">
        <f>'raw data'!B153</f>
        <v>M</v>
      </c>
      <c r="B153">
        <v>2</v>
      </c>
      <c r="C153" s="12">
        <v>4</v>
      </c>
      <c r="D153" s="12" t="s">
        <v>526</v>
      </c>
      <c r="E153" s="12" t="s">
        <v>526</v>
      </c>
      <c r="F153" s="12" t="s">
        <v>526</v>
      </c>
      <c r="G153" s="12">
        <v>5</v>
      </c>
      <c r="H153" s="12">
        <v>5</v>
      </c>
      <c r="I153" s="12">
        <v>5</v>
      </c>
      <c r="J153" s="12">
        <v>2</v>
      </c>
      <c r="K153" s="12">
        <v>1</v>
      </c>
      <c r="L153" s="12">
        <v>1</v>
      </c>
      <c r="M153" s="12">
        <v>1</v>
      </c>
      <c r="N153" s="12">
        <v>0</v>
      </c>
      <c r="O153" s="12">
        <v>3</v>
      </c>
      <c r="P153" s="12">
        <v>0</v>
      </c>
      <c r="Q153" s="12" t="s">
        <v>526</v>
      </c>
      <c r="R153" s="12">
        <v>1</v>
      </c>
      <c r="S153" s="12">
        <v>1</v>
      </c>
    </row>
    <row r="154" spans="1:19" x14ac:dyDescent="0.25">
      <c r="A154" t="str">
        <f>'raw data'!B154</f>
        <v>M</v>
      </c>
      <c r="B154">
        <v>2</v>
      </c>
      <c r="C154" s="12">
        <v>5</v>
      </c>
      <c r="D154" s="12" t="s">
        <v>526</v>
      </c>
      <c r="E154" s="12" t="s">
        <v>526</v>
      </c>
      <c r="F154" s="12" t="s">
        <v>526</v>
      </c>
      <c r="G154" s="12" t="s">
        <v>526</v>
      </c>
      <c r="H154" s="12" t="s">
        <v>526</v>
      </c>
      <c r="I154" s="12" t="s">
        <v>526</v>
      </c>
      <c r="J154" s="12">
        <v>5</v>
      </c>
      <c r="K154" s="12">
        <v>1</v>
      </c>
      <c r="L154" s="12" t="s">
        <v>526</v>
      </c>
      <c r="M154" s="12">
        <v>0</v>
      </c>
      <c r="N154" s="12">
        <v>1</v>
      </c>
      <c r="O154" s="12">
        <v>4</v>
      </c>
      <c r="P154" s="12" t="s">
        <v>526</v>
      </c>
      <c r="Q154" s="12" t="s">
        <v>526</v>
      </c>
      <c r="R154" s="12">
        <v>1</v>
      </c>
      <c r="S154" s="12">
        <v>1</v>
      </c>
    </row>
    <row r="155" spans="1:19" x14ac:dyDescent="0.25">
      <c r="A155" t="str">
        <f>'raw data'!B155</f>
        <v>M</v>
      </c>
      <c r="B155">
        <v>2</v>
      </c>
      <c r="C155" s="12">
        <v>3</v>
      </c>
      <c r="D155" s="12" t="s">
        <v>526</v>
      </c>
      <c r="E155" s="12" t="s">
        <v>526</v>
      </c>
      <c r="F155" s="12">
        <v>5</v>
      </c>
      <c r="G155" s="12">
        <v>5</v>
      </c>
      <c r="H155" s="12">
        <v>5</v>
      </c>
      <c r="I155" s="12">
        <v>2</v>
      </c>
      <c r="J155" s="12">
        <v>2</v>
      </c>
      <c r="K155" s="12">
        <v>1</v>
      </c>
      <c r="L155" s="12">
        <v>0</v>
      </c>
      <c r="M155" s="12">
        <v>0</v>
      </c>
      <c r="N155" s="12">
        <v>1</v>
      </c>
      <c r="O155" s="12">
        <v>5</v>
      </c>
      <c r="P155" s="12">
        <v>1</v>
      </c>
      <c r="Q155" s="12">
        <v>2</v>
      </c>
      <c r="R155" s="12">
        <v>1</v>
      </c>
      <c r="S155" s="12">
        <v>1</v>
      </c>
    </row>
    <row r="156" spans="1:19" x14ac:dyDescent="0.25">
      <c r="A156" t="str">
        <f>'raw data'!B156</f>
        <v>M</v>
      </c>
      <c r="B156">
        <v>2</v>
      </c>
      <c r="C156" s="12">
        <v>5</v>
      </c>
      <c r="D156" s="12">
        <v>1</v>
      </c>
      <c r="E156" s="12">
        <v>5</v>
      </c>
      <c r="F156" s="12">
        <v>2</v>
      </c>
      <c r="G156" s="12">
        <v>1</v>
      </c>
      <c r="H156" s="12" t="s">
        <v>526</v>
      </c>
      <c r="I156" s="12" t="s">
        <v>526</v>
      </c>
      <c r="J156" s="12">
        <v>2</v>
      </c>
      <c r="K156" s="12" t="s">
        <v>526</v>
      </c>
      <c r="L156" s="12">
        <v>1</v>
      </c>
      <c r="M156" s="12">
        <v>0</v>
      </c>
      <c r="N156" s="12">
        <v>1</v>
      </c>
      <c r="O156" s="12">
        <v>4</v>
      </c>
      <c r="P156" s="12">
        <v>0</v>
      </c>
      <c r="Q156" s="12" t="s">
        <v>526</v>
      </c>
      <c r="R156" s="12">
        <v>1</v>
      </c>
      <c r="S156" s="12" t="s">
        <v>526</v>
      </c>
    </row>
    <row r="157" spans="1:19" x14ac:dyDescent="0.25">
      <c r="A157" t="str">
        <f>'raw data'!B157</f>
        <v>M</v>
      </c>
      <c r="B157">
        <v>2</v>
      </c>
      <c r="C157" s="12">
        <v>4</v>
      </c>
      <c r="D157" s="12" t="s">
        <v>526</v>
      </c>
      <c r="E157" s="12" t="s">
        <v>526</v>
      </c>
      <c r="F157" s="12">
        <v>2</v>
      </c>
      <c r="G157" s="12" t="s">
        <v>526</v>
      </c>
      <c r="H157" s="12">
        <v>5</v>
      </c>
      <c r="I157" s="12" t="s">
        <v>526</v>
      </c>
      <c r="J157" s="12" t="s">
        <v>526</v>
      </c>
      <c r="K157" s="12">
        <v>1</v>
      </c>
      <c r="L157" s="12">
        <v>1</v>
      </c>
      <c r="M157" s="12">
        <v>0</v>
      </c>
      <c r="N157" s="12">
        <v>0</v>
      </c>
      <c r="O157" s="12">
        <v>4</v>
      </c>
      <c r="P157" s="12">
        <v>1</v>
      </c>
      <c r="Q157" s="12">
        <v>3</v>
      </c>
      <c r="R157" s="12">
        <v>1</v>
      </c>
      <c r="S157" s="12">
        <v>0</v>
      </c>
    </row>
    <row r="158" spans="1:19" x14ac:dyDescent="0.25">
      <c r="A158" t="str">
        <f>'raw data'!B158</f>
        <v>M</v>
      </c>
      <c r="B158">
        <v>2</v>
      </c>
      <c r="C158" s="12">
        <v>2</v>
      </c>
      <c r="D158" s="12" t="s">
        <v>526</v>
      </c>
      <c r="E158" s="12" t="s">
        <v>526</v>
      </c>
      <c r="F158" s="12">
        <v>2</v>
      </c>
      <c r="G158" s="12" t="s">
        <v>526</v>
      </c>
      <c r="H158" s="12" t="s">
        <v>526</v>
      </c>
      <c r="I158" s="12" t="s">
        <v>526</v>
      </c>
      <c r="J158" s="12">
        <v>2</v>
      </c>
      <c r="K158" s="12">
        <v>1</v>
      </c>
      <c r="L158" s="12">
        <v>1</v>
      </c>
      <c r="M158" s="12">
        <v>0</v>
      </c>
      <c r="N158" s="12">
        <v>1</v>
      </c>
      <c r="O158" s="12">
        <v>4</v>
      </c>
      <c r="P158" s="12">
        <v>0</v>
      </c>
      <c r="Q158" s="12" t="s">
        <v>526</v>
      </c>
      <c r="R158" s="12">
        <v>1</v>
      </c>
      <c r="S158" s="12" t="s">
        <v>526</v>
      </c>
    </row>
    <row r="159" spans="1:19" x14ac:dyDescent="0.25">
      <c r="A159" t="str">
        <f>'raw data'!B159</f>
        <v>M</v>
      </c>
      <c r="B159">
        <v>2</v>
      </c>
      <c r="C159" s="12">
        <v>3</v>
      </c>
      <c r="D159" s="12" t="s">
        <v>526</v>
      </c>
      <c r="E159" s="12" t="s">
        <v>526</v>
      </c>
      <c r="F159" s="12">
        <v>5</v>
      </c>
      <c r="G159" s="12">
        <v>2</v>
      </c>
      <c r="H159" s="12">
        <v>2</v>
      </c>
      <c r="I159" s="12">
        <v>2</v>
      </c>
      <c r="J159" s="12">
        <v>5</v>
      </c>
      <c r="K159" s="12">
        <v>1</v>
      </c>
      <c r="L159" s="12">
        <v>1</v>
      </c>
      <c r="M159" s="12">
        <v>0</v>
      </c>
      <c r="N159" s="12">
        <v>1</v>
      </c>
      <c r="O159" s="12">
        <v>4</v>
      </c>
      <c r="P159" s="12">
        <v>1</v>
      </c>
      <c r="Q159" s="12">
        <v>4</v>
      </c>
      <c r="R159" s="12">
        <v>0</v>
      </c>
      <c r="S159" s="12">
        <v>0</v>
      </c>
    </row>
    <row r="160" spans="1:19" x14ac:dyDescent="0.25">
      <c r="A160" t="str">
        <f>'raw data'!B160</f>
        <v>M</v>
      </c>
      <c r="B160">
        <v>2</v>
      </c>
      <c r="C160" s="12">
        <v>3</v>
      </c>
      <c r="D160" s="12" t="s">
        <v>526</v>
      </c>
      <c r="E160" s="12" t="s">
        <v>526</v>
      </c>
      <c r="F160" s="12">
        <v>1</v>
      </c>
      <c r="G160" s="12">
        <v>2</v>
      </c>
      <c r="H160" s="12">
        <v>2</v>
      </c>
      <c r="I160" s="12">
        <v>2</v>
      </c>
      <c r="J160" s="12">
        <v>5</v>
      </c>
      <c r="K160" s="12">
        <v>1</v>
      </c>
      <c r="L160" s="12" t="s">
        <v>526</v>
      </c>
      <c r="M160" s="12">
        <v>0</v>
      </c>
      <c r="N160" s="12">
        <v>1</v>
      </c>
      <c r="O160" s="12">
        <v>4</v>
      </c>
      <c r="P160" s="12">
        <v>1</v>
      </c>
      <c r="Q160" s="12">
        <v>3</v>
      </c>
      <c r="R160" s="12">
        <v>0</v>
      </c>
      <c r="S160" s="12">
        <v>0</v>
      </c>
    </row>
    <row r="161" spans="1:19" x14ac:dyDescent="0.25">
      <c r="A161" t="str">
        <f>'raw data'!B161</f>
        <v>M</v>
      </c>
      <c r="B161">
        <v>2</v>
      </c>
      <c r="C161" s="12">
        <v>3</v>
      </c>
      <c r="D161" s="12" t="s">
        <v>526</v>
      </c>
      <c r="E161" s="12" t="s">
        <v>526</v>
      </c>
      <c r="F161" s="12">
        <v>5</v>
      </c>
      <c r="G161" s="12">
        <v>2</v>
      </c>
      <c r="H161" s="12">
        <v>2</v>
      </c>
      <c r="I161" s="12">
        <v>2</v>
      </c>
      <c r="J161" s="12">
        <v>5</v>
      </c>
      <c r="K161" s="12">
        <v>1</v>
      </c>
      <c r="L161" s="12">
        <v>0</v>
      </c>
      <c r="M161" s="12">
        <v>0</v>
      </c>
      <c r="N161" s="12">
        <v>1</v>
      </c>
      <c r="O161" s="12">
        <v>4</v>
      </c>
      <c r="P161" s="12">
        <v>1</v>
      </c>
      <c r="Q161" s="12">
        <v>4</v>
      </c>
      <c r="R161" s="12">
        <v>0</v>
      </c>
      <c r="S161" s="12">
        <v>0</v>
      </c>
    </row>
    <row r="162" spans="1:19" x14ac:dyDescent="0.25">
      <c r="A162" t="str">
        <f>'raw data'!B162</f>
        <v>F</v>
      </c>
      <c r="B162">
        <v>1</v>
      </c>
      <c r="C162" s="12">
        <v>4</v>
      </c>
      <c r="D162" s="12">
        <v>1</v>
      </c>
      <c r="E162" s="12">
        <v>1</v>
      </c>
      <c r="F162" s="12" t="s">
        <v>526</v>
      </c>
      <c r="G162" s="12" t="s">
        <v>526</v>
      </c>
      <c r="H162" s="12">
        <v>5</v>
      </c>
      <c r="I162" s="12">
        <v>2</v>
      </c>
      <c r="J162" s="12">
        <v>2</v>
      </c>
      <c r="K162" s="12">
        <v>1</v>
      </c>
      <c r="L162" s="12">
        <v>0</v>
      </c>
      <c r="M162" s="12">
        <v>0</v>
      </c>
      <c r="N162" s="12">
        <v>1</v>
      </c>
      <c r="O162" s="12">
        <v>4</v>
      </c>
      <c r="P162" s="12">
        <v>0</v>
      </c>
      <c r="Q162" s="12" t="s">
        <v>526</v>
      </c>
      <c r="R162" s="12">
        <v>1</v>
      </c>
      <c r="S162" s="12" t="s">
        <v>526</v>
      </c>
    </row>
    <row r="163" spans="1:19" x14ac:dyDescent="0.25">
      <c r="A163" t="str">
        <f>'raw data'!B163</f>
        <v>F</v>
      </c>
      <c r="B163">
        <v>1</v>
      </c>
      <c r="C163" s="12">
        <v>3</v>
      </c>
      <c r="D163" s="12">
        <v>2</v>
      </c>
      <c r="E163" s="12">
        <v>5</v>
      </c>
      <c r="F163" s="12">
        <v>2</v>
      </c>
      <c r="G163" s="12">
        <v>1</v>
      </c>
      <c r="H163" s="12">
        <v>1</v>
      </c>
      <c r="I163" s="12" t="s">
        <v>526</v>
      </c>
      <c r="J163" s="12">
        <v>5</v>
      </c>
      <c r="K163" s="12">
        <v>1</v>
      </c>
      <c r="L163" s="12">
        <v>1</v>
      </c>
      <c r="M163" s="12">
        <v>1</v>
      </c>
      <c r="N163" s="12" t="s">
        <v>526</v>
      </c>
      <c r="O163" s="12">
        <v>3</v>
      </c>
      <c r="P163" s="12">
        <v>1</v>
      </c>
      <c r="Q163" s="12">
        <v>1</v>
      </c>
      <c r="R163" s="12">
        <v>0</v>
      </c>
      <c r="S163" s="12" t="s">
        <v>526</v>
      </c>
    </row>
    <row r="164" spans="1:19" x14ac:dyDescent="0.25">
      <c r="A164" t="str">
        <f>'raw data'!B164</f>
        <v>F</v>
      </c>
      <c r="B164">
        <v>1</v>
      </c>
      <c r="C164" s="12">
        <v>3</v>
      </c>
      <c r="D164" s="12">
        <v>4</v>
      </c>
      <c r="E164" s="12" t="s">
        <v>526</v>
      </c>
      <c r="F164" s="12">
        <v>5</v>
      </c>
      <c r="G164" s="12">
        <v>5</v>
      </c>
      <c r="H164" s="12">
        <v>2</v>
      </c>
      <c r="I164" s="12">
        <v>5</v>
      </c>
      <c r="J164" s="12" t="s">
        <v>526</v>
      </c>
      <c r="K164" s="12">
        <v>1</v>
      </c>
      <c r="L164" s="12">
        <v>1</v>
      </c>
      <c r="M164" s="12">
        <v>1</v>
      </c>
      <c r="N164" s="12">
        <v>0</v>
      </c>
      <c r="O164" s="12">
        <v>2</v>
      </c>
      <c r="P164" s="12">
        <v>0</v>
      </c>
      <c r="Q164" s="12" t="s">
        <v>526</v>
      </c>
      <c r="R164" s="12">
        <v>1</v>
      </c>
      <c r="S164" s="12">
        <v>1</v>
      </c>
    </row>
    <row r="165" spans="1:19" x14ac:dyDescent="0.25">
      <c r="A165" t="str">
        <f>'raw data'!B165</f>
        <v>F</v>
      </c>
      <c r="B165">
        <v>1</v>
      </c>
      <c r="C165" s="12">
        <v>3</v>
      </c>
      <c r="D165" s="12">
        <v>2</v>
      </c>
      <c r="E165" s="12">
        <v>2</v>
      </c>
      <c r="F165" s="12">
        <v>2</v>
      </c>
      <c r="G165" s="12">
        <v>1</v>
      </c>
      <c r="H165" s="12">
        <v>1</v>
      </c>
      <c r="I165" s="12" t="s">
        <v>526</v>
      </c>
      <c r="J165" s="12">
        <v>5</v>
      </c>
      <c r="K165" s="12">
        <v>1</v>
      </c>
      <c r="L165" s="12">
        <v>1</v>
      </c>
      <c r="M165" s="12">
        <v>1</v>
      </c>
      <c r="N165" s="12" t="s">
        <v>526</v>
      </c>
      <c r="O165" s="12">
        <v>3</v>
      </c>
      <c r="P165" s="12">
        <v>1</v>
      </c>
      <c r="Q165" s="12">
        <v>1</v>
      </c>
      <c r="R165" s="12">
        <v>0</v>
      </c>
      <c r="S165" s="12" t="s">
        <v>526</v>
      </c>
    </row>
    <row r="166" spans="1:19" x14ac:dyDescent="0.25">
      <c r="A166" t="str">
        <f>'raw data'!B166</f>
        <v>F</v>
      </c>
      <c r="B166">
        <v>1</v>
      </c>
      <c r="C166" s="12">
        <v>3</v>
      </c>
      <c r="D166" s="12">
        <v>2</v>
      </c>
      <c r="E166" s="12">
        <v>1</v>
      </c>
      <c r="F166" s="12">
        <v>1</v>
      </c>
      <c r="G166" s="12">
        <v>2</v>
      </c>
      <c r="H166" s="12">
        <v>2</v>
      </c>
      <c r="I166" s="12">
        <v>1</v>
      </c>
      <c r="J166" s="12">
        <v>1</v>
      </c>
      <c r="K166" s="12">
        <v>0</v>
      </c>
      <c r="L166" s="12" t="s">
        <v>526</v>
      </c>
      <c r="M166" s="12">
        <v>0</v>
      </c>
      <c r="N166" s="12">
        <v>0</v>
      </c>
      <c r="O166" s="12">
        <v>5</v>
      </c>
      <c r="P166" s="12">
        <v>1</v>
      </c>
      <c r="Q166" s="12">
        <v>2</v>
      </c>
      <c r="R166" s="12">
        <v>1</v>
      </c>
      <c r="S166" s="12">
        <v>0</v>
      </c>
    </row>
    <row r="167" spans="1:19" x14ac:dyDescent="0.25">
      <c r="A167" t="str">
        <f>'raw data'!B167</f>
        <v>M</v>
      </c>
      <c r="B167">
        <v>2</v>
      </c>
      <c r="C167" s="12">
        <v>4</v>
      </c>
      <c r="D167" s="12" t="s">
        <v>526</v>
      </c>
      <c r="E167" s="12" t="s">
        <v>526</v>
      </c>
      <c r="F167" s="12" t="s">
        <v>526</v>
      </c>
      <c r="G167" s="12" t="s">
        <v>526</v>
      </c>
      <c r="H167" s="12">
        <v>5</v>
      </c>
      <c r="I167" s="12" t="s">
        <v>526</v>
      </c>
      <c r="J167" s="12" t="s">
        <v>526</v>
      </c>
      <c r="K167" s="12">
        <v>1</v>
      </c>
      <c r="L167" s="12">
        <v>1</v>
      </c>
      <c r="M167" s="12">
        <v>1</v>
      </c>
      <c r="N167" s="12">
        <v>0</v>
      </c>
      <c r="O167" s="12">
        <v>4</v>
      </c>
      <c r="P167" s="12">
        <v>1</v>
      </c>
      <c r="Q167" s="12">
        <v>4</v>
      </c>
      <c r="R167" s="12">
        <v>1</v>
      </c>
      <c r="S167" s="12">
        <v>0</v>
      </c>
    </row>
    <row r="168" spans="1:19" x14ac:dyDescent="0.25">
      <c r="A168" t="str">
        <f>'raw data'!B168</f>
        <v>F</v>
      </c>
      <c r="B168">
        <v>1</v>
      </c>
      <c r="C168" s="12">
        <v>1</v>
      </c>
      <c r="D168" s="12">
        <v>1</v>
      </c>
      <c r="E168" s="12">
        <v>1</v>
      </c>
      <c r="F168" s="12">
        <v>2</v>
      </c>
      <c r="G168" s="12">
        <v>1</v>
      </c>
      <c r="H168" s="12">
        <v>1</v>
      </c>
      <c r="I168" s="12">
        <v>1</v>
      </c>
      <c r="J168" s="12">
        <v>1</v>
      </c>
      <c r="K168" s="12">
        <v>1</v>
      </c>
      <c r="L168" s="12" t="s">
        <v>526</v>
      </c>
      <c r="M168" s="12">
        <v>0</v>
      </c>
      <c r="N168" s="12">
        <v>1</v>
      </c>
      <c r="O168" s="12">
        <v>2</v>
      </c>
      <c r="P168" s="12" t="s">
        <v>526</v>
      </c>
      <c r="Q168" s="12" t="s">
        <v>526</v>
      </c>
      <c r="R168" s="12">
        <v>1</v>
      </c>
      <c r="S168" s="12" t="s">
        <v>526</v>
      </c>
    </row>
    <row r="169" spans="1:19" x14ac:dyDescent="0.25">
      <c r="A169" t="str">
        <f>'raw data'!B169</f>
        <v>M</v>
      </c>
      <c r="B169">
        <v>2</v>
      </c>
      <c r="C169" s="12">
        <v>3</v>
      </c>
      <c r="D169" s="12" t="s">
        <v>526</v>
      </c>
      <c r="E169" s="12" t="s">
        <v>526</v>
      </c>
      <c r="F169" s="12">
        <v>5</v>
      </c>
      <c r="G169" s="12">
        <v>2</v>
      </c>
      <c r="H169" s="12">
        <v>2</v>
      </c>
      <c r="I169" s="12">
        <v>2</v>
      </c>
      <c r="J169" s="12">
        <v>2</v>
      </c>
      <c r="K169" s="12">
        <v>0</v>
      </c>
      <c r="L169" s="12">
        <v>0</v>
      </c>
      <c r="M169" s="12" t="s">
        <v>526</v>
      </c>
      <c r="N169" s="12">
        <v>1</v>
      </c>
      <c r="O169" s="12">
        <v>5</v>
      </c>
      <c r="P169" s="12">
        <v>0</v>
      </c>
      <c r="Q169" s="12" t="s">
        <v>526</v>
      </c>
      <c r="R169" s="12">
        <v>1</v>
      </c>
      <c r="S169" s="12">
        <v>1</v>
      </c>
    </row>
    <row r="170" spans="1:19" x14ac:dyDescent="0.25">
      <c r="A170" t="str">
        <f>'raw data'!B170</f>
        <v>F</v>
      </c>
      <c r="B170">
        <v>1</v>
      </c>
      <c r="C170" s="12">
        <v>4</v>
      </c>
      <c r="D170" s="12" t="s">
        <v>526</v>
      </c>
      <c r="E170" s="12" t="s">
        <v>526</v>
      </c>
      <c r="F170" s="12" t="s">
        <v>526</v>
      </c>
      <c r="G170" s="12">
        <v>5</v>
      </c>
      <c r="H170" s="12">
        <v>2</v>
      </c>
      <c r="I170" s="12">
        <v>2</v>
      </c>
      <c r="J170" s="12">
        <v>2</v>
      </c>
      <c r="K170" s="12">
        <v>1</v>
      </c>
      <c r="L170" s="12">
        <v>0</v>
      </c>
      <c r="M170" s="12">
        <v>0</v>
      </c>
      <c r="N170" s="12">
        <v>1</v>
      </c>
      <c r="O170" s="12">
        <v>4</v>
      </c>
      <c r="P170" s="12">
        <v>0</v>
      </c>
      <c r="Q170" s="12" t="s">
        <v>526</v>
      </c>
      <c r="R170" s="12">
        <v>1</v>
      </c>
      <c r="S170" s="12" t="s">
        <v>526</v>
      </c>
    </row>
    <row r="171" spans="1:19" x14ac:dyDescent="0.25">
      <c r="A171" t="str">
        <f>'raw data'!B171</f>
        <v>M</v>
      </c>
      <c r="B171">
        <v>2</v>
      </c>
      <c r="C171" s="12">
        <v>4</v>
      </c>
      <c r="D171" s="12" t="s">
        <v>526</v>
      </c>
      <c r="E171" s="12" t="s">
        <v>526</v>
      </c>
      <c r="F171" s="12" t="s">
        <v>526</v>
      </c>
      <c r="G171" s="12">
        <v>5</v>
      </c>
      <c r="H171" s="12">
        <v>5</v>
      </c>
      <c r="I171" s="12">
        <v>5</v>
      </c>
      <c r="J171" s="12">
        <v>2</v>
      </c>
      <c r="K171" s="12">
        <v>1</v>
      </c>
      <c r="L171" s="12">
        <v>1</v>
      </c>
      <c r="M171" s="12">
        <v>1</v>
      </c>
      <c r="N171" s="12">
        <v>0</v>
      </c>
      <c r="O171" s="12">
        <v>3</v>
      </c>
      <c r="P171" s="12">
        <v>0</v>
      </c>
      <c r="Q171" s="12" t="s">
        <v>526</v>
      </c>
      <c r="R171" s="12">
        <v>1</v>
      </c>
      <c r="S171" s="12">
        <v>1</v>
      </c>
    </row>
    <row r="172" spans="1:19" x14ac:dyDescent="0.25">
      <c r="A172" t="str">
        <f>'raw data'!B172</f>
        <v>F</v>
      </c>
      <c r="B172">
        <v>1</v>
      </c>
      <c r="C172" s="12">
        <v>2</v>
      </c>
      <c r="D172" s="12">
        <v>2</v>
      </c>
      <c r="E172" s="12">
        <v>5</v>
      </c>
      <c r="F172" s="12">
        <v>1</v>
      </c>
      <c r="G172" s="12">
        <v>2</v>
      </c>
      <c r="H172" s="12">
        <v>1</v>
      </c>
      <c r="I172" s="12">
        <v>1</v>
      </c>
      <c r="J172" s="12">
        <v>2</v>
      </c>
      <c r="K172" s="12">
        <v>1</v>
      </c>
      <c r="L172" s="12">
        <v>1</v>
      </c>
      <c r="M172" s="12">
        <v>1</v>
      </c>
      <c r="N172" s="12">
        <v>0</v>
      </c>
      <c r="O172" s="12">
        <v>2</v>
      </c>
      <c r="P172" s="12">
        <v>1</v>
      </c>
      <c r="Q172" s="12">
        <v>4</v>
      </c>
      <c r="R172" s="12" t="s">
        <v>526</v>
      </c>
      <c r="S172" s="12">
        <v>1</v>
      </c>
    </row>
    <row r="173" spans="1:19" x14ac:dyDescent="0.25">
      <c r="A173" t="str">
        <f>'raw data'!B173</f>
        <v>M</v>
      </c>
      <c r="B173">
        <v>2</v>
      </c>
      <c r="C173" s="12">
        <v>3</v>
      </c>
      <c r="D173" s="12" t="s">
        <v>526</v>
      </c>
      <c r="E173" s="12" t="s">
        <v>526</v>
      </c>
      <c r="F173" s="12" t="s">
        <v>526</v>
      </c>
      <c r="G173" s="12">
        <v>5</v>
      </c>
      <c r="H173" s="12">
        <v>5</v>
      </c>
      <c r="I173" s="12">
        <v>5</v>
      </c>
      <c r="J173" s="12">
        <v>2</v>
      </c>
      <c r="K173" s="12">
        <v>1</v>
      </c>
      <c r="L173" s="12">
        <v>1</v>
      </c>
      <c r="M173" s="12">
        <v>1</v>
      </c>
      <c r="N173" s="12">
        <v>0</v>
      </c>
      <c r="O173" s="12">
        <v>3</v>
      </c>
      <c r="P173" s="12">
        <v>0</v>
      </c>
      <c r="Q173" s="12" t="s">
        <v>526</v>
      </c>
      <c r="R173" s="12">
        <v>1</v>
      </c>
      <c r="S173" s="12">
        <v>1</v>
      </c>
    </row>
    <row r="174" spans="1:19" x14ac:dyDescent="0.25">
      <c r="A174" t="str">
        <f>'raw data'!B174</f>
        <v>F</v>
      </c>
      <c r="B174">
        <v>1</v>
      </c>
      <c r="C174" s="12">
        <v>3</v>
      </c>
      <c r="D174" s="12">
        <v>4</v>
      </c>
      <c r="E174" s="12" t="s">
        <v>526</v>
      </c>
      <c r="F174" s="12">
        <v>1</v>
      </c>
      <c r="G174" s="12">
        <v>1</v>
      </c>
      <c r="H174" s="12">
        <v>2</v>
      </c>
      <c r="I174" s="12">
        <v>1</v>
      </c>
      <c r="J174" s="12">
        <v>1</v>
      </c>
      <c r="K174" s="12">
        <v>0</v>
      </c>
      <c r="L174" s="12">
        <v>0</v>
      </c>
      <c r="M174" s="12" t="s">
        <v>526</v>
      </c>
      <c r="N174" s="12">
        <v>0</v>
      </c>
      <c r="O174" s="12">
        <v>3</v>
      </c>
      <c r="P174" s="12">
        <v>1</v>
      </c>
      <c r="Q174" s="12">
        <v>2</v>
      </c>
      <c r="R174" s="12">
        <v>1</v>
      </c>
      <c r="S174" s="12" t="s">
        <v>526</v>
      </c>
    </row>
    <row r="175" spans="1:19" x14ac:dyDescent="0.25">
      <c r="A175" t="str">
        <f>'raw data'!B175</f>
        <v>M</v>
      </c>
      <c r="B175">
        <v>2</v>
      </c>
      <c r="C175" s="12">
        <v>2</v>
      </c>
      <c r="D175" s="12">
        <v>2</v>
      </c>
      <c r="E175" s="12">
        <v>5</v>
      </c>
      <c r="F175" s="12">
        <v>1</v>
      </c>
      <c r="G175" s="12">
        <v>2</v>
      </c>
      <c r="H175" s="12">
        <v>1</v>
      </c>
      <c r="I175" s="12">
        <v>2</v>
      </c>
      <c r="J175" s="12">
        <v>2</v>
      </c>
      <c r="K175" s="12">
        <v>1</v>
      </c>
      <c r="L175" s="12">
        <v>1</v>
      </c>
      <c r="M175" s="12">
        <v>0</v>
      </c>
      <c r="N175" s="12">
        <v>0</v>
      </c>
      <c r="O175" s="12">
        <v>3</v>
      </c>
      <c r="P175" s="12">
        <v>1</v>
      </c>
      <c r="Q175" s="12">
        <v>1</v>
      </c>
      <c r="R175" s="12">
        <v>1</v>
      </c>
      <c r="S175" s="12">
        <v>1</v>
      </c>
    </row>
    <row r="176" spans="1:19" x14ac:dyDescent="0.25">
      <c r="A176" t="str">
        <f>'raw data'!B176</f>
        <v>F</v>
      </c>
      <c r="B176">
        <v>1</v>
      </c>
      <c r="C176" s="12">
        <v>2</v>
      </c>
      <c r="D176" s="12">
        <v>2</v>
      </c>
      <c r="E176" s="12">
        <v>5</v>
      </c>
      <c r="F176" s="12">
        <v>1</v>
      </c>
      <c r="G176" s="12">
        <v>1</v>
      </c>
      <c r="H176" s="12">
        <v>1</v>
      </c>
      <c r="I176" s="12">
        <v>1</v>
      </c>
      <c r="J176" s="12">
        <v>2</v>
      </c>
      <c r="K176" s="12">
        <v>1</v>
      </c>
      <c r="L176" s="12">
        <v>1</v>
      </c>
      <c r="M176" s="12">
        <v>0</v>
      </c>
      <c r="N176" s="12">
        <v>0</v>
      </c>
      <c r="O176" s="12">
        <v>2</v>
      </c>
      <c r="P176" s="12">
        <v>1</v>
      </c>
      <c r="Q176" s="12">
        <v>3</v>
      </c>
      <c r="R176" s="12" t="s">
        <v>526</v>
      </c>
      <c r="S176" s="12">
        <v>0</v>
      </c>
    </row>
    <row r="177" spans="1:19" x14ac:dyDescent="0.25">
      <c r="A177" t="str">
        <f>'raw data'!B177</f>
        <v>F</v>
      </c>
      <c r="B177">
        <v>1</v>
      </c>
      <c r="C177" s="12">
        <v>3</v>
      </c>
      <c r="D177" s="12">
        <v>2</v>
      </c>
      <c r="E177" s="12">
        <v>5</v>
      </c>
      <c r="F177" s="12">
        <v>2</v>
      </c>
      <c r="G177" s="12">
        <v>1</v>
      </c>
      <c r="H177" s="12">
        <v>1</v>
      </c>
      <c r="I177" s="12" t="s">
        <v>526</v>
      </c>
      <c r="J177" s="12">
        <v>5</v>
      </c>
      <c r="K177" s="12">
        <v>1</v>
      </c>
      <c r="L177" s="12">
        <v>1</v>
      </c>
      <c r="M177" s="12">
        <v>1</v>
      </c>
      <c r="N177" s="12" t="s">
        <v>526</v>
      </c>
      <c r="O177" s="12">
        <v>3</v>
      </c>
      <c r="P177" s="12">
        <v>1</v>
      </c>
      <c r="Q177" s="12">
        <v>1</v>
      </c>
      <c r="R177" s="12">
        <v>0</v>
      </c>
      <c r="S177" s="12" t="s">
        <v>526</v>
      </c>
    </row>
    <row r="178" spans="1:19" x14ac:dyDescent="0.25">
      <c r="A178" t="str">
        <f>'raw data'!B178</f>
        <v>M</v>
      </c>
      <c r="B178">
        <v>2</v>
      </c>
      <c r="C178" s="12">
        <v>2</v>
      </c>
      <c r="D178" s="12">
        <v>2</v>
      </c>
      <c r="E178" s="12">
        <v>5</v>
      </c>
      <c r="F178" s="12">
        <v>1</v>
      </c>
      <c r="G178" s="12">
        <v>2</v>
      </c>
      <c r="H178" s="12">
        <v>1</v>
      </c>
      <c r="I178" s="12">
        <v>1</v>
      </c>
      <c r="J178" s="12">
        <v>2</v>
      </c>
      <c r="K178" s="12">
        <v>1</v>
      </c>
      <c r="L178" s="12">
        <v>1</v>
      </c>
      <c r="M178" s="12">
        <v>0</v>
      </c>
      <c r="N178" s="12">
        <v>0</v>
      </c>
      <c r="O178" s="12">
        <v>3</v>
      </c>
      <c r="P178" s="12">
        <v>1</v>
      </c>
      <c r="Q178" s="12">
        <v>3</v>
      </c>
      <c r="R178" s="12" t="s">
        <v>526</v>
      </c>
      <c r="S178" s="12">
        <v>1</v>
      </c>
    </row>
    <row r="179" spans="1:19" x14ac:dyDescent="0.25">
      <c r="A179" t="str">
        <f>'raw data'!B179</f>
        <v>M</v>
      </c>
      <c r="B179">
        <v>2</v>
      </c>
      <c r="C179" s="12">
        <v>3</v>
      </c>
      <c r="D179" s="12">
        <v>2</v>
      </c>
      <c r="E179" s="12">
        <v>2</v>
      </c>
      <c r="F179" s="12">
        <v>1</v>
      </c>
      <c r="G179" s="12">
        <v>2</v>
      </c>
      <c r="H179" s="12">
        <v>2</v>
      </c>
      <c r="I179" s="12">
        <v>2</v>
      </c>
      <c r="J179" s="12">
        <v>1</v>
      </c>
      <c r="K179" s="12">
        <v>1</v>
      </c>
      <c r="L179" s="12" t="s">
        <v>526</v>
      </c>
      <c r="M179" s="12">
        <v>0</v>
      </c>
      <c r="N179" s="12">
        <v>0</v>
      </c>
      <c r="O179" s="12">
        <v>4</v>
      </c>
      <c r="P179" s="12">
        <v>1</v>
      </c>
      <c r="Q179" s="12">
        <v>5</v>
      </c>
      <c r="R179" s="12">
        <v>1</v>
      </c>
      <c r="S179" s="12">
        <v>0</v>
      </c>
    </row>
    <row r="180" spans="1:19" x14ac:dyDescent="0.25">
      <c r="A180" t="str">
        <f>'raw data'!B180</f>
        <v>M</v>
      </c>
      <c r="B180">
        <v>2</v>
      </c>
      <c r="C180" s="12">
        <v>3</v>
      </c>
      <c r="D180" s="12" t="s">
        <v>526</v>
      </c>
      <c r="E180" s="12" t="s">
        <v>526</v>
      </c>
      <c r="F180" s="12">
        <v>5</v>
      </c>
      <c r="G180" s="12">
        <v>2</v>
      </c>
      <c r="H180" s="12">
        <v>5</v>
      </c>
      <c r="I180" s="12">
        <v>2</v>
      </c>
      <c r="J180" s="12">
        <v>2</v>
      </c>
      <c r="K180" s="12">
        <v>1</v>
      </c>
      <c r="L180" s="12">
        <v>0</v>
      </c>
      <c r="M180" s="12">
        <v>0</v>
      </c>
      <c r="N180" s="12">
        <v>1</v>
      </c>
      <c r="O180" s="12">
        <v>5</v>
      </c>
      <c r="P180" s="12">
        <v>1</v>
      </c>
      <c r="Q180" s="12">
        <v>2</v>
      </c>
      <c r="R180" s="12">
        <v>1</v>
      </c>
      <c r="S180" s="12">
        <v>1</v>
      </c>
    </row>
    <row r="181" spans="1:19" x14ac:dyDescent="0.25">
      <c r="A181" t="str">
        <f>'raw data'!B181</f>
        <v>M</v>
      </c>
      <c r="B181">
        <v>2</v>
      </c>
      <c r="C181" s="12">
        <v>3</v>
      </c>
      <c r="D181" s="12" t="s">
        <v>526</v>
      </c>
      <c r="E181" s="12" t="s">
        <v>526</v>
      </c>
      <c r="F181" s="12">
        <v>5</v>
      </c>
      <c r="G181" s="12">
        <v>2</v>
      </c>
      <c r="H181" s="12">
        <v>2</v>
      </c>
      <c r="I181" s="12">
        <v>1</v>
      </c>
      <c r="J181" s="12">
        <v>1</v>
      </c>
      <c r="K181" s="12">
        <v>1</v>
      </c>
      <c r="L181" s="12">
        <v>0</v>
      </c>
      <c r="M181" s="12">
        <v>0</v>
      </c>
      <c r="N181" s="12">
        <v>1</v>
      </c>
      <c r="O181" s="12">
        <v>5</v>
      </c>
      <c r="P181" s="12">
        <v>0</v>
      </c>
      <c r="Q181" s="12" t="s">
        <v>526</v>
      </c>
      <c r="R181" s="12" t="s">
        <v>526</v>
      </c>
      <c r="S181" s="12">
        <v>1</v>
      </c>
    </row>
    <row r="182" spans="1:19" x14ac:dyDescent="0.25">
      <c r="A182" t="str">
        <f>'raw data'!B182</f>
        <v>F</v>
      </c>
      <c r="B182">
        <v>1</v>
      </c>
      <c r="C182" s="12">
        <v>1</v>
      </c>
      <c r="D182" s="12">
        <v>1</v>
      </c>
      <c r="E182" s="12">
        <v>1</v>
      </c>
      <c r="F182" s="12">
        <v>2</v>
      </c>
      <c r="G182" s="12">
        <v>1</v>
      </c>
      <c r="H182" s="12" t="s">
        <v>526</v>
      </c>
      <c r="I182" s="12">
        <v>1</v>
      </c>
      <c r="J182" s="12">
        <v>1</v>
      </c>
      <c r="K182" s="12">
        <v>1</v>
      </c>
      <c r="L182" s="12">
        <v>1</v>
      </c>
      <c r="M182" s="12">
        <v>0</v>
      </c>
      <c r="N182" s="12">
        <v>1</v>
      </c>
      <c r="O182" s="12">
        <v>2</v>
      </c>
      <c r="P182" s="12">
        <v>0</v>
      </c>
      <c r="Q182" s="12" t="s">
        <v>526</v>
      </c>
      <c r="R182" s="12">
        <v>1</v>
      </c>
      <c r="S182" s="12">
        <v>1</v>
      </c>
    </row>
    <row r="183" spans="1:19" x14ac:dyDescent="0.25">
      <c r="A183" t="str">
        <f>'raw data'!B183</f>
        <v>F</v>
      </c>
      <c r="B183">
        <v>1</v>
      </c>
      <c r="C183" s="12">
        <v>2</v>
      </c>
      <c r="D183" s="12">
        <v>1</v>
      </c>
      <c r="E183" s="12">
        <v>5</v>
      </c>
      <c r="F183" s="12" t="s">
        <v>526</v>
      </c>
      <c r="G183" s="12">
        <v>1</v>
      </c>
      <c r="H183" s="12" t="s">
        <v>526</v>
      </c>
      <c r="I183" s="12" t="s">
        <v>526</v>
      </c>
      <c r="J183" s="12">
        <v>1</v>
      </c>
      <c r="K183" s="12">
        <v>0</v>
      </c>
      <c r="L183" s="12">
        <v>1</v>
      </c>
      <c r="M183" s="12" t="s">
        <v>526</v>
      </c>
      <c r="N183" s="12">
        <v>0</v>
      </c>
      <c r="O183" s="12">
        <v>1</v>
      </c>
      <c r="P183" s="12">
        <v>0</v>
      </c>
      <c r="Q183" s="12" t="s">
        <v>526</v>
      </c>
      <c r="R183" s="12">
        <v>0</v>
      </c>
      <c r="S183" s="12">
        <v>0</v>
      </c>
    </row>
    <row r="184" spans="1:19" x14ac:dyDescent="0.25">
      <c r="A184" t="str">
        <f>'raw data'!B184</f>
        <v>F</v>
      </c>
      <c r="B184">
        <v>1</v>
      </c>
      <c r="C184" s="12">
        <v>1</v>
      </c>
      <c r="D184" s="12">
        <v>1</v>
      </c>
      <c r="E184" s="12">
        <v>2</v>
      </c>
      <c r="F184" s="12">
        <v>2</v>
      </c>
      <c r="G184" s="12">
        <v>1</v>
      </c>
      <c r="H184" s="12">
        <v>1</v>
      </c>
      <c r="I184" s="12">
        <v>1</v>
      </c>
      <c r="J184" s="12">
        <v>1</v>
      </c>
      <c r="K184" s="12">
        <v>1</v>
      </c>
      <c r="L184" s="12" t="s">
        <v>526</v>
      </c>
      <c r="M184" s="12">
        <v>0</v>
      </c>
      <c r="N184" s="12">
        <v>1</v>
      </c>
      <c r="O184" s="12">
        <v>4</v>
      </c>
      <c r="P184" s="12" t="s">
        <v>526</v>
      </c>
      <c r="Q184" s="12" t="s">
        <v>526</v>
      </c>
      <c r="R184" s="12">
        <v>1</v>
      </c>
      <c r="S184" s="12" t="s">
        <v>526</v>
      </c>
    </row>
    <row r="185" spans="1:19" x14ac:dyDescent="0.25">
      <c r="A185" t="str">
        <f>'raw data'!B185</f>
        <v>M</v>
      </c>
      <c r="B185">
        <v>2</v>
      </c>
      <c r="C185" s="12">
        <v>4</v>
      </c>
      <c r="D185" s="12" t="s">
        <v>526</v>
      </c>
      <c r="E185" s="12" t="s">
        <v>526</v>
      </c>
      <c r="F185" s="12">
        <v>5</v>
      </c>
      <c r="G185" s="12">
        <v>5</v>
      </c>
      <c r="H185" s="12">
        <v>2</v>
      </c>
      <c r="I185" s="12">
        <v>2</v>
      </c>
      <c r="J185" s="12">
        <v>2</v>
      </c>
      <c r="K185" s="12">
        <v>1</v>
      </c>
      <c r="L185" s="12">
        <v>0</v>
      </c>
      <c r="M185" s="12">
        <v>0</v>
      </c>
      <c r="N185" s="12">
        <v>0</v>
      </c>
      <c r="O185" s="12">
        <v>1</v>
      </c>
      <c r="P185" s="12">
        <v>0</v>
      </c>
      <c r="Q185" s="12" t="s">
        <v>526</v>
      </c>
      <c r="R185" s="12" t="s">
        <v>526</v>
      </c>
      <c r="S185" s="12" t="s">
        <v>526</v>
      </c>
    </row>
    <row r="186" spans="1:19" x14ac:dyDescent="0.25">
      <c r="A186" t="str">
        <f>'raw data'!B186</f>
        <v>M</v>
      </c>
      <c r="B186">
        <v>2</v>
      </c>
      <c r="C186" s="12">
        <v>4</v>
      </c>
      <c r="D186" s="12" t="s">
        <v>526</v>
      </c>
      <c r="E186" s="12" t="s">
        <v>526</v>
      </c>
      <c r="F186" s="12" t="s">
        <v>526</v>
      </c>
      <c r="G186" s="12" t="s">
        <v>526</v>
      </c>
      <c r="H186" s="12">
        <v>5</v>
      </c>
      <c r="I186" s="12">
        <v>5</v>
      </c>
      <c r="J186" s="12">
        <v>2</v>
      </c>
      <c r="K186" s="12">
        <v>1</v>
      </c>
      <c r="L186" s="12">
        <v>1</v>
      </c>
      <c r="M186" s="12">
        <v>1</v>
      </c>
      <c r="N186" s="12">
        <v>0</v>
      </c>
      <c r="O186" s="12">
        <v>3</v>
      </c>
      <c r="P186" s="12">
        <v>1</v>
      </c>
      <c r="Q186" s="12">
        <v>1</v>
      </c>
      <c r="R186" s="12">
        <v>1</v>
      </c>
      <c r="S186" s="12">
        <v>1</v>
      </c>
    </row>
    <row r="187" spans="1:19" x14ac:dyDescent="0.25">
      <c r="A187" t="str">
        <f>'raw data'!B187</f>
        <v>M</v>
      </c>
      <c r="B187">
        <v>2</v>
      </c>
      <c r="C187" s="12">
        <v>2</v>
      </c>
      <c r="D187" s="12">
        <v>2</v>
      </c>
      <c r="E187" s="12">
        <v>5</v>
      </c>
      <c r="F187" s="12">
        <v>1</v>
      </c>
      <c r="G187" s="12">
        <v>2</v>
      </c>
      <c r="H187" s="12">
        <v>1</v>
      </c>
      <c r="I187" s="12">
        <v>2</v>
      </c>
      <c r="J187" s="12">
        <v>2</v>
      </c>
      <c r="K187" s="12">
        <v>1</v>
      </c>
      <c r="L187" s="12">
        <v>1</v>
      </c>
      <c r="M187" s="12">
        <v>0</v>
      </c>
      <c r="N187" s="12">
        <v>0</v>
      </c>
      <c r="O187" s="12">
        <v>3</v>
      </c>
      <c r="P187" s="12">
        <v>1</v>
      </c>
      <c r="Q187" s="12">
        <v>1</v>
      </c>
      <c r="R187" s="12">
        <v>1</v>
      </c>
      <c r="S187" s="12">
        <v>1</v>
      </c>
    </row>
    <row r="188" spans="1:19" x14ac:dyDescent="0.25">
      <c r="A188" t="str">
        <f>'raw data'!B188</f>
        <v>M</v>
      </c>
      <c r="B188">
        <v>2</v>
      </c>
      <c r="C188" s="12">
        <v>1</v>
      </c>
      <c r="D188" s="12">
        <v>1</v>
      </c>
      <c r="E188" s="12">
        <v>4</v>
      </c>
      <c r="F188" s="12">
        <v>1</v>
      </c>
      <c r="G188" s="12">
        <v>1</v>
      </c>
      <c r="H188" s="12">
        <v>1</v>
      </c>
      <c r="I188" s="12">
        <v>1</v>
      </c>
      <c r="J188" s="12">
        <v>5</v>
      </c>
      <c r="K188" s="12" t="s">
        <v>526</v>
      </c>
      <c r="L188" s="12">
        <v>1</v>
      </c>
      <c r="M188" s="12">
        <v>1</v>
      </c>
      <c r="N188" s="12">
        <v>1</v>
      </c>
      <c r="O188" s="12">
        <v>3</v>
      </c>
      <c r="P188" s="12" t="s">
        <v>526</v>
      </c>
      <c r="Q188" s="12" t="s">
        <v>526</v>
      </c>
      <c r="R188" s="12">
        <v>0</v>
      </c>
      <c r="S188" s="12" t="s">
        <v>526</v>
      </c>
    </row>
    <row r="189" spans="1:19" x14ac:dyDescent="0.25">
      <c r="A189" t="str">
        <f>'raw data'!B189</f>
        <v>M</v>
      </c>
      <c r="B189">
        <v>2</v>
      </c>
      <c r="C189" s="12">
        <v>5</v>
      </c>
      <c r="D189" s="12" t="s">
        <v>526</v>
      </c>
      <c r="E189" s="12" t="s">
        <v>526</v>
      </c>
      <c r="F189" s="12" t="s">
        <v>526</v>
      </c>
      <c r="G189" s="12" t="s">
        <v>526</v>
      </c>
      <c r="H189" s="12" t="s">
        <v>526</v>
      </c>
      <c r="I189" s="12" t="s">
        <v>526</v>
      </c>
      <c r="J189" s="12">
        <v>5</v>
      </c>
      <c r="K189" s="12" t="s">
        <v>526</v>
      </c>
      <c r="L189" s="12" t="s">
        <v>526</v>
      </c>
      <c r="M189" s="12">
        <v>0</v>
      </c>
      <c r="N189" s="12">
        <v>1</v>
      </c>
      <c r="O189" s="12">
        <v>5</v>
      </c>
      <c r="P189" s="12">
        <v>1</v>
      </c>
      <c r="Q189" s="12">
        <v>2</v>
      </c>
      <c r="R189" s="12">
        <v>1</v>
      </c>
      <c r="S189" s="12">
        <v>1</v>
      </c>
    </row>
    <row r="190" spans="1:19" x14ac:dyDescent="0.25">
      <c r="A190" t="str">
        <f>'raw data'!B190</f>
        <v>F</v>
      </c>
      <c r="B190">
        <v>1</v>
      </c>
      <c r="C190" s="12">
        <v>1</v>
      </c>
      <c r="D190" s="12">
        <v>1</v>
      </c>
      <c r="E190" s="12">
        <v>4</v>
      </c>
      <c r="F190" s="12">
        <v>2</v>
      </c>
      <c r="G190" s="12">
        <v>1</v>
      </c>
      <c r="H190" s="12">
        <v>1</v>
      </c>
      <c r="I190" s="12">
        <v>1</v>
      </c>
      <c r="J190" s="12" t="s">
        <v>526</v>
      </c>
      <c r="K190" s="12">
        <v>0</v>
      </c>
      <c r="L190" s="12">
        <v>1</v>
      </c>
      <c r="M190" s="12">
        <v>1</v>
      </c>
      <c r="N190" s="12">
        <v>1</v>
      </c>
      <c r="O190" s="12">
        <v>3</v>
      </c>
      <c r="P190" s="12" t="s">
        <v>526</v>
      </c>
      <c r="Q190" s="12" t="s">
        <v>526</v>
      </c>
      <c r="R190" s="12">
        <v>1</v>
      </c>
      <c r="S190" s="12" t="s">
        <v>526</v>
      </c>
    </row>
    <row r="191" spans="1:19" x14ac:dyDescent="0.25">
      <c r="A191" t="str">
        <f>'raw data'!B191</f>
        <v>M</v>
      </c>
      <c r="B191">
        <v>2</v>
      </c>
      <c r="C191" s="12">
        <v>1</v>
      </c>
      <c r="D191" s="12">
        <v>1</v>
      </c>
      <c r="E191" s="12">
        <v>5</v>
      </c>
      <c r="F191" s="12">
        <v>2</v>
      </c>
      <c r="G191" s="12">
        <v>1</v>
      </c>
      <c r="H191" s="12" t="s">
        <v>526</v>
      </c>
      <c r="I191" s="12">
        <v>1</v>
      </c>
      <c r="J191" s="12">
        <v>2</v>
      </c>
      <c r="K191" s="12" t="s">
        <v>526</v>
      </c>
      <c r="L191" s="12">
        <v>1</v>
      </c>
      <c r="M191" s="12">
        <v>0</v>
      </c>
      <c r="N191" s="12">
        <v>1</v>
      </c>
      <c r="O191" s="12">
        <v>4</v>
      </c>
      <c r="P191" s="12">
        <v>0</v>
      </c>
      <c r="Q191" s="12" t="s">
        <v>526</v>
      </c>
      <c r="R191" s="12">
        <v>1</v>
      </c>
      <c r="S191" s="12" t="s">
        <v>526</v>
      </c>
    </row>
    <row r="192" spans="1:19" x14ac:dyDescent="0.25">
      <c r="A192" t="str">
        <f>'raw data'!B192</f>
        <v>F</v>
      </c>
      <c r="B192">
        <v>1</v>
      </c>
      <c r="C192" s="12">
        <v>3</v>
      </c>
      <c r="D192" s="12">
        <v>4</v>
      </c>
      <c r="E192" s="12" t="s">
        <v>526</v>
      </c>
      <c r="F192" s="12">
        <v>1</v>
      </c>
      <c r="G192" s="12">
        <v>1</v>
      </c>
      <c r="H192" s="12">
        <v>2</v>
      </c>
      <c r="I192" s="12">
        <v>1</v>
      </c>
      <c r="J192" s="12">
        <v>1</v>
      </c>
      <c r="K192" s="12">
        <v>0</v>
      </c>
      <c r="L192" s="12">
        <v>0</v>
      </c>
      <c r="M192" s="12" t="s">
        <v>526</v>
      </c>
      <c r="N192" s="12">
        <v>0</v>
      </c>
      <c r="O192" s="12">
        <v>3</v>
      </c>
      <c r="P192" s="12">
        <v>1</v>
      </c>
      <c r="Q192" s="12">
        <v>1</v>
      </c>
      <c r="R192" s="12">
        <v>1</v>
      </c>
      <c r="S192" s="12" t="s">
        <v>526</v>
      </c>
    </row>
    <row r="193" spans="1:19" x14ac:dyDescent="0.25">
      <c r="A193" t="str">
        <f>'raw data'!B193</f>
        <v>F</v>
      </c>
      <c r="B193">
        <v>1</v>
      </c>
      <c r="C193" s="12">
        <v>3</v>
      </c>
      <c r="D193" s="12">
        <v>4</v>
      </c>
      <c r="E193" s="12" t="s">
        <v>526</v>
      </c>
      <c r="F193" s="12">
        <v>5</v>
      </c>
      <c r="G193" s="12">
        <v>5</v>
      </c>
      <c r="H193" s="12">
        <v>2</v>
      </c>
      <c r="I193" s="12">
        <v>5</v>
      </c>
      <c r="J193" s="12">
        <v>1</v>
      </c>
      <c r="K193" s="12">
        <v>1</v>
      </c>
      <c r="L193" s="12">
        <v>1</v>
      </c>
      <c r="M193" s="12">
        <v>1</v>
      </c>
      <c r="N193" s="12">
        <v>0</v>
      </c>
      <c r="O193" s="12">
        <v>2</v>
      </c>
      <c r="P193" s="12">
        <v>1</v>
      </c>
      <c r="Q193" s="12">
        <v>4</v>
      </c>
      <c r="R193" s="12">
        <v>1</v>
      </c>
      <c r="S193" s="12">
        <v>0</v>
      </c>
    </row>
    <row r="194" spans="1:19" x14ac:dyDescent="0.25">
      <c r="A194" t="str">
        <f>'raw data'!B194</f>
        <v>F</v>
      </c>
      <c r="B194">
        <v>1</v>
      </c>
      <c r="C194" s="12">
        <v>3</v>
      </c>
      <c r="D194" s="12">
        <v>4</v>
      </c>
      <c r="E194" s="12" t="s">
        <v>526</v>
      </c>
      <c r="F194" s="12">
        <v>2</v>
      </c>
      <c r="G194" s="12">
        <v>1</v>
      </c>
      <c r="H194" s="12">
        <v>1</v>
      </c>
      <c r="I194" s="12" t="s">
        <v>526</v>
      </c>
      <c r="J194" s="12">
        <v>5</v>
      </c>
      <c r="K194" s="12">
        <v>1</v>
      </c>
      <c r="L194" s="12">
        <v>1</v>
      </c>
      <c r="M194" s="12">
        <v>1</v>
      </c>
      <c r="N194" s="12">
        <v>0</v>
      </c>
      <c r="O194" s="12">
        <v>3</v>
      </c>
      <c r="P194" s="12">
        <v>1</v>
      </c>
      <c r="Q194" s="12">
        <v>1</v>
      </c>
      <c r="R194" s="12">
        <v>1</v>
      </c>
      <c r="S194" s="12" t="s">
        <v>526</v>
      </c>
    </row>
    <row r="195" spans="1:19" x14ac:dyDescent="0.25">
      <c r="A195" t="str">
        <f>'raw data'!B195</f>
        <v>F</v>
      </c>
      <c r="B195">
        <v>1</v>
      </c>
      <c r="C195" s="12">
        <v>2</v>
      </c>
      <c r="D195" s="12">
        <v>2</v>
      </c>
      <c r="E195" s="12">
        <v>5</v>
      </c>
      <c r="F195" s="12">
        <v>2</v>
      </c>
      <c r="G195" s="12">
        <v>1</v>
      </c>
      <c r="H195" s="12">
        <v>1</v>
      </c>
      <c r="I195" s="12" t="s">
        <v>526</v>
      </c>
      <c r="J195" s="12">
        <v>5</v>
      </c>
      <c r="K195" s="12">
        <v>0</v>
      </c>
      <c r="L195" s="12">
        <v>1</v>
      </c>
      <c r="M195" s="12">
        <v>1</v>
      </c>
      <c r="N195" s="12">
        <v>1</v>
      </c>
      <c r="O195" s="12">
        <v>1</v>
      </c>
      <c r="P195" s="12">
        <v>0</v>
      </c>
      <c r="Q195" s="12" t="s">
        <v>526</v>
      </c>
      <c r="R195" s="12">
        <v>0</v>
      </c>
      <c r="S195" s="12">
        <v>0</v>
      </c>
    </row>
    <row r="196" spans="1:19" x14ac:dyDescent="0.25">
      <c r="A196" t="str">
        <f>'raw data'!B196</f>
        <v>F</v>
      </c>
      <c r="B196">
        <v>1</v>
      </c>
      <c r="C196" s="12">
        <v>3</v>
      </c>
      <c r="D196" s="12">
        <v>2</v>
      </c>
      <c r="E196" s="12">
        <v>5</v>
      </c>
      <c r="F196" s="12">
        <v>5</v>
      </c>
      <c r="G196" s="12">
        <v>2</v>
      </c>
      <c r="H196" s="12">
        <v>2</v>
      </c>
      <c r="I196" s="12">
        <v>2</v>
      </c>
      <c r="J196" s="12">
        <v>2</v>
      </c>
      <c r="K196" s="12">
        <v>1</v>
      </c>
      <c r="L196" s="12">
        <v>1</v>
      </c>
      <c r="M196" s="12">
        <v>0</v>
      </c>
      <c r="N196" s="12">
        <v>1</v>
      </c>
      <c r="O196" s="12">
        <v>4</v>
      </c>
      <c r="P196" s="12">
        <v>1</v>
      </c>
      <c r="Q196" s="12">
        <v>2</v>
      </c>
      <c r="R196" s="12">
        <v>1</v>
      </c>
      <c r="S196" s="12">
        <v>1</v>
      </c>
    </row>
    <row r="197" spans="1:19" x14ac:dyDescent="0.25">
      <c r="A197" t="str">
        <f>'raw data'!B197</f>
        <v>F</v>
      </c>
      <c r="B197">
        <v>1</v>
      </c>
      <c r="C197" s="12">
        <v>3</v>
      </c>
      <c r="D197" s="12">
        <v>4</v>
      </c>
      <c r="E197" s="12" t="s">
        <v>526</v>
      </c>
      <c r="F197" s="12">
        <v>5</v>
      </c>
      <c r="G197" s="12">
        <v>2</v>
      </c>
      <c r="H197" s="12">
        <v>2</v>
      </c>
      <c r="I197" s="12">
        <v>5</v>
      </c>
      <c r="J197" s="12">
        <v>1</v>
      </c>
      <c r="K197" s="12">
        <v>1</v>
      </c>
      <c r="L197" s="12">
        <v>1</v>
      </c>
      <c r="M197" s="12" t="s">
        <v>526</v>
      </c>
      <c r="N197" s="12">
        <v>0</v>
      </c>
      <c r="O197" s="12">
        <v>2</v>
      </c>
      <c r="P197" s="12">
        <v>1</v>
      </c>
      <c r="Q197" s="12">
        <v>4</v>
      </c>
      <c r="R197" s="12">
        <v>1</v>
      </c>
      <c r="S197" s="12">
        <v>0</v>
      </c>
    </row>
    <row r="198" spans="1:19" x14ac:dyDescent="0.25">
      <c r="A198" t="str">
        <f>'raw data'!B198</f>
        <v>F</v>
      </c>
      <c r="B198">
        <v>1</v>
      </c>
      <c r="C198" s="12">
        <v>3</v>
      </c>
      <c r="D198" s="12">
        <v>2</v>
      </c>
      <c r="E198" s="12">
        <v>4</v>
      </c>
      <c r="F198" s="12">
        <v>1</v>
      </c>
      <c r="G198" s="12">
        <v>2</v>
      </c>
      <c r="H198" s="12">
        <v>2</v>
      </c>
      <c r="I198" s="12">
        <v>2</v>
      </c>
      <c r="J198" s="12">
        <v>2</v>
      </c>
      <c r="K198" s="12">
        <v>1</v>
      </c>
      <c r="L198" s="12">
        <v>1</v>
      </c>
      <c r="M198" s="12">
        <v>0</v>
      </c>
      <c r="N198" s="12">
        <v>0</v>
      </c>
      <c r="O198" s="12">
        <v>5</v>
      </c>
      <c r="P198" s="12">
        <v>1</v>
      </c>
      <c r="Q198" s="12">
        <v>3</v>
      </c>
      <c r="R198" s="12">
        <v>1</v>
      </c>
      <c r="S198" s="12">
        <v>1</v>
      </c>
    </row>
    <row r="199" spans="1:19" x14ac:dyDescent="0.25">
      <c r="A199" t="str">
        <f>'raw data'!B199</f>
        <v>M</v>
      </c>
      <c r="B199">
        <v>2</v>
      </c>
      <c r="C199" s="12">
        <v>2</v>
      </c>
      <c r="D199" s="12" t="s">
        <v>526</v>
      </c>
      <c r="E199" s="12" t="s">
        <v>526</v>
      </c>
      <c r="F199" s="12">
        <v>2</v>
      </c>
      <c r="G199" s="12" t="s">
        <v>526</v>
      </c>
      <c r="H199" s="12" t="s">
        <v>526</v>
      </c>
      <c r="I199" s="12" t="s">
        <v>526</v>
      </c>
      <c r="J199" s="12">
        <v>2</v>
      </c>
      <c r="K199" s="12">
        <v>1</v>
      </c>
      <c r="L199" s="12">
        <v>1</v>
      </c>
      <c r="M199" s="12">
        <v>0</v>
      </c>
      <c r="N199" s="12">
        <v>1</v>
      </c>
      <c r="O199" s="12">
        <v>4</v>
      </c>
      <c r="P199" s="12">
        <v>0</v>
      </c>
      <c r="Q199" s="12" t="s">
        <v>526</v>
      </c>
      <c r="R199" s="12">
        <v>1</v>
      </c>
      <c r="S199" s="12" t="s">
        <v>526</v>
      </c>
    </row>
    <row r="200" spans="1:19" x14ac:dyDescent="0.25">
      <c r="A200" t="str">
        <f>'raw data'!B200</f>
        <v>F</v>
      </c>
      <c r="B200">
        <v>1</v>
      </c>
      <c r="C200" s="12">
        <v>1</v>
      </c>
      <c r="D200" s="12">
        <v>2</v>
      </c>
      <c r="E200" s="12">
        <v>1</v>
      </c>
      <c r="F200" s="12">
        <v>2</v>
      </c>
      <c r="G200" s="12">
        <v>1</v>
      </c>
      <c r="H200" s="12">
        <v>1</v>
      </c>
      <c r="I200" s="12">
        <v>1</v>
      </c>
      <c r="J200" s="12">
        <v>1</v>
      </c>
      <c r="K200" s="12">
        <v>1</v>
      </c>
      <c r="L200" s="12">
        <v>1</v>
      </c>
      <c r="M200" s="12">
        <v>0</v>
      </c>
      <c r="N200" s="12">
        <v>1</v>
      </c>
      <c r="O200" s="12">
        <v>2</v>
      </c>
      <c r="P200" s="12">
        <v>1</v>
      </c>
      <c r="Q200" s="12">
        <v>2</v>
      </c>
      <c r="R200" s="12">
        <v>1</v>
      </c>
      <c r="S200" s="12">
        <v>1</v>
      </c>
    </row>
    <row r="201" spans="1:19" x14ac:dyDescent="0.25">
      <c r="A201" t="str">
        <f>'raw data'!B201</f>
        <v>F</v>
      </c>
      <c r="B201">
        <v>1</v>
      </c>
      <c r="C201" s="12">
        <v>1</v>
      </c>
      <c r="D201" s="12">
        <v>1</v>
      </c>
      <c r="E201" s="12">
        <v>5</v>
      </c>
      <c r="F201" s="12">
        <v>2</v>
      </c>
      <c r="G201" s="12">
        <v>1</v>
      </c>
      <c r="H201" s="12" t="s">
        <v>526</v>
      </c>
      <c r="I201" s="12">
        <v>1</v>
      </c>
      <c r="J201" s="12">
        <v>1</v>
      </c>
      <c r="K201" s="12" t="s">
        <v>526</v>
      </c>
      <c r="L201" s="12">
        <v>1</v>
      </c>
      <c r="M201" s="12">
        <v>0</v>
      </c>
      <c r="N201" s="12">
        <v>1</v>
      </c>
      <c r="O201" s="12">
        <v>4</v>
      </c>
      <c r="P201" s="12">
        <v>0</v>
      </c>
      <c r="Q201" s="12" t="s">
        <v>526</v>
      </c>
      <c r="R201" s="12">
        <v>1</v>
      </c>
      <c r="S201" s="12">
        <v>1</v>
      </c>
    </row>
    <row r="202" spans="1:19" x14ac:dyDescent="0.25">
      <c r="A202" t="str">
        <f>'raw data'!B202</f>
        <v>F</v>
      </c>
      <c r="B202">
        <v>1</v>
      </c>
      <c r="C202" s="12">
        <v>5</v>
      </c>
      <c r="D202" s="12">
        <v>1</v>
      </c>
      <c r="E202" s="12">
        <v>1</v>
      </c>
      <c r="F202" s="12" t="s">
        <v>526</v>
      </c>
      <c r="G202" s="12" t="s">
        <v>526</v>
      </c>
      <c r="H202" s="12">
        <v>5</v>
      </c>
      <c r="I202" s="12">
        <v>5</v>
      </c>
      <c r="J202" s="12">
        <v>2</v>
      </c>
      <c r="K202" s="12">
        <v>1</v>
      </c>
      <c r="L202" s="12">
        <v>1</v>
      </c>
      <c r="M202" s="12">
        <v>0</v>
      </c>
      <c r="N202" s="12">
        <v>0</v>
      </c>
      <c r="O202" s="12">
        <v>4</v>
      </c>
      <c r="P202" s="12">
        <v>0</v>
      </c>
      <c r="Q202" s="12" t="s">
        <v>526</v>
      </c>
      <c r="R202" s="12">
        <v>1</v>
      </c>
      <c r="S202" s="12">
        <v>1</v>
      </c>
    </row>
    <row r="203" spans="1:19" x14ac:dyDescent="0.25">
      <c r="A203" t="str">
        <f>'raw data'!B203</f>
        <v>F</v>
      </c>
      <c r="B203">
        <v>1</v>
      </c>
      <c r="C203" s="12">
        <v>2</v>
      </c>
      <c r="D203" s="12">
        <v>2</v>
      </c>
      <c r="E203" s="12">
        <v>4</v>
      </c>
      <c r="F203" s="12">
        <v>1</v>
      </c>
      <c r="G203" s="12">
        <v>1</v>
      </c>
      <c r="H203" s="12">
        <v>1</v>
      </c>
      <c r="I203" s="12">
        <v>1</v>
      </c>
      <c r="J203" s="12">
        <v>2</v>
      </c>
      <c r="K203" s="12">
        <v>1</v>
      </c>
      <c r="L203" s="12">
        <v>1</v>
      </c>
      <c r="M203" s="12">
        <v>0</v>
      </c>
      <c r="N203" s="12">
        <v>1</v>
      </c>
      <c r="O203" s="12">
        <v>2</v>
      </c>
      <c r="P203" s="12">
        <v>1</v>
      </c>
      <c r="Q203" s="12">
        <v>4</v>
      </c>
      <c r="R203" s="12">
        <v>1</v>
      </c>
      <c r="S203" s="12">
        <v>1</v>
      </c>
    </row>
    <row r="204" spans="1:19" x14ac:dyDescent="0.25">
      <c r="A204" t="str">
        <f>'raw data'!B204</f>
        <v>F</v>
      </c>
      <c r="B204">
        <v>1</v>
      </c>
      <c r="C204" s="12">
        <v>2</v>
      </c>
      <c r="D204" s="12">
        <v>1</v>
      </c>
      <c r="E204" s="12">
        <v>4</v>
      </c>
      <c r="F204" s="12">
        <v>1</v>
      </c>
      <c r="G204" s="12">
        <v>1</v>
      </c>
      <c r="H204" s="12">
        <v>2</v>
      </c>
      <c r="I204" s="12">
        <v>1</v>
      </c>
      <c r="J204" s="12">
        <v>5</v>
      </c>
      <c r="K204" s="12">
        <v>0</v>
      </c>
      <c r="L204" s="12">
        <v>1</v>
      </c>
      <c r="M204" s="12">
        <v>0</v>
      </c>
      <c r="N204" s="12">
        <v>1</v>
      </c>
      <c r="O204" s="12">
        <v>3</v>
      </c>
      <c r="P204" s="12" t="s">
        <v>526</v>
      </c>
      <c r="Q204" s="12" t="s">
        <v>526</v>
      </c>
      <c r="R204" s="12">
        <v>0</v>
      </c>
      <c r="S204" s="12">
        <v>0</v>
      </c>
    </row>
    <row r="205" spans="1:19" x14ac:dyDescent="0.25">
      <c r="A205" t="str">
        <f>'raw data'!B205</f>
        <v>F</v>
      </c>
      <c r="B205">
        <v>1</v>
      </c>
      <c r="C205" s="12">
        <v>2</v>
      </c>
      <c r="D205" s="12">
        <v>2</v>
      </c>
      <c r="E205" s="12">
        <v>5</v>
      </c>
      <c r="F205" s="12" t="s">
        <v>526</v>
      </c>
      <c r="G205" s="12">
        <v>1</v>
      </c>
      <c r="H205" s="12" t="s">
        <v>526</v>
      </c>
      <c r="I205" s="12" t="s">
        <v>526</v>
      </c>
      <c r="J205" s="12">
        <v>1</v>
      </c>
      <c r="K205" s="12">
        <v>0</v>
      </c>
      <c r="L205" s="12">
        <v>1</v>
      </c>
      <c r="M205" s="12">
        <v>1</v>
      </c>
      <c r="N205" s="12">
        <v>1</v>
      </c>
      <c r="O205" s="12">
        <v>3</v>
      </c>
      <c r="P205" s="12">
        <v>0</v>
      </c>
      <c r="Q205" s="12" t="s">
        <v>526</v>
      </c>
      <c r="R205" s="12">
        <v>0</v>
      </c>
      <c r="S205" s="12">
        <v>0</v>
      </c>
    </row>
    <row r="206" spans="1:19" x14ac:dyDescent="0.25">
      <c r="A206" t="str">
        <f>'raw data'!B206</f>
        <v>F</v>
      </c>
      <c r="B206">
        <v>1</v>
      </c>
      <c r="C206" s="12">
        <v>3</v>
      </c>
      <c r="D206" s="12">
        <v>4</v>
      </c>
      <c r="E206" s="12" t="s">
        <v>526</v>
      </c>
      <c r="F206" s="12">
        <v>1</v>
      </c>
      <c r="G206" s="12">
        <v>1</v>
      </c>
      <c r="H206" s="12">
        <v>2</v>
      </c>
      <c r="I206" s="12">
        <v>1</v>
      </c>
      <c r="J206" s="12">
        <v>1</v>
      </c>
      <c r="K206" s="12">
        <v>0</v>
      </c>
      <c r="L206" s="12">
        <v>0</v>
      </c>
      <c r="M206" s="12" t="s">
        <v>526</v>
      </c>
      <c r="N206" s="12">
        <v>0</v>
      </c>
      <c r="O206" s="12">
        <v>3</v>
      </c>
      <c r="P206" s="12">
        <v>1</v>
      </c>
      <c r="Q206" s="12">
        <v>2</v>
      </c>
      <c r="R206" s="12">
        <v>1</v>
      </c>
      <c r="S206" s="12" t="s">
        <v>526</v>
      </c>
    </row>
    <row r="207" spans="1:19" x14ac:dyDescent="0.25">
      <c r="A207" t="str">
        <f>'raw data'!B207</f>
        <v>F</v>
      </c>
      <c r="B207">
        <v>1</v>
      </c>
      <c r="C207" s="12">
        <v>2</v>
      </c>
      <c r="D207" s="12">
        <v>2</v>
      </c>
      <c r="E207" s="12">
        <v>4</v>
      </c>
      <c r="F207" s="12">
        <v>1</v>
      </c>
      <c r="G207" s="12">
        <v>1</v>
      </c>
      <c r="H207" s="12">
        <v>1</v>
      </c>
      <c r="I207" s="12">
        <v>1</v>
      </c>
      <c r="J207" s="12">
        <v>2</v>
      </c>
      <c r="K207" s="12">
        <v>1</v>
      </c>
      <c r="L207" s="12">
        <v>1</v>
      </c>
      <c r="M207" s="12">
        <v>0</v>
      </c>
      <c r="N207" s="12">
        <v>1</v>
      </c>
      <c r="O207" s="12">
        <v>2</v>
      </c>
      <c r="P207" s="12">
        <v>1</v>
      </c>
      <c r="Q207" s="12">
        <v>4</v>
      </c>
      <c r="R207" s="12">
        <v>1</v>
      </c>
      <c r="S207" s="12">
        <v>1</v>
      </c>
    </row>
    <row r="208" spans="1:19" x14ac:dyDescent="0.25">
      <c r="A208" t="str">
        <f>'raw data'!B208</f>
        <v>F</v>
      </c>
      <c r="B208">
        <v>1</v>
      </c>
      <c r="C208" s="12">
        <v>2</v>
      </c>
      <c r="D208" s="12">
        <v>1</v>
      </c>
      <c r="E208" s="12">
        <v>1</v>
      </c>
      <c r="F208" s="12">
        <v>1</v>
      </c>
      <c r="G208" s="12">
        <v>1</v>
      </c>
      <c r="H208" s="12">
        <v>2</v>
      </c>
      <c r="I208" s="12">
        <v>1</v>
      </c>
      <c r="J208" s="12" t="s">
        <v>526</v>
      </c>
      <c r="K208" s="12">
        <v>0</v>
      </c>
      <c r="L208" s="12">
        <v>1</v>
      </c>
      <c r="M208" s="12">
        <v>0</v>
      </c>
      <c r="N208" s="12">
        <v>0</v>
      </c>
      <c r="O208" s="12">
        <v>1</v>
      </c>
      <c r="P208" s="12" t="s">
        <v>526</v>
      </c>
      <c r="Q208" s="12" t="s">
        <v>526</v>
      </c>
      <c r="R208" s="12">
        <v>0</v>
      </c>
      <c r="S208" s="12">
        <v>0</v>
      </c>
    </row>
    <row r="209" spans="1:19" x14ac:dyDescent="0.25">
      <c r="A209" t="str">
        <f>'raw data'!B209</f>
        <v>F</v>
      </c>
      <c r="B209">
        <v>1</v>
      </c>
      <c r="C209" s="12">
        <v>1</v>
      </c>
      <c r="D209" s="12">
        <v>1</v>
      </c>
      <c r="E209" s="12">
        <v>4</v>
      </c>
      <c r="F209" s="12">
        <v>2</v>
      </c>
      <c r="G209" s="12">
        <v>1</v>
      </c>
      <c r="H209" s="12">
        <v>1</v>
      </c>
      <c r="I209" s="12">
        <v>1</v>
      </c>
      <c r="J209" s="12">
        <v>1</v>
      </c>
      <c r="K209" s="12">
        <v>0</v>
      </c>
      <c r="L209" s="12" t="s">
        <v>526</v>
      </c>
      <c r="M209" s="12">
        <v>0</v>
      </c>
      <c r="N209" s="12" t="s">
        <v>526</v>
      </c>
      <c r="O209" s="12">
        <v>1</v>
      </c>
      <c r="P209" s="12" t="s">
        <v>526</v>
      </c>
      <c r="Q209" s="12" t="s">
        <v>526</v>
      </c>
      <c r="R209" s="12">
        <v>1</v>
      </c>
      <c r="S209" s="12">
        <v>0</v>
      </c>
    </row>
    <row r="210" spans="1:19" x14ac:dyDescent="0.25">
      <c r="A210" t="str">
        <f>'raw data'!B210</f>
        <v>F</v>
      </c>
      <c r="B210">
        <v>1</v>
      </c>
      <c r="C210" s="12">
        <v>2</v>
      </c>
      <c r="D210" s="12">
        <v>2</v>
      </c>
      <c r="E210" s="12">
        <v>1</v>
      </c>
      <c r="F210" s="12">
        <v>1</v>
      </c>
      <c r="G210" s="12">
        <v>2</v>
      </c>
      <c r="H210" s="12">
        <v>2</v>
      </c>
      <c r="I210" s="12">
        <v>1</v>
      </c>
      <c r="J210" s="12">
        <v>1</v>
      </c>
      <c r="K210" s="12">
        <v>0</v>
      </c>
      <c r="L210" s="12" t="s">
        <v>526</v>
      </c>
      <c r="M210" s="12">
        <v>0</v>
      </c>
      <c r="N210" s="12">
        <v>0</v>
      </c>
      <c r="O210" s="12">
        <v>5</v>
      </c>
      <c r="P210" s="12">
        <v>1</v>
      </c>
      <c r="Q210" s="12">
        <v>2</v>
      </c>
      <c r="R210" s="12">
        <v>1</v>
      </c>
      <c r="S210" s="12">
        <v>0</v>
      </c>
    </row>
    <row r="211" spans="1:19" x14ac:dyDescent="0.25">
      <c r="A211" t="str">
        <f>'raw data'!B211</f>
        <v>F</v>
      </c>
      <c r="B211">
        <v>1</v>
      </c>
      <c r="C211" s="12">
        <v>1</v>
      </c>
      <c r="D211" s="12">
        <v>1</v>
      </c>
      <c r="E211" s="12">
        <v>1</v>
      </c>
      <c r="F211" s="12">
        <v>2</v>
      </c>
      <c r="G211" s="12">
        <v>1</v>
      </c>
      <c r="H211" s="12" t="s">
        <v>526</v>
      </c>
      <c r="I211" s="12">
        <v>1</v>
      </c>
      <c r="J211" s="12">
        <v>1</v>
      </c>
      <c r="K211" s="12">
        <v>1</v>
      </c>
      <c r="L211" s="12">
        <v>1</v>
      </c>
      <c r="M211" s="12">
        <v>0</v>
      </c>
      <c r="N211" s="12">
        <v>1</v>
      </c>
      <c r="O211" s="12">
        <v>2</v>
      </c>
      <c r="P211" s="12">
        <v>1</v>
      </c>
      <c r="Q211" s="12">
        <v>2</v>
      </c>
      <c r="R211" s="12">
        <v>1</v>
      </c>
      <c r="S211" s="12">
        <v>1</v>
      </c>
    </row>
    <row r="212" spans="1:19" x14ac:dyDescent="0.25">
      <c r="A212" t="str">
        <f>'raw data'!B212</f>
        <v>F</v>
      </c>
      <c r="B212">
        <v>1</v>
      </c>
      <c r="C212" s="12">
        <v>1</v>
      </c>
      <c r="D212" s="12">
        <v>1</v>
      </c>
      <c r="E212" s="12">
        <v>5</v>
      </c>
      <c r="F212" s="12" t="s">
        <v>526</v>
      </c>
      <c r="G212" s="12">
        <v>1</v>
      </c>
      <c r="H212" s="12" t="s">
        <v>526</v>
      </c>
      <c r="I212" s="12">
        <v>5</v>
      </c>
      <c r="J212" s="12">
        <v>1</v>
      </c>
      <c r="K212" s="12">
        <v>0</v>
      </c>
      <c r="L212" s="12">
        <v>1</v>
      </c>
      <c r="M212" s="12">
        <v>0</v>
      </c>
      <c r="N212" s="12">
        <v>0</v>
      </c>
      <c r="O212" s="12">
        <v>1</v>
      </c>
      <c r="P212" s="12">
        <v>0</v>
      </c>
      <c r="Q212" s="12" t="s">
        <v>526</v>
      </c>
      <c r="R212" s="12">
        <v>0</v>
      </c>
      <c r="S212" s="12">
        <v>0</v>
      </c>
    </row>
    <row r="213" spans="1:19" x14ac:dyDescent="0.25">
      <c r="A213" t="str">
        <f>'raw data'!B213</f>
        <v>F</v>
      </c>
      <c r="B213">
        <v>1</v>
      </c>
      <c r="C213" s="12">
        <v>5</v>
      </c>
      <c r="D213" s="12">
        <v>1</v>
      </c>
      <c r="E213" s="12">
        <v>1</v>
      </c>
      <c r="F213" s="12" t="s">
        <v>526</v>
      </c>
      <c r="G213" s="12" t="s">
        <v>526</v>
      </c>
      <c r="H213" s="12">
        <v>5</v>
      </c>
      <c r="I213" s="12">
        <v>2</v>
      </c>
      <c r="J213" s="12">
        <v>2</v>
      </c>
      <c r="K213" s="12" t="s">
        <v>526</v>
      </c>
      <c r="L213" s="12">
        <v>1</v>
      </c>
      <c r="M213" s="12">
        <v>0</v>
      </c>
      <c r="N213" s="12">
        <v>0</v>
      </c>
      <c r="O213" s="12">
        <v>4</v>
      </c>
      <c r="P213" s="12">
        <v>0</v>
      </c>
      <c r="Q213" s="12" t="s">
        <v>526</v>
      </c>
      <c r="R213" s="12">
        <v>1</v>
      </c>
      <c r="S213" s="12">
        <v>1</v>
      </c>
    </row>
    <row r="214" spans="1:19" x14ac:dyDescent="0.25">
      <c r="A214" t="str">
        <f>'raw data'!B214</f>
        <v>F</v>
      </c>
      <c r="B214">
        <v>1</v>
      </c>
      <c r="C214" s="12">
        <v>3</v>
      </c>
      <c r="D214" s="12">
        <v>2</v>
      </c>
      <c r="E214" s="12">
        <v>5</v>
      </c>
      <c r="F214" s="12">
        <v>5</v>
      </c>
      <c r="G214" s="12">
        <v>2</v>
      </c>
      <c r="H214" s="12">
        <v>2</v>
      </c>
      <c r="I214" s="12">
        <v>2</v>
      </c>
      <c r="J214" s="12">
        <v>2</v>
      </c>
      <c r="K214" s="12">
        <v>1</v>
      </c>
      <c r="L214" s="12">
        <v>1</v>
      </c>
      <c r="M214" s="12">
        <v>0</v>
      </c>
      <c r="N214" s="12">
        <v>1</v>
      </c>
      <c r="O214" s="12">
        <v>4</v>
      </c>
      <c r="P214" s="12">
        <v>1</v>
      </c>
      <c r="Q214" s="12">
        <v>2</v>
      </c>
      <c r="R214" s="12">
        <v>1</v>
      </c>
      <c r="S214" s="12">
        <v>1</v>
      </c>
    </row>
    <row r="215" spans="1:19" x14ac:dyDescent="0.25">
      <c r="A215" t="str">
        <f>'raw data'!B215</f>
        <v>F</v>
      </c>
      <c r="B215">
        <v>1</v>
      </c>
      <c r="C215" s="12">
        <v>2</v>
      </c>
      <c r="D215" s="12">
        <v>1</v>
      </c>
      <c r="E215" s="12">
        <v>1</v>
      </c>
      <c r="F215" s="12">
        <v>1</v>
      </c>
      <c r="G215" s="12">
        <v>1</v>
      </c>
      <c r="H215" s="12">
        <v>2</v>
      </c>
      <c r="I215" s="12">
        <v>1</v>
      </c>
      <c r="J215" s="12">
        <v>1</v>
      </c>
      <c r="K215" s="12">
        <v>0</v>
      </c>
      <c r="L215" s="12" t="s">
        <v>526</v>
      </c>
      <c r="M215" s="12" t="s">
        <v>526</v>
      </c>
      <c r="N215" s="12">
        <v>0</v>
      </c>
      <c r="O215" s="12">
        <v>5</v>
      </c>
      <c r="P215" s="12">
        <v>1</v>
      </c>
      <c r="Q215" s="12">
        <v>2</v>
      </c>
      <c r="R215" s="12">
        <v>1</v>
      </c>
      <c r="S215" s="12">
        <v>0</v>
      </c>
    </row>
    <row r="216" spans="1:19" x14ac:dyDescent="0.25">
      <c r="A216" t="str">
        <f>'raw data'!B216</f>
        <v>M</v>
      </c>
      <c r="B216">
        <v>2</v>
      </c>
      <c r="C216" s="12">
        <v>4</v>
      </c>
      <c r="D216" s="12" t="s">
        <v>526</v>
      </c>
      <c r="E216" s="12" t="s">
        <v>526</v>
      </c>
      <c r="F216" s="12" t="s">
        <v>526</v>
      </c>
      <c r="G216" s="12" t="s">
        <v>526</v>
      </c>
      <c r="H216" s="12" t="s">
        <v>526</v>
      </c>
      <c r="I216" s="12" t="s">
        <v>526</v>
      </c>
      <c r="J216" s="12">
        <v>5</v>
      </c>
      <c r="K216" s="12" t="s">
        <v>526</v>
      </c>
      <c r="L216" s="12" t="s">
        <v>526</v>
      </c>
      <c r="M216" s="12">
        <v>0</v>
      </c>
      <c r="N216" s="12">
        <v>0</v>
      </c>
      <c r="O216" s="12">
        <v>5</v>
      </c>
      <c r="P216" s="12">
        <v>1</v>
      </c>
      <c r="Q216" s="12">
        <v>2</v>
      </c>
      <c r="R216" s="12">
        <v>1</v>
      </c>
      <c r="S216" s="12">
        <v>0</v>
      </c>
    </row>
    <row r="217" spans="1:19" x14ac:dyDescent="0.25">
      <c r="A217" t="str">
        <f>'raw data'!B217</f>
        <v>F</v>
      </c>
      <c r="B217">
        <v>1</v>
      </c>
      <c r="C217" s="12">
        <v>3</v>
      </c>
      <c r="D217" s="12">
        <v>4</v>
      </c>
      <c r="E217" s="12" t="s">
        <v>526</v>
      </c>
      <c r="F217" s="12">
        <v>1</v>
      </c>
      <c r="G217" s="12">
        <v>2</v>
      </c>
      <c r="H217" s="12">
        <v>2</v>
      </c>
      <c r="I217" s="12">
        <v>2</v>
      </c>
      <c r="J217" s="12">
        <v>1</v>
      </c>
      <c r="K217" s="12">
        <v>1</v>
      </c>
      <c r="L217" s="12" t="s">
        <v>526</v>
      </c>
      <c r="M217" s="12">
        <v>0</v>
      </c>
      <c r="N217" s="12">
        <v>1</v>
      </c>
      <c r="O217" s="12">
        <v>4</v>
      </c>
      <c r="P217" s="12">
        <v>1</v>
      </c>
      <c r="Q217" s="12">
        <v>4</v>
      </c>
      <c r="R217" s="12">
        <v>0</v>
      </c>
      <c r="S217" s="12">
        <v>0</v>
      </c>
    </row>
    <row r="218" spans="1:19" x14ac:dyDescent="0.25">
      <c r="A218" t="str">
        <f>'raw data'!B218</f>
        <v>F</v>
      </c>
      <c r="B218">
        <v>1</v>
      </c>
      <c r="C218" s="12">
        <v>1</v>
      </c>
      <c r="D218" s="12">
        <v>1</v>
      </c>
      <c r="E218" s="12">
        <v>4</v>
      </c>
      <c r="F218" s="12">
        <v>2</v>
      </c>
      <c r="G218" s="12">
        <v>1</v>
      </c>
      <c r="H218" s="12">
        <v>1</v>
      </c>
      <c r="I218" s="12">
        <v>1</v>
      </c>
      <c r="J218" s="12" t="s">
        <v>526</v>
      </c>
      <c r="K218" s="12">
        <v>0</v>
      </c>
      <c r="L218" s="12">
        <v>1</v>
      </c>
      <c r="M218" s="12">
        <v>1</v>
      </c>
      <c r="N218" s="12" t="s">
        <v>526</v>
      </c>
      <c r="O218" s="12">
        <v>1</v>
      </c>
      <c r="P218" s="12" t="s">
        <v>526</v>
      </c>
      <c r="Q218" s="12" t="s">
        <v>526</v>
      </c>
      <c r="R218" s="12">
        <v>1</v>
      </c>
      <c r="S218" s="12" t="s">
        <v>526</v>
      </c>
    </row>
    <row r="219" spans="1:19" x14ac:dyDescent="0.25">
      <c r="A219" t="str">
        <f>'raw data'!B219</f>
        <v>M</v>
      </c>
      <c r="B219">
        <v>2</v>
      </c>
      <c r="C219" s="12">
        <v>2</v>
      </c>
      <c r="D219" s="12">
        <v>2</v>
      </c>
      <c r="E219" s="12">
        <v>5</v>
      </c>
      <c r="F219" s="12">
        <v>1</v>
      </c>
      <c r="G219" s="12">
        <v>2</v>
      </c>
      <c r="H219" s="12">
        <v>1</v>
      </c>
      <c r="I219" s="12">
        <v>1</v>
      </c>
      <c r="J219" s="12">
        <v>2</v>
      </c>
      <c r="K219" s="12">
        <v>1</v>
      </c>
      <c r="L219" s="12">
        <v>1</v>
      </c>
      <c r="M219" s="12">
        <v>0</v>
      </c>
      <c r="N219" s="12">
        <v>0</v>
      </c>
      <c r="O219" s="12">
        <v>2</v>
      </c>
      <c r="P219" s="12">
        <v>1</v>
      </c>
      <c r="Q219" s="12">
        <v>3</v>
      </c>
      <c r="R219" s="12" t="s">
        <v>526</v>
      </c>
      <c r="S219" s="12">
        <v>1</v>
      </c>
    </row>
    <row r="220" spans="1:19" x14ac:dyDescent="0.25">
      <c r="A220" t="str">
        <f>'raw data'!B220</f>
        <v>F</v>
      </c>
      <c r="B220">
        <v>1</v>
      </c>
      <c r="C220" s="12">
        <v>3</v>
      </c>
      <c r="D220" s="12">
        <v>2</v>
      </c>
      <c r="E220" s="12">
        <v>1</v>
      </c>
      <c r="F220" s="12">
        <v>1</v>
      </c>
      <c r="G220" s="12">
        <v>2</v>
      </c>
      <c r="H220" s="12">
        <v>2</v>
      </c>
      <c r="I220" s="12">
        <v>2</v>
      </c>
      <c r="J220" s="12">
        <v>1</v>
      </c>
      <c r="K220" s="12">
        <v>0</v>
      </c>
      <c r="L220" s="12" t="s">
        <v>526</v>
      </c>
      <c r="M220" s="12">
        <v>0</v>
      </c>
      <c r="N220" s="12">
        <v>0</v>
      </c>
      <c r="O220" s="12">
        <v>5</v>
      </c>
      <c r="P220" s="12">
        <v>1</v>
      </c>
      <c r="Q220" s="12">
        <v>3</v>
      </c>
      <c r="R220" s="12" t="s">
        <v>526</v>
      </c>
      <c r="S220" s="12">
        <v>0</v>
      </c>
    </row>
    <row r="221" spans="1:19" x14ac:dyDescent="0.25">
      <c r="A221" t="str">
        <f>'raw data'!B221</f>
        <v>F</v>
      </c>
      <c r="B221">
        <v>1</v>
      </c>
      <c r="C221" s="12">
        <v>1</v>
      </c>
      <c r="D221" s="12">
        <v>1</v>
      </c>
      <c r="E221" s="12">
        <v>1</v>
      </c>
      <c r="F221" s="12">
        <v>2</v>
      </c>
      <c r="G221" s="12">
        <v>1</v>
      </c>
      <c r="H221" s="12" t="s">
        <v>526</v>
      </c>
      <c r="I221" s="12">
        <v>1</v>
      </c>
      <c r="J221" s="12">
        <v>1</v>
      </c>
      <c r="K221" s="12">
        <v>1</v>
      </c>
      <c r="L221" s="12">
        <v>1</v>
      </c>
      <c r="M221" s="12">
        <v>0</v>
      </c>
      <c r="N221" s="12">
        <v>1</v>
      </c>
      <c r="O221" s="12">
        <v>2</v>
      </c>
      <c r="P221" s="12">
        <v>1</v>
      </c>
      <c r="Q221" s="12">
        <v>3</v>
      </c>
      <c r="R221" s="12">
        <v>1</v>
      </c>
      <c r="S221" s="12">
        <v>1</v>
      </c>
    </row>
    <row r="222" spans="1:19" x14ac:dyDescent="0.25">
      <c r="A222" t="str">
        <f>'raw data'!B222</f>
        <v>F</v>
      </c>
      <c r="B222">
        <v>1</v>
      </c>
      <c r="C222" s="12">
        <v>2</v>
      </c>
      <c r="D222" s="12">
        <v>1</v>
      </c>
      <c r="E222" s="12">
        <v>1</v>
      </c>
      <c r="F222" s="12">
        <v>1</v>
      </c>
      <c r="G222" s="12">
        <v>1</v>
      </c>
      <c r="H222" s="12">
        <v>2</v>
      </c>
      <c r="I222" s="12">
        <v>1</v>
      </c>
      <c r="J222" s="12">
        <v>1</v>
      </c>
      <c r="K222" s="12">
        <v>0</v>
      </c>
      <c r="L222" s="12">
        <v>1</v>
      </c>
      <c r="M222" s="12">
        <v>0</v>
      </c>
      <c r="N222" s="12">
        <v>0</v>
      </c>
      <c r="O222" s="12">
        <v>5</v>
      </c>
      <c r="P222" s="12">
        <v>1</v>
      </c>
      <c r="Q222" s="12">
        <v>2</v>
      </c>
      <c r="R222" s="12" t="s">
        <v>526</v>
      </c>
      <c r="S222" s="12">
        <v>0</v>
      </c>
    </row>
    <row r="223" spans="1:19" x14ac:dyDescent="0.25">
      <c r="A223" t="str">
        <f>'raw data'!B223</f>
        <v>F</v>
      </c>
      <c r="B223">
        <v>1</v>
      </c>
      <c r="C223" s="12">
        <v>4</v>
      </c>
      <c r="D223" s="12" t="s">
        <v>526</v>
      </c>
      <c r="E223" s="12" t="s">
        <v>526</v>
      </c>
      <c r="F223" s="12">
        <v>5</v>
      </c>
      <c r="G223" s="12">
        <v>5</v>
      </c>
      <c r="H223" s="12">
        <v>2</v>
      </c>
      <c r="I223" s="12">
        <v>2</v>
      </c>
      <c r="J223" s="12">
        <v>2</v>
      </c>
      <c r="K223" s="12">
        <v>1</v>
      </c>
      <c r="L223" s="12">
        <v>0</v>
      </c>
      <c r="M223" s="12">
        <v>0</v>
      </c>
      <c r="N223" s="12">
        <v>0</v>
      </c>
      <c r="O223" s="12">
        <v>1</v>
      </c>
      <c r="P223" s="12">
        <v>0</v>
      </c>
      <c r="Q223" s="12" t="s">
        <v>526</v>
      </c>
      <c r="R223" s="12" t="s">
        <v>526</v>
      </c>
      <c r="S223" s="12" t="s">
        <v>526</v>
      </c>
    </row>
    <row r="224" spans="1:19" x14ac:dyDescent="0.25">
      <c r="A224" t="str">
        <f>'raw data'!B224</f>
        <v>F</v>
      </c>
      <c r="B224">
        <v>1</v>
      </c>
      <c r="C224" s="12">
        <v>2</v>
      </c>
      <c r="D224" s="12">
        <v>2</v>
      </c>
      <c r="E224" s="12">
        <v>5</v>
      </c>
      <c r="F224" s="12">
        <v>1</v>
      </c>
      <c r="G224" s="12">
        <v>2</v>
      </c>
      <c r="H224" s="12">
        <v>1</v>
      </c>
      <c r="I224" s="12">
        <v>1</v>
      </c>
      <c r="J224" s="12">
        <v>2</v>
      </c>
      <c r="K224" s="12">
        <v>1</v>
      </c>
      <c r="L224" s="12">
        <v>1</v>
      </c>
      <c r="M224" s="12">
        <v>1</v>
      </c>
      <c r="N224" s="12">
        <v>0</v>
      </c>
      <c r="O224" s="12">
        <v>2</v>
      </c>
      <c r="P224" s="12">
        <v>1</v>
      </c>
      <c r="Q224" s="12">
        <v>4</v>
      </c>
      <c r="R224" s="12" t="s">
        <v>526</v>
      </c>
      <c r="S224" s="12">
        <v>1</v>
      </c>
    </row>
    <row r="225" spans="1:19" x14ac:dyDescent="0.25">
      <c r="A225" t="str">
        <f>'raw data'!B225</f>
        <v>F</v>
      </c>
      <c r="B225">
        <v>1</v>
      </c>
      <c r="C225" s="12">
        <v>3</v>
      </c>
      <c r="D225" s="12">
        <v>2</v>
      </c>
      <c r="E225" s="12">
        <v>5</v>
      </c>
      <c r="F225" s="12">
        <v>2</v>
      </c>
      <c r="G225" s="12">
        <v>1</v>
      </c>
      <c r="H225" s="12">
        <v>1</v>
      </c>
      <c r="I225" s="12" t="s">
        <v>526</v>
      </c>
      <c r="J225" s="12">
        <v>5</v>
      </c>
      <c r="K225" s="12">
        <v>1</v>
      </c>
      <c r="L225" s="12">
        <v>1</v>
      </c>
      <c r="M225" s="12">
        <v>1</v>
      </c>
      <c r="N225" s="12" t="s">
        <v>526</v>
      </c>
      <c r="O225" s="12">
        <v>3</v>
      </c>
      <c r="P225" s="12">
        <v>1</v>
      </c>
      <c r="Q225" s="12">
        <v>1</v>
      </c>
      <c r="R225" s="12">
        <v>0</v>
      </c>
      <c r="S225" s="12" t="s">
        <v>526</v>
      </c>
    </row>
    <row r="226" spans="1:19" x14ac:dyDescent="0.25">
      <c r="A226" t="str">
        <f>'raw data'!B226</f>
        <v>M</v>
      </c>
      <c r="B226">
        <v>2</v>
      </c>
      <c r="C226" s="12">
        <v>5</v>
      </c>
      <c r="D226" s="12" t="s">
        <v>526</v>
      </c>
      <c r="E226" s="12" t="s">
        <v>526</v>
      </c>
      <c r="F226" s="12" t="s">
        <v>526</v>
      </c>
      <c r="G226" s="12" t="s">
        <v>526</v>
      </c>
      <c r="H226" s="12" t="s">
        <v>526</v>
      </c>
      <c r="I226" s="12" t="s">
        <v>526</v>
      </c>
      <c r="J226" s="12">
        <v>2</v>
      </c>
      <c r="K226" s="12">
        <v>1</v>
      </c>
      <c r="L226" s="12" t="s">
        <v>526</v>
      </c>
      <c r="M226" s="12">
        <v>0</v>
      </c>
      <c r="N226" s="12" t="s">
        <v>526</v>
      </c>
      <c r="O226" s="12">
        <v>4</v>
      </c>
      <c r="P226" s="12" t="s">
        <v>526</v>
      </c>
      <c r="Q226" s="12" t="s">
        <v>526</v>
      </c>
      <c r="R226" s="12">
        <v>1</v>
      </c>
      <c r="S226" s="12">
        <v>1</v>
      </c>
    </row>
    <row r="227" spans="1:19" x14ac:dyDescent="0.25">
      <c r="A227" t="str">
        <f>'raw data'!B227</f>
        <v>F</v>
      </c>
      <c r="B227">
        <v>1</v>
      </c>
      <c r="C227" s="12">
        <v>1</v>
      </c>
      <c r="D227" s="12">
        <v>1</v>
      </c>
      <c r="E227" s="12">
        <v>1</v>
      </c>
      <c r="F227" s="12">
        <v>2</v>
      </c>
      <c r="G227" s="12">
        <v>1</v>
      </c>
      <c r="H227" s="12" t="s">
        <v>526</v>
      </c>
      <c r="I227" s="12">
        <v>1</v>
      </c>
      <c r="J227" s="12">
        <v>1</v>
      </c>
      <c r="K227" s="12">
        <v>1</v>
      </c>
      <c r="L227" s="12">
        <v>1</v>
      </c>
      <c r="M227" s="12">
        <v>0</v>
      </c>
      <c r="N227" s="12">
        <v>1</v>
      </c>
      <c r="O227" s="12">
        <v>2</v>
      </c>
      <c r="P227" s="12">
        <v>1</v>
      </c>
      <c r="Q227" s="12">
        <v>3</v>
      </c>
      <c r="R227" s="12">
        <v>1</v>
      </c>
      <c r="S227" s="12">
        <v>1</v>
      </c>
    </row>
    <row r="228" spans="1:19" x14ac:dyDescent="0.25">
      <c r="A228" t="str">
        <f>'raw data'!B228</f>
        <v>F</v>
      </c>
      <c r="B228">
        <v>1</v>
      </c>
      <c r="C228" s="12">
        <v>1</v>
      </c>
      <c r="D228" s="12">
        <v>1</v>
      </c>
      <c r="E228" s="12">
        <v>1</v>
      </c>
      <c r="F228" s="12" t="s">
        <v>526</v>
      </c>
      <c r="G228" s="12">
        <v>1</v>
      </c>
      <c r="H228" s="12" t="s">
        <v>526</v>
      </c>
      <c r="I228" s="12">
        <v>5</v>
      </c>
      <c r="J228" s="12">
        <v>2</v>
      </c>
      <c r="K228" s="12">
        <v>1</v>
      </c>
      <c r="L228" s="12">
        <v>1</v>
      </c>
      <c r="M228" s="12">
        <v>0</v>
      </c>
      <c r="N228" s="12">
        <v>0</v>
      </c>
      <c r="O228" s="12">
        <v>1</v>
      </c>
      <c r="P228" s="12">
        <v>0</v>
      </c>
      <c r="Q228" s="12" t="s">
        <v>526</v>
      </c>
      <c r="R228" s="12">
        <v>1</v>
      </c>
      <c r="S228" s="12">
        <v>1</v>
      </c>
    </row>
    <row r="229" spans="1:19" x14ac:dyDescent="0.25">
      <c r="A229" t="str">
        <f>'raw data'!B229</f>
        <v>F</v>
      </c>
      <c r="B229">
        <v>1</v>
      </c>
      <c r="C229" s="12">
        <v>1</v>
      </c>
      <c r="D229" s="12">
        <v>1</v>
      </c>
      <c r="E229" s="12">
        <v>1</v>
      </c>
      <c r="F229" s="12">
        <v>2</v>
      </c>
      <c r="G229" s="12">
        <v>1</v>
      </c>
      <c r="H229" s="12" t="s">
        <v>526</v>
      </c>
      <c r="I229" s="12">
        <v>1</v>
      </c>
      <c r="J229" s="12">
        <v>1</v>
      </c>
      <c r="K229" s="12" t="s">
        <v>526</v>
      </c>
      <c r="L229" s="12">
        <v>1</v>
      </c>
      <c r="M229" s="12">
        <v>0</v>
      </c>
      <c r="N229" s="12">
        <v>1</v>
      </c>
      <c r="O229" s="12">
        <v>4</v>
      </c>
      <c r="P229" s="12">
        <v>0</v>
      </c>
      <c r="Q229" s="12" t="s">
        <v>526</v>
      </c>
      <c r="R229" s="12">
        <v>1</v>
      </c>
      <c r="S229" s="12">
        <v>1</v>
      </c>
    </row>
    <row r="230" spans="1:19" x14ac:dyDescent="0.25">
      <c r="A230" t="str">
        <f>'raw data'!B230</f>
        <v>F</v>
      </c>
      <c r="B230">
        <v>1</v>
      </c>
      <c r="C230" s="12">
        <v>1</v>
      </c>
      <c r="D230" s="12">
        <v>1</v>
      </c>
      <c r="E230" s="12">
        <v>1</v>
      </c>
      <c r="F230" s="12">
        <v>2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 t="s">
        <v>526</v>
      </c>
      <c r="M230" s="12">
        <v>0</v>
      </c>
      <c r="N230" s="12">
        <v>1</v>
      </c>
      <c r="O230" s="12">
        <v>4</v>
      </c>
      <c r="P230" s="12">
        <v>1</v>
      </c>
      <c r="Q230" s="12">
        <v>2</v>
      </c>
      <c r="R230" s="12">
        <v>1</v>
      </c>
      <c r="S230" s="12" t="s">
        <v>526</v>
      </c>
    </row>
    <row r="231" spans="1:19" x14ac:dyDescent="0.25">
      <c r="A231" t="str">
        <f>'raw data'!B231</f>
        <v>F</v>
      </c>
      <c r="B231">
        <v>1</v>
      </c>
      <c r="C231" s="12">
        <v>3</v>
      </c>
      <c r="D231" s="12">
        <v>2</v>
      </c>
      <c r="E231" s="12">
        <v>4</v>
      </c>
      <c r="F231" s="12">
        <v>1</v>
      </c>
      <c r="G231" s="12">
        <v>2</v>
      </c>
      <c r="H231" s="12">
        <v>2</v>
      </c>
      <c r="I231" s="12">
        <v>2</v>
      </c>
      <c r="J231" s="12">
        <v>2</v>
      </c>
      <c r="K231" s="12">
        <v>1</v>
      </c>
      <c r="L231" s="12">
        <v>1</v>
      </c>
      <c r="M231" s="12">
        <v>0</v>
      </c>
      <c r="N231" s="12">
        <v>0</v>
      </c>
      <c r="O231" s="12">
        <v>5</v>
      </c>
      <c r="P231" s="12">
        <v>1</v>
      </c>
      <c r="Q231" s="12">
        <v>3</v>
      </c>
      <c r="R231" s="12">
        <v>1</v>
      </c>
      <c r="S231" s="12">
        <v>1</v>
      </c>
    </row>
    <row r="232" spans="1:19" x14ac:dyDescent="0.25">
      <c r="A232" t="str">
        <f>'raw data'!B232</f>
        <v>M</v>
      </c>
      <c r="B232">
        <v>2</v>
      </c>
      <c r="C232" s="12">
        <v>3</v>
      </c>
      <c r="D232" s="12" t="s">
        <v>526</v>
      </c>
      <c r="E232" s="12" t="s">
        <v>526</v>
      </c>
      <c r="F232" s="12">
        <v>5</v>
      </c>
      <c r="G232" s="12">
        <v>5</v>
      </c>
      <c r="H232" s="12">
        <v>5</v>
      </c>
      <c r="I232" s="12">
        <v>2</v>
      </c>
      <c r="J232" s="12">
        <v>2</v>
      </c>
      <c r="K232" s="12">
        <v>1</v>
      </c>
      <c r="L232" s="12">
        <v>0</v>
      </c>
      <c r="M232" s="12">
        <v>0</v>
      </c>
      <c r="N232" s="12">
        <v>1</v>
      </c>
      <c r="O232" s="12">
        <v>5</v>
      </c>
      <c r="P232" s="12">
        <v>1</v>
      </c>
      <c r="Q232" s="12">
        <v>2</v>
      </c>
      <c r="R232" s="12">
        <v>1</v>
      </c>
      <c r="S232" s="12">
        <v>1</v>
      </c>
    </row>
    <row r="233" spans="1:19" x14ac:dyDescent="0.25">
      <c r="A233" t="str">
        <f>'raw data'!B233</f>
        <v>F</v>
      </c>
      <c r="B233">
        <v>1</v>
      </c>
      <c r="C233" s="12">
        <v>5</v>
      </c>
      <c r="D233" s="12">
        <v>1</v>
      </c>
      <c r="E233" s="12">
        <v>1</v>
      </c>
      <c r="F233" s="12" t="s">
        <v>526</v>
      </c>
      <c r="G233" s="12" t="s">
        <v>526</v>
      </c>
      <c r="H233" s="12">
        <v>5</v>
      </c>
      <c r="I233" s="12">
        <v>5</v>
      </c>
      <c r="J233" s="12">
        <v>2</v>
      </c>
      <c r="K233" s="12">
        <v>1</v>
      </c>
      <c r="L233" s="12">
        <v>1</v>
      </c>
      <c r="M233" s="12">
        <v>0</v>
      </c>
      <c r="N233" s="12">
        <v>0</v>
      </c>
      <c r="O233" s="12">
        <v>4</v>
      </c>
      <c r="P233" s="12">
        <v>0</v>
      </c>
      <c r="Q233" s="12" t="s">
        <v>526</v>
      </c>
      <c r="R233" s="12">
        <v>1</v>
      </c>
      <c r="S233" s="12">
        <v>1</v>
      </c>
    </row>
    <row r="234" spans="1:19" x14ac:dyDescent="0.25">
      <c r="A234" t="str">
        <f>'raw data'!B234</f>
        <v>F</v>
      </c>
      <c r="B234">
        <v>1</v>
      </c>
      <c r="C234" s="12">
        <v>3</v>
      </c>
      <c r="D234" s="12">
        <v>4</v>
      </c>
      <c r="E234" s="12" t="s">
        <v>526</v>
      </c>
      <c r="F234" s="12">
        <v>2</v>
      </c>
      <c r="G234" s="12">
        <v>1</v>
      </c>
      <c r="H234" s="12">
        <v>1</v>
      </c>
      <c r="I234" s="12" t="s">
        <v>526</v>
      </c>
      <c r="J234" s="12">
        <v>5</v>
      </c>
      <c r="K234" s="12">
        <v>1</v>
      </c>
      <c r="L234" s="12">
        <v>1</v>
      </c>
      <c r="M234" s="12">
        <v>1</v>
      </c>
      <c r="N234" s="12">
        <v>0</v>
      </c>
      <c r="O234" s="12">
        <v>3</v>
      </c>
      <c r="P234" s="12">
        <v>1</v>
      </c>
      <c r="Q234" s="12">
        <v>1</v>
      </c>
      <c r="R234" s="12">
        <v>1</v>
      </c>
      <c r="S234" s="12" t="s">
        <v>526</v>
      </c>
    </row>
    <row r="235" spans="1:19" x14ac:dyDescent="0.25">
      <c r="A235" t="str">
        <f>'raw data'!B235</f>
        <v>F</v>
      </c>
      <c r="B235">
        <v>1</v>
      </c>
      <c r="C235" s="12">
        <v>1</v>
      </c>
      <c r="D235" s="12">
        <v>1</v>
      </c>
      <c r="E235" s="12">
        <v>4</v>
      </c>
      <c r="F235" s="12">
        <v>2</v>
      </c>
      <c r="G235" s="12">
        <v>1</v>
      </c>
      <c r="H235" s="12">
        <v>1</v>
      </c>
      <c r="I235" s="12">
        <v>1</v>
      </c>
      <c r="J235" s="12">
        <v>5</v>
      </c>
      <c r="K235" s="12" t="s">
        <v>526</v>
      </c>
      <c r="L235" s="12">
        <v>1</v>
      </c>
      <c r="M235" s="12">
        <v>1</v>
      </c>
      <c r="N235" s="12">
        <v>1</v>
      </c>
      <c r="O235" s="12">
        <v>3</v>
      </c>
      <c r="P235" s="12" t="s">
        <v>526</v>
      </c>
      <c r="Q235" s="12" t="s">
        <v>526</v>
      </c>
      <c r="R235" s="12">
        <v>1</v>
      </c>
      <c r="S235" s="12" t="s">
        <v>526</v>
      </c>
    </row>
    <row r="236" spans="1:19" x14ac:dyDescent="0.25">
      <c r="A236" t="str">
        <f>'raw data'!B236</f>
        <v>F</v>
      </c>
      <c r="B236">
        <v>1</v>
      </c>
      <c r="C236" s="12">
        <v>1</v>
      </c>
      <c r="D236" s="12">
        <v>2</v>
      </c>
      <c r="E236" s="12">
        <v>1</v>
      </c>
      <c r="F236" s="12">
        <v>2</v>
      </c>
      <c r="G236" s="12">
        <v>1</v>
      </c>
      <c r="H236" s="12">
        <v>1</v>
      </c>
      <c r="I236" s="12">
        <v>1</v>
      </c>
      <c r="J236" s="12">
        <v>1</v>
      </c>
      <c r="K236" s="12">
        <v>1</v>
      </c>
      <c r="L236" s="12">
        <v>1</v>
      </c>
      <c r="M236" s="12">
        <v>0</v>
      </c>
      <c r="N236" s="12">
        <v>1</v>
      </c>
      <c r="O236" s="12">
        <v>2</v>
      </c>
      <c r="P236" s="12">
        <v>1</v>
      </c>
      <c r="Q236" s="12">
        <v>2</v>
      </c>
      <c r="R236" s="12">
        <v>1</v>
      </c>
      <c r="S236" s="12">
        <v>1</v>
      </c>
    </row>
    <row r="237" spans="1:19" x14ac:dyDescent="0.25">
      <c r="A237" t="str">
        <f>'raw data'!B237</f>
        <v>F</v>
      </c>
      <c r="B237">
        <v>1</v>
      </c>
      <c r="C237" s="12">
        <v>5</v>
      </c>
      <c r="D237" s="12">
        <v>1</v>
      </c>
      <c r="E237" s="12">
        <v>1</v>
      </c>
      <c r="F237" s="12" t="s">
        <v>526</v>
      </c>
      <c r="G237" s="12" t="s">
        <v>526</v>
      </c>
      <c r="H237" s="12">
        <v>5</v>
      </c>
      <c r="I237" s="12">
        <v>5</v>
      </c>
      <c r="J237" s="12">
        <v>2</v>
      </c>
      <c r="K237" s="12">
        <v>1</v>
      </c>
      <c r="L237" s="12">
        <v>1</v>
      </c>
      <c r="M237" s="12" t="s">
        <v>526</v>
      </c>
      <c r="N237" s="12">
        <v>0</v>
      </c>
      <c r="O237" s="12">
        <v>4</v>
      </c>
      <c r="P237" s="12">
        <v>0</v>
      </c>
      <c r="Q237" s="12" t="s">
        <v>526</v>
      </c>
      <c r="R237" s="12">
        <v>1</v>
      </c>
      <c r="S237" s="12">
        <v>1</v>
      </c>
    </row>
    <row r="238" spans="1:19" x14ac:dyDescent="0.25">
      <c r="A238" t="str">
        <f>'raw data'!B238</f>
        <v>M</v>
      </c>
      <c r="B238">
        <v>2</v>
      </c>
      <c r="C238" s="12">
        <v>3</v>
      </c>
      <c r="D238" s="12">
        <v>4</v>
      </c>
      <c r="E238" s="12" t="s">
        <v>526</v>
      </c>
      <c r="F238" s="12">
        <v>1</v>
      </c>
      <c r="G238" s="12">
        <v>2</v>
      </c>
      <c r="H238" s="12">
        <v>2</v>
      </c>
      <c r="I238" s="12">
        <v>2</v>
      </c>
      <c r="J238" s="12">
        <v>5</v>
      </c>
      <c r="K238" s="12">
        <v>1</v>
      </c>
      <c r="L238" s="12" t="s">
        <v>526</v>
      </c>
      <c r="M238" s="12">
        <v>0</v>
      </c>
      <c r="N238" s="12">
        <v>1</v>
      </c>
      <c r="O238" s="12">
        <v>4</v>
      </c>
      <c r="P238" s="12">
        <v>1</v>
      </c>
      <c r="Q238" s="12">
        <v>3</v>
      </c>
      <c r="R238" s="12">
        <v>0</v>
      </c>
      <c r="S238" s="12">
        <v>0</v>
      </c>
    </row>
    <row r="239" spans="1:19" x14ac:dyDescent="0.25">
      <c r="A239" t="str">
        <f>'raw data'!B239</f>
        <v>M</v>
      </c>
      <c r="B239">
        <v>2</v>
      </c>
      <c r="C239" s="12">
        <v>5</v>
      </c>
      <c r="D239" s="12">
        <v>1</v>
      </c>
      <c r="E239" s="12">
        <v>5</v>
      </c>
      <c r="F239" s="12">
        <v>2</v>
      </c>
      <c r="G239" s="12">
        <v>1</v>
      </c>
      <c r="H239" s="12" t="s">
        <v>526</v>
      </c>
      <c r="I239" s="12" t="s">
        <v>526</v>
      </c>
      <c r="J239" s="12">
        <v>2</v>
      </c>
      <c r="K239" s="12" t="s">
        <v>526</v>
      </c>
      <c r="L239" s="12">
        <v>1</v>
      </c>
      <c r="M239" s="12">
        <v>0</v>
      </c>
      <c r="N239" s="12">
        <v>1</v>
      </c>
      <c r="O239" s="12">
        <v>4</v>
      </c>
      <c r="P239" s="12">
        <v>0</v>
      </c>
      <c r="Q239" s="12" t="s">
        <v>526</v>
      </c>
      <c r="R239" s="12">
        <v>1</v>
      </c>
      <c r="S239" s="12" t="s">
        <v>526</v>
      </c>
    </row>
    <row r="240" spans="1:19" x14ac:dyDescent="0.25">
      <c r="A240" t="str">
        <f>'raw data'!B240</f>
        <v>F</v>
      </c>
      <c r="B240">
        <v>1</v>
      </c>
      <c r="C240" s="12">
        <v>4</v>
      </c>
      <c r="D240" s="12">
        <v>1</v>
      </c>
      <c r="E240" s="12">
        <v>1</v>
      </c>
      <c r="F240" s="12" t="s">
        <v>526</v>
      </c>
      <c r="G240" s="12" t="s">
        <v>526</v>
      </c>
      <c r="H240" s="12">
        <v>5</v>
      </c>
      <c r="I240" s="12">
        <v>2</v>
      </c>
      <c r="J240" s="12">
        <v>2</v>
      </c>
      <c r="K240" s="12" t="s">
        <v>526</v>
      </c>
      <c r="L240" s="12">
        <v>0</v>
      </c>
      <c r="M240" s="12">
        <v>0</v>
      </c>
      <c r="N240" s="12">
        <v>1</v>
      </c>
      <c r="O240" s="12">
        <v>4</v>
      </c>
      <c r="P240" s="12">
        <v>0</v>
      </c>
      <c r="Q240" s="12" t="s">
        <v>526</v>
      </c>
      <c r="R240" s="12">
        <v>1</v>
      </c>
      <c r="S240" s="12">
        <v>0</v>
      </c>
    </row>
    <row r="241" spans="1:19" x14ac:dyDescent="0.25">
      <c r="A241" t="str">
        <f>'raw data'!B241</f>
        <v>F</v>
      </c>
      <c r="B241">
        <v>1</v>
      </c>
      <c r="C241" s="12">
        <v>4</v>
      </c>
      <c r="D241" s="12" t="s">
        <v>526</v>
      </c>
      <c r="E241" s="12" t="s">
        <v>526</v>
      </c>
      <c r="F241" s="12" t="s">
        <v>526</v>
      </c>
      <c r="G241" s="12">
        <v>5</v>
      </c>
      <c r="H241" s="12">
        <v>2</v>
      </c>
      <c r="I241" s="12">
        <v>2</v>
      </c>
      <c r="J241" s="12">
        <v>2</v>
      </c>
      <c r="K241" s="12">
        <v>1</v>
      </c>
      <c r="L241" s="12">
        <v>0</v>
      </c>
      <c r="M241" s="12">
        <v>0</v>
      </c>
      <c r="N241" s="12">
        <v>0</v>
      </c>
      <c r="O241" s="12">
        <v>1</v>
      </c>
      <c r="P241" s="12">
        <v>0</v>
      </c>
      <c r="Q241" s="12" t="s">
        <v>526</v>
      </c>
      <c r="R241" s="12">
        <v>1</v>
      </c>
      <c r="S241" s="12" t="s">
        <v>526</v>
      </c>
    </row>
    <row r="242" spans="1:19" x14ac:dyDescent="0.25">
      <c r="A242" t="str">
        <f>'raw data'!B242</f>
        <v>M</v>
      </c>
      <c r="B242">
        <v>2</v>
      </c>
      <c r="C242" s="12">
        <v>2</v>
      </c>
      <c r="D242" s="12">
        <v>2</v>
      </c>
      <c r="E242" s="12">
        <v>2</v>
      </c>
      <c r="F242" s="12">
        <v>1</v>
      </c>
      <c r="G242" s="12">
        <v>2</v>
      </c>
      <c r="H242" s="12">
        <v>2</v>
      </c>
      <c r="I242" s="12">
        <v>2</v>
      </c>
      <c r="J242" s="12">
        <v>1</v>
      </c>
      <c r="K242" s="12">
        <v>1</v>
      </c>
      <c r="L242" s="12" t="s">
        <v>526</v>
      </c>
      <c r="M242" s="12">
        <v>0</v>
      </c>
      <c r="N242" s="12">
        <v>0</v>
      </c>
      <c r="O242" s="12">
        <v>3</v>
      </c>
      <c r="P242" s="12">
        <v>1</v>
      </c>
      <c r="Q242" s="12">
        <v>1</v>
      </c>
      <c r="R242" s="12">
        <v>1</v>
      </c>
      <c r="S242" s="12">
        <v>1</v>
      </c>
    </row>
    <row r="243" spans="1:19" x14ac:dyDescent="0.25">
      <c r="A243" t="str">
        <f>'raw data'!B243</f>
        <v>F</v>
      </c>
      <c r="B243">
        <v>1</v>
      </c>
      <c r="C243" s="12">
        <v>3</v>
      </c>
      <c r="D243" s="12">
        <v>4</v>
      </c>
      <c r="E243" s="12" t="s">
        <v>526</v>
      </c>
      <c r="F243" s="12">
        <v>5</v>
      </c>
      <c r="G243" s="12">
        <v>5</v>
      </c>
      <c r="H243" s="12">
        <v>2</v>
      </c>
      <c r="I243" s="12">
        <v>5</v>
      </c>
      <c r="J243" s="12">
        <v>1</v>
      </c>
      <c r="K243" s="12">
        <v>1</v>
      </c>
      <c r="L243" s="12">
        <v>1</v>
      </c>
      <c r="M243" s="12">
        <v>0</v>
      </c>
      <c r="N243" s="12">
        <v>0</v>
      </c>
      <c r="O243" s="12">
        <v>2</v>
      </c>
      <c r="P243" s="12">
        <v>1</v>
      </c>
      <c r="Q243" s="12">
        <v>4</v>
      </c>
      <c r="R243" s="12">
        <v>1</v>
      </c>
      <c r="S243" s="12">
        <v>0</v>
      </c>
    </row>
    <row r="244" spans="1:19" x14ac:dyDescent="0.25">
      <c r="A244" t="str">
        <f>'raw data'!B244</f>
        <v>M</v>
      </c>
      <c r="B244">
        <v>2</v>
      </c>
      <c r="C244" s="12">
        <v>3</v>
      </c>
      <c r="D244" s="12">
        <v>4</v>
      </c>
      <c r="E244" s="12" t="s">
        <v>526</v>
      </c>
      <c r="F244" s="12">
        <v>5</v>
      </c>
      <c r="G244" s="12">
        <v>1</v>
      </c>
      <c r="H244" s="12">
        <v>2</v>
      </c>
      <c r="I244" s="12">
        <v>1</v>
      </c>
      <c r="J244" s="12">
        <v>2</v>
      </c>
      <c r="K244" s="12">
        <v>0</v>
      </c>
      <c r="L244" s="12">
        <v>0</v>
      </c>
      <c r="M244" s="12">
        <v>0</v>
      </c>
      <c r="N244" s="12">
        <v>1</v>
      </c>
      <c r="O244" s="12">
        <v>3</v>
      </c>
      <c r="P244" s="12">
        <v>1</v>
      </c>
      <c r="Q244" s="12">
        <v>2</v>
      </c>
      <c r="R244" s="12" t="s">
        <v>526</v>
      </c>
      <c r="S244" s="12">
        <v>1</v>
      </c>
    </row>
    <row r="245" spans="1:19" x14ac:dyDescent="0.25">
      <c r="A245" t="str">
        <f>'raw data'!B245</f>
        <v>M</v>
      </c>
      <c r="B245">
        <v>2</v>
      </c>
      <c r="C245" s="12">
        <v>3</v>
      </c>
      <c r="D245" s="12" t="s">
        <v>526</v>
      </c>
      <c r="E245" s="12" t="s">
        <v>526</v>
      </c>
      <c r="F245" s="12">
        <v>1</v>
      </c>
      <c r="G245" s="12">
        <v>5</v>
      </c>
      <c r="H245" s="12">
        <v>5</v>
      </c>
      <c r="I245" s="12">
        <v>2</v>
      </c>
      <c r="J245" s="12">
        <v>2</v>
      </c>
      <c r="K245" s="12">
        <v>1</v>
      </c>
      <c r="L245" s="12">
        <v>0</v>
      </c>
      <c r="M245" s="12">
        <v>0</v>
      </c>
      <c r="N245" s="12">
        <v>1</v>
      </c>
      <c r="O245" s="12">
        <v>5</v>
      </c>
      <c r="P245" s="12">
        <v>1</v>
      </c>
      <c r="Q245" s="12">
        <v>2</v>
      </c>
      <c r="R245" s="12">
        <v>1</v>
      </c>
      <c r="S245" s="12">
        <v>1</v>
      </c>
    </row>
    <row r="246" spans="1:19" x14ac:dyDescent="0.25">
      <c r="A246" t="str">
        <f>'raw data'!B246</f>
        <v>F</v>
      </c>
      <c r="B246">
        <v>1</v>
      </c>
      <c r="C246" s="12">
        <v>1</v>
      </c>
      <c r="D246" s="12">
        <v>1</v>
      </c>
      <c r="E246" s="12">
        <v>4</v>
      </c>
      <c r="F246" s="12">
        <v>2</v>
      </c>
      <c r="G246" s="12">
        <v>1</v>
      </c>
      <c r="H246" s="12">
        <v>1</v>
      </c>
      <c r="I246" s="12">
        <v>1</v>
      </c>
      <c r="J246" s="12" t="s">
        <v>526</v>
      </c>
      <c r="K246" s="12">
        <v>0</v>
      </c>
      <c r="L246" s="12">
        <v>1</v>
      </c>
      <c r="M246" s="12">
        <v>1</v>
      </c>
      <c r="N246" s="12">
        <v>1</v>
      </c>
      <c r="O246" s="12">
        <v>1</v>
      </c>
      <c r="P246" s="12" t="s">
        <v>526</v>
      </c>
      <c r="Q246" s="12" t="s">
        <v>526</v>
      </c>
      <c r="R246" s="12">
        <v>1</v>
      </c>
      <c r="S246" s="12" t="s">
        <v>526</v>
      </c>
    </row>
    <row r="247" spans="1:19" x14ac:dyDescent="0.25">
      <c r="A247" t="str">
        <f>'raw data'!B247</f>
        <v>F</v>
      </c>
      <c r="B247">
        <v>1</v>
      </c>
      <c r="C247" s="12">
        <v>1</v>
      </c>
      <c r="D247" s="12">
        <v>1</v>
      </c>
      <c r="E247" s="12">
        <v>4</v>
      </c>
      <c r="F247" s="12">
        <v>2</v>
      </c>
      <c r="G247" s="12">
        <v>1</v>
      </c>
      <c r="H247" s="12">
        <v>1</v>
      </c>
      <c r="I247" s="12">
        <v>1</v>
      </c>
      <c r="J247" s="12">
        <v>5</v>
      </c>
      <c r="K247" s="12" t="s">
        <v>526</v>
      </c>
      <c r="L247" s="12">
        <v>1</v>
      </c>
      <c r="M247" s="12">
        <v>0</v>
      </c>
      <c r="N247" s="12">
        <v>1</v>
      </c>
      <c r="O247" s="12">
        <v>3</v>
      </c>
      <c r="P247" s="12" t="s">
        <v>526</v>
      </c>
      <c r="Q247" s="12" t="s">
        <v>526</v>
      </c>
      <c r="R247" s="12">
        <v>1</v>
      </c>
      <c r="S247" s="12" t="s">
        <v>526</v>
      </c>
    </row>
    <row r="248" spans="1:19" x14ac:dyDescent="0.25">
      <c r="A248" t="str">
        <f>'raw data'!B248</f>
        <v>F</v>
      </c>
      <c r="B248">
        <v>1</v>
      </c>
      <c r="C248" s="12">
        <v>4</v>
      </c>
      <c r="D248" s="12" t="s">
        <v>526</v>
      </c>
      <c r="E248" s="12" t="s">
        <v>526</v>
      </c>
      <c r="F248" s="12">
        <v>5</v>
      </c>
      <c r="G248" s="12">
        <v>5</v>
      </c>
      <c r="H248" s="12">
        <v>2</v>
      </c>
      <c r="I248" s="12">
        <v>2</v>
      </c>
      <c r="J248" s="12">
        <v>2</v>
      </c>
      <c r="K248" s="12">
        <v>1</v>
      </c>
      <c r="L248" s="12">
        <v>0</v>
      </c>
      <c r="M248" s="12">
        <v>0</v>
      </c>
      <c r="N248" s="12">
        <v>0</v>
      </c>
      <c r="O248" s="12">
        <v>1</v>
      </c>
      <c r="P248" s="12">
        <v>0</v>
      </c>
      <c r="Q248" s="12" t="s">
        <v>526</v>
      </c>
      <c r="R248" s="12" t="s">
        <v>526</v>
      </c>
      <c r="S248" s="12" t="s">
        <v>526</v>
      </c>
    </row>
    <row r="249" spans="1:19" x14ac:dyDescent="0.25">
      <c r="A249" t="str">
        <f>'raw data'!B249</f>
        <v>F</v>
      </c>
      <c r="B249">
        <v>1</v>
      </c>
      <c r="C249" s="12">
        <v>3</v>
      </c>
      <c r="D249" s="12">
        <v>2</v>
      </c>
      <c r="E249" s="12">
        <v>4</v>
      </c>
      <c r="F249" s="12">
        <v>1</v>
      </c>
      <c r="G249" s="12">
        <v>2</v>
      </c>
      <c r="H249" s="12">
        <v>2</v>
      </c>
      <c r="I249" s="12">
        <v>2</v>
      </c>
      <c r="J249" s="12">
        <v>2</v>
      </c>
      <c r="K249" s="12">
        <v>1</v>
      </c>
      <c r="L249" s="12">
        <v>1</v>
      </c>
      <c r="M249" s="12">
        <v>0</v>
      </c>
      <c r="N249" s="12">
        <v>0</v>
      </c>
      <c r="O249" s="12">
        <v>5</v>
      </c>
      <c r="P249" s="12">
        <v>1</v>
      </c>
      <c r="Q249" s="12">
        <v>3</v>
      </c>
      <c r="R249" s="12">
        <v>1</v>
      </c>
      <c r="S249" s="12">
        <v>1</v>
      </c>
    </row>
    <row r="250" spans="1:19" x14ac:dyDescent="0.25">
      <c r="A250" t="str">
        <f>'raw data'!B250</f>
        <v>F</v>
      </c>
      <c r="B250">
        <v>1</v>
      </c>
      <c r="C250" s="12">
        <v>3</v>
      </c>
      <c r="D250" s="12">
        <v>2</v>
      </c>
      <c r="E250" s="12">
        <v>5</v>
      </c>
      <c r="F250" s="12">
        <v>5</v>
      </c>
      <c r="G250" s="12">
        <v>2</v>
      </c>
      <c r="H250" s="12">
        <v>2</v>
      </c>
      <c r="I250" s="12">
        <v>2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4</v>
      </c>
      <c r="P250" s="12">
        <v>1</v>
      </c>
      <c r="Q250" s="12">
        <v>2</v>
      </c>
      <c r="R250" s="12">
        <v>1</v>
      </c>
      <c r="S250" s="12">
        <v>1</v>
      </c>
    </row>
    <row r="251" spans="1:19" x14ac:dyDescent="0.25">
      <c r="A251" t="str">
        <f>'raw data'!B251</f>
        <v>F</v>
      </c>
      <c r="B251">
        <v>1</v>
      </c>
      <c r="C251" s="12">
        <v>2</v>
      </c>
      <c r="D251" s="12">
        <v>2</v>
      </c>
      <c r="E251" s="12">
        <v>5</v>
      </c>
      <c r="F251" s="12">
        <v>2</v>
      </c>
      <c r="G251" s="12">
        <v>1</v>
      </c>
      <c r="H251" s="12">
        <v>1</v>
      </c>
      <c r="I251" s="12" t="s">
        <v>526</v>
      </c>
      <c r="J251" s="12">
        <v>5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0</v>
      </c>
      <c r="Q251" s="12" t="s">
        <v>526</v>
      </c>
      <c r="R251" s="12">
        <v>0</v>
      </c>
      <c r="S251" s="12" t="s">
        <v>526</v>
      </c>
    </row>
    <row r="252" spans="1:19" x14ac:dyDescent="0.25">
      <c r="A252" t="str">
        <f>'raw data'!B252</f>
        <v>F</v>
      </c>
      <c r="B252">
        <v>1</v>
      </c>
      <c r="C252" s="12">
        <v>2</v>
      </c>
      <c r="D252" s="12">
        <v>1</v>
      </c>
      <c r="E252" s="12">
        <v>4</v>
      </c>
      <c r="F252" s="12">
        <v>1</v>
      </c>
      <c r="G252" s="12">
        <v>1</v>
      </c>
      <c r="H252" s="12">
        <v>2</v>
      </c>
      <c r="I252" s="12">
        <v>1</v>
      </c>
      <c r="J252" s="12">
        <v>5</v>
      </c>
      <c r="K252" s="12">
        <v>0</v>
      </c>
      <c r="L252" s="12">
        <v>1</v>
      </c>
      <c r="M252" s="12">
        <v>0</v>
      </c>
      <c r="N252" s="12">
        <v>0</v>
      </c>
      <c r="O252" s="12">
        <v>1</v>
      </c>
      <c r="P252" s="12" t="s">
        <v>526</v>
      </c>
      <c r="Q252" s="12" t="s">
        <v>526</v>
      </c>
      <c r="R252" s="12">
        <v>0</v>
      </c>
      <c r="S252" s="12">
        <v>0</v>
      </c>
    </row>
    <row r="253" spans="1:19" x14ac:dyDescent="0.25">
      <c r="A253" t="str">
        <f>'raw data'!B253</f>
        <v>F</v>
      </c>
      <c r="B253">
        <v>1</v>
      </c>
      <c r="C253" s="12">
        <v>3</v>
      </c>
      <c r="D253" s="12">
        <v>2</v>
      </c>
      <c r="E253" s="12">
        <v>4</v>
      </c>
      <c r="F253" s="12">
        <v>1</v>
      </c>
      <c r="G253" s="12">
        <v>2</v>
      </c>
      <c r="H253" s="12">
        <v>2</v>
      </c>
      <c r="I253" s="12">
        <v>2</v>
      </c>
      <c r="J253" s="12">
        <v>2</v>
      </c>
      <c r="K253" s="12">
        <v>1</v>
      </c>
      <c r="L253" s="12">
        <v>1</v>
      </c>
      <c r="M253" s="12" t="s">
        <v>526</v>
      </c>
      <c r="N253" s="12">
        <v>1</v>
      </c>
      <c r="O253" s="12">
        <v>4</v>
      </c>
      <c r="P253" s="12">
        <v>1</v>
      </c>
      <c r="Q253" s="12">
        <v>2</v>
      </c>
      <c r="R253" s="12">
        <v>1</v>
      </c>
      <c r="S253" s="12">
        <v>1</v>
      </c>
    </row>
    <row r="254" spans="1:19" x14ac:dyDescent="0.25">
      <c r="A254" t="str">
        <f>'raw data'!B254</f>
        <v>F</v>
      </c>
      <c r="B254">
        <v>1</v>
      </c>
      <c r="C254" s="12">
        <v>1</v>
      </c>
      <c r="D254" s="12">
        <v>1</v>
      </c>
      <c r="E254" s="12">
        <v>1</v>
      </c>
      <c r="F254" s="12">
        <v>2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 t="s">
        <v>526</v>
      </c>
      <c r="M254" s="12">
        <v>0</v>
      </c>
      <c r="N254" s="12" t="s">
        <v>526</v>
      </c>
      <c r="O254" s="12">
        <v>1</v>
      </c>
      <c r="P254" s="12" t="s">
        <v>526</v>
      </c>
      <c r="Q254" s="12" t="s">
        <v>526</v>
      </c>
      <c r="R254" s="12" t="s">
        <v>526</v>
      </c>
      <c r="S254" s="12" t="s">
        <v>526</v>
      </c>
    </row>
    <row r="255" spans="1:19" x14ac:dyDescent="0.25">
      <c r="A255" t="str">
        <f>'raw data'!B255</f>
        <v>M</v>
      </c>
      <c r="B255">
        <v>2</v>
      </c>
      <c r="C255" s="12">
        <v>3</v>
      </c>
      <c r="D255" s="12" t="s">
        <v>526</v>
      </c>
      <c r="E255" s="12" t="s">
        <v>526</v>
      </c>
      <c r="F255" s="12">
        <v>5</v>
      </c>
      <c r="G255" s="12">
        <v>2</v>
      </c>
      <c r="H255" s="12">
        <v>2</v>
      </c>
      <c r="I255" s="12">
        <v>2</v>
      </c>
      <c r="J255" s="12">
        <v>5</v>
      </c>
      <c r="K255" s="12">
        <v>1</v>
      </c>
      <c r="L255" s="12">
        <v>1</v>
      </c>
      <c r="M255" s="12">
        <v>0</v>
      </c>
      <c r="N255" s="12">
        <v>1</v>
      </c>
      <c r="O255" s="12">
        <v>4</v>
      </c>
      <c r="P255" s="12">
        <v>1</v>
      </c>
      <c r="Q255" s="12" t="s">
        <v>526</v>
      </c>
      <c r="R255" s="12" t="s">
        <v>526</v>
      </c>
      <c r="S255" s="12">
        <v>0</v>
      </c>
    </row>
    <row r="256" spans="1:19" x14ac:dyDescent="0.25">
      <c r="A256" t="str">
        <f>'raw data'!B256</f>
        <v>F</v>
      </c>
      <c r="B256">
        <v>1</v>
      </c>
      <c r="C256" s="12">
        <v>2</v>
      </c>
      <c r="D256" s="12">
        <v>1</v>
      </c>
      <c r="E256" s="12">
        <v>4</v>
      </c>
      <c r="F256" s="12">
        <v>1</v>
      </c>
      <c r="G256" s="12">
        <v>1</v>
      </c>
      <c r="H256" s="12">
        <v>1</v>
      </c>
      <c r="I256" s="12">
        <v>1</v>
      </c>
      <c r="J256" s="12">
        <v>5</v>
      </c>
      <c r="K256" s="12" t="s">
        <v>526</v>
      </c>
      <c r="L256" s="12">
        <v>1</v>
      </c>
      <c r="M256" s="12">
        <v>0</v>
      </c>
      <c r="N256" s="12">
        <v>1</v>
      </c>
      <c r="O256" s="12">
        <v>3</v>
      </c>
      <c r="P256" s="12">
        <v>1</v>
      </c>
      <c r="Q256" s="12">
        <v>2</v>
      </c>
      <c r="R256" s="12">
        <v>0</v>
      </c>
      <c r="S256" s="12" t="s">
        <v>526</v>
      </c>
    </row>
    <row r="257" spans="1:19" x14ac:dyDescent="0.25">
      <c r="A257" t="str">
        <f>'raw data'!B257</f>
        <v>M</v>
      </c>
      <c r="B257">
        <v>2</v>
      </c>
      <c r="C257" s="12">
        <v>2</v>
      </c>
      <c r="D257" s="12" t="s">
        <v>526</v>
      </c>
      <c r="E257" s="12" t="s">
        <v>526</v>
      </c>
      <c r="F257" s="12">
        <v>2</v>
      </c>
      <c r="G257" s="12" t="s">
        <v>526</v>
      </c>
      <c r="H257" s="12">
        <v>5</v>
      </c>
      <c r="I257" s="12" t="s">
        <v>526</v>
      </c>
      <c r="J257" s="12" t="s">
        <v>526</v>
      </c>
      <c r="K257" s="12">
        <v>1</v>
      </c>
      <c r="L257" s="12">
        <v>1</v>
      </c>
      <c r="M257" s="12">
        <v>0</v>
      </c>
      <c r="N257" s="12">
        <v>0</v>
      </c>
      <c r="O257" s="12">
        <v>4</v>
      </c>
      <c r="P257" s="12">
        <v>0</v>
      </c>
      <c r="Q257" s="12" t="s">
        <v>526</v>
      </c>
      <c r="R257" s="12">
        <v>1</v>
      </c>
      <c r="S257" s="12" t="s">
        <v>526</v>
      </c>
    </row>
    <row r="258" spans="1:19" x14ac:dyDescent="0.25">
      <c r="A258" t="str">
        <f>'raw data'!B258</f>
        <v>M</v>
      </c>
      <c r="B258">
        <v>2</v>
      </c>
      <c r="C258" s="12">
        <v>3</v>
      </c>
      <c r="D258" s="12">
        <v>4</v>
      </c>
      <c r="E258" s="12" t="s">
        <v>526</v>
      </c>
      <c r="F258" s="12">
        <v>5</v>
      </c>
      <c r="G258" s="12">
        <v>1</v>
      </c>
      <c r="H258" s="12">
        <v>2</v>
      </c>
      <c r="I258" s="12">
        <v>1</v>
      </c>
      <c r="J258" s="12">
        <v>1</v>
      </c>
      <c r="K258" s="12">
        <v>0</v>
      </c>
      <c r="L258" s="12">
        <v>0</v>
      </c>
      <c r="M258" s="12">
        <v>0</v>
      </c>
      <c r="N258" s="12">
        <v>1</v>
      </c>
      <c r="O258" s="12">
        <v>5</v>
      </c>
      <c r="P258" s="12">
        <v>1</v>
      </c>
      <c r="Q258" s="12">
        <v>3</v>
      </c>
      <c r="R258" s="12" t="s">
        <v>526</v>
      </c>
      <c r="S258" s="12">
        <v>1</v>
      </c>
    </row>
    <row r="259" spans="1:19" x14ac:dyDescent="0.25">
      <c r="A259" t="str">
        <f>'raw data'!B259</f>
        <v>F</v>
      </c>
      <c r="B259">
        <v>1</v>
      </c>
      <c r="C259" s="12">
        <v>3</v>
      </c>
      <c r="D259" s="12">
        <v>4</v>
      </c>
      <c r="E259" s="12" t="s">
        <v>526</v>
      </c>
      <c r="F259" s="12">
        <v>1</v>
      </c>
      <c r="G259" s="12">
        <v>1</v>
      </c>
      <c r="H259" s="12">
        <v>2</v>
      </c>
      <c r="I259" s="12">
        <v>1</v>
      </c>
      <c r="J259" s="12">
        <v>1</v>
      </c>
      <c r="K259" s="12">
        <v>0</v>
      </c>
      <c r="L259" s="12">
        <v>1</v>
      </c>
      <c r="M259" s="12" t="s">
        <v>526</v>
      </c>
      <c r="N259" s="12">
        <v>0</v>
      </c>
      <c r="O259" s="12">
        <v>3</v>
      </c>
      <c r="P259" s="12">
        <v>1</v>
      </c>
      <c r="Q259" s="12">
        <v>1</v>
      </c>
      <c r="R259" s="12">
        <v>1</v>
      </c>
      <c r="S259" s="12" t="s">
        <v>526</v>
      </c>
    </row>
    <row r="260" spans="1:19" x14ac:dyDescent="0.25">
      <c r="A260" t="str">
        <f>'raw data'!B260</f>
        <v>F</v>
      </c>
      <c r="B260">
        <v>1</v>
      </c>
      <c r="C260" s="12">
        <v>3</v>
      </c>
      <c r="D260" s="12">
        <v>2</v>
      </c>
      <c r="E260" s="12">
        <v>5</v>
      </c>
      <c r="F260" s="12">
        <v>2</v>
      </c>
      <c r="G260" s="12">
        <v>1</v>
      </c>
      <c r="H260" s="12">
        <v>1</v>
      </c>
      <c r="I260" s="12" t="s">
        <v>526</v>
      </c>
      <c r="J260" s="12">
        <v>5</v>
      </c>
      <c r="K260" s="12">
        <v>1</v>
      </c>
      <c r="L260" s="12">
        <v>1</v>
      </c>
      <c r="M260" s="12">
        <v>1</v>
      </c>
      <c r="N260" s="12">
        <v>1</v>
      </c>
      <c r="O260" s="12">
        <v>3</v>
      </c>
      <c r="P260" s="12">
        <v>0</v>
      </c>
      <c r="Q260" s="12" t="s">
        <v>526</v>
      </c>
      <c r="R260" s="12">
        <v>0</v>
      </c>
      <c r="S260" s="12" t="s">
        <v>526</v>
      </c>
    </row>
    <row r="261" spans="1:19" x14ac:dyDescent="0.25">
      <c r="A261" t="str">
        <f>'raw data'!B261</f>
        <v>M</v>
      </c>
      <c r="B261">
        <v>2</v>
      </c>
      <c r="C261" s="12">
        <v>3</v>
      </c>
      <c r="D261" s="12" t="s">
        <v>526</v>
      </c>
      <c r="E261" s="12" t="s">
        <v>526</v>
      </c>
      <c r="F261" s="12">
        <v>5</v>
      </c>
      <c r="G261" s="12">
        <v>5</v>
      </c>
      <c r="H261" s="12">
        <v>2</v>
      </c>
      <c r="I261" s="12">
        <v>2</v>
      </c>
      <c r="J261" s="12">
        <v>2</v>
      </c>
      <c r="K261" s="12">
        <v>1</v>
      </c>
      <c r="L261" s="12">
        <v>0</v>
      </c>
      <c r="M261" s="12">
        <v>0</v>
      </c>
      <c r="N261" s="12">
        <v>0</v>
      </c>
      <c r="O261" s="12">
        <v>1</v>
      </c>
      <c r="P261" s="12">
        <v>0</v>
      </c>
      <c r="Q261" s="12" t="s">
        <v>526</v>
      </c>
      <c r="R261" s="12" t="s">
        <v>526</v>
      </c>
      <c r="S261" s="12" t="s">
        <v>526</v>
      </c>
    </row>
    <row r="262" spans="1:19" x14ac:dyDescent="0.25">
      <c r="A262" t="str">
        <f>'raw data'!B262</f>
        <v>F</v>
      </c>
      <c r="B262">
        <v>1</v>
      </c>
      <c r="C262" s="12">
        <v>3</v>
      </c>
      <c r="D262" s="12">
        <v>4</v>
      </c>
      <c r="E262" s="12" t="s">
        <v>526</v>
      </c>
      <c r="F262" s="12">
        <v>1</v>
      </c>
      <c r="G262" s="12">
        <v>1</v>
      </c>
      <c r="H262" s="12">
        <v>2</v>
      </c>
      <c r="I262" s="12">
        <v>1</v>
      </c>
      <c r="J262" s="12">
        <v>1</v>
      </c>
      <c r="K262" s="12">
        <v>0</v>
      </c>
      <c r="L262" s="12">
        <v>0</v>
      </c>
      <c r="M262" s="12" t="s">
        <v>526</v>
      </c>
      <c r="N262" s="12">
        <v>1</v>
      </c>
      <c r="O262" s="12">
        <v>3</v>
      </c>
      <c r="P262" s="12">
        <v>1</v>
      </c>
      <c r="Q262" s="12">
        <v>2</v>
      </c>
      <c r="R262" s="12">
        <v>1</v>
      </c>
      <c r="S262" s="12">
        <v>1</v>
      </c>
    </row>
    <row r="263" spans="1:19" x14ac:dyDescent="0.25">
      <c r="A263" t="str">
        <f>'raw data'!B263</f>
        <v>M</v>
      </c>
      <c r="B263">
        <v>2</v>
      </c>
      <c r="C263" s="12">
        <v>4</v>
      </c>
      <c r="D263" s="12" t="s">
        <v>526</v>
      </c>
      <c r="E263" s="12" t="s">
        <v>526</v>
      </c>
      <c r="F263" s="12" t="s">
        <v>526</v>
      </c>
      <c r="G263" s="12" t="s">
        <v>526</v>
      </c>
      <c r="H263" s="12">
        <v>5</v>
      </c>
      <c r="I263" s="12" t="s">
        <v>526</v>
      </c>
      <c r="J263" s="12">
        <v>2</v>
      </c>
      <c r="K263" s="12">
        <v>1</v>
      </c>
      <c r="L263" s="12">
        <v>1</v>
      </c>
      <c r="M263" s="12">
        <v>1</v>
      </c>
      <c r="N263" s="12">
        <v>0</v>
      </c>
      <c r="O263" s="12">
        <v>1</v>
      </c>
      <c r="P263" s="12">
        <v>1</v>
      </c>
      <c r="Q263" s="12">
        <v>4</v>
      </c>
      <c r="R263" s="12">
        <v>1</v>
      </c>
      <c r="S263" s="12">
        <v>1</v>
      </c>
    </row>
    <row r="264" spans="1:19" x14ac:dyDescent="0.25">
      <c r="A264" t="str">
        <f>'raw data'!B264</f>
        <v>F</v>
      </c>
      <c r="B264">
        <v>1</v>
      </c>
      <c r="C264" s="12">
        <v>1</v>
      </c>
      <c r="D264" s="12">
        <v>1</v>
      </c>
      <c r="E264" s="12">
        <v>1</v>
      </c>
      <c r="F264" s="12" t="s">
        <v>526</v>
      </c>
      <c r="G264" s="12">
        <v>1</v>
      </c>
      <c r="H264" s="12" t="s">
        <v>526</v>
      </c>
      <c r="I264" s="12">
        <v>5</v>
      </c>
      <c r="J264" s="12">
        <v>2</v>
      </c>
      <c r="K264" s="12">
        <v>1</v>
      </c>
      <c r="L264" s="12">
        <v>1</v>
      </c>
      <c r="M264" s="12">
        <v>0</v>
      </c>
      <c r="N264" s="12">
        <v>0</v>
      </c>
      <c r="O264" s="12">
        <v>4</v>
      </c>
      <c r="P264" s="12">
        <v>0</v>
      </c>
      <c r="Q264" s="12" t="s">
        <v>526</v>
      </c>
      <c r="R264" s="12">
        <v>1</v>
      </c>
      <c r="S264" s="12">
        <v>1</v>
      </c>
    </row>
    <row r="265" spans="1:19" x14ac:dyDescent="0.25">
      <c r="A265" t="str">
        <f>'raw data'!B265</f>
        <v>F</v>
      </c>
      <c r="B265">
        <v>1</v>
      </c>
      <c r="C265" s="12">
        <v>3</v>
      </c>
      <c r="D265" s="12">
        <v>4</v>
      </c>
      <c r="E265" s="12" t="s">
        <v>526</v>
      </c>
      <c r="F265" s="12">
        <v>2</v>
      </c>
      <c r="G265" s="12">
        <v>1</v>
      </c>
      <c r="H265" s="12">
        <v>1</v>
      </c>
      <c r="I265" s="12" t="s">
        <v>526</v>
      </c>
      <c r="J265" s="12">
        <v>5</v>
      </c>
      <c r="K265" s="12">
        <v>1</v>
      </c>
      <c r="L265" s="12">
        <v>1</v>
      </c>
      <c r="M265" s="12" t="s">
        <v>526</v>
      </c>
      <c r="N265" s="12">
        <v>0</v>
      </c>
      <c r="O265" s="12">
        <v>3</v>
      </c>
      <c r="P265" s="12">
        <v>1</v>
      </c>
      <c r="Q265" s="12">
        <v>1</v>
      </c>
      <c r="R265" s="12">
        <v>1</v>
      </c>
      <c r="S265" s="12" t="s">
        <v>526</v>
      </c>
    </row>
    <row r="266" spans="1:19" x14ac:dyDescent="0.25">
      <c r="A266" t="str">
        <f>'raw data'!B266</f>
        <v>M</v>
      </c>
      <c r="B266">
        <v>2</v>
      </c>
      <c r="C266" s="12">
        <v>4</v>
      </c>
      <c r="D266" s="12" t="s">
        <v>526</v>
      </c>
      <c r="E266" s="12" t="s">
        <v>526</v>
      </c>
      <c r="F266" s="12">
        <v>2</v>
      </c>
      <c r="G266" s="12" t="s">
        <v>526</v>
      </c>
      <c r="H266" s="12">
        <v>5</v>
      </c>
      <c r="I266" s="12" t="s">
        <v>526</v>
      </c>
      <c r="J266" s="12" t="s">
        <v>526</v>
      </c>
      <c r="K266" s="12">
        <v>1</v>
      </c>
      <c r="L266" s="12">
        <v>1</v>
      </c>
      <c r="M266" s="12">
        <v>0</v>
      </c>
      <c r="N266" s="12">
        <v>0</v>
      </c>
      <c r="O266" s="12">
        <v>4</v>
      </c>
      <c r="P266" s="12">
        <v>0</v>
      </c>
      <c r="Q266" s="12" t="s">
        <v>526</v>
      </c>
      <c r="R266" s="12">
        <v>1</v>
      </c>
      <c r="S266" s="12">
        <v>0</v>
      </c>
    </row>
    <row r="267" spans="1:19" x14ac:dyDescent="0.25">
      <c r="A267" t="str">
        <f>'raw data'!B267</f>
        <v>M</v>
      </c>
      <c r="B267">
        <v>2</v>
      </c>
      <c r="C267" s="12">
        <v>4</v>
      </c>
      <c r="D267" s="12" t="s">
        <v>526</v>
      </c>
      <c r="E267" s="12" t="s">
        <v>526</v>
      </c>
      <c r="F267" s="12" t="s">
        <v>526</v>
      </c>
      <c r="G267" s="12" t="s">
        <v>526</v>
      </c>
      <c r="H267" s="12">
        <v>5</v>
      </c>
      <c r="I267" s="12">
        <v>5</v>
      </c>
      <c r="J267" s="12">
        <v>5</v>
      </c>
      <c r="K267" s="12" t="s">
        <v>526</v>
      </c>
      <c r="L267" s="12">
        <v>1</v>
      </c>
      <c r="M267" s="12">
        <v>0</v>
      </c>
      <c r="N267" s="12" t="s">
        <v>526</v>
      </c>
      <c r="O267" s="12">
        <v>5</v>
      </c>
      <c r="P267" s="12">
        <v>1</v>
      </c>
      <c r="Q267" s="12">
        <v>3</v>
      </c>
      <c r="R267" s="12">
        <v>1</v>
      </c>
      <c r="S267" s="12">
        <v>0</v>
      </c>
    </row>
    <row r="268" spans="1:19" x14ac:dyDescent="0.25">
      <c r="A268" t="str">
        <f>'raw data'!B268</f>
        <v>F</v>
      </c>
      <c r="B268">
        <v>1</v>
      </c>
      <c r="C268" s="12">
        <v>1</v>
      </c>
      <c r="D268" s="12">
        <v>1</v>
      </c>
      <c r="E268" s="12">
        <v>5</v>
      </c>
      <c r="F268" s="12">
        <v>2</v>
      </c>
      <c r="G268" s="12">
        <v>1</v>
      </c>
      <c r="H268" s="12" t="s">
        <v>526</v>
      </c>
      <c r="I268" s="12">
        <v>1</v>
      </c>
      <c r="J268" s="12">
        <v>1</v>
      </c>
      <c r="K268" s="12" t="s">
        <v>526</v>
      </c>
      <c r="L268" s="12">
        <v>1</v>
      </c>
      <c r="M268" s="12">
        <v>0</v>
      </c>
      <c r="N268" s="12">
        <v>1</v>
      </c>
      <c r="O268" s="12">
        <v>4</v>
      </c>
      <c r="P268" s="12">
        <v>0</v>
      </c>
      <c r="Q268" s="12" t="s">
        <v>526</v>
      </c>
      <c r="R268" s="12">
        <v>1</v>
      </c>
      <c r="S268" s="12" t="s">
        <v>526</v>
      </c>
    </row>
    <row r="269" spans="1:19" x14ac:dyDescent="0.25">
      <c r="A269" t="str">
        <f>'raw data'!B269</f>
        <v>F</v>
      </c>
      <c r="B269">
        <v>1</v>
      </c>
      <c r="C269" s="12">
        <v>2</v>
      </c>
      <c r="D269" s="12">
        <v>2</v>
      </c>
      <c r="E269" s="12">
        <v>5</v>
      </c>
      <c r="F269" s="12">
        <v>1</v>
      </c>
      <c r="G269" s="12">
        <v>2</v>
      </c>
      <c r="H269" s="12">
        <v>1</v>
      </c>
      <c r="I269" s="12">
        <v>1</v>
      </c>
      <c r="J269" s="12">
        <v>2</v>
      </c>
      <c r="K269" s="12">
        <v>1</v>
      </c>
      <c r="L269" s="12">
        <v>1</v>
      </c>
      <c r="M269" s="12">
        <v>1</v>
      </c>
      <c r="N269" s="12">
        <v>0</v>
      </c>
      <c r="O269" s="12">
        <v>2</v>
      </c>
      <c r="P269" s="12">
        <v>1</v>
      </c>
      <c r="Q269" s="12">
        <v>4</v>
      </c>
      <c r="R269" s="12" t="s">
        <v>526</v>
      </c>
      <c r="S269" s="12">
        <v>1</v>
      </c>
    </row>
    <row r="270" spans="1:19" x14ac:dyDescent="0.25">
      <c r="A270" t="str">
        <f>'raw data'!B270</f>
        <v>M</v>
      </c>
      <c r="B270">
        <v>2</v>
      </c>
      <c r="C270" s="12">
        <v>3</v>
      </c>
      <c r="D270" s="12" t="s">
        <v>526</v>
      </c>
      <c r="E270" s="12" t="s">
        <v>526</v>
      </c>
      <c r="F270" s="12">
        <v>5</v>
      </c>
      <c r="G270" s="12">
        <v>2</v>
      </c>
      <c r="H270" s="12">
        <v>2</v>
      </c>
      <c r="I270" s="12">
        <v>2</v>
      </c>
      <c r="J270" s="12">
        <v>5</v>
      </c>
      <c r="K270" s="12">
        <v>1</v>
      </c>
      <c r="L270" s="12">
        <v>0</v>
      </c>
      <c r="M270" s="12">
        <v>0</v>
      </c>
      <c r="N270" s="12">
        <v>1</v>
      </c>
      <c r="O270" s="12">
        <v>4</v>
      </c>
      <c r="P270" s="12">
        <v>1</v>
      </c>
      <c r="Q270" s="12">
        <v>4</v>
      </c>
      <c r="R270" s="12">
        <v>0</v>
      </c>
      <c r="S270" s="12">
        <v>0</v>
      </c>
    </row>
    <row r="271" spans="1:19" x14ac:dyDescent="0.25">
      <c r="A271" t="str">
        <f>'raw data'!B271</f>
        <v>M</v>
      </c>
      <c r="B271">
        <v>2</v>
      </c>
      <c r="C271" s="12">
        <v>4</v>
      </c>
      <c r="D271" s="12" t="s">
        <v>526</v>
      </c>
      <c r="E271" s="12" t="s">
        <v>526</v>
      </c>
      <c r="F271" s="12">
        <v>5</v>
      </c>
      <c r="G271" s="12">
        <v>5</v>
      </c>
      <c r="H271" s="12">
        <v>2</v>
      </c>
      <c r="I271" s="12">
        <v>2</v>
      </c>
      <c r="J271" s="12">
        <v>2</v>
      </c>
      <c r="K271" s="12">
        <v>1</v>
      </c>
      <c r="L271" s="12">
        <v>0</v>
      </c>
      <c r="M271" s="12">
        <v>0</v>
      </c>
      <c r="N271" s="12">
        <v>0</v>
      </c>
      <c r="O271" s="12">
        <v>1</v>
      </c>
      <c r="P271" s="12">
        <v>0</v>
      </c>
      <c r="Q271" s="12" t="s">
        <v>526</v>
      </c>
      <c r="R271" s="12" t="s">
        <v>526</v>
      </c>
      <c r="S271" s="12" t="s">
        <v>526</v>
      </c>
    </row>
    <row r="272" spans="1:19" x14ac:dyDescent="0.25">
      <c r="A272" t="str">
        <f>'raw data'!B272</f>
        <v>M</v>
      </c>
      <c r="B272">
        <v>2</v>
      </c>
      <c r="C272" s="12">
        <v>3</v>
      </c>
      <c r="D272" s="12">
        <v>2</v>
      </c>
      <c r="E272" s="12">
        <v>1</v>
      </c>
      <c r="F272" s="12">
        <v>5</v>
      </c>
      <c r="G272" s="12">
        <v>5</v>
      </c>
      <c r="H272" s="12">
        <v>5</v>
      </c>
      <c r="I272" s="12">
        <v>2</v>
      </c>
      <c r="J272" s="12">
        <v>2</v>
      </c>
      <c r="K272" s="12">
        <v>1</v>
      </c>
      <c r="L272" s="12">
        <v>1</v>
      </c>
      <c r="M272" s="12">
        <v>0</v>
      </c>
      <c r="N272" s="12">
        <v>1</v>
      </c>
      <c r="O272" s="12">
        <v>5</v>
      </c>
      <c r="P272" s="12">
        <v>1</v>
      </c>
      <c r="Q272" s="12">
        <v>2</v>
      </c>
      <c r="R272" s="12">
        <v>1</v>
      </c>
      <c r="S272" s="12">
        <v>1</v>
      </c>
    </row>
    <row r="273" spans="1:19" x14ac:dyDescent="0.25">
      <c r="A273" t="str">
        <f>'raw data'!B273</f>
        <v>F</v>
      </c>
      <c r="B273">
        <v>1</v>
      </c>
      <c r="C273" s="12">
        <v>1</v>
      </c>
      <c r="D273" s="12">
        <v>1</v>
      </c>
      <c r="E273" s="12">
        <v>5</v>
      </c>
      <c r="F273" s="12">
        <v>2</v>
      </c>
      <c r="G273" s="12">
        <v>1</v>
      </c>
      <c r="H273" s="12" t="s">
        <v>526</v>
      </c>
      <c r="I273" s="12">
        <v>1</v>
      </c>
      <c r="J273" s="12">
        <v>1</v>
      </c>
      <c r="K273" s="12" t="s">
        <v>526</v>
      </c>
      <c r="L273" s="12">
        <v>1</v>
      </c>
      <c r="M273" s="12">
        <v>0</v>
      </c>
      <c r="N273" s="12">
        <v>1</v>
      </c>
      <c r="O273" s="12">
        <v>4</v>
      </c>
      <c r="P273" s="12">
        <v>0</v>
      </c>
      <c r="Q273" s="12" t="s">
        <v>526</v>
      </c>
      <c r="R273" s="12">
        <v>1</v>
      </c>
      <c r="S273" s="12">
        <v>1</v>
      </c>
    </row>
    <row r="274" spans="1:19" x14ac:dyDescent="0.25">
      <c r="A274" t="str">
        <f>'raw data'!B274</f>
        <v>F</v>
      </c>
      <c r="B274">
        <v>1</v>
      </c>
      <c r="C274" s="12">
        <v>5</v>
      </c>
      <c r="D274" s="12">
        <v>1</v>
      </c>
      <c r="E274" s="12">
        <v>1</v>
      </c>
      <c r="F274" s="12" t="s">
        <v>526</v>
      </c>
      <c r="G274" s="12" t="s">
        <v>526</v>
      </c>
      <c r="H274" s="12">
        <v>5</v>
      </c>
      <c r="I274" s="12">
        <v>5</v>
      </c>
      <c r="J274" s="12">
        <v>2</v>
      </c>
      <c r="K274" s="12">
        <v>1</v>
      </c>
      <c r="L274" s="12">
        <v>1</v>
      </c>
      <c r="M274" s="12">
        <v>0</v>
      </c>
      <c r="N274" s="12">
        <v>0</v>
      </c>
      <c r="O274" s="12">
        <v>4</v>
      </c>
      <c r="P274" s="12">
        <v>0</v>
      </c>
      <c r="Q274" s="12" t="s">
        <v>526</v>
      </c>
      <c r="R274" s="12">
        <v>1</v>
      </c>
      <c r="S274" s="12">
        <v>1</v>
      </c>
    </row>
    <row r="275" spans="1:19" x14ac:dyDescent="0.25">
      <c r="A275" t="str">
        <f>'raw data'!B275</f>
        <v>F</v>
      </c>
      <c r="B275">
        <v>1</v>
      </c>
      <c r="C275" s="12">
        <v>2</v>
      </c>
      <c r="D275" s="12">
        <v>2</v>
      </c>
      <c r="E275" s="12">
        <v>5</v>
      </c>
      <c r="F275" s="12" t="s">
        <v>526</v>
      </c>
      <c r="G275" s="12">
        <v>1</v>
      </c>
      <c r="H275" s="12" t="s">
        <v>526</v>
      </c>
      <c r="I275" s="12" t="s">
        <v>526</v>
      </c>
      <c r="J275" s="12">
        <v>1</v>
      </c>
      <c r="K275" s="12">
        <v>0</v>
      </c>
      <c r="L275" s="12">
        <v>1</v>
      </c>
      <c r="M275" s="12">
        <v>0</v>
      </c>
      <c r="N275" s="12">
        <v>0</v>
      </c>
      <c r="O275" s="12">
        <v>1</v>
      </c>
      <c r="P275" s="12">
        <v>0</v>
      </c>
      <c r="Q275" s="12" t="s">
        <v>526</v>
      </c>
      <c r="R275" s="12">
        <v>0</v>
      </c>
      <c r="S275" s="12">
        <v>0</v>
      </c>
    </row>
    <row r="276" spans="1:19" x14ac:dyDescent="0.25">
      <c r="A276" t="str">
        <f>'raw data'!B276</f>
        <v>M</v>
      </c>
      <c r="B276">
        <v>2</v>
      </c>
      <c r="C276" s="12">
        <v>4</v>
      </c>
      <c r="D276" s="12" t="s">
        <v>526</v>
      </c>
      <c r="E276" s="12" t="s">
        <v>526</v>
      </c>
      <c r="F276" s="12" t="s">
        <v>526</v>
      </c>
      <c r="G276" s="12">
        <v>5</v>
      </c>
      <c r="H276" s="12">
        <v>5</v>
      </c>
      <c r="I276" s="12">
        <v>5</v>
      </c>
      <c r="J276" s="12">
        <v>2</v>
      </c>
      <c r="K276" s="12">
        <v>1</v>
      </c>
      <c r="L276" s="12">
        <v>1</v>
      </c>
      <c r="M276" s="12">
        <v>1</v>
      </c>
      <c r="N276" s="12">
        <v>0</v>
      </c>
      <c r="O276" s="12">
        <v>3</v>
      </c>
      <c r="P276" s="12">
        <v>0</v>
      </c>
      <c r="Q276" s="12" t="s">
        <v>526</v>
      </c>
      <c r="R276" s="12">
        <v>1</v>
      </c>
      <c r="S276" s="12">
        <v>1</v>
      </c>
    </row>
    <row r="277" spans="1:19" x14ac:dyDescent="0.25">
      <c r="A277" t="str">
        <f>'raw data'!B277</f>
        <v>M</v>
      </c>
      <c r="B277">
        <v>2</v>
      </c>
      <c r="C277" s="12">
        <v>3</v>
      </c>
      <c r="D277" s="12">
        <v>4</v>
      </c>
      <c r="E277" s="12" t="s">
        <v>526</v>
      </c>
      <c r="F277" s="12">
        <v>1</v>
      </c>
      <c r="G277" s="12">
        <v>2</v>
      </c>
      <c r="H277" s="12">
        <v>2</v>
      </c>
      <c r="I277" s="12">
        <v>2</v>
      </c>
      <c r="J277" s="12">
        <v>1</v>
      </c>
      <c r="K277" s="12">
        <v>1</v>
      </c>
      <c r="L277" s="12">
        <v>1</v>
      </c>
      <c r="M277" s="12">
        <v>0</v>
      </c>
      <c r="N277" s="12">
        <v>0</v>
      </c>
      <c r="O277" s="12">
        <v>4</v>
      </c>
      <c r="P277" s="12">
        <v>1</v>
      </c>
      <c r="Q277" s="12">
        <v>1</v>
      </c>
      <c r="R277" s="12">
        <v>1</v>
      </c>
      <c r="S277" s="12">
        <v>0</v>
      </c>
    </row>
    <row r="278" spans="1:19" x14ac:dyDescent="0.25">
      <c r="A278" t="str">
        <f>'raw data'!B278</f>
        <v>F</v>
      </c>
      <c r="B278">
        <v>1</v>
      </c>
      <c r="C278" s="12">
        <v>2</v>
      </c>
      <c r="D278" s="12">
        <v>2</v>
      </c>
      <c r="E278" s="12">
        <v>5</v>
      </c>
      <c r="F278" s="12" t="s">
        <v>526</v>
      </c>
      <c r="G278" s="12">
        <v>1</v>
      </c>
      <c r="H278" s="12" t="s">
        <v>526</v>
      </c>
      <c r="I278" s="12" t="s">
        <v>526</v>
      </c>
      <c r="J278" s="12">
        <v>1</v>
      </c>
      <c r="K278" s="12">
        <v>0</v>
      </c>
      <c r="L278" s="12">
        <v>1</v>
      </c>
      <c r="M278" s="12">
        <v>0</v>
      </c>
      <c r="N278" s="12">
        <v>1</v>
      </c>
      <c r="O278" s="12">
        <v>1</v>
      </c>
      <c r="P278" s="12">
        <v>0</v>
      </c>
      <c r="Q278" s="12" t="s">
        <v>526</v>
      </c>
      <c r="R278" s="12">
        <v>0</v>
      </c>
      <c r="S278" s="12">
        <v>0</v>
      </c>
    </row>
    <row r="279" spans="1:19" x14ac:dyDescent="0.25">
      <c r="A279" t="str">
        <f>'raw data'!B279</f>
        <v>F</v>
      </c>
      <c r="B279">
        <v>1</v>
      </c>
      <c r="C279" s="12">
        <v>1</v>
      </c>
      <c r="D279" s="12">
        <v>1</v>
      </c>
      <c r="E279" s="12">
        <v>1</v>
      </c>
      <c r="F279" s="12">
        <v>2</v>
      </c>
      <c r="G279" s="12">
        <v>1</v>
      </c>
      <c r="H279" s="12" t="s">
        <v>526</v>
      </c>
      <c r="I279" s="12">
        <v>1</v>
      </c>
      <c r="J279" s="12">
        <v>1</v>
      </c>
      <c r="K279" s="12">
        <v>1</v>
      </c>
      <c r="L279" s="12">
        <v>1</v>
      </c>
      <c r="M279" s="12">
        <v>0</v>
      </c>
      <c r="N279" s="12">
        <v>1</v>
      </c>
      <c r="O279" s="12">
        <v>2</v>
      </c>
      <c r="P279" s="12">
        <v>0</v>
      </c>
      <c r="Q279" s="12" t="s">
        <v>526</v>
      </c>
      <c r="R279" s="12">
        <v>1</v>
      </c>
      <c r="S279" s="12">
        <v>1</v>
      </c>
    </row>
    <row r="280" spans="1:19" x14ac:dyDescent="0.25">
      <c r="A280" t="str">
        <f>'raw data'!B280</f>
        <v>F</v>
      </c>
      <c r="B280">
        <v>1</v>
      </c>
      <c r="C280" s="12">
        <v>5</v>
      </c>
      <c r="D280" s="12">
        <v>1</v>
      </c>
      <c r="E280" s="12">
        <v>1</v>
      </c>
      <c r="F280" s="12" t="s">
        <v>526</v>
      </c>
      <c r="G280" s="12" t="s">
        <v>526</v>
      </c>
      <c r="H280" s="12">
        <v>5</v>
      </c>
      <c r="I280" s="12">
        <v>2</v>
      </c>
      <c r="J280" s="12">
        <v>2</v>
      </c>
      <c r="K280" s="12" t="s">
        <v>526</v>
      </c>
      <c r="L280" s="12">
        <v>1</v>
      </c>
      <c r="M280" s="12">
        <v>0</v>
      </c>
      <c r="N280" s="12">
        <v>0</v>
      </c>
      <c r="O280" s="12">
        <v>4</v>
      </c>
      <c r="P280" s="12">
        <v>0</v>
      </c>
      <c r="Q280" s="12" t="s">
        <v>526</v>
      </c>
      <c r="R280" s="12">
        <v>1</v>
      </c>
      <c r="S280" s="12">
        <v>1</v>
      </c>
    </row>
    <row r="281" spans="1:19" x14ac:dyDescent="0.25">
      <c r="A281" t="str">
        <f>'raw data'!B281</f>
        <v>M</v>
      </c>
      <c r="B281">
        <v>2</v>
      </c>
      <c r="C281" s="12">
        <v>3</v>
      </c>
      <c r="D281" s="12" t="s">
        <v>526</v>
      </c>
      <c r="E281" s="12" t="s">
        <v>526</v>
      </c>
      <c r="F281" s="12" t="s">
        <v>526</v>
      </c>
      <c r="G281" s="12">
        <v>5</v>
      </c>
      <c r="H281" s="12">
        <v>5</v>
      </c>
      <c r="I281" s="12">
        <v>5</v>
      </c>
      <c r="J281" s="12">
        <v>2</v>
      </c>
      <c r="K281" s="12">
        <v>1</v>
      </c>
      <c r="L281" s="12">
        <v>1</v>
      </c>
      <c r="M281" s="12">
        <v>1</v>
      </c>
      <c r="N281" s="12">
        <v>0</v>
      </c>
      <c r="O281" s="12">
        <v>3</v>
      </c>
      <c r="P281" s="12">
        <v>0</v>
      </c>
      <c r="Q281" s="12" t="s">
        <v>526</v>
      </c>
      <c r="R281" s="12">
        <v>1</v>
      </c>
      <c r="S281" s="12">
        <v>1</v>
      </c>
    </row>
    <row r="282" spans="1:19" x14ac:dyDescent="0.25">
      <c r="A282" t="str">
        <f>'raw data'!B282</f>
        <v>M</v>
      </c>
      <c r="B282">
        <v>2</v>
      </c>
      <c r="C282" s="12">
        <v>4</v>
      </c>
      <c r="D282" s="12">
        <v>2</v>
      </c>
      <c r="E282" s="12">
        <v>1</v>
      </c>
      <c r="F282" s="12">
        <v>5</v>
      </c>
      <c r="G282" s="12">
        <v>5</v>
      </c>
      <c r="H282" s="12">
        <v>5</v>
      </c>
      <c r="I282" s="12">
        <v>2</v>
      </c>
      <c r="J282" s="12">
        <v>2</v>
      </c>
      <c r="K282" s="12" t="s">
        <v>526</v>
      </c>
      <c r="L282" s="12">
        <v>1</v>
      </c>
      <c r="M282" s="12">
        <v>0</v>
      </c>
      <c r="N282" s="12">
        <v>0</v>
      </c>
      <c r="O282" s="12">
        <v>5</v>
      </c>
      <c r="P282" s="12">
        <v>1</v>
      </c>
      <c r="Q282" s="12">
        <v>1</v>
      </c>
      <c r="R282" s="12">
        <v>1</v>
      </c>
      <c r="S282" s="12">
        <v>0</v>
      </c>
    </row>
    <row r="283" spans="1:19" x14ac:dyDescent="0.25">
      <c r="A283" t="str">
        <f>'raw data'!B283</f>
        <v>F</v>
      </c>
      <c r="B283">
        <v>1</v>
      </c>
      <c r="C283" s="12">
        <v>3</v>
      </c>
      <c r="D283" s="12">
        <v>4</v>
      </c>
      <c r="E283" s="12" t="s">
        <v>526</v>
      </c>
      <c r="F283" s="12">
        <v>1</v>
      </c>
      <c r="G283" s="12">
        <v>1</v>
      </c>
      <c r="H283" s="12">
        <v>2</v>
      </c>
      <c r="I283" s="12" t="s">
        <v>526</v>
      </c>
      <c r="J283" s="12">
        <v>5</v>
      </c>
      <c r="K283" s="12">
        <v>0</v>
      </c>
      <c r="L283" s="12">
        <v>1</v>
      </c>
      <c r="M283" s="12" t="s">
        <v>526</v>
      </c>
      <c r="N283" s="12">
        <v>0</v>
      </c>
      <c r="O283" s="12">
        <v>3</v>
      </c>
      <c r="P283" s="12">
        <v>1</v>
      </c>
      <c r="Q283" s="12">
        <v>1</v>
      </c>
      <c r="R283" s="12">
        <v>1</v>
      </c>
      <c r="S283" s="12" t="s">
        <v>526</v>
      </c>
    </row>
    <row r="284" spans="1:19" x14ac:dyDescent="0.25">
      <c r="A284" t="str">
        <f>'raw data'!B284</f>
        <v>F</v>
      </c>
      <c r="B284">
        <v>1</v>
      </c>
      <c r="C284" s="12">
        <v>2</v>
      </c>
      <c r="D284" s="12">
        <v>2</v>
      </c>
      <c r="E284" s="12">
        <v>4</v>
      </c>
      <c r="F284" s="12">
        <v>1</v>
      </c>
      <c r="G284" s="12">
        <v>1</v>
      </c>
      <c r="H284" s="12">
        <v>1</v>
      </c>
      <c r="I284" s="12">
        <v>1</v>
      </c>
      <c r="J284" s="12" t="s">
        <v>526</v>
      </c>
      <c r="K284" s="12">
        <v>1</v>
      </c>
      <c r="L284" s="12">
        <v>1</v>
      </c>
      <c r="M284" s="12">
        <v>0</v>
      </c>
      <c r="N284" s="12">
        <v>1</v>
      </c>
      <c r="O284" s="12">
        <v>3</v>
      </c>
      <c r="P284" s="12">
        <v>1</v>
      </c>
      <c r="Q284" s="12">
        <v>4</v>
      </c>
      <c r="R284" s="12">
        <v>1</v>
      </c>
      <c r="S284" s="12">
        <v>1</v>
      </c>
    </row>
    <row r="285" spans="1:19" x14ac:dyDescent="0.25">
      <c r="A285" t="str">
        <f>'raw data'!B285</f>
        <v>F</v>
      </c>
      <c r="B285">
        <v>1</v>
      </c>
      <c r="C285" s="12">
        <v>3</v>
      </c>
      <c r="D285" s="12">
        <v>2</v>
      </c>
      <c r="E285" s="12">
        <v>1</v>
      </c>
      <c r="F285" s="12">
        <v>1</v>
      </c>
      <c r="G285" s="12">
        <v>2</v>
      </c>
      <c r="H285" s="12">
        <v>2</v>
      </c>
      <c r="I285" s="12">
        <v>1</v>
      </c>
      <c r="J285" s="12">
        <v>1</v>
      </c>
      <c r="K285" s="12">
        <v>0</v>
      </c>
      <c r="L285" s="12" t="s">
        <v>526</v>
      </c>
      <c r="M285" s="12">
        <v>0</v>
      </c>
      <c r="N285" s="12">
        <v>0</v>
      </c>
      <c r="O285" s="12">
        <v>5</v>
      </c>
      <c r="P285" s="12" t="s">
        <v>526</v>
      </c>
      <c r="Q285" s="12" t="s">
        <v>526</v>
      </c>
      <c r="R285" s="12">
        <v>1</v>
      </c>
      <c r="S285" s="12">
        <v>0</v>
      </c>
    </row>
    <row r="286" spans="1:19" x14ac:dyDescent="0.25">
      <c r="A286" t="str">
        <f>'raw data'!B286</f>
        <v>F</v>
      </c>
      <c r="B286">
        <v>1</v>
      </c>
      <c r="C286" s="12">
        <v>2</v>
      </c>
      <c r="D286" s="12">
        <v>2</v>
      </c>
      <c r="E286" s="12">
        <v>5</v>
      </c>
      <c r="F286" s="12">
        <v>1</v>
      </c>
      <c r="G286" s="12">
        <v>2</v>
      </c>
      <c r="H286" s="12">
        <v>1</v>
      </c>
      <c r="I286" s="12">
        <v>1</v>
      </c>
      <c r="J286" s="12">
        <v>2</v>
      </c>
      <c r="K286" s="12">
        <v>1</v>
      </c>
      <c r="L286" s="12">
        <v>1</v>
      </c>
      <c r="M286" s="12">
        <v>0</v>
      </c>
      <c r="N286" s="12">
        <v>0</v>
      </c>
      <c r="O286" s="12">
        <v>2</v>
      </c>
      <c r="P286" s="12">
        <v>1</v>
      </c>
      <c r="Q286" s="12">
        <v>3</v>
      </c>
      <c r="R286" s="12" t="s">
        <v>526</v>
      </c>
      <c r="S286" s="12">
        <v>1</v>
      </c>
    </row>
    <row r="287" spans="1:19" x14ac:dyDescent="0.25">
      <c r="A287" t="str">
        <f>'raw data'!B287</f>
        <v>F</v>
      </c>
      <c r="B287">
        <v>1</v>
      </c>
      <c r="C287" s="12">
        <v>4</v>
      </c>
      <c r="D287" s="12">
        <v>1</v>
      </c>
      <c r="E287" s="12">
        <v>1</v>
      </c>
      <c r="F287" s="12" t="s">
        <v>526</v>
      </c>
      <c r="G287" s="12" t="s">
        <v>526</v>
      </c>
      <c r="H287" s="12">
        <v>5</v>
      </c>
      <c r="I287" s="12">
        <v>2</v>
      </c>
      <c r="J287" s="12">
        <v>2</v>
      </c>
      <c r="K287" s="12" t="s">
        <v>526</v>
      </c>
      <c r="L287" s="12">
        <v>0</v>
      </c>
      <c r="M287" s="12">
        <v>0</v>
      </c>
      <c r="N287" s="12">
        <v>1</v>
      </c>
      <c r="O287" s="12">
        <v>4</v>
      </c>
      <c r="P287" s="12">
        <v>0</v>
      </c>
      <c r="Q287" s="12" t="s">
        <v>526</v>
      </c>
      <c r="R287" s="12">
        <v>1</v>
      </c>
      <c r="S287" s="12">
        <v>0</v>
      </c>
    </row>
    <row r="288" spans="1:19" x14ac:dyDescent="0.25">
      <c r="A288" t="str">
        <f>'raw data'!B288</f>
        <v>F</v>
      </c>
      <c r="B288">
        <v>1</v>
      </c>
      <c r="C288" s="12">
        <v>3</v>
      </c>
      <c r="D288" s="12">
        <v>4</v>
      </c>
      <c r="E288" s="12" t="s">
        <v>526</v>
      </c>
      <c r="F288" s="12">
        <v>5</v>
      </c>
      <c r="G288" s="12">
        <v>5</v>
      </c>
      <c r="H288" s="12">
        <v>5</v>
      </c>
      <c r="I288" s="12">
        <v>5</v>
      </c>
      <c r="J288" s="12" t="s">
        <v>526</v>
      </c>
      <c r="K288" s="12">
        <v>1</v>
      </c>
      <c r="L288" s="12">
        <v>1</v>
      </c>
      <c r="M288" s="12">
        <v>1</v>
      </c>
      <c r="N288" s="12">
        <v>0</v>
      </c>
      <c r="O288" s="12">
        <v>3</v>
      </c>
      <c r="P288" s="12">
        <v>0</v>
      </c>
      <c r="Q288" s="12" t="s">
        <v>526</v>
      </c>
      <c r="R288" s="12">
        <v>1</v>
      </c>
      <c r="S288" s="12">
        <v>1</v>
      </c>
    </row>
    <row r="289" spans="1:19" x14ac:dyDescent="0.25">
      <c r="A289" t="str">
        <f>'raw data'!B289</f>
        <v>M</v>
      </c>
      <c r="B289">
        <v>2</v>
      </c>
      <c r="C289" s="12">
        <v>3</v>
      </c>
      <c r="D289" s="12" t="s">
        <v>526</v>
      </c>
      <c r="E289" s="12" t="s">
        <v>526</v>
      </c>
      <c r="F289" s="12">
        <v>5</v>
      </c>
      <c r="G289" s="12">
        <v>5</v>
      </c>
      <c r="H289" s="12">
        <v>5</v>
      </c>
      <c r="I289" s="12">
        <v>2</v>
      </c>
      <c r="J289" s="12">
        <v>2</v>
      </c>
      <c r="K289" s="12">
        <v>1</v>
      </c>
      <c r="L289" s="12">
        <v>0</v>
      </c>
      <c r="M289" s="12">
        <v>0</v>
      </c>
      <c r="N289" s="12">
        <v>1</v>
      </c>
      <c r="O289" s="12">
        <v>5</v>
      </c>
      <c r="P289" s="12">
        <v>1</v>
      </c>
      <c r="Q289" s="12">
        <v>2</v>
      </c>
      <c r="R289" s="12">
        <v>1</v>
      </c>
      <c r="S289" s="12">
        <v>1</v>
      </c>
    </row>
    <row r="290" spans="1:19" x14ac:dyDescent="0.25">
      <c r="A290" t="str">
        <f>'raw data'!B290</f>
        <v>F</v>
      </c>
      <c r="B290">
        <v>1</v>
      </c>
      <c r="C290" s="12">
        <v>3</v>
      </c>
      <c r="D290" s="12">
        <v>4</v>
      </c>
      <c r="E290" s="12" t="s">
        <v>526</v>
      </c>
      <c r="F290" s="12">
        <v>1</v>
      </c>
      <c r="G290" s="12">
        <v>1</v>
      </c>
      <c r="H290" s="12">
        <v>2</v>
      </c>
      <c r="I290" s="12">
        <v>1</v>
      </c>
      <c r="J290" s="12">
        <v>5</v>
      </c>
      <c r="K290" s="12">
        <v>0</v>
      </c>
      <c r="L290" s="12">
        <v>1</v>
      </c>
      <c r="M290" s="12" t="s">
        <v>526</v>
      </c>
      <c r="N290" s="12">
        <v>0</v>
      </c>
      <c r="O290" s="12">
        <v>3</v>
      </c>
      <c r="P290" s="12">
        <v>1</v>
      </c>
      <c r="Q290" s="12">
        <v>1</v>
      </c>
      <c r="R290" s="12">
        <v>1</v>
      </c>
      <c r="S290" s="12" t="s">
        <v>526</v>
      </c>
    </row>
    <row r="291" spans="1:19" x14ac:dyDescent="0.25">
      <c r="A291" t="str">
        <f>'raw data'!B291</f>
        <v>F</v>
      </c>
      <c r="B291">
        <v>1</v>
      </c>
      <c r="C291" s="12">
        <v>1</v>
      </c>
      <c r="D291" s="12">
        <v>1</v>
      </c>
      <c r="E291" s="12">
        <v>1</v>
      </c>
      <c r="F291" s="12">
        <v>2</v>
      </c>
      <c r="G291" s="12">
        <v>1</v>
      </c>
      <c r="H291" s="12">
        <v>1</v>
      </c>
      <c r="I291" s="12">
        <v>1</v>
      </c>
      <c r="J291" s="12">
        <v>1</v>
      </c>
      <c r="K291" s="12">
        <v>1</v>
      </c>
      <c r="L291" s="12">
        <v>1</v>
      </c>
      <c r="M291" s="12">
        <v>0</v>
      </c>
      <c r="N291" s="12" t="s">
        <v>526</v>
      </c>
      <c r="O291" s="12">
        <v>3</v>
      </c>
      <c r="P291" s="12">
        <v>0</v>
      </c>
      <c r="Q291" s="12" t="s">
        <v>526</v>
      </c>
      <c r="R291" s="12" t="s">
        <v>526</v>
      </c>
      <c r="S291" s="12" t="s">
        <v>526</v>
      </c>
    </row>
    <row r="292" spans="1:19" x14ac:dyDescent="0.25">
      <c r="A292" t="str">
        <f>'raw data'!B292</f>
        <v>F</v>
      </c>
      <c r="B292">
        <v>1</v>
      </c>
      <c r="C292" s="12">
        <v>3</v>
      </c>
      <c r="D292" s="12">
        <v>4</v>
      </c>
      <c r="E292" s="12" t="s">
        <v>526</v>
      </c>
      <c r="F292" s="12">
        <v>1</v>
      </c>
      <c r="G292" s="12">
        <v>2</v>
      </c>
      <c r="H292" s="12">
        <v>2</v>
      </c>
      <c r="I292" s="12">
        <v>2</v>
      </c>
      <c r="J292" s="12">
        <v>1</v>
      </c>
      <c r="K292" s="12">
        <v>1</v>
      </c>
      <c r="L292" s="12" t="s">
        <v>526</v>
      </c>
      <c r="M292" s="12">
        <v>0</v>
      </c>
      <c r="N292" s="12">
        <v>1</v>
      </c>
      <c r="O292" s="12">
        <v>4</v>
      </c>
      <c r="P292" s="12">
        <v>1</v>
      </c>
      <c r="Q292" s="12">
        <v>4</v>
      </c>
      <c r="R292" s="12">
        <v>0</v>
      </c>
      <c r="S292" s="12">
        <v>0</v>
      </c>
    </row>
    <row r="293" spans="1:19" x14ac:dyDescent="0.25">
      <c r="A293" t="str">
        <f>'raw data'!B293</f>
        <v>F</v>
      </c>
      <c r="B293">
        <v>1</v>
      </c>
      <c r="C293" s="12">
        <v>3</v>
      </c>
      <c r="D293" s="12">
        <v>4</v>
      </c>
      <c r="E293" s="12" t="s">
        <v>526</v>
      </c>
      <c r="F293" s="12">
        <v>1</v>
      </c>
      <c r="G293" s="12">
        <v>1</v>
      </c>
      <c r="H293" s="12">
        <v>2</v>
      </c>
      <c r="I293" s="12" t="s">
        <v>526</v>
      </c>
      <c r="J293" s="12">
        <v>5</v>
      </c>
      <c r="K293" s="12">
        <v>0</v>
      </c>
      <c r="L293" s="12">
        <v>1</v>
      </c>
      <c r="M293" s="12" t="s">
        <v>526</v>
      </c>
      <c r="N293" s="12">
        <v>0</v>
      </c>
      <c r="O293" s="12">
        <v>3</v>
      </c>
      <c r="P293" s="12">
        <v>1</v>
      </c>
      <c r="Q293" s="12">
        <v>1</v>
      </c>
      <c r="R293" s="12">
        <v>1</v>
      </c>
      <c r="S293" s="12" t="s">
        <v>526</v>
      </c>
    </row>
    <row r="294" spans="1:19" x14ac:dyDescent="0.25">
      <c r="A294" t="str">
        <f>'raw data'!B294</f>
        <v>M</v>
      </c>
      <c r="B294">
        <v>2</v>
      </c>
      <c r="C294" s="12">
        <v>3</v>
      </c>
      <c r="D294" s="12" t="s">
        <v>526</v>
      </c>
      <c r="E294" s="12" t="s">
        <v>526</v>
      </c>
      <c r="F294" s="12">
        <v>5</v>
      </c>
      <c r="G294" s="12">
        <v>2</v>
      </c>
      <c r="H294" s="12">
        <v>2</v>
      </c>
      <c r="I294" s="12">
        <v>2</v>
      </c>
      <c r="J294" s="12">
        <v>2</v>
      </c>
      <c r="K294" s="12">
        <v>0</v>
      </c>
      <c r="L294" s="12">
        <v>0</v>
      </c>
      <c r="M294" s="12" t="s">
        <v>526</v>
      </c>
      <c r="N294" s="12">
        <v>1</v>
      </c>
      <c r="O294" s="12">
        <v>5</v>
      </c>
      <c r="P294" s="12">
        <v>1</v>
      </c>
      <c r="Q294" s="12">
        <v>2</v>
      </c>
      <c r="R294" s="12">
        <v>1</v>
      </c>
      <c r="S294" s="12">
        <v>1</v>
      </c>
    </row>
    <row r="295" spans="1:19" x14ac:dyDescent="0.25">
      <c r="A295" t="str">
        <f>'raw data'!B295</f>
        <v>F</v>
      </c>
      <c r="B295">
        <v>1</v>
      </c>
      <c r="C295" s="12">
        <v>1</v>
      </c>
      <c r="D295" s="12">
        <v>1</v>
      </c>
      <c r="E295" s="12">
        <v>1</v>
      </c>
      <c r="F295" s="12">
        <v>2</v>
      </c>
      <c r="G295" s="12">
        <v>1</v>
      </c>
      <c r="H295" s="12">
        <v>1</v>
      </c>
      <c r="I295" s="12">
        <v>1</v>
      </c>
      <c r="J295" s="12">
        <v>1</v>
      </c>
      <c r="K295" s="12">
        <v>1</v>
      </c>
      <c r="L295" s="12" t="s">
        <v>526</v>
      </c>
      <c r="M295" s="12">
        <v>0</v>
      </c>
      <c r="N295" s="12">
        <v>1</v>
      </c>
      <c r="O295" s="12">
        <v>4</v>
      </c>
      <c r="P295" s="12">
        <v>0</v>
      </c>
      <c r="Q295" s="12" t="s">
        <v>526</v>
      </c>
      <c r="R295" s="12">
        <v>1</v>
      </c>
      <c r="S295" s="12" t="s">
        <v>526</v>
      </c>
    </row>
    <row r="296" spans="1:19" x14ac:dyDescent="0.25">
      <c r="A296" t="str">
        <f>'raw data'!B296</f>
        <v>M</v>
      </c>
      <c r="B296">
        <v>2</v>
      </c>
      <c r="C296" s="12">
        <v>3</v>
      </c>
      <c r="D296" s="12" t="s">
        <v>526</v>
      </c>
      <c r="E296" s="12" t="s">
        <v>526</v>
      </c>
      <c r="F296" s="12">
        <v>5</v>
      </c>
      <c r="G296" s="12">
        <v>2</v>
      </c>
      <c r="H296" s="12">
        <v>5</v>
      </c>
      <c r="I296" s="12">
        <v>2</v>
      </c>
      <c r="J296" s="12">
        <v>2</v>
      </c>
      <c r="K296" s="12">
        <v>0</v>
      </c>
      <c r="L296" s="12">
        <v>0</v>
      </c>
      <c r="M296" s="12">
        <v>0</v>
      </c>
      <c r="N296" s="12">
        <v>1</v>
      </c>
      <c r="O296" s="12">
        <v>5</v>
      </c>
      <c r="P296" s="12">
        <v>1</v>
      </c>
      <c r="Q296" s="12">
        <v>2</v>
      </c>
      <c r="R296" s="12">
        <v>1</v>
      </c>
      <c r="S296" s="12">
        <v>1</v>
      </c>
    </row>
    <row r="297" spans="1:19" x14ac:dyDescent="0.25">
      <c r="A297" t="str">
        <f>'raw data'!B297</f>
        <v>M</v>
      </c>
      <c r="B297">
        <v>2</v>
      </c>
      <c r="C297" s="12">
        <v>4</v>
      </c>
      <c r="D297" s="12" t="s">
        <v>526</v>
      </c>
      <c r="E297" s="12" t="s">
        <v>526</v>
      </c>
      <c r="F297" s="12">
        <v>2</v>
      </c>
      <c r="G297" s="12" t="s">
        <v>526</v>
      </c>
      <c r="H297" s="12">
        <v>5</v>
      </c>
      <c r="I297" s="12" t="s">
        <v>526</v>
      </c>
      <c r="J297" s="12" t="s">
        <v>526</v>
      </c>
      <c r="K297" s="12">
        <v>1</v>
      </c>
      <c r="L297" s="12">
        <v>1</v>
      </c>
      <c r="M297" s="12">
        <v>0</v>
      </c>
      <c r="N297" s="12">
        <v>0</v>
      </c>
      <c r="O297" s="12">
        <v>4</v>
      </c>
      <c r="P297" s="12">
        <v>0</v>
      </c>
      <c r="Q297" s="12" t="s">
        <v>526</v>
      </c>
      <c r="R297" s="12">
        <v>1</v>
      </c>
      <c r="S297" s="12">
        <v>0</v>
      </c>
    </row>
    <row r="298" spans="1:19" x14ac:dyDescent="0.25">
      <c r="A298" t="str">
        <f>'raw data'!B298</f>
        <v>U</v>
      </c>
      <c r="B298">
        <v>3</v>
      </c>
      <c r="C298" s="12">
        <v>1</v>
      </c>
      <c r="D298" s="12">
        <v>1</v>
      </c>
      <c r="E298" s="12">
        <v>5</v>
      </c>
      <c r="F298" s="12">
        <v>2</v>
      </c>
      <c r="G298" s="12">
        <v>1</v>
      </c>
      <c r="H298" s="12" t="s">
        <v>526</v>
      </c>
      <c r="I298" s="12">
        <v>1</v>
      </c>
      <c r="J298" s="12">
        <v>2</v>
      </c>
      <c r="K298" s="12" t="s">
        <v>526</v>
      </c>
      <c r="L298" s="12">
        <v>1</v>
      </c>
      <c r="M298" s="12">
        <v>0</v>
      </c>
      <c r="N298" s="12">
        <v>1</v>
      </c>
      <c r="O298" s="12">
        <v>4</v>
      </c>
      <c r="P298" s="12">
        <v>0</v>
      </c>
      <c r="Q298" s="12" t="s">
        <v>526</v>
      </c>
      <c r="R298" s="12">
        <v>1</v>
      </c>
      <c r="S298" s="12" t="s">
        <v>526</v>
      </c>
    </row>
    <row r="299" spans="1:19" x14ac:dyDescent="0.25">
      <c r="A299" t="str">
        <f>'raw data'!B299</f>
        <v>M</v>
      </c>
      <c r="B299">
        <v>2</v>
      </c>
      <c r="C299" s="12">
        <v>4</v>
      </c>
      <c r="D299" s="12" t="s">
        <v>526</v>
      </c>
      <c r="E299" s="12" t="s">
        <v>526</v>
      </c>
      <c r="F299" s="12" t="s">
        <v>526</v>
      </c>
      <c r="G299" s="12" t="s">
        <v>526</v>
      </c>
      <c r="H299" s="12">
        <v>5</v>
      </c>
      <c r="I299" s="12" t="s">
        <v>526</v>
      </c>
      <c r="J299" s="12">
        <v>2</v>
      </c>
      <c r="K299" s="12">
        <v>1</v>
      </c>
      <c r="L299" s="12">
        <v>1</v>
      </c>
      <c r="M299" s="12">
        <v>1</v>
      </c>
      <c r="N299" s="12">
        <v>0</v>
      </c>
      <c r="O299" s="12">
        <v>1</v>
      </c>
      <c r="P299" s="12">
        <v>1</v>
      </c>
      <c r="Q299" s="12">
        <v>4</v>
      </c>
      <c r="R299" s="12">
        <v>1</v>
      </c>
      <c r="S299" s="12">
        <v>1</v>
      </c>
    </row>
    <row r="300" spans="1:19" x14ac:dyDescent="0.25">
      <c r="A300" t="str">
        <f>'raw data'!B300</f>
        <v>F</v>
      </c>
      <c r="B300">
        <v>1</v>
      </c>
      <c r="C300" s="12">
        <v>3</v>
      </c>
      <c r="D300" s="12">
        <v>4</v>
      </c>
      <c r="E300" s="12" t="s">
        <v>526</v>
      </c>
      <c r="F300" s="12">
        <v>1</v>
      </c>
      <c r="G300" s="12">
        <v>1</v>
      </c>
      <c r="H300" s="12">
        <v>2</v>
      </c>
      <c r="I300" s="12">
        <v>1</v>
      </c>
      <c r="J300" s="12">
        <v>1</v>
      </c>
      <c r="K300" s="12">
        <v>0</v>
      </c>
      <c r="L300" s="12">
        <v>1</v>
      </c>
      <c r="M300" s="12" t="s">
        <v>526</v>
      </c>
      <c r="N300" s="12">
        <v>0</v>
      </c>
      <c r="O300" s="12">
        <v>3</v>
      </c>
      <c r="P300" s="12">
        <v>1</v>
      </c>
      <c r="Q300" s="12">
        <v>1</v>
      </c>
      <c r="R300" s="12">
        <v>1</v>
      </c>
      <c r="S300" s="12" t="s">
        <v>526</v>
      </c>
    </row>
    <row r="301" spans="1:19" x14ac:dyDescent="0.25">
      <c r="A301" t="str">
        <f>'raw data'!B301</f>
        <v>F</v>
      </c>
      <c r="B301">
        <v>1</v>
      </c>
      <c r="C301" s="12">
        <v>2</v>
      </c>
      <c r="D301" s="12">
        <v>1</v>
      </c>
      <c r="E301" s="12">
        <v>4</v>
      </c>
      <c r="F301" s="12">
        <v>1</v>
      </c>
      <c r="G301" s="12">
        <v>1</v>
      </c>
      <c r="H301" s="12">
        <v>2</v>
      </c>
      <c r="I301" s="12">
        <v>1</v>
      </c>
      <c r="J301" s="12">
        <v>5</v>
      </c>
      <c r="K301" s="12">
        <v>0</v>
      </c>
      <c r="L301" s="12">
        <v>1</v>
      </c>
      <c r="M301" s="12">
        <v>0</v>
      </c>
      <c r="N301" s="12" t="s">
        <v>526</v>
      </c>
      <c r="O301" s="12">
        <v>3</v>
      </c>
      <c r="P301" s="12" t="s">
        <v>526</v>
      </c>
      <c r="Q301" s="12" t="s">
        <v>526</v>
      </c>
      <c r="R301" s="12">
        <v>0</v>
      </c>
      <c r="S301" s="12">
        <v>0</v>
      </c>
    </row>
    <row r="302" spans="1:19" x14ac:dyDescent="0.25">
      <c r="A302" t="str">
        <f>'raw data'!B302</f>
        <v>M</v>
      </c>
      <c r="B302">
        <v>2</v>
      </c>
      <c r="C302" s="12">
        <v>3</v>
      </c>
      <c r="D302" s="12" t="s">
        <v>526</v>
      </c>
      <c r="E302" s="12" t="s">
        <v>526</v>
      </c>
      <c r="F302" s="12">
        <v>5</v>
      </c>
      <c r="G302" s="12">
        <v>2</v>
      </c>
      <c r="H302" s="12">
        <v>2</v>
      </c>
      <c r="I302" s="12">
        <v>1</v>
      </c>
      <c r="J302" s="12">
        <v>1</v>
      </c>
      <c r="K302" s="12">
        <v>1</v>
      </c>
      <c r="L302" s="12">
        <v>0</v>
      </c>
      <c r="M302" s="12" t="s">
        <v>526</v>
      </c>
      <c r="N302" s="12">
        <v>1</v>
      </c>
      <c r="O302" s="12">
        <v>5</v>
      </c>
      <c r="P302" s="12">
        <v>0</v>
      </c>
      <c r="Q302" s="12" t="s">
        <v>526</v>
      </c>
      <c r="R302" s="12">
        <v>1</v>
      </c>
      <c r="S302" s="12">
        <v>1</v>
      </c>
    </row>
    <row r="303" spans="1:19" x14ac:dyDescent="0.25">
      <c r="A303" t="str">
        <f>'raw data'!B303</f>
        <v>M</v>
      </c>
      <c r="B303">
        <v>2</v>
      </c>
      <c r="C303" s="12">
        <v>3</v>
      </c>
      <c r="D303" s="12" t="s">
        <v>526</v>
      </c>
      <c r="E303" s="12" t="s">
        <v>526</v>
      </c>
      <c r="F303" s="12">
        <v>5</v>
      </c>
      <c r="G303" s="12">
        <v>5</v>
      </c>
      <c r="H303" s="12">
        <v>2</v>
      </c>
      <c r="I303" s="12">
        <v>2</v>
      </c>
      <c r="J303" s="12">
        <v>5</v>
      </c>
      <c r="K303" s="12">
        <v>1</v>
      </c>
      <c r="L303" s="12">
        <v>0</v>
      </c>
      <c r="M303" s="12">
        <v>0</v>
      </c>
      <c r="N303" s="12">
        <v>0</v>
      </c>
      <c r="O303" s="12">
        <v>4</v>
      </c>
      <c r="P303" s="12">
        <v>0</v>
      </c>
      <c r="Q303" s="12" t="s">
        <v>526</v>
      </c>
      <c r="R303" s="12" t="s">
        <v>526</v>
      </c>
      <c r="S303" s="12">
        <v>0</v>
      </c>
    </row>
    <row r="304" spans="1:19" x14ac:dyDescent="0.25">
      <c r="A304" t="str">
        <f>'raw data'!B304</f>
        <v>M</v>
      </c>
      <c r="B304">
        <v>2</v>
      </c>
      <c r="C304" s="12">
        <v>2</v>
      </c>
      <c r="D304" s="12">
        <v>2</v>
      </c>
      <c r="E304" s="12">
        <v>2</v>
      </c>
      <c r="F304" s="12">
        <v>1</v>
      </c>
      <c r="G304" s="12">
        <v>2</v>
      </c>
      <c r="H304" s="12">
        <v>2</v>
      </c>
      <c r="I304" s="12">
        <v>2</v>
      </c>
      <c r="J304" s="12">
        <v>2</v>
      </c>
      <c r="K304" s="12">
        <v>1</v>
      </c>
      <c r="L304" s="12">
        <v>1</v>
      </c>
      <c r="M304" s="12">
        <v>0</v>
      </c>
      <c r="N304" s="12">
        <v>0</v>
      </c>
      <c r="O304" s="12">
        <v>3</v>
      </c>
      <c r="P304" s="12">
        <v>1</v>
      </c>
      <c r="Q304" s="12">
        <v>1</v>
      </c>
      <c r="R304" s="12">
        <v>1</v>
      </c>
      <c r="S304" s="12">
        <v>1</v>
      </c>
    </row>
    <row r="305" spans="1:19" x14ac:dyDescent="0.25">
      <c r="A305" t="str">
        <f>'raw data'!B305</f>
        <v>F</v>
      </c>
      <c r="B305">
        <v>1</v>
      </c>
      <c r="C305" s="12">
        <v>2</v>
      </c>
      <c r="D305" s="12">
        <v>1</v>
      </c>
      <c r="E305" s="12">
        <v>4</v>
      </c>
      <c r="F305" s="12">
        <v>1</v>
      </c>
      <c r="G305" s="12">
        <v>1</v>
      </c>
      <c r="H305" s="12">
        <v>2</v>
      </c>
      <c r="I305" s="12">
        <v>1</v>
      </c>
      <c r="J305" s="12">
        <v>5</v>
      </c>
      <c r="K305" s="12" t="s">
        <v>526</v>
      </c>
      <c r="L305" s="12">
        <v>1</v>
      </c>
      <c r="M305" s="12">
        <v>0</v>
      </c>
      <c r="N305" s="12">
        <v>1</v>
      </c>
      <c r="O305" s="12">
        <v>3</v>
      </c>
      <c r="P305" s="12">
        <v>1</v>
      </c>
      <c r="Q305" s="12">
        <v>2</v>
      </c>
      <c r="R305" s="12">
        <v>0</v>
      </c>
      <c r="S305" s="12">
        <v>0</v>
      </c>
    </row>
    <row r="306" spans="1:19" x14ac:dyDescent="0.25">
      <c r="A306" t="str">
        <f>'raw data'!B306</f>
        <v>M</v>
      </c>
      <c r="B306">
        <v>2</v>
      </c>
      <c r="C306" s="12">
        <v>5</v>
      </c>
      <c r="D306" s="12" t="s">
        <v>526</v>
      </c>
      <c r="E306" s="12" t="s">
        <v>526</v>
      </c>
      <c r="F306" s="12" t="s">
        <v>526</v>
      </c>
      <c r="G306" s="12" t="s">
        <v>526</v>
      </c>
      <c r="H306" s="12" t="s">
        <v>526</v>
      </c>
      <c r="I306" s="12" t="s">
        <v>526</v>
      </c>
      <c r="J306" s="12">
        <v>5</v>
      </c>
      <c r="K306" s="12">
        <v>1</v>
      </c>
      <c r="L306" s="12" t="s">
        <v>526</v>
      </c>
      <c r="M306" s="12">
        <v>0</v>
      </c>
      <c r="N306" s="12" t="s">
        <v>526</v>
      </c>
      <c r="O306" s="12">
        <v>4</v>
      </c>
      <c r="P306" s="12" t="s">
        <v>526</v>
      </c>
      <c r="Q306" s="12" t="s">
        <v>526</v>
      </c>
      <c r="R306" s="12">
        <v>1</v>
      </c>
      <c r="S306" s="12">
        <v>1</v>
      </c>
    </row>
    <row r="307" spans="1:19" x14ac:dyDescent="0.25">
      <c r="A307" t="str">
        <f>'raw data'!B307</f>
        <v>F</v>
      </c>
      <c r="B307">
        <v>1</v>
      </c>
      <c r="C307" s="12">
        <v>3</v>
      </c>
      <c r="D307" s="12">
        <v>4</v>
      </c>
      <c r="E307" s="12" t="s">
        <v>526</v>
      </c>
      <c r="F307" s="12">
        <v>5</v>
      </c>
      <c r="G307" s="12">
        <v>2</v>
      </c>
      <c r="H307" s="12">
        <v>2</v>
      </c>
      <c r="I307" s="12">
        <v>2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4</v>
      </c>
      <c r="P307" s="12">
        <v>1</v>
      </c>
      <c r="Q307" s="12">
        <v>1</v>
      </c>
      <c r="R307" s="12">
        <v>1</v>
      </c>
      <c r="S307" s="12">
        <v>1</v>
      </c>
    </row>
    <row r="308" spans="1:19" x14ac:dyDescent="0.25">
      <c r="A308" t="str">
        <f>'raw data'!B308</f>
        <v>M</v>
      </c>
      <c r="B308">
        <v>2</v>
      </c>
      <c r="C308" s="12">
        <v>2</v>
      </c>
      <c r="D308" s="12">
        <v>1</v>
      </c>
      <c r="E308" s="12">
        <v>5</v>
      </c>
      <c r="F308" s="12">
        <v>2</v>
      </c>
      <c r="G308" s="12">
        <v>1</v>
      </c>
      <c r="H308" s="12" t="s">
        <v>526</v>
      </c>
      <c r="I308" s="12" t="s">
        <v>526</v>
      </c>
      <c r="J308" s="12">
        <v>2</v>
      </c>
      <c r="K308" s="12" t="s">
        <v>526</v>
      </c>
      <c r="L308" s="12">
        <v>1</v>
      </c>
      <c r="M308" s="12">
        <v>0</v>
      </c>
      <c r="N308" s="12">
        <v>1</v>
      </c>
      <c r="O308" s="12">
        <v>2</v>
      </c>
      <c r="P308" s="12">
        <v>0</v>
      </c>
      <c r="Q308" s="12" t="s">
        <v>526</v>
      </c>
      <c r="R308" s="12">
        <v>1</v>
      </c>
      <c r="S308" s="12" t="s">
        <v>526</v>
      </c>
    </row>
    <row r="309" spans="1:19" x14ac:dyDescent="0.25">
      <c r="A309" t="str">
        <f>'raw data'!B309</f>
        <v>F</v>
      </c>
      <c r="B309">
        <v>1</v>
      </c>
      <c r="C309" s="12">
        <v>3</v>
      </c>
      <c r="D309" s="12">
        <v>2</v>
      </c>
      <c r="E309" s="12">
        <v>4</v>
      </c>
      <c r="F309" s="12">
        <v>5</v>
      </c>
      <c r="G309" s="12">
        <v>2</v>
      </c>
      <c r="H309" s="12">
        <v>2</v>
      </c>
      <c r="I309" s="12">
        <v>2</v>
      </c>
      <c r="J309" s="12">
        <v>2</v>
      </c>
      <c r="K309" s="12">
        <v>1</v>
      </c>
      <c r="L309" s="12">
        <v>1</v>
      </c>
      <c r="M309" s="12">
        <v>0</v>
      </c>
      <c r="N309" s="12">
        <v>1</v>
      </c>
      <c r="O309" s="12">
        <v>4</v>
      </c>
      <c r="P309" s="12">
        <v>1</v>
      </c>
      <c r="Q309" s="12">
        <v>2</v>
      </c>
      <c r="R309" s="12">
        <v>1</v>
      </c>
      <c r="S309" s="12">
        <v>1</v>
      </c>
    </row>
    <row r="310" spans="1:19" x14ac:dyDescent="0.25">
      <c r="A310" t="str">
        <f>'raw data'!B310</f>
        <v>F</v>
      </c>
      <c r="B310">
        <v>1</v>
      </c>
      <c r="C310" s="12">
        <v>2</v>
      </c>
      <c r="D310" s="12">
        <v>2</v>
      </c>
      <c r="E310" s="12">
        <v>4</v>
      </c>
      <c r="F310" s="12">
        <v>1</v>
      </c>
      <c r="G310" s="12">
        <v>1</v>
      </c>
      <c r="H310" s="12">
        <v>1</v>
      </c>
      <c r="I310" s="12">
        <v>1</v>
      </c>
      <c r="J310" s="12">
        <v>1</v>
      </c>
      <c r="K310" s="12">
        <v>1</v>
      </c>
      <c r="L310" s="12">
        <v>1</v>
      </c>
      <c r="M310" s="12">
        <v>0</v>
      </c>
      <c r="N310" s="12">
        <v>1</v>
      </c>
      <c r="O310" s="12">
        <v>2</v>
      </c>
      <c r="P310" s="12">
        <v>1</v>
      </c>
      <c r="Q310" s="12">
        <v>4</v>
      </c>
      <c r="R310" s="12">
        <v>1</v>
      </c>
      <c r="S310" s="12">
        <v>1</v>
      </c>
    </row>
    <row r="311" spans="1:19" x14ac:dyDescent="0.25">
      <c r="A311" t="str">
        <f>'raw data'!B311</f>
        <v>M</v>
      </c>
      <c r="B311">
        <v>2</v>
      </c>
      <c r="C311" s="12">
        <v>4</v>
      </c>
      <c r="D311" s="12">
        <v>2</v>
      </c>
      <c r="E311" s="12">
        <v>1</v>
      </c>
      <c r="F311" s="12">
        <v>5</v>
      </c>
      <c r="G311" s="12">
        <v>5</v>
      </c>
      <c r="H311" s="12">
        <v>5</v>
      </c>
      <c r="I311" s="12">
        <v>2</v>
      </c>
      <c r="J311" s="12">
        <v>2</v>
      </c>
      <c r="K311" s="12" t="s">
        <v>526</v>
      </c>
      <c r="L311" s="12">
        <v>1</v>
      </c>
      <c r="M311" s="12">
        <v>0</v>
      </c>
      <c r="N311" s="12">
        <v>0</v>
      </c>
      <c r="O311" s="12">
        <v>5</v>
      </c>
      <c r="P311" s="12">
        <v>1</v>
      </c>
      <c r="Q311" s="12">
        <v>1</v>
      </c>
      <c r="R311" s="12">
        <v>1</v>
      </c>
      <c r="S311" s="12">
        <v>0</v>
      </c>
    </row>
    <row r="312" spans="1:19" x14ac:dyDescent="0.25">
      <c r="A312" t="str">
        <f>'raw data'!B312</f>
        <v>U</v>
      </c>
      <c r="B312">
        <v>3</v>
      </c>
      <c r="C312" s="12">
        <v>1</v>
      </c>
      <c r="D312" s="12">
        <v>1</v>
      </c>
      <c r="E312" s="12">
        <v>5</v>
      </c>
      <c r="F312" s="12">
        <v>2</v>
      </c>
      <c r="G312" s="12">
        <v>1</v>
      </c>
      <c r="H312" s="12" t="s">
        <v>526</v>
      </c>
      <c r="I312" s="12">
        <v>1</v>
      </c>
      <c r="J312" s="12">
        <v>2</v>
      </c>
      <c r="K312" s="12" t="s">
        <v>526</v>
      </c>
      <c r="L312" s="12">
        <v>1</v>
      </c>
      <c r="M312" s="12">
        <v>0</v>
      </c>
      <c r="N312" s="12">
        <v>1</v>
      </c>
      <c r="O312" s="12">
        <v>4</v>
      </c>
      <c r="P312" s="12">
        <v>0</v>
      </c>
      <c r="Q312" s="12" t="s">
        <v>526</v>
      </c>
      <c r="R312" s="12">
        <v>1</v>
      </c>
      <c r="S312" s="12" t="s">
        <v>526</v>
      </c>
    </row>
    <row r="313" spans="1:19" x14ac:dyDescent="0.25">
      <c r="A313" t="str">
        <f>'raw data'!B313</f>
        <v>F</v>
      </c>
      <c r="B313">
        <v>1</v>
      </c>
      <c r="C313" s="12">
        <v>4</v>
      </c>
      <c r="D313" s="12">
        <v>1</v>
      </c>
      <c r="E313" s="12">
        <v>1</v>
      </c>
      <c r="F313" s="12" t="s">
        <v>526</v>
      </c>
      <c r="G313" s="12" t="s">
        <v>526</v>
      </c>
      <c r="H313" s="12">
        <v>5</v>
      </c>
      <c r="I313" s="12">
        <v>2</v>
      </c>
      <c r="J313" s="12">
        <v>2</v>
      </c>
      <c r="K313" s="12" t="s">
        <v>526</v>
      </c>
      <c r="L313" s="12">
        <v>0</v>
      </c>
      <c r="M313" s="12">
        <v>0</v>
      </c>
      <c r="N313" s="12">
        <v>1</v>
      </c>
      <c r="O313" s="12">
        <v>4</v>
      </c>
      <c r="P313" s="12">
        <v>0</v>
      </c>
      <c r="Q313" s="12" t="s">
        <v>526</v>
      </c>
      <c r="R313" s="12">
        <v>1</v>
      </c>
      <c r="S313" s="12">
        <v>0</v>
      </c>
    </row>
    <row r="314" spans="1:19" x14ac:dyDescent="0.25">
      <c r="A314" t="str">
        <f>'raw data'!B314</f>
        <v>M</v>
      </c>
      <c r="B314">
        <v>2</v>
      </c>
      <c r="C314" s="12">
        <v>2</v>
      </c>
      <c r="D314" s="12">
        <v>2</v>
      </c>
      <c r="E314" s="12">
        <v>5</v>
      </c>
      <c r="F314" s="12">
        <v>1</v>
      </c>
      <c r="G314" s="12">
        <v>2</v>
      </c>
      <c r="H314" s="12">
        <v>1</v>
      </c>
      <c r="I314" s="12">
        <v>1</v>
      </c>
      <c r="J314" s="12">
        <v>2</v>
      </c>
      <c r="K314" s="12">
        <v>1</v>
      </c>
      <c r="L314" s="12">
        <v>1</v>
      </c>
      <c r="M314" s="12">
        <v>0</v>
      </c>
      <c r="N314" s="12">
        <v>0</v>
      </c>
      <c r="O314" s="12">
        <v>3</v>
      </c>
      <c r="P314" s="12">
        <v>1</v>
      </c>
      <c r="Q314" s="12">
        <v>3</v>
      </c>
      <c r="R314" s="12" t="s">
        <v>526</v>
      </c>
      <c r="S314" s="12">
        <v>1</v>
      </c>
    </row>
    <row r="315" spans="1:19" x14ac:dyDescent="0.25">
      <c r="A315" t="str">
        <f>'raw data'!B315</f>
        <v>F</v>
      </c>
      <c r="B315">
        <v>1</v>
      </c>
      <c r="C315" s="12">
        <v>3</v>
      </c>
      <c r="D315" s="12">
        <v>2</v>
      </c>
      <c r="E315" s="12">
        <v>4</v>
      </c>
      <c r="F315" s="12">
        <v>1</v>
      </c>
      <c r="G315" s="12">
        <v>2</v>
      </c>
      <c r="H315" s="12">
        <v>2</v>
      </c>
      <c r="I315" s="12">
        <v>2</v>
      </c>
      <c r="J315" s="12">
        <v>2</v>
      </c>
      <c r="K315" s="12">
        <v>1</v>
      </c>
      <c r="L315" s="12">
        <v>1</v>
      </c>
      <c r="M315" s="12" t="s">
        <v>526</v>
      </c>
      <c r="N315" s="12">
        <v>0</v>
      </c>
      <c r="O315" s="12">
        <v>5</v>
      </c>
      <c r="P315" s="12">
        <v>1</v>
      </c>
      <c r="Q315" s="12">
        <v>3</v>
      </c>
      <c r="R315" s="12">
        <v>1</v>
      </c>
      <c r="S315" s="12">
        <v>1</v>
      </c>
    </row>
    <row r="316" spans="1:19" x14ac:dyDescent="0.25">
      <c r="A316" t="str">
        <f>'raw data'!B316</f>
        <v>M</v>
      </c>
      <c r="B316">
        <v>2</v>
      </c>
      <c r="C316" s="12">
        <v>4</v>
      </c>
      <c r="D316" s="12" t="s">
        <v>526</v>
      </c>
      <c r="E316" s="12" t="s">
        <v>526</v>
      </c>
      <c r="F316" s="12" t="s">
        <v>526</v>
      </c>
      <c r="G316" s="12" t="s">
        <v>526</v>
      </c>
      <c r="H316" s="12">
        <v>5</v>
      </c>
      <c r="I316" s="12">
        <v>5</v>
      </c>
      <c r="J316" s="12">
        <v>2</v>
      </c>
      <c r="K316" s="12">
        <v>1</v>
      </c>
      <c r="L316" s="12">
        <v>1</v>
      </c>
      <c r="M316" s="12">
        <v>1</v>
      </c>
      <c r="N316" s="12">
        <v>0</v>
      </c>
      <c r="O316" s="12">
        <v>3</v>
      </c>
      <c r="P316" s="12">
        <v>0</v>
      </c>
      <c r="Q316" s="12" t="s">
        <v>526</v>
      </c>
      <c r="R316" s="12">
        <v>1</v>
      </c>
      <c r="S316" s="12">
        <v>1</v>
      </c>
    </row>
    <row r="317" spans="1:19" x14ac:dyDescent="0.25">
      <c r="A317" t="str">
        <f>'raw data'!B317</f>
        <v>F</v>
      </c>
      <c r="B317">
        <v>1</v>
      </c>
      <c r="C317" s="12">
        <v>3</v>
      </c>
      <c r="D317" s="12">
        <v>4</v>
      </c>
      <c r="E317" s="12" t="s">
        <v>526</v>
      </c>
      <c r="F317" s="12">
        <v>2</v>
      </c>
      <c r="G317" s="12">
        <v>1</v>
      </c>
      <c r="H317" s="12">
        <v>1</v>
      </c>
      <c r="I317" s="12" t="s">
        <v>526</v>
      </c>
      <c r="J317" s="12">
        <v>5</v>
      </c>
      <c r="K317" s="12">
        <v>1</v>
      </c>
      <c r="L317" s="12">
        <v>1</v>
      </c>
      <c r="M317" s="12" t="s">
        <v>526</v>
      </c>
      <c r="N317" s="12">
        <v>0</v>
      </c>
      <c r="O317" s="12">
        <v>3</v>
      </c>
      <c r="P317" s="12">
        <v>1</v>
      </c>
      <c r="Q317" s="12">
        <v>1</v>
      </c>
      <c r="R317" s="12">
        <v>1</v>
      </c>
      <c r="S317" s="12" t="s">
        <v>526</v>
      </c>
    </row>
    <row r="318" spans="1:19" x14ac:dyDescent="0.25">
      <c r="A318" t="str">
        <f>'raw data'!B318</f>
        <v>M</v>
      </c>
      <c r="B318">
        <v>2</v>
      </c>
      <c r="C318" s="12">
        <v>3</v>
      </c>
      <c r="D318" s="12">
        <v>4</v>
      </c>
      <c r="E318" s="12" t="s">
        <v>526</v>
      </c>
      <c r="F318" s="12">
        <v>5</v>
      </c>
      <c r="G318" s="12">
        <v>1</v>
      </c>
      <c r="H318" s="12">
        <v>2</v>
      </c>
      <c r="I318" s="12">
        <v>1</v>
      </c>
      <c r="J318" s="12">
        <v>2</v>
      </c>
      <c r="K318" s="12">
        <v>0</v>
      </c>
      <c r="L318" s="12">
        <v>0</v>
      </c>
      <c r="M318" s="12">
        <v>0</v>
      </c>
      <c r="N318" s="12">
        <v>1</v>
      </c>
      <c r="O318" s="12">
        <v>3</v>
      </c>
      <c r="P318" s="12">
        <v>1</v>
      </c>
      <c r="Q318" s="12">
        <v>2</v>
      </c>
      <c r="R318" s="12" t="s">
        <v>526</v>
      </c>
      <c r="S318" s="12">
        <v>1</v>
      </c>
    </row>
    <row r="319" spans="1:19" x14ac:dyDescent="0.25">
      <c r="A319" t="str">
        <f>'raw data'!B319</f>
        <v>M</v>
      </c>
      <c r="B319">
        <v>2</v>
      </c>
      <c r="C319" s="12">
        <v>3</v>
      </c>
      <c r="D319" s="12" t="s">
        <v>526</v>
      </c>
      <c r="E319" s="12" t="s">
        <v>526</v>
      </c>
      <c r="F319" s="12" t="s">
        <v>526</v>
      </c>
      <c r="G319" s="12">
        <v>5</v>
      </c>
      <c r="H319" s="12">
        <v>5</v>
      </c>
      <c r="I319" s="12">
        <v>5</v>
      </c>
      <c r="J319" s="12">
        <v>2</v>
      </c>
      <c r="K319" s="12">
        <v>1</v>
      </c>
      <c r="L319" s="12">
        <v>1</v>
      </c>
      <c r="M319" s="12">
        <v>1</v>
      </c>
      <c r="N319" s="12">
        <v>0</v>
      </c>
      <c r="O319" s="12">
        <v>3</v>
      </c>
      <c r="P319" s="12">
        <v>0</v>
      </c>
      <c r="Q319" s="12" t="s">
        <v>526</v>
      </c>
      <c r="R319" s="12">
        <v>1</v>
      </c>
      <c r="S319" s="12">
        <v>1</v>
      </c>
    </row>
    <row r="320" spans="1:19" x14ac:dyDescent="0.25">
      <c r="A320" t="str">
        <f>'raw data'!B320</f>
        <v>F</v>
      </c>
      <c r="B320">
        <v>1</v>
      </c>
      <c r="C320" s="12">
        <v>3</v>
      </c>
      <c r="D320" s="12">
        <v>4</v>
      </c>
      <c r="E320" s="12" t="s">
        <v>526</v>
      </c>
      <c r="F320" s="12">
        <v>5</v>
      </c>
      <c r="G320" s="12">
        <v>2</v>
      </c>
      <c r="H320" s="12">
        <v>2</v>
      </c>
      <c r="I320" s="12">
        <v>5</v>
      </c>
      <c r="J320" s="12">
        <v>1</v>
      </c>
      <c r="K320" s="12">
        <v>1</v>
      </c>
      <c r="L320" s="12">
        <v>1</v>
      </c>
      <c r="M320" s="12">
        <v>1</v>
      </c>
      <c r="N320" s="12">
        <v>0</v>
      </c>
      <c r="O320" s="12">
        <v>2</v>
      </c>
      <c r="P320" s="12">
        <v>1</v>
      </c>
      <c r="Q320" s="12">
        <v>1</v>
      </c>
      <c r="R320" s="12">
        <v>1</v>
      </c>
      <c r="S320" s="12">
        <v>1</v>
      </c>
    </row>
    <row r="321" spans="1:19" x14ac:dyDescent="0.25">
      <c r="A321" t="str">
        <f>'raw data'!B321</f>
        <v>F</v>
      </c>
      <c r="B321">
        <v>1</v>
      </c>
      <c r="C321" s="12">
        <v>4</v>
      </c>
      <c r="D321" s="12" t="s">
        <v>526</v>
      </c>
      <c r="E321" s="12" t="s">
        <v>526</v>
      </c>
      <c r="F321" s="12" t="s">
        <v>526</v>
      </c>
      <c r="G321" s="12">
        <v>5</v>
      </c>
      <c r="H321" s="12">
        <v>2</v>
      </c>
      <c r="I321" s="12">
        <v>2</v>
      </c>
      <c r="J321" s="12">
        <v>2</v>
      </c>
      <c r="K321" s="12">
        <v>1</v>
      </c>
      <c r="L321" s="12">
        <v>0</v>
      </c>
      <c r="M321" s="12">
        <v>0</v>
      </c>
      <c r="N321" s="12">
        <v>1</v>
      </c>
      <c r="O321" s="12">
        <v>4</v>
      </c>
      <c r="P321" s="12">
        <v>0</v>
      </c>
      <c r="Q321" s="12" t="s">
        <v>526</v>
      </c>
      <c r="R321" s="12">
        <v>1</v>
      </c>
      <c r="S321" s="12" t="s">
        <v>526</v>
      </c>
    </row>
    <row r="322" spans="1:19" x14ac:dyDescent="0.25">
      <c r="A322" t="str">
        <f>'raw data'!B322</f>
        <v>F</v>
      </c>
      <c r="B322">
        <v>1</v>
      </c>
      <c r="C322" s="12">
        <v>3</v>
      </c>
      <c r="D322" s="12">
        <v>2</v>
      </c>
      <c r="E322" s="12">
        <v>5</v>
      </c>
      <c r="F322" s="12">
        <v>2</v>
      </c>
      <c r="G322" s="12">
        <v>1</v>
      </c>
      <c r="H322" s="12">
        <v>1</v>
      </c>
      <c r="I322" s="12" t="s">
        <v>526</v>
      </c>
      <c r="J322" s="12">
        <v>5</v>
      </c>
      <c r="K322" s="12">
        <v>1</v>
      </c>
      <c r="L322" s="12">
        <v>1</v>
      </c>
      <c r="M322" s="12">
        <v>1</v>
      </c>
      <c r="N322" s="12">
        <v>1</v>
      </c>
      <c r="O322" s="12">
        <v>3</v>
      </c>
      <c r="P322" s="12">
        <v>0</v>
      </c>
      <c r="Q322" s="12" t="s">
        <v>526</v>
      </c>
      <c r="R322" s="12">
        <v>0</v>
      </c>
      <c r="S322" s="12" t="s">
        <v>526</v>
      </c>
    </row>
    <row r="323" spans="1:19" x14ac:dyDescent="0.25">
      <c r="A323" t="str">
        <f>'raw data'!B323</f>
        <v>M</v>
      </c>
      <c r="B323">
        <v>2</v>
      </c>
      <c r="C323" s="12">
        <v>3</v>
      </c>
      <c r="D323" s="12">
        <v>4</v>
      </c>
      <c r="E323" s="12" t="s">
        <v>526</v>
      </c>
      <c r="F323" s="12">
        <v>1</v>
      </c>
      <c r="G323" s="12">
        <v>2</v>
      </c>
      <c r="H323" s="12">
        <v>2</v>
      </c>
      <c r="I323" s="12">
        <v>2</v>
      </c>
      <c r="J323" s="12">
        <v>1</v>
      </c>
      <c r="K323" s="12">
        <v>1</v>
      </c>
      <c r="L323" s="12" t="s">
        <v>526</v>
      </c>
      <c r="M323" s="12">
        <v>0</v>
      </c>
      <c r="N323" s="12">
        <v>0</v>
      </c>
      <c r="O323" s="12">
        <v>4</v>
      </c>
      <c r="P323" s="12">
        <v>1</v>
      </c>
      <c r="Q323" s="12">
        <v>1</v>
      </c>
      <c r="R323" s="12">
        <v>1</v>
      </c>
      <c r="S323" s="12">
        <v>0</v>
      </c>
    </row>
    <row r="324" spans="1:19" x14ac:dyDescent="0.25">
      <c r="A324" t="str">
        <f>'raw data'!B324</f>
        <v>M</v>
      </c>
      <c r="B324">
        <v>2</v>
      </c>
      <c r="C324" s="12">
        <v>1</v>
      </c>
      <c r="D324" s="12">
        <v>1</v>
      </c>
      <c r="E324" s="12">
        <v>5</v>
      </c>
      <c r="F324" s="12">
        <v>2</v>
      </c>
      <c r="G324" s="12">
        <v>1</v>
      </c>
      <c r="H324" s="12" t="s">
        <v>526</v>
      </c>
      <c r="I324" s="12">
        <v>1</v>
      </c>
      <c r="J324" s="12">
        <v>2</v>
      </c>
      <c r="K324" s="12" t="s">
        <v>526</v>
      </c>
      <c r="L324" s="12">
        <v>1</v>
      </c>
      <c r="M324" s="12">
        <v>0</v>
      </c>
      <c r="N324" s="12">
        <v>1</v>
      </c>
      <c r="O324" s="12">
        <v>4</v>
      </c>
      <c r="P324" s="12">
        <v>0</v>
      </c>
      <c r="Q324" s="12" t="s">
        <v>526</v>
      </c>
      <c r="R324" s="12">
        <v>1</v>
      </c>
      <c r="S324" s="12" t="s">
        <v>526</v>
      </c>
    </row>
    <row r="325" spans="1:19" x14ac:dyDescent="0.25">
      <c r="A325" t="str">
        <f>'raw data'!B325</f>
        <v>F</v>
      </c>
      <c r="B325">
        <v>1</v>
      </c>
      <c r="C325" s="12">
        <v>3</v>
      </c>
      <c r="D325" s="12">
        <v>4</v>
      </c>
      <c r="E325" s="12" t="s">
        <v>526</v>
      </c>
      <c r="F325" s="12">
        <v>5</v>
      </c>
      <c r="G325" s="12">
        <v>5</v>
      </c>
      <c r="H325" s="12">
        <v>2</v>
      </c>
      <c r="I325" s="12">
        <v>5</v>
      </c>
      <c r="J325" s="12">
        <v>2</v>
      </c>
      <c r="K325" s="12">
        <v>1</v>
      </c>
      <c r="L325" s="12">
        <v>1</v>
      </c>
      <c r="M325" s="12" t="s">
        <v>526</v>
      </c>
      <c r="N325" s="12">
        <v>0</v>
      </c>
      <c r="O325" s="12">
        <v>2</v>
      </c>
      <c r="P325" s="12">
        <v>1</v>
      </c>
      <c r="Q325" s="12">
        <v>4</v>
      </c>
      <c r="R325" s="12">
        <v>1</v>
      </c>
      <c r="S325" s="12">
        <v>1</v>
      </c>
    </row>
    <row r="326" spans="1:19" x14ac:dyDescent="0.25">
      <c r="A326" t="str">
        <f>'raw data'!B326</f>
        <v>F</v>
      </c>
      <c r="B326">
        <v>1</v>
      </c>
      <c r="C326" s="12">
        <v>5</v>
      </c>
      <c r="D326" s="12">
        <v>1</v>
      </c>
      <c r="E326" s="12">
        <v>1</v>
      </c>
      <c r="F326" s="12" t="s">
        <v>526</v>
      </c>
      <c r="G326" s="12" t="s">
        <v>526</v>
      </c>
      <c r="H326" s="12">
        <v>5</v>
      </c>
      <c r="I326" s="12">
        <v>2</v>
      </c>
      <c r="J326" s="12">
        <v>2</v>
      </c>
      <c r="K326" s="12" t="s">
        <v>526</v>
      </c>
      <c r="L326" s="12">
        <v>1</v>
      </c>
      <c r="M326" s="12">
        <v>0</v>
      </c>
      <c r="N326" s="12">
        <v>0</v>
      </c>
      <c r="O326" s="12">
        <v>4</v>
      </c>
      <c r="P326" s="12">
        <v>0</v>
      </c>
      <c r="Q326" s="12" t="s">
        <v>526</v>
      </c>
      <c r="R326" s="12">
        <v>1</v>
      </c>
      <c r="S326" s="12">
        <v>1</v>
      </c>
    </row>
    <row r="327" spans="1:19" x14ac:dyDescent="0.25">
      <c r="A327" t="str">
        <f>'raw data'!B327</f>
        <v>F</v>
      </c>
      <c r="B327">
        <v>1</v>
      </c>
      <c r="C327" s="12">
        <v>1</v>
      </c>
      <c r="D327" s="12">
        <v>1</v>
      </c>
      <c r="E327" s="12">
        <v>1</v>
      </c>
      <c r="F327" s="12">
        <v>2</v>
      </c>
      <c r="G327" s="12">
        <v>1</v>
      </c>
      <c r="H327" s="12" t="s">
        <v>526</v>
      </c>
      <c r="I327" s="12">
        <v>1</v>
      </c>
      <c r="J327" s="12">
        <v>1</v>
      </c>
      <c r="K327" s="12">
        <v>1</v>
      </c>
      <c r="L327" s="12">
        <v>1</v>
      </c>
      <c r="M327" s="12">
        <v>0</v>
      </c>
      <c r="N327" s="12">
        <v>1</v>
      </c>
      <c r="O327" s="12">
        <v>2</v>
      </c>
      <c r="P327" s="12">
        <v>1</v>
      </c>
      <c r="Q327" s="12">
        <v>3</v>
      </c>
      <c r="R327" s="12">
        <v>1</v>
      </c>
      <c r="S327" s="12">
        <v>1</v>
      </c>
    </row>
    <row r="328" spans="1:19" x14ac:dyDescent="0.25">
      <c r="A328" t="str">
        <f>'raw data'!B328</f>
        <v>M</v>
      </c>
      <c r="B328">
        <v>2</v>
      </c>
      <c r="C328" s="12">
        <v>3</v>
      </c>
      <c r="D328" s="12">
        <v>2</v>
      </c>
      <c r="E328" s="12">
        <v>1</v>
      </c>
      <c r="F328" s="12">
        <v>5</v>
      </c>
      <c r="G328" s="12">
        <v>5</v>
      </c>
      <c r="H328" s="12">
        <v>5</v>
      </c>
      <c r="I328" s="12">
        <v>2</v>
      </c>
      <c r="J328" s="12">
        <v>2</v>
      </c>
      <c r="K328" s="12">
        <v>1</v>
      </c>
      <c r="L328" s="12">
        <v>1</v>
      </c>
      <c r="M328" s="12">
        <v>0</v>
      </c>
      <c r="N328" s="12">
        <v>1</v>
      </c>
      <c r="O328" s="12">
        <v>5</v>
      </c>
      <c r="P328" s="12">
        <v>1</v>
      </c>
      <c r="Q328" s="12">
        <v>2</v>
      </c>
      <c r="R328" s="12">
        <v>1</v>
      </c>
      <c r="S328" s="12">
        <v>1</v>
      </c>
    </row>
    <row r="329" spans="1:19" x14ac:dyDescent="0.25">
      <c r="A329" t="str">
        <f>'raw data'!B329</f>
        <v>F</v>
      </c>
      <c r="B329">
        <v>1</v>
      </c>
      <c r="C329" s="12">
        <v>1</v>
      </c>
      <c r="D329" s="12">
        <v>1</v>
      </c>
      <c r="E329" s="12">
        <v>4</v>
      </c>
      <c r="F329" s="12">
        <v>2</v>
      </c>
      <c r="G329" s="12">
        <v>1</v>
      </c>
      <c r="H329" s="12">
        <v>1</v>
      </c>
      <c r="I329" s="12">
        <v>1</v>
      </c>
      <c r="J329" s="12">
        <v>5</v>
      </c>
      <c r="K329" s="12" t="s">
        <v>526</v>
      </c>
      <c r="L329" s="12">
        <v>1</v>
      </c>
      <c r="M329" s="12">
        <v>1</v>
      </c>
      <c r="N329" s="12">
        <v>1</v>
      </c>
      <c r="O329" s="12">
        <v>3</v>
      </c>
      <c r="P329" s="12" t="s">
        <v>526</v>
      </c>
      <c r="Q329" s="12" t="s">
        <v>526</v>
      </c>
      <c r="R329" s="12">
        <v>0</v>
      </c>
      <c r="S329" s="12" t="s">
        <v>526</v>
      </c>
    </row>
    <row r="330" spans="1:19" x14ac:dyDescent="0.25">
      <c r="A330" t="str">
        <f>'raw data'!B330</f>
        <v>M</v>
      </c>
      <c r="B330">
        <v>2</v>
      </c>
      <c r="C330" s="12">
        <v>5</v>
      </c>
      <c r="D330" s="12" t="s">
        <v>526</v>
      </c>
      <c r="E330" s="12" t="s">
        <v>526</v>
      </c>
      <c r="F330" s="12" t="s">
        <v>526</v>
      </c>
      <c r="G330" s="12" t="s">
        <v>526</v>
      </c>
      <c r="H330" s="12" t="s">
        <v>526</v>
      </c>
      <c r="I330" s="12" t="s">
        <v>526</v>
      </c>
      <c r="J330" s="12">
        <v>5</v>
      </c>
      <c r="K330" s="12">
        <v>1</v>
      </c>
      <c r="L330" s="12" t="s">
        <v>526</v>
      </c>
      <c r="M330" s="12">
        <v>0</v>
      </c>
      <c r="N330" s="12" t="s">
        <v>526</v>
      </c>
      <c r="O330" s="12">
        <v>4</v>
      </c>
      <c r="P330" s="12" t="s">
        <v>526</v>
      </c>
      <c r="Q330" s="12" t="s">
        <v>526</v>
      </c>
      <c r="R330" s="12">
        <v>1</v>
      </c>
      <c r="S330" s="12">
        <v>1</v>
      </c>
    </row>
    <row r="331" spans="1:19" x14ac:dyDescent="0.25">
      <c r="A331" t="str">
        <f>'raw data'!B331</f>
        <v>F</v>
      </c>
      <c r="B331">
        <v>1</v>
      </c>
      <c r="C331" s="12">
        <v>2</v>
      </c>
      <c r="D331" s="12">
        <v>2</v>
      </c>
      <c r="E331" s="12">
        <v>5</v>
      </c>
      <c r="F331" s="12" t="s">
        <v>526</v>
      </c>
      <c r="G331" s="12">
        <v>1</v>
      </c>
      <c r="H331" s="12">
        <v>1</v>
      </c>
      <c r="I331" s="12" t="s">
        <v>526</v>
      </c>
      <c r="J331" s="12">
        <v>1</v>
      </c>
      <c r="K331" s="12">
        <v>0</v>
      </c>
      <c r="L331" s="12">
        <v>1</v>
      </c>
      <c r="M331" s="12">
        <v>1</v>
      </c>
      <c r="N331" s="12">
        <v>1</v>
      </c>
      <c r="O331" s="12">
        <v>1</v>
      </c>
      <c r="P331" s="12">
        <v>0</v>
      </c>
      <c r="Q331" s="12" t="s">
        <v>526</v>
      </c>
      <c r="R331" s="12">
        <v>0</v>
      </c>
      <c r="S331" s="12">
        <v>0</v>
      </c>
    </row>
    <row r="332" spans="1:19" x14ac:dyDescent="0.25">
      <c r="A332" t="str">
        <f>'raw data'!B332</f>
        <v>F</v>
      </c>
      <c r="B332">
        <v>1</v>
      </c>
      <c r="C332" s="12">
        <v>3</v>
      </c>
      <c r="D332" s="12">
        <v>2</v>
      </c>
      <c r="E332" s="12">
        <v>1</v>
      </c>
      <c r="F332" s="12">
        <v>1</v>
      </c>
      <c r="G332" s="12">
        <v>2</v>
      </c>
      <c r="H332" s="12">
        <v>2</v>
      </c>
      <c r="I332" s="12">
        <v>2</v>
      </c>
      <c r="J332" s="12">
        <v>1</v>
      </c>
      <c r="K332" s="12">
        <v>1</v>
      </c>
      <c r="L332" s="12">
        <v>1</v>
      </c>
      <c r="M332" s="12">
        <v>0</v>
      </c>
      <c r="N332" s="12">
        <v>0</v>
      </c>
      <c r="O332" s="12">
        <v>5</v>
      </c>
      <c r="P332" s="12">
        <v>1</v>
      </c>
      <c r="Q332" s="12">
        <v>3</v>
      </c>
      <c r="R332" s="12">
        <v>1</v>
      </c>
      <c r="S332" s="12">
        <v>1</v>
      </c>
    </row>
    <row r="333" spans="1:19" x14ac:dyDescent="0.25">
      <c r="A333" t="str">
        <f>'raw data'!B333</f>
        <v>M</v>
      </c>
      <c r="B333">
        <v>2</v>
      </c>
      <c r="C333" s="12">
        <v>5</v>
      </c>
      <c r="D333" s="12" t="s">
        <v>526</v>
      </c>
      <c r="E333" s="12" t="s">
        <v>526</v>
      </c>
      <c r="F333" s="12" t="s">
        <v>526</v>
      </c>
      <c r="G333" s="12" t="s">
        <v>526</v>
      </c>
      <c r="H333" s="12" t="s">
        <v>526</v>
      </c>
      <c r="I333" s="12" t="s">
        <v>526</v>
      </c>
      <c r="J333" s="12">
        <v>2</v>
      </c>
      <c r="K333" s="12">
        <v>1</v>
      </c>
      <c r="L333" s="12" t="s">
        <v>526</v>
      </c>
      <c r="M333" s="12">
        <v>0</v>
      </c>
      <c r="N333" s="12">
        <v>0</v>
      </c>
      <c r="O333" s="12">
        <v>4</v>
      </c>
      <c r="P333" s="12" t="s">
        <v>526</v>
      </c>
      <c r="Q333" s="12" t="s">
        <v>526</v>
      </c>
      <c r="R333" s="12">
        <v>1</v>
      </c>
      <c r="S333" s="12">
        <v>1</v>
      </c>
    </row>
    <row r="334" spans="1:19" x14ac:dyDescent="0.25">
      <c r="A334" t="str">
        <f>'raw data'!B334</f>
        <v>F</v>
      </c>
      <c r="B334">
        <v>1</v>
      </c>
      <c r="C334" s="12">
        <v>4</v>
      </c>
      <c r="D334" s="12" t="s">
        <v>526</v>
      </c>
      <c r="E334" s="12" t="s">
        <v>526</v>
      </c>
      <c r="F334" s="12" t="s">
        <v>526</v>
      </c>
      <c r="G334" s="12">
        <v>5</v>
      </c>
      <c r="H334" s="12">
        <v>5</v>
      </c>
      <c r="I334" s="12">
        <v>2</v>
      </c>
      <c r="J334" s="12">
        <v>5</v>
      </c>
      <c r="K334" s="12" t="s">
        <v>526</v>
      </c>
      <c r="L334" s="12">
        <v>1</v>
      </c>
      <c r="M334" s="12">
        <v>0</v>
      </c>
      <c r="N334" s="12">
        <v>0</v>
      </c>
      <c r="O334" s="12">
        <v>5</v>
      </c>
      <c r="P334" s="12">
        <v>1</v>
      </c>
      <c r="Q334" s="12">
        <v>3</v>
      </c>
      <c r="R334" s="12">
        <v>1</v>
      </c>
      <c r="S334" s="12">
        <v>0</v>
      </c>
    </row>
    <row r="335" spans="1:19" x14ac:dyDescent="0.25">
      <c r="A335" t="str">
        <f>'raw data'!B335</f>
        <v>F</v>
      </c>
      <c r="B335">
        <v>1</v>
      </c>
      <c r="C335" s="12">
        <v>2</v>
      </c>
      <c r="D335" s="12">
        <v>2</v>
      </c>
      <c r="E335" s="12">
        <v>5</v>
      </c>
      <c r="F335" s="12">
        <v>1</v>
      </c>
      <c r="G335" s="12">
        <v>2</v>
      </c>
      <c r="H335" s="12">
        <v>1</v>
      </c>
      <c r="I335" s="12">
        <v>1</v>
      </c>
      <c r="J335" s="12">
        <v>2</v>
      </c>
      <c r="K335" s="12">
        <v>1</v>
      </c>
      <c r="L335" s="12">
        <v>1</v>
      </c>
      <c r="M335" s="12">
        <v>1</v>
      </c>
      <c r="N335" s="12">
        <v>0</v>
      </c>
      <c r="O335" s="12">
        <v>2</v>
      </c>
      <c r="P335" s="12">
        <v>1</v>
      </c>
      <c r="Q335" s="12">
        <v>4</v>
      </c>
      <c r="R335" s="12" t="s">
        <v>526</v>
      </c>
      <c r="S335" s="12">
        <v>1</v>
      </c>
    </row>
    <row r="336" spans="1:19" x14ac:dyDescent="0.25">
      <c r="A336" t="str">
        <f>'raw data'!B336</f>
        <v>F</v>
      </c>
      <c r="B336">
        <v>1</v>
      </c>
      <c r="C336" s="12">
        <v>5</v>
      </c>
      <c r="D336" s="12">
        <v>1</v>
      </c>
      <c r="E336" s="12">
        <v>1</v>
      </c>
      <c r="F336" s="12" t="s">
        <v>526</v>
      </c>
      <c r="G336" s="12" t="s">
        <v>526</v>
      </c>
      <c r="H336" s="12">
        <v>5</v>
      </c>
      <c r="I336" s="12">
        <v>5</v>
      </c>
      <c r="J336" s="12">
        <v>2</v>
      </c>
      <c r="K336" s="12">
        <v>1</v>
      </c>
      <c r="L336" s="12">
        <v>1</v>
      </c>
      <c r="M336" s="12" t="s">
        <v>526</v>
      </c>
      <c r="N336" s="12">
        <v>0</v>
      </c>
      <c r="O336" s="12">
        <v>4</v>
      </c>
      <c r="P336" s="12">
        <v>0</v>
      </c>
      <c r="Q336" s="12" t="s">
        <v>526</v>
      </c>
      <c r="R336" s="12">
        <v>1</v>
      </c>
      <c r="S336" s="12">
        <v>1</v>
      </c>
    </row>
    <row r="337" spans="1:19" x14ac:dyDescent="0.25">
      <c r="A337" t="str">
        <f>'raw data'!B337</f>
        <v>F</v>
      </c>
      <c r="B337">
        <v>1</v>
      </c>
      <c r="C337" s="12">
        <v>2</v>
      </c>
      <c r="D337" s="12">
        <v>1</v>
      </c>
      <c r="E337" s="12">
        <v>4</v>
      </c>
      <c r="F337" s="12">
        <v>1</v>
      </c>
      <c r="G337" s="12">
        <v>1</v>
      </c>
      <c r="H337" s="12">
        <v>1</v>
      </c>
      <c r="I337" s="12">
        <v>1</v>
      </c>
      <c r="J337" s="12">
        <v>5</v>
      </c>
      <c r="K337" s="12" t="s">
        <v>526</v>
      </c>
      <c r="L337" s="12">
        <v>1</v>
      </c>
      <c r="M337" s="12">
        <v>1</v>
      </c>
      <c r="N337" s="12">
        <v>1</v>
      </c>
      <c r="O337" s="12">
        <v>3</v>
      </c>
      <c r="P337" s="12" t="s">
        <v>526</v>
      </c>
      <c r="Q337" s="12" t="s">
        <v>526</v>
      </c>
      <c r="R337" s="12">
        <v>0</v>
      </c>
      <c r="S337" s="12" t="s">
        <v>526</v>
      </c>
    </row>
    <row r="338" spans="1:19" x14ac:dyDescent="0.25">
      <c r="A338" t="str">
        <f>'raw data'!B338</f>
        <v>F</v>
      </c>
      <c r="B338">
        <v>1</v>
      </c>
      <c r="C338" s="12">
        <v>3</v>
      </c>
      <c r="D338" s="12">
        <v>2</v>
      </c>
      <c r="E338" s="12">
        <v>1</v>
      </c>
      <c r="F338" s="12">
        <v>1</v>
      </c>
      <c r="G338" s="12">
        <v>2</v>
      </c>
      <c r="H338" s="12">
        <v>2</v>
      </c>
      <c r="I338" s="12">
        <v>2</v>
      </c>
      <c r="J338" s="12">
        <v>1</v>
      </c>
      <c r="K338" s="12">
        <v>1</v>
      </c>
      <c r="L338" s="12" t="s">
        <v>526</v>
      </c>
      <c r="M338" s="12">
        <v>0</v>
      </c>
      <c r="N338" s="12">
        <v>0</v>
      </c>
      <c r="O338" s="12">
        <v>5</v>
      </c>
      <c r="P338" s="12">
        <v>1</v>
      </c>
      <c r="Q338" s="12">
        <v>3</v>
      </c>
      <c r="R338" s="12">
        <v>1</v>
      </c>
      <c r="S338" s="12">
        <v>1</v>
      </c>
    </row>
    <row r="339" spans="1:19" x14ac:dyDescent="0.25">
      <c r="A339" t="str">
        <f>'raw data'!B339</f>
        <v>F</v>
      </c>
      <c r="B339">
        <v>1</v>
      </c>
      <c r="C339" s="12">
        <v>2</v>
      </c>
      <c r="D339" s="12">
        <v>2</v>
      </c>
      <c r="E339" s="12">
        <v>5</v>
      </c>
      <c r="F339" s="12">
        <v>1</v>
      </c>
      <c r="G339" s="12">
        <v>1</v>
      </c>
      <c r="H339" s="12">
        <v>1</v>
      </c>
      <c r="I339" s="12">
        <v>1</v>
      </c>
      <c r="J339" s="12">
        <v>2</v>
      </c>
      <c r="K339" s="12">
        <v>1</v>
      </c>
      <c r="L339" s="12">
        <v>1</v>
      </c>
      <c r="M339" s="12">
        <v>0</v>
      </c>
      <c r="N339" s="12">
        <v>0</v>
      </c>
      <c r="O339" s="12">
        <v>2</v>
      </c>
      <c r="P339" s="12">
        <v>1</v>
      </c>
      <c r="Q339" s="12">
        <v>1</v>
      </c>
      <c r="R339" s="12" t="s">
        <v>526</v>
      </c>
      <c r="S339" s="12">
        <v>0</v>
      </c>
    </row>
    <row r="340" spans="1:19" x14ac:dyDescent="0.25">
      <c r="A340" t="str">
        <f>'raw data'!B340</f>
        <v>M</v>
      </c>
      <c r="B340">
        <v>2</v>
      </c>
      <c r="C340" s="12">
        <v>3</v>
      </c>
      <c r="D340" s="12">
        <v>4</v>
      </c>
      <c r="E340" s="12" t="s">
        <v>526</v>
      </c>
      <c r="F340" s="12">
        <v>1</v>
      </c>
      <c r="G340" s="12">
        <v>2</v>
      </c>
      <c r="H340" s="12">
        <v>2</v>
      </c>
      <c r="I340" s="12">
        <v>2</v>
      </c>
      <c r="J340" s="12">
        <v>5</v>
      </c>
      <c r="K340" s="12">
        <v>1</v>
      </c>
      <c r="L340" s="12" t="s">
        <v>526</v>
      </c>
      <c r="M340" s="12">
        <v>0</v>
      </c>
      <c r="N340" s="12">
        <v>1</v>
      </c>
      <c r="O340" s="12">
        <v>4</v>
      </c>
      <c r="P340" s="12">
        <v>1</v>
      </c>
      <c r="Q340" s="12">
        <v>3</v>
      </c>
      <c r="R340" s="12">
        <v>0</v>
      </c>
      <c r="S340" s="12">
        <v>0</v>
      </c>
    </row>
    <row r="341" spans="1:19" x14ac:dyDescent="0.25">
      <c r="A341" t="str">
        <f>'raw data'!B341</f>
        <v>U</v>
      </c>
      <c r="B341">
        <v>3</v>
      </c>
      <c r="C341" s="12">
        <v>3</v>
      </c>
      <c r="D341" s="12">
        <v>4</v>
      </c>
      <c r="E341" s="12" t="s">
        <v>526</v>
      </c>
      <c r="F341" s="12">
        <v>5</v>
      </c>
      <c r="G341" s="12">
        <v>2</v>
      </c>
      <c r="H341" s="12">
        <v>2</v>
      </c>
      <c r="I341" s="12">
        <v>2</v>
      </c>
      <c r="J341" s="12">
        <v>1</v>
      </c>
      <c r="K341" s="12">
        <v>1</v>
      </c>
      <c r="L341" s="12">
        <v>1</v>
      </c>
      <c r="M341" s="12">
        <v>1</v>
      </c>
      <c r="N341" s="12">
        <v>1</v>
      </c>
      <c r="O341" s="12">
        <v>4</v>
      </c>
      <c r="P341" s="12">
        <v>1</v>
      </c>
      <c r="Q341" s="12">
        <v>1</v>
      </c>
      <c r="R341" s="12">
        <v>1</v>
      </c>
      <c r="S341" s="12">
        <v>1</v>
      </c>
    </row>
    <row r="342" spans="1:19" x14ac:dyDescent="0.25">
      <c r="A342" t="str">
        <f>'raw data'!B342</f>
        <v>M</v>
      </c>
      <c r="B342">
        <v>2</v>
      </c>
      <c r="C342" s="12">
        <v>3</v>
      </c>
      <c r="D342" s="12" t="s">
        <v>526</v>
      </c>
      <c r="E342" s="12" t="s">
        <v>526</v>
      </c>
      <c r="F342" s="12">
        <v>1</v>
      </c>
      <c r="G342" s="12">
        <v>2</v>
      </c>
      <c r="H342" s="12">
        <v>2</v>
      </c>
      <c r="I342" s="12">
        <v>2</v>
      </c>
      <c r="J342" s="12">
        <v>5</v>
      </c>
      <c r="K342" s="12">
        <v>1</v>
      </c>
      <c r="L342" s="12">
        <v>0</v>
      </c>
      <c r="M342" s="12">
        <v>0</v>
      </c>
      <c r="N342" s="12">
        <v>1</v>
      </c>
      <c r="O342" s="12">
        <v>4</v>
      </c>
      <c r="P342" s="12">
        <v>1</v>
      </c>
      <c r="Q342" s="12">
        <v>4</v>
      </c>
      <c r="R342" s="12">
        <v>0</v>
      </c>
      <c r="S342" s="12">
        <v>0</v>
      </c>
    </row>
    <row r="343" spans="1:19" x14ac:dyDescent="0.25">
      <c r="A343" t="str">
        <f>'raw data'!B343</f>
        <v>M</v>
      </c>
      <c r="B343">
        <v>2</v>
      </c>
      <c r="C343" s="12">
        <v>4</v>
      </c>
      <c r="D343" s="12" t="s">
        <v>526</v>
      </c>
      <c r="E343" s="12" t="s">
        <v>526</v>
      </c>
      <c r="F343" s="12" t="s">
        <v>526</v>
      </c>
      <c r="G343" s="12" t="s">
        <v>526</v>
      </c>
      <c r="H343" s="12">
        <v>5</v>
      </c>
      <c r="I343" s="12">
        <v>5</v>
      </c>
      <c r="J343" s="12">
        <v>2</v>
      </c>
      <c r="K343" s="12">
        <v>1</v>
      </c>
      <c r="L343" s="12">
        <v>1</v>
      </c>
      <c r="M343" s="12">
        <v>1</v>
      </c>
      <c r="N343" s="12">
        <v>0</v>
      </c>
      <c r="O343" s="12">
        <v>3</v>
      </c>
      <c r="P343" s="12">
        <v>1</v>
      </c>
      <c r="Q343" s="12">
        <v>1</v>
      </c>
      <c r="R343" s="12">
        <v>1</v>
      </c>
      <c r="S343" s="12">
        <v>1</v>
      </c>
    </row>
    <row r="344" spans="1:19" x14ac:dyDescent="0.25">
      <c r="A344" t="str">
        <f>'raw data'!B344</f>
        <v>F</v>
      </c>
      <c r="B344">
        <v>1</v>
      </c>
      <c r="C344" s="12">
        <v>3</v>
      </c>
      <c r="D344" s="12">
        <v>2</v>
      </c>
      <c r="E344" s="12">
        <v>5</v>
      </c>
      <c r="F344" s="12">
        <v>5</v>
      </c>
      <c r="G344" s="12">
        <v>2</v>
      </c>
      <c r="H344" s="12">
        <v>2</v>
      </c>
      <c r="I344" s="12">
        <v>2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4</v>
      </c>
      <c r="P344" s="12">
        <v>1</v>
      </c>
      <c r="Q344" s="12">
        <v>2</v>
      </c>
      <c r="R344" s="12">
        <v>1</v>
      </c>
      <c r="S344" s="12">
        <v>1</v>
      </c>
    </row>
    <row r="345" spans="1:19" x14ac:dyDescent="0.25">
      <c r="A345" t="str">
        <f>'raw data'!B345</f>
        <v>F</v>
      </c>
      <c r="B345">
        <v>1</v>
      </c>
      <c r="C345" s="12">
        <v>1</v>
      </c>
      <c r="D345" s="12">
        <v>1</v>
      </c>
      <c r="E345" s="12">
        <v>1</v>
      </c>
      <c r="F345" s="12">
        <v>2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 t="s">
        <v>526</v>
      </c>
      <c r="M345" s="12">
        <v>0</v>
      </c>
      <c r="N345" s="12" t="s">
        <v>526</v>
      </c>
      <c r="O345" s="12">
        <v>4</v>
      </c>
      <c r="P345" s="12">
        <v>1</v>
      </c>
      <c r="Q345" s="12">
        <v>2</v>
      </c>
      <c r="R345" s="12">
        <v>1</v>
      </c>
      <c r="S345" s="12" t="s">
        <v>526</v>
      </c>
    </row>
    <row r="346" spans="1:19" x14ac:dyDescent="0.25">
      <c r="A346" t="str">
        <f>'raw data'!B346</f>
        <v>F</v>
      </c>
      <c r="B346">
        <v>1</v>
      </c>
      <c r="C346" s="12">
        <v>2</v>
      </c>
      <c r="D346" s="12">
        <v>1</v>
      </c>
      <c r="E346" s="12">
        <v>4</v>
      </c>
      <c r="F346" s="12">
        <v>1</v>
      </c>
      <c r="G346" s="12">
        <v>1</v>
      </c>
      <c r="H346" s="12">
        <v>1</v>
      </c>
      <c r="I346" s="12">
        <v>1</v>
      </c>
      <c r="J346" s="12">
        <v>5</v>
      </c>
      <c r="K346" s="12" t="s">
        <v>526</v>
      </c>
      <c r="L346" s="12">
        <v>1</v>
      </c>
      <c r="M346" s="12">
        <v>0</v>
      </c>
      <c r="N346" s="12">
        <v>1</v>
      </c>
      <c r="O346" s="12">
        <v>3</v>
      </c>
      <c r="P346" s="12">
        <v>1</v>
      </c>
      <c r="Q346" s="12">
        <v>2</v>
      </c>
      <c r="R346" s="12">
        <v>0</v>
      </c>
      <c r="S346" s="12" t="s">
        <v>526</v>
      </c>
    </row>
    <row r="347" spans="1:19" x14ac:dyDescent="0.25">
      <c r="A347" t="str">
        <f>'raw data'!B347</f>
        <v>F</v>
      </c>
      <c r="B347">
        <v>1</v>
      </c>
      <c r="C347" s="12">
        <v>2</v>
      </c>
      <c r="D347" s="12">
        <v>2</v>
      </c>
      <c r="E347" s="12">
        <v>5</v>
      </c>
      <c r="F347" s="12">
        <v>2</v>
      </c>
      <c r="G347" s="12">
        <v>1</v>
      </c>
      <c r="H347" s="12">
        <v>1</v>
      </c>
      <c r="I347" s="12" t="s">
        <v>526</v>
      </c>
      <c r="J347" s="12">
        <v>5</v>
      </c>
      <c r="K347" s="12">
        <v>0</v>
      </c>
      <c r="L347" s="12">
        <v>1</v>
      </c>
      <c r="M347" s="12">
        <v>1</v>
      </c>
      <c r="N347" s="12">
        <v>1</v>
      </c>
      <c r="O347" s="12">
        <v>1</v>
      </c>
      <c r="P347" s="12">
        <v>0</v>
      </c>
      <c r="Q347" s="12" t="s">
        <v>526</v>
      </c>
      <c r="R347" s="12">
        <v>0</v>
      </c>
      <c r="S347" s="12">
        <v>0</v>
      </c>
    </row>
    <row r="348" spans="1:19" x14ac:dyDescent="0.25">
      <c r="A348" t="str">
        <f>'raw data'!B348</f>
        <v>F</v>
      </c>
      <c r="B348">
        <v>1</v>
      </c>
      <c r="C348" s="12">
        <v>2</v>
      </c>
      <c r="D348" s="12">
        <v>2</v>
      </c>
      <c r="E348" s="12">
        <v>4</v>
      </c>
      <c r="F348" s="12">
        <v>1</v>
      </c>
      <c r="G348" s="12">
        <v>1</v>
      </c>
      <c r="H348" s="12">
        <v>1</v>
      </c>
      <c r="I348" s="12">
        <v>1</v>
      </c>
      <c r="J348" s="12">
        <v>2</v>
      </c>
      <c r="K348" s="12">
        <v>1</v>
      </c>
      <c r="L348" s="12">
        <v>1</v>
      </c>
      <c r="M348" s="12">
        <v>0</v>
      </c>
      <c r="N348" s="12">
        <v>1</v>
      </c>
      <c r="O348" s="12">
        <v>2</v>
      </c>
      <c r="P348" s="12">
        <v>1</v>
      </c>
      <c r="Q348" s="12">
        <v>4</v>
      </c>
      <c r="R348" s="12">
        <v>1</v>
      </c>
      <c r="S348" s="12">
        <v>1</v>
      </c>
    </row>
    <row r="349" spans="1:19" x14ac:dyDescent="0.25">
      <c r="A349" t="str">
        <f>'raw data'!B349</f>
        <v>M</v>
      </c>
      <c r="B349">
        <v>2</v>
      </c>
      <c r="C349" s="12">
        <v>4</v>
      </c>
      <c r="D349" s="12">
        <v>2</v>
      </c>
      <c r="E349" s="12">
        <v>1</v>
      </c>
      <c r="F349" s="12">
        <v>5</v>
      </c>
      <c r="G349" s="12">
        <v>5</v>
      </c>
      <c r="H349" s="12">
        <v>5</v>
      </c>
      <c r="I349" s="12">
        <v>2</v>
      </c>
      <c r="J349" s="12">
        <v>2</v>
      </c>
      <c r="K349" s="12">
        <v>1</v>
      </c>
      <c r="L349" s="12">
        <v>1</v>
      </c>
      <c r="M349" s="12">
        <v>0</v>
      </c>
      <c r="N349" s="12">
        <v>0</v>
      </c>
      <c r="O349" s="12">
        <v>5</v>
      </c>
      <c r="P349" s="12">
        <v>1</v>
      </c>
      <c r="Q349" s="12">
        <v>2</v>
      </c>
      <c r="R349" s="12">
        <v>1</v>
      </c>
      <c r="S349" s="12">
        <v>1</v>
      </c>
    </row>
    <row r="350" spans="1:19" x14ac:dyDescent="0.25">
      <c r="A350" t="str">
        <f>'raw data'!B350</f>
        <v>F</v>
      </c>
      <c r="B350">
        <v>1</v>
      </c>
      <c r="C350" s="12">
        <v>5</v>
      </c>
      <c r="D350" s="12">
        <v>1</v>
      </c>
      <c r="E350" s="12">
        <v>1</v>
      </c>
      <c r="F350" s="12" t="s">
        <v>526</v>
      </c>
      <c r="G350" s="12" t="s">
        <v>526</v>
      </c>
      <c r="H350" s="12">
        <v>5</v>
      </c>
      <c r="I350" s="12">
        <v>5</v>
      </c>
      <c r="J350" s="12">
        <v>2</v>
      </c>
      <c r="K350" s="12">
        <v>1</v>
      </c>
      <c r="L350" s="12">
        <v>1</v>
      </c>
      <c r="M350" s="12" t="s">
        <v>526</v>
      </c>
      <c r="N350" s="12">
        <v>0</v>
      </c>
      <c r="O350" s="12">
        <v>4</v>
      </c>
      <c r="P350" s="12">
        <v>0</v>
      </c>
      <c r="Q350" s="12" t="s">
        <v>526</v>
      </c>
      <c r="R350" s="12">
        <v>1</v>
      </c>
      <c r="S350" s="12">
        <v>1</v>
      </c>
    </row>
    <row r="351" spans="1:19" x14ac:dyDescent="0.25">
      <c r="A351" t="str">
        <f>'raw data'!B351</f>
        <v>F</v>
      </c>
      <c r="B351">
        <v>1</v>
      </c>
      <c r="C351" s="12">
        <v>1</v>
      </c>
      <c r="D351" s="12">
        <v>1</v>
      </c>
      <c r="E351" s="12">
        <v>4</v>
      </c>
      <c r="F351" s="12">
        <v>2</v>
      </c>
      <c r="G351" s="12">
        <v>1</v>
      </c>
      <c r="H351" s="12">
        <v>1</v>
      </c>
      <c r="I351" s="12">
        <v>1</v>
      </c>
      <c r="J351" s="12">
        <v>5</v>
      </c>
      <c r="K351" s="12" t="s">
        <v>526</v>
      </c>
      <c r="L351" s="12">
        <v>1</v>
      </c>
      <c r="M351" s="12">
        <v>1</v>
      </c>
      <c r="N351" s="12">
        <v>1</v>
      </c>
      <c r="O351" s="12">
        <v>3</v>
      </c>
      <c r="P351" s="12" t="s">
        <v>526</v>
      </c>
      <c r="Q351" s="12" t="s">
        <v>526</v>
      </c>
      <c r="R351" s="12">
        <v>0</v>
      </c>
      <c r="S351" s="12" t="s">
        <v>526</v>
      </c>
    </row>
    <row r="352" spans="1:19" x14ac:dyDescent="0.25">
      <c r="A352" t="str">
        <f>'raw data'!B352</f>
        <v>F</v>
      </c>
      <c r="B352">
        <v>1</v>
      </c>
      <c r="C352" s="12">
        <v>5</v>
      </c>
      <c r="D352" s="12">
        <v>1</v>
      </c>
      <c r="E352" s="12">
        <v>1</v>
      </c>
      <c r="F352" s="12" t="s">
        <v>526</v>
      </c>
      <c r="G352" s="12" t="s">
        <v>526</v>
      </c>
      <c r="H352" s="12">
        <v>5</v>
      </c>
      <c r="I352" s="12">
        <v>5</v>
      </c>
      <c r="J352" s="12">
        <v>2</v>
      </c>
      <c r="K352" s="12">
        <v>1</v>
      </c>
      <c r="L352" s="12">
        <v>1</v>
      </c>
      <c r="M352" s="12" t="s">
        <v>526</v>
      </c>
      <c r="N352" s="12">
        <v>0</v>
      </c>
      <c r="O352" s="12">
        <v>4</v>
      </c>
      <c r="P352" s="12">
        <v>0</v>
      </c>
      <c r="Q352" s="12" t="s">
        <v>526</v>
      </c>
      <c r="R352" s="12">
        <v>1</v>
      </c>
      <c r="S352" s="12">
        <v>1</v>
      </c>
    </row>
    <row r="353" spans="1:19" x14ac:dyDescent="0.25">
      <c r="A353" t="str">
        <f>'raw data'!B353</f>
        <v>F</v>
      </c>
      <c r="B353">
        <v>1</v>
      </c>
      <c r="C353" s="12">
        <v>3</v>
      </c>
      <c r="D353" s="12">
        <v>4</v>
      </c>
      <c r="E353" s="12" t="s">
        <v>526</v>
      </c>
      <c r="F353" s="12">
        <v>2</v>
      </c>
      <c r="G353" s="12">
        <v>1</v>
      </c>
      <c r="H353" s="12">
        <v>2</v>
      </c>
      <c r="I353" s="12" t="s">
        <v>526</v>
      </c>
      <c r="J353" s="12">
        <v>5</v>
      </c>
      <c r="K353" s="12">
        <v>1</v>
      </c>
      <c r="L353" s="12">
        <v>1</v>
      </c>
      <c r="M353" s="12" t="s">
        <v>526</v>
      </c>
      <c r="N353" s="12">
        <v>0</v>
      </c>
      <c r="O353" s="12">
        <v>3</v>
      </c>
      <c r="P353" s="12">
        <v>1</v>
      </c>
      <c r="Q353" s="12">
        <v>1</v>
      </c>
      <c r="R353" s="12">
        <v>1</v>
      </c>
      <c r="S353" s="12" t="s">
        <v>526</v>
      </c>
    </row>
    <row r="354" spans="1:19" x14ac:dyDescent="0.25">
      <c r="A354" t="str">
        <f>'raw data'!B354</f>
        <v>F</v>
      </c>
      <c r="B354">
        <v>1</v>
      </c>
      <c r="C354" s="12">
        <v>5</v>
      </c>
      <c r="D354" s="12">
        <v>1</v>
      </c>
      <c r="E354" s="12">
        <v>1</v>
      </c>
      <c r="F354" s="12" t="s">
        <v>526</v>
      </c>
      <c r="G354" s="12" t="s">
        <v>526</v>
      </c>
      <c r="H354" s="12">
        <v>5</v>
      </c>
      <c r="I354" s="12">
        <v>5</v>
      </c>
      <c r="J354" s="12">
        <v>2</v>
      </c>
      <c r="K354" s="12">
        <v>1</v>
      </c>
      <c r="L354" s="12">
        <v>1</v>
      </c>
      <c r="M354" s="12">
        <v>0</v>
      </c>
      <c r="N354" s="12">
        <v>0</v>
      </c>
      <c r="O354" s="12">
        <v>4</v>
      </c>
      <c r="P354" s="12">
        <v>0</v>
      </c>
      <c r="Q354" s="12" t="s">
        <v>526</v>
      </c>
      <c r="R354" s="12">
        <v>1</v>
      </c>
      <c r="S354" s="12">
        <v>1</v>
      </c>
    </row>
    <row r="355" spans="1:19" x14ac:dyDescent="0.25">
      <c r="A355" t="str">
        <f>'raw data'!B355</f>
        <v>F</v>
      </c>
      <c r="B355">
        <v>1</v>
      </c>
      <c r="C355" s="12">
        <v>1</v>
      </c>
      <c r="D355" s="12">
        <v>1</v>
      </c>
      <c r="E355" s="12">
        <v>5</v>
      </c>
      <c r="F355" s="12">
        <v>2</v>
      </c>
      <c r="G355" s="12">
        <v>1</v>
      </c>
      <c r="H355" s="12" t="s">
        <v>526</v>
      </c>
      <c r="I355" s="12">
        <v>1</v>
      </c>
      <c r="J355" s="12">
        <v>1</v>
      </c>
      <c r="K355" s="12" t="s">
        <v>526</v>
      </c>
      <c r="L355" s="12">
        <v>1</v>
      </c>
      <c r="M355" s="12">
        <v>0</v>
      </c>
      <c r="N355" s="12">
        <v>1</v>
      </c>
      <c r="O355" s="12">
        <v>4</v>
      </c>
      <c r="P355" s="12">
        <v>0</v>
      </c>
      <c r="Q355" s="12" t="s">
        <v>526</v>
      </c>
      <c r="R355" s="12">
        <v>1</v>
      </c>
      <c r="S355" s="12" t="s">
        <v>526</v>
      </c>
    </row>
    <row r="356" spans="1:19" x14ac:dyDescent="0.25">
      <c r="A356" t="str">
        <f>'raw data'!B356</f>
        <v>F</v>
      </c>
      <c r="B356">
        <v>1</v>
      </c>
      <c r="C356" s="12">
        <v>2</v>
      </c>
      <c r="D356" s="12">
        <v>2</v>
      </c>
      <c r="E356" s="12">
        <v>5</v>
      </c>
      <c r="F356" s="12" t="s">
        <v>526</v>
      </c>
      <c r="G356" s="12">
        <v>1</v>
      </c>
      <c r="H356" s="12" t="s">
        <v>526</v>
      </c>
      <c r="I356" s="12" t="s">
        <v>526</v>
      </c>
      <c r="J356" s="12">
        <v>1</v>
      </c>
      <c r="K356" s="12">
        <v>0</v>
      </c>
      <c r="L356" s="12">
        <v>1</v>
      </c>
      <c r="M356" s="12">
        <v>0</v>
      </c>
      <c r="N356" s="12">
        <v>0</v>
      </c>
      <c r="O356" s="12">
        <v>1</v>
      </c>
      <c r="P356" s="12">
        <v>0</v>
      </c>
      <c r="Q356" s="12" t="s">
        <v>526</v>
      </c>
      <c r="R356" s="12">
        <v>0</v>
      </c>
      <c r="S356" s="12">
        <v>0</v>
      </c>
    </row>
    <row r="357" spans="1:19" x14ac:dyDescent="0.25">
      <c r="A357" t="str">
        <f>'raw data'!B357</f>
        <v>M</v>
      </c>
      <c r="B357">
        <v>2</v>
      </c>
      <c r="C357" s="12">
        <v>4</v>
      </c>
      <c r="D357" s="12" t="s">
        <v>526</v>
      </c>
      <c r="E357" s="12" t="s">
        <v>526</v>
      </c>
      <c r="F357" s="12" t="s">
        <v>526</v>
      </c>
      <c r="G357" s="12" t="s">
        <v>526</v>
      </c>
      <c r="H357" s="12">
        <v>5</v>
      </c>
      <c r="I357" s="12">
        <v>5</v>
      </c>
      <c r="J357" s="12">
        <v>2</v>
      </c>
      <c r="K357" s="12">
        <v>1</v>
      </c>
      <c r="L357" s="12">
        <v>1</v>
      </c>
      <c r="M357" s="12">
        <v>1</v>
      </c>
      <c r="N357" s="12">
        <v>0</v>
      </c>
      <c r="O357" s="12">
        <v>3</v>
      </c>
      <c r="P357" s="12">
        <v>1</v>
      </c>
      <c r="Q357" s="12">
        <v>1</v>
      </c>
      <c r="R357" s="12">
        <v>1</v>
      </c>
      <c r="S357" s="12">
        <v>1</v>
      </c>
    </row>
    <row r="358" spans="1:19" x14ac:dyDescent="0.25">
      <c r="A358" t="str">
        <f>'raw data'!B358</f>
        <v>M</v>
      </c>
      <c r="B358">
        <v>2</v>
      </c>
      <c r="C358" s="12">
        <v>3</v>
      </c>
      <c r="D358" s="12" t="s">
        <v>526</v>
      </c>
      <c r="E358" s="12" t="s">
        <v>526</v>
      </c>
      <c r="F358" s="12">
        <v>5</v>
      </c>
      <c r="G358" s="12">
        <v>5</v>
      </c>
      <c r="H358" s="12">
        <v>2</v>
      </c>
      <c r="I358" s="12">
        <v>2</v>
      </c>
      <c r="J358" s="12">
        <v>5</v>
      </c>
      <c r="K358" s="12">
        <v>1</v>
      </c>
      <c r="L358" s="12">
        <v>0</v>
      </c>
      <c r="M358" s="12">
        <v>0</v>
      </c>
      <c r="N358" s="12">
        <v>1</v>
      </c>
      <c r="O358" s="12">
        <v>4</v>
      </c>
      <c r="P358" s="12">
        <v>0</v>
      </c>
      <c r="Q358" s="12" t="s">
        <v>526</v>
      </c>
      <c r="R358" s="12" t="s">
        <v>526</v>
      </c>
      <c r="S358" s="12">
        <v>0</v>
      </c>
    </row>
    <row r="359" spans="1:19" x14ac:dyDescent="0.25">
      <c r="A359" t="str">
        <f>'raw data'!B359</f>
        <v>M</v>
      </c>
      <c r="B359">
        <v>2</v>
      </c>
      <c r="C359" s="12">
        <v>3</v>
      </c>
      <c r="D359" s="12" t="s">
        <v>526</v>
      </c>
      <c r="E359" s="12" t="s">
        <v>526</v>
      </c>
      <c r="F359" s="12">
        <v>1</v>
      </c>
      <c r="G359" s="12">
        <v>2</v>
      </c>
      <c r="H359" s="12">
        <v>2</v>
      </c>
      <c r="I359" s="12">
        <v>2</v>
      </c>
      <c r="J359" s="12">
        <v>5</v>
      </c>
      <c r="K359" s="12">
        <v>1</v>
      </c>
      <c r="L359" s="12">
        <v>1</v>
      </c>
      <c r="M359" s="12">
        <v>0</v>
      </c>
      <c r="N359" s="12">
        <v>1</v>
      </c>
      <c r="O359" s="12">
        <v>4</v>
      </c>
      <c r="P359" s="12">
        <v>1</v>
      </c>
      <c r="Q359" s="12">
        <v>4</v>
      </c>
      <c r="R359" s="12">
        <v>0</v>
      </c>
      <c r="S359" s="12">
        <v>0</v>
      </c>
    </row>
    <row r="360" spans="1:19" x14ac:dyDescent="0.25">
      <c r="A360" t="str">
        <f>'raw data'!B360</f>
        <v>M</v>
      </c>
      <c r="B360">
        <v>2</v>
      </c>
      <c r="C360" s="12">
        <v>2</v>
      </c>
      <c r="D360" s="12">
        <v>2</v>
      </c>
      <c r="E360" s="12">
        <v>5</v>
      </c>
      <c r="F360" s="12">
        <v>1</v>
      </c>
      <c r="G360" s="12">
        <v>2</v>
      </c>
      <c r="H360" s="12">
        <v>1</v>
      </c>
      <c r="I360" s="12">
        <v>2</v>
      </c>
      <c r="J360" s="12">
        <v>2</v>
      </c>
      <c r="K360" s="12">
        <v>1</v>
      </c>
      <c r="L360" s="12">
        <v>1</v>
      </c>
      <c r="M360" s="12">
        <v>0</v>
      </c>
      <c r="N360" s="12">
        <v>0</v>
      </c>
      <c r="O360" s="12">
        <v>3</v>
      </c>
      <c r="P360" s="12">
        <v>1</v>
      </c>
      <c r="Q360" s="12">
        <v>3</v>
      </c>
      <c r="R360" s="12">
        <v>1</v>
      </c>
      <c r="S360" s="12">
        <v>1</v>
      </c>
    </row>
    <row r="361" spans="1:19" x14ac:dyDescent="0.25">
      <c r="A361" t="str">
        <f>'raw data'!B361</f>
        <v>F</v>
      </c>
      <c r="B361">
        <v>1</v>
      </c>
      <c r="C361" s="12">
        <v>1</v>
      </c>
      <c r="D361" s="12">
        <v>1</v>
      </c>
      <c r="E361" s="12">
        <v>5</v>
      </c>
      <c r="F361" s="12">
        <v>2</v>
      </c>
      <c r="G361" s="12">
        <v>1</v>
      </c>
      <c r="H361" s="12" t="s">
        <v>526</v>
      </c>
      <c r="I361" s="12">
        <v>1</v>
      </c>
      <c r="J361" s="12">
        <v>1</v>
      </c>
      <c r="K361" s="12" t="s">
        <v>526</v>
      </c>
      <c r="L361" s="12">
        <v>1</v>
      </c>
      <c r="M361" s="12">
        <v>0</v>
      </c>
      <c r="N361" s="12">
        <v>1</v>
      </c>
      <c r="O361" s="12">
        <v>4</v>
      </c>
      <c r="P361" s="12">
        <v>0</v>
      </c>
      <c r="Q361" s="12" t="s">
        <v>526</v>
      </c>
      <c r="R361" s="12">
        <v>1</v>
      </c>
      <c r="S361" s="12">
        <v>1</v>
      </c>
    </row>
    <row r="362" spans="1:19" x14ac:dyDescent="0.25">
      <c r="A362" t="str">
        <f>'raw data'!B362</f>
        <v>M</v>
      </c>
      <c r="B362">
        <v>2</v>
      </c>
      <c r="C362" s="12">
        <v>4</v>
      </c>
      <c r="D362" s="12">
        <v>2</v>
      </c>
      <c r="E362" s="12">
        <v>1</v>
      </c>
      <c r="F362" s="12">
        <v>5</v>
      </c>
      <c r="G362" s="12">
        <v>5</v>
      </c>
      <c r="H362" s="12">
        <v>5</v>
      </c>
      <c r="I362" s="12">
        <v>2</v>
      </c>
      <c r="J362" s="12">
        <v>2</v>
      </c>
      <c r="K362" s="12">
        <v>1</v>
      </c>
      <c r="L362" s="12">
        <v>1</v>
      </c>
      <c r="M362" s="12">
        <v>0</v>
      </c>
      <c r="N362" s="12">
        <v>0</v>
      </c>
      <c r="O362" s="12">
        <v>5</v>
      </c>
      <c r="P362" s="12">
        <v>1</v>
      </c>
      <c r="Q362" s="12">
        <v>1</v>
      </c>
      <c r="R362" s="12">
        <v>1</v>
      </c>
      <c r="S362" s="12">
        <v>1</v>
      </c>
    </row>
    <row r="363" spans="1:19" x14ac:dyDescent="0.25">
      <c r="A363" t="str">
        <f>'raw data'!B363</f>
        <v>F</v>
      </c>
      <c r="B363">
        <v>1</v>
      </c>
      <c r="C363" s="12">
        <v>2</v>
      </c>
      <c r="D363" s="12">
        <v>2</v>
      </c>
      <c r="E363" s="12">
        <v>4</v>
      </c>
      <c r="F363" s="12">
        <v>1</v>
      </c>
      <c r="G363" s="12">
        <v>1</v>
      </c>
      <c r="H363" s="12">
        <v>1</v>
      </c>
      <c r="I363" s="12">
        <v>1</v>
      </c>
      <c r="J363" s="12">
        <v>2</v>
      </c>
      <c r="K363" s="12">
        <v>1</v>
      </c>
      <c r="L363" s="12">
        <v>1</v>
      </c>
      <c r="M363" s="12">
        <v>0</v>
      </c>
      <c r="N363" s="12">
        <v>1</v>
      </c>
      <c r="O363" s="12">
        <v>3</v>
      </c>
      <c r="P363" s="12">
        <v>1</v>
      </c>
      <c r="Q363" s="12">
        <v>4</v>
      </c>
      <c r="R363" s="12">
        <v>1</v>
      </c>
      <c r="S363" s="12">
        <v>1</v>
      </c>
    </row>
    <row r="364" spans="1:19" x14ac:dyDescent="0.25">
      <c r="A364" t="str">
        <f>'raw data'!B364</f>
        <v>F</v>
      </c>
      <c r="B364">
        <v>1</v>
      </c>
      <c r="C364" s="12">
        <v>5</v>
      </c>
      <c r="D364" s="12">
        <v>1</v>
      </c>
      <c r="E364" s="12">
        <v>1</v>
      </c>
      <c r="F364" s="12" t="s">
        <v>526</v>
      </c>
      <c r="G364" s="12" t="s">
        <v>526</v>
      </c>
      <c r="H364" s="12">
        <v>5</v>
      </c>
      <c r="I364" s="12">
        <v>5</v>
      </c>
      <c r="J364" s="12">
        <v>2</v>
      </c>
      <c r="K364" s="12">
        <v>1</v>
      </c>
      <c r="L364" s="12">
        <v>1</v>
      </c>
      <c r="M364" s="12">
        <v>0</v>
      </c>
      <c r="N364" s="12">
        <v>0</v>
      </c>
      <c r="O364" s="12">
        <v>4</v>
      </c>
      <c r="P364" s="12">
        <v>0</v>
      </c>
      <c r="Q364" s="12" t="s">
        <v>526</v>
      </c>
      <c r="R364" s="12">
        <v>1</v>
      </c>
      <c r="S364" s="12">
        <v>1</v>
      </c>
    </row>
    <row r="365" spans="1:19" x14ac:dyDescent="0.25">
      <c r="A365" t="str">
        <f>'raw data'!B365</f>
        <v>M</v>
      </c>
      <c r="B365">
        <v>2</v>
      </c>
      <c r="C365" s="12">
        <v>2</v>
      </c>
      <c r="D365" s="12" t="s">
        <v>526</v>
      </c>
      <c r="E365" s="12" t="s">
        <v>526</v>
      </c>
      <c r="F365" s="12">
        <v>2</v>
      </c>
      <c r="G365" s="12" t="s">
        <v>526</v>
      </c>
      <c r="H365" s="12" t="s">
        <v>526</v>
      </c>
      <c r="I365" s="12" t="s">
        <v>526</v>
      </c>
      <c r="J365" s="12">
        <v>2</v>
      </c>
      <c r="K365" s="12">
        <v>1</v>
      </c>
      <c r="L365" s="12">
        <v>1</v>
      </c>
      <c r="M365" s="12">
        <v>0</v>
      </c>
      <c r="N365" s="12">
        <v>1</v>
      </c>
      <c r="O365" s="12">
        <v>4</v>
      </c>
      <c r="P365" s="12">
        <v>0</v>
      </c>
      <c r="Q365" s="12" t="s">
        <v>526</v>
      </c>
      <c r="R365" s="12">
        <v>1</v>
      </c>
      <c r="S365" s="12" t="s">
        <v>526</v>
      </c>
    </row>
    <row r="366" spans="1:19" x14ac:dyDescent="0.25">
      <c r="A366" t="str">
        <f>'raw data'!B366</f>
        <v>F</v>
      </c>
      <c r="B366">
        <v>1</v>
      </c>
      <c r="C366" s="12">
        <v>3</v>
      </c>
      <c r="D366" s="12">
        <v>4</v>
      </c>
      <c r="E366" s="12" t="s">
        <v>526</v>
      </c>
      <c r="F366" s="12">
        <v>1</v>
      </c>
      <c r="G366" s="12">
        <v>2</v>
      </c>
      <c r="H366" s="12">
        <v>2</v>
      </c>
      <c r="I366" s="12">
        <v>2</v>
      </c>
      <c r="J366" s="12">
        <v>1</v>
      </c>
      <c r="K366" s="12">
        <v>1</v>
      </c>
      <c r="L366" s="12">
        <v>1</v>
      </c>
      <c r="M366" s="12">
        <v>0</v>
      </c>
      <c r="N366" s="12">
        <v>1</v>
      </c>
      <c r="O366" s="12">
        <v>4</v>
      </c>
      <c r="P366" s="12">
        <v>1</v>
      </c>
      <c r="Q366" s="12">
        <v>4</v>
      </c>
      <c r="R366" s="12">
        <v>0</v>
      </c>
      <c r="S366" s="12">
        <v>0</v>
      </c>
    </row>
    <row r="367" spans="1:19" x14ac:dyDescent="0.25">
      <c r="A367" t="str">
        <f>'raw data'!B367</f>
        <v>M</v>
      </c>
      <c r="B367">
        <v>2</v>
      </c>
      <c r="C367" s="12">
        <v>2</v>
      </c>
      <c r="D367" s="12" t="s">
        <v>526</v>
      </c>
      <c r="E367" s="12" t="s">
        <v>526</v>
      </c>
      <c r="F367" s="12">
        <v>2</v>
      </c>
      <c r="G367" s="12" t="s">
        <v>526</v>
      </c>
      <c r="H367" s="12">
        <v>5</v>
      </c>
      <c r="I367" s="12" t="s">
        <v>526</v>
      </c>
      <c r="J367" s="12">
        <v>2</v>
      </c>
      <c r="K367" s="12">
        <v>1</v>
      </c>
      <c r="L367" s="12">
        <v>1</v>
      </c>
      <c r="M367" s="12">
        <v>0</v>
      </c>
      <c r="N367" s="12">
        <v>1</v>
      </c>
      <c r="O367" s="12">
        <v>4</v>
      </c>
      <c r="P367" s="12">
        <v>0</v>
      </c>
      <c r="Q367" s="12" t="s">
        <v>526</v>
      </c>
      <c r="R367" s="12">
        <v>1</v>
      </c>
      <c r="S367" s="12" t="s">
        <v>526</v>
      </c>
    </row>
    <row r="368" spans="1:19" x14ac:dyDescent="0.25">
      <c r="A368" t="str">
        <f>'raw data'!B368</f>
        <v>F</v>
      </c>
      <c r="B368">
        <v>1</v>
      </c>
      <c r="C368" s="12">
        <v>3</v>
      </c>
      <c r="D368" s="12">
        <v>4</v>
      </c>
      <c r="E368" s="12" t="s">
        <v>526</v>
      </c>
      <c r="F368" s="12">
        <v>1</v>
      </c>
      <c r="G368" s="12">
        <v>2</v>
      </c>
      <c r="H368" s="12">
        <v>2</v>
      </c>
      <c r="I368" s="12">
        <v>2</v>
      </c>
      <c r="J368" s="12">
        <v>1</v>
      </c>
      <c r="K368" s="12">
        <v>1</v>
      </c>
      <c r="L368" s="12" t="s">
        <v>526</v>
      </c>
      <c r="M368" s="12">
        <v>0</v>
      </c>
      <c r="N368" s="12">
        <v>0</v>
      </c>
      <c r="O368" s="12">
        <v>4</v>
      </c>
      <c r="P368" s="12">
        <v>1</v>
      </c>
      <c r="Q368" s="12">
        <v>1</v>
      </c>
      <c r="R368" s="12" t="s">
        <v>526</v>
      </c>
      <c r="S368" s="12">
        <v>0</v>
      </c>
    </row>
    <row r="369" spans="1:19" x14ac:dyDescent="0.25">
      <c r="A369" t="str">
        <f>'raw data'!B369</f>
        <v>F</v>
      </c>
      <c r="B369">
        <v>1</v>
      </c>
      <c r="C369" s="12">
        <v>3</v>
      </c>
      <c r="D369" s="12">
        <v>2</v>
      </c>
      <c r="E369" s="12">
        <v>5</v>
      </c>
      <c r="F369" s="12">
        <v>2</v>
      </c>
      <c r="G369" s="12">
        <v>1</v>
      </c>
      <c r="H369" s="12">
        <v>1</v>
      </c>
      <c r="I369" s="12" t="s">
        <v>526</v>
      </c>
      <c r="J369" s="12">
        <v>5</v>
      </c>
      <c r="K369" s="12">
        <v>1</v>
      </c>
      <c r="L369" s="12">
        <v>1</v>
      </c>
      <c r="M369" s="12">
        <v>1</v>
      </c>
      <c r="N369" s="12">
        <v>1</v>
      </c>
      <c r="O369" s="12">
        <v>3</v>
      </c>
      <c r="P369" s="12">
        <v>1</v>
      </c>
      <c r="Q369" s="12">
        <v>1</v>
      </c>
      <c r="R369" s="12">
        <v>0</v>
      </c>
      <c r="S369" s="12" t="s">
        <v>526</v>
      </c>
    </row>
    <row r="370" spans="1:19" x14ac:dyDescent="0.25">
      <c r="A370" t="str">
        <f>'raw data'!B370</f>
        <v>M</v>
      </c>
      <c r="B370">
        <v>2</v>
      </c>
      <c r="C370" s="12">
        <v>3</v>
      </c>
      <c r="D370" s="12" t="s">
        <v>526</v>
      </c>
      <c r="E370" s="12" t="s">
        <v>526</v>
      </c>
      <c r="F370" s="12">
        <v>5</v>
      </c>
      <c r="G370" s="12">
        <v>2</v>
      </c>
      <c r="H370" s="12">
        <v>2</v>
      </c>
      <c r="I370" s="12">
        <v>1</v>
      </c>
      <c r="J370" s="12">
        <v>1</v>
      </c>
      <c r="K370" s="12">
        <v>0</v>
      </c>
      <c r="L370" s="12">
        <v>0</v>
      </c>
      <c r="M370" s="12" t="s">
        <v>526</v>
      </c>
      <c r="N370" s="12">
        <v>1</v>
      </c>
      <c r="O370" s="12">
        <v>5</v>
      </c>
      <c r="P370" s="12">
        <v>0</v>
      </c>
      <c r="Q370" s="12" t="s">
        <v>526</v>
      </c>
      <c r="R370" s="12">
        <v>1</v>
      </c>
      <c r="S370" s="12">
        <v>1</v>
      </c>
    </row>
    <row r="371" spans="1:19" x14ac:dyDescent="0.25">
      <c r="A371" t="str">
        <f>'raw data'!B371</f>
        <v>F</v>
      </c>
      <c r="B371">
        <v>1</v>
      </c>
      <c r="C371" s="12">
        <v>3</v>
      </c>
      <c r="D371" s="12">
        <v>4</v>
      </c>
      <c r="E371" s="12" t="s">
        <v>526</v>
      </c>
      <c r="F371" s="12">
        <v>1</v>
      </c>
      <c r="G371" s="12">
        <v>1</v>
      </c>
      <c r="H371" s="12">
        <v>2</v>
      </c>
      <c r="I371" s="12" t="s">
        <v>526</v>
      </c>
      <c r="J371" s="12">
        <v>5</v>
      </c>
      <c r="K371" s="12">
        <v>0</v>
      </c>
      <c r="L371" s="12">
        <v>1</v>
      </c>
      <c r="M371" s="12" t="s">
        <v>526</v>
      </c>
      <c r="N371" s="12">
        <v>0</v>
      </c>
      <c r="O371" s="12">
        <v>3</v>
      </c>
      <c r="P371" s="12">
        <v>1</v>
      </c>
      <c r="Q371" s="12">
        <v>1</v>
      </c>
      <c r="R371" s="12">
        <v>1</v>
      </c>
      <c r="S371" s="12" t="s">
        <v>526</v>
      </c>
    </row>
    <row r="372" spans="1:19" x14ac:dyDescent="0.25">
      <c r="A372" t="str">
        <f>'raw data'!B372</f>
        <v>F</v>
      </c>
      <c r="B372">
        <v>1</v>
      </c>
      <c r="C372" s="12">
        <v>2</v>
      </c>
      <c r="D372" s="12">
        <v>1</v>
      </c>
      <c r="E372" s="12">
        <v>1</v>
      </c>
      <c r="F372" s="12">
        <v>1</v>
      </c>
      <c r="G372" s="12">
        <v>1</v>
      </c>
      <c r="H372" s="12">
        <v>2</v>
      </c>
      <c r="I372" s="12">
        <v>1</v>
      </c>
      <c r="J372" s="12" t="s">
        <v>526</v>
      </c>
      <c r="K372" s="12">
        <v>0</v>
      </c>
      <c r="L372" s="12">
        <v>1</v>
      </c>
      <c r="M372" s="12">
        <v>0</v>
      </c>
      <c r="N372" s="12">
        <v>0</v>
      </c>
      <c r="O372" s="12">
        <v>1</v>
      </c>
      <c r="P372" s="12" t="s">
        <v>526</v>
      </c>
      <c r="Q372" s="12" t="s">
        <v>526</v>
      </c>
      <c r="R372" s="12">
        <v>0</v>
      </c>
      <c r="S372" s="12">
        <v>0</v>
      </c>
    </row>
    <row r="373" spans="1:19" x14ac:dyDescent="0.25">
      <c r="A373" t="str">
        <f>'raw data'!B373</f>
        <v>F</v>
      </c>
      <c r="B373">
        <v>1</v>
      </c>
      <c r="C373" s="12">
        <v>3</v>
      </c>
      <c r="D373" s="12">
        <v>2</v>
      </c>
      <c r="E373" s="12">
        <v>1</v>
      </c>
      <c r="F373" s="12">
        <v>1</v>
      </c>
      <c r="G373" s="12">
        <v>2</v>
      </c>
      <c r="H373" s="12">
        <v>2</v>
      </c>
      <c r="I373" s="12">
        <v>2</v>
      </c>
      <c r="J373" s="12">
        <v>1</v>
      </c>
      <c r="K373" s="12">
        <v>1</v>
      </c>
      <c r="L373" s="12" t="s">
        <v>526</v>
      </c>
      <c r="M373" s="12">
        <v>0</v>
      </c>
      <c r="N373" s="12">
        <v>0</v>
      </c>
      <c r="O373" s="12">
        <v>5</v>
      </c>
      <c r="P373" s="12">
        <v>1</v>
      </c>
      <c r="Q373" s="12">
        <v>3</v>
      </c>
      <c r="R373" s="12" t="s">
        <v>526</v>
      </c>
      <c r="S373" s="12">
        <v>1</v>
      </c>
    </row>
    <row r="374" spans="1:19" x14ac:dyDescent="0.25">
      <c r="A374" t="str">
        <f>'raw data'!B374</f>
        <v>F</v>
      </c>
      <c r="B374">
        <v>1</v>
      </c>
      <c r="C374" s="12">
        <v>2</v>
      </c>
      <c r="D374" s="12">
        <v>2</v>
      </c>
      <c r="E374" s="12">
        <v>5</v>
      </c>
      <c r="F374" s="12" t="s">
        <v>526</v>
      </c>
      <c r="G374" s="12">
        <v>1</v>
      </c>
      <c r="H374" s="12">
        <v>1</v>
      </c>
      <c r="I374" s="12" t="s">
        <v>526</v>
      </c>
      <c r="J374" s="12">
        <v>1</v>
      </c>
      <c r="K374" s="12">
        <v>0</v>
      </c>
      <c r="L374" s="12">
        <v>1</v>
      </c>
      <c r="M374" s="12">
        <v>1</v>
      </c>
      <c r="N374" s="12">
        <v>1</v>
      </c>
      <c r="O374" s="12">
        <v>1</v>
      </c>
      <c r="P374" s="12">
        <v>0</v>
      </c>
      <c r="Q374" s="12" t="s">
        <v>526</v>
      </c>
      <c r="R374" s="12">
        <v>0</v>
      </c>
      <c r="S374" s="12">
        <v>0</v>
      </c>
    </row>
    <row r="375" spans="1:19" x14ac:dyDescent="0.25">
      <c r="A375" t="str">
        <f>'raw data'!B375</f>
        <v>M</v>
      </c>
      <c r="B375">
        <v>2</v>
      </c>
      <c r="C375" s="12">
        <v>1</v>
      </c>
      <c r="D375" s="12">
        <v>1</v>
      </c>
      <c r="E375" s="12">
        <v>1</v>
      </c>
      <c r="F375" s="12">
        <v>2</v>
      </c>
      <c r="G375" s="12">
        <v>1</v>
      </c>
      <c r="H375" s="12">
        <v>1</v>
      </c>
      <c r="I375" s="12">
        <v>1</v>
      </c>
      <c r="J375" s="12">
        <v>1</v>
      </c>
      <c r="K375" s="12">
        <v>1</v>
      </c>
      <c r="L375" s="12" t="s">
        <v>526</v>
      </c>
      <c r="M375" s="12">
        <v>0</v>
      </c>
      <c r="N375" s="12">
        <v>1</v>
      </c>
      <c r="O375" s="12">
        <v>4</v>
      </c>
      <c r="P375" s="12">
        <v>0</v>
      </c>
      <c r="Q375" s="12" t="s">
        <v>526</v>
      </c>
      <c r="R375" s="12">
        <v>1</v>
      </c>
      <c r="S375" s="12" t="s">
        <v>526</v>
      </c>
    </row>
    <row r="376" spans="1:19" x14ac:dyDescent="0.25">
      <c r="A376" t="str">
        <f>'raw data'!B376</f>
        <v>M</v>
      </c>
      <c r="B376">
        <v>2</v>
      </c>
      <c r="C376" s="12">
        <v>3</v>
      </c>
      <c r="D376" s="12" t="s">
        <v>526</v>
      </c>
      <c r="E376" s="12" t="s">
        <v>526</v>
      </c>
      <c r="F376" s="12">
        <v>5</v>
      </c>
      <c r="G376" s="12">
        <v>2</v>
      </c>
      <c r="H376" s="12">
        <v>2</v>
      </c>
      <c r="I376" s="12">
        <v>1</v>
      </c>
      <c r="J376" s="12">
        <v>1</v>
      </c>
      <c r="K376" s="12">
        <v>1</v>
      </c>
      <c r="L376" s="12">
        <v>0</v>
      </c>
      <c r="M376" s="12">
        <v>0</v>
      </c>
      <c r="N376" s="12">
        <v>1</v>
      </c>
      <c r="O376" s="12">
        <v>5</v>
      </c>
      <c r="P376" s="12">
        <v>0</v>
      </c>
      <c r="Q376" s="12" t="s">
        <v>526</v>
      </c>
      <c r="R376" s="12">
        <v>1</v>
      </c>
      <c r="S376" s="12">
        <v>1</v>
      </c>
    </row>
    <row r="377" spans="1:19" x14ac:dyDescent="0.25">
      <c r="A377" t="str">
        <f>'raw data'!B377</f>
        <v>F</v>
      </c>
      <c r="B377">
        <v>1</v>
      </c>
      <c r="C377" s="12">
        <v>2</v>
      </c>
      <c r="D377" s="12">
        <v>2</v>
      </c>
      <c r="E377" s="12">
        <v>4</v>
      </c>
      <c r="F377" s="12">
        <v>1</v>
      </c>
      <c r="G377" s="12">
        <v>1</v>
      </c>
      <c r="H377" s="12">
        <v>1</v>
      </c>
      <c r="I377" s="12">
        <v>1</v>
      </c>
      <c r="J377" s="12">
        <v>2</v>
      </c>
      <c r="K377" s="12">
        <v>1</v>
      </c>
      <c r="L377" s="12">
        <v>1</v>
      </c>
      <c r="M377" s="12">
        <v>0</v>
      </c>
      <c r="N377" s="12">
        <v>0</v>
      </c>
      <c r="O377" s="12">
        <v>2</v>
      </c>
      <c r="P377" s="12">
        <v>1</v>
      </c>
      <c r="Q377" s="12">
        <v>1</v>
      </c>
      <c r="R377" s="12" t="s">
        <v>526</v>
      </c>
      <c r="S377" s="12">
        <v>0</v>
      </c>
    </row>
    <row r="378" spans="1:19" x14ac:dyDescent="0.25">
      <c r="A378" t="str">
        <f>'raw data'!B378</f>
        <v>F</v>
      </c>
      <c r="B378">
        <v>1</v>
      </c>
      <c r="C378" s="12">
        <v>3</v>
      </c>
      <c r="D378" s="12">
        <v>2</v>
      </c>
      <c r="E378" s="12">
        <v>5</v>
      </c>
      <c r="F378" s="12">
        <v>5</v>
      </c>
      <c r="G378" s="12">
        <v>2</v>
      </c>
      <c r="H378" s="12">
        <v>2</v>
      </c>
      <c r="I378" s="12">
        <v>2</v>
      </c>
      <c r="J378" s="12">
        <v>2</v>
      </c>
      <c r="K378" s="12">
        <v>1</v>
      </c>
      <c r="L378" s="12">
        <v>1</v>
      </c>
      <c r="M378" s="12">
        <v>1</v>
      </c>
      <c r="N378" s="12">
        <v>1</v>
      </c>
      <c r="O378" s="12">
        <v>4</v>
      </c>
      <c r="P378" s="12">
        <v>1</v>
      </c>
      <c r="Q378" s="12">
        <v>2</v>
      </c>
      <c r="R378" s="12">
        <v>1</v>
      </c>
      <c r="S378" s="12">
        <v>1</v>
      </c>
    </row>
    <row r="379" spans="1:19" x14ac:dyDescent="0.25">
      <c r="A379" t="str">
        <f>'raw data'!B379</f>
        <v>F</v>
      </c>
      <c r="B379">
        <v>1</v>
      </c>
      <c r="C379" s="12">
        <v>3</v>
      </c>
      <c r="D379" s="12">
        <v>4</v>
      </c>
      <c r="E379" s="12" t="s">
        <v>526</v>
      </c>
      <c r="F379" s="12">
        <v>5</v>
      </c>
      <c r="G379" s="12">
        <v>2</v>
      </c>
      <c r="H379" s="12">
        <v>2</v>
      </c>
      <c r="I379" s="12">
        <v>2</v>
      </c>
      <c r="J379" s="12">
        <v>1</v>
      </c>
      <c r="K379" s="12">
        <v>1</v>
      </c>
      <c r="L379" s="12">
        <v>1</v>
      </c>
      <c r="M379" s="12">
        <v>1</v>
      </c>
      <c r="N379" s="12">
        <v>1</v>
      </c>
      <c r="O379" s="12">
        <v>4</v>
      </c>
      <c r="P379" s="12">
        <v>1</v>
      </c>
      <c r="Q379" s="12">
        <v>1</v>
      </c>
      <c r="R379" s="12">
        <v>1</v>
      </c>
      <c r="S379" s="12">
        <v>1</v>
      </c>
    </row>
    <row r="380" spans="1:19" x14ac:dyDescent="0.25">
      <c r="A380" t="str">
        <f>'raw data'!B380</f>
        <v>F</v>
      </c>
      <c r="B380">
        <v>1</v>
      </c>
      <c r="C380" s="12">
        <v>2</v>
      </c>
      <c r="D380" s="12">
        <v>1</v>
      </c>
      <c r="E380" s="12">
        <v>4</v>
      </c>
      <c r="F380" s="12">
        <v>1</v>
      </c>
      <c r="G380" s="12">
        <v>1</v>
      </c>
      <c r="H380" s="12">
        <v>2</v>
      </c>
      <c r="I380" s="12">
        <v>1</v>
      </c>
      <c r="J380" s="12">
        <v>5</v>
      </c>
      <c r="K380" s="12" t="s">
        <v>526</v>
      </c>
      <c r="L380" s="12">
        <v>1</v>
      </c>
      <c r="M380" s="12">
        <v>0</v>
      </c>
      <c r="N380" s="12">
        <v>1</v>
      </c>
      <c r="O380" s="12">
        <v>3</v>
      </c>
      <c r="P380" s="12">
        <v>1</v>
      </c>
      <c r="Q380" s="12">
        <v>2</v>
      </c>
      <c r="R380" s="12">
        <v>0</v>
      </c>
      <c r="S380" s="12" t="s">
        <v>526</v>
      </c>
    </row>
    <row r="381" spans="1:19" x14ac:dyDescent="0.25">
      <c r="A381" t="str">
        <f>'raw data'!B381</f>
        <v>F</v>
      </c>
      <c r="B381">
        <v>1</v>
      </c>
      <c r="C381" s="12">
        <v>2</v>
      </c>
      <c r="D381" s="12">
        <v>2</v>
      </c>
      <c r="E381" s="12">
        <v>5</v>
      </c>
      <c r="F381" s="12">
        <v>2</v>
      </c>
      <c r="G381" s="12">
        <v>1</v>
      </c>
      <c r="H381" s="12">
        <v>1</v>
      </c>
      <c r="I381" s="12" t="s">
        <v>526</v>
      </c>
      <c r="J381" s="12">
        <v>1</v>
      </c>
      <c r="K381" s="12">
        <v>0</v>
      </c>
      <c r="L381" s="12">
        <v>1</v>
      </c>
      <c r="M381" s="12">
        <v>1</v>
      </c>
      <c r="N381" s="12">
        <v>1</v>
      </c>
      <c r="O381" s="12">
        <v>1</v>
      </c>
      <c r="P381" s="12">
        <v>0</v>
      </c>
      <c r="Q381" s="12" t="s">
        <v>526</v>
      </c>
      <c r="R381" s="12">
        <v>0</v>
      </c>
      <c r="S381" s="12">
        <v>0</v>
      </c>
    </row>
    <row r="382" spans="1:19" x14ac:dyDescent="0.25">
      <c r="A382" t="str">
        <f>'raw data'!B382</f>
        <v>M</v>
      </c>
      <c r="B382">
        <v>2</v>
      </c>
      <c r="C382" s="12">
        <v>3</v>
      </c>
      <c r="D382" s="12" t="s">
        <v>526</v>
      </c>
      <c r="E382" s="12" t="s">
        <v>526</v>
      </c>
      <c r="F382" s="12">
        <v>1</v>
      </c>
      <c r="G382" s="12">
        <v>2</v>
      </c>
      <c r="H382" s="12">
        <v>2</v>
      </c>
      <c r="I382" s="12">
        <v>2</v>
      </c>
      <c r="J382" s="12">
        <v>5</v>
      </c>
      <c r="K382" s="12">
        <v>1</v>
      </c>
      <c r="L382" s="12">
        <v>0</v>
      </c>
      <c r="M382" s="12">
        <v>0</v>
      </c>
      <c r="N382" s="12">
        <v>1</v>
      </c>
      <c r="O382" s="12">
        <v>4</v>
      </c>
      <c r="P382" s="12">
        <v>1</v>
      </c>
      <c r="Q382" s="12">
        <v>4</v>
      </c>
      <c r="R382" s="12">
        <v>0</v>
      </c>
      <c r="S382" s="12">
        <v>0</v>
      </c>
    </row>
    <row r="383" spans="1:19" x14ac:dyDescent="0.25">
      <c r="A383" t="str">
        <f>'raw data'!B383</f>
        <v>M</v>
      </c>
      <c r="B383">
        <v>2</v>
      </c>
      <c r="C383" s="12">
        <v>3</v>
      </c>
      <c r="D383" s="12">
        <v>4</v>
      </c>
      <c r="E383" s="12" t="s">
        <v>526</v>
      </c>
      <c r="F383" s="12" t="s">
        <v>526</v>
      </c>
      <c r="G383" s="12">
        <v>1</v>
      </c>
      <c r="H383" s="12">
        <v>2</v>
      </c>
      <c r="I383" s="12">
        <v>1</v>
      </c>
      <c r="J383" s="12">
        <v>1</v>
      </c>
      <c r="K383" s="12">
        <v>0</v>
      </c>
      <c r="L383" s="12">
        <v>0</v>
      </c>
      <c r="M383" s="12">
        <v>0</v>
      </c>
      <c r="N383" s="12">
        <v>1</v>
      </c>
      <c r="O383" s="12">
        <v>3</v>
      </c>
      <c r="P383" s="12">
        <v>1</v>
      </c>
      <c r="Q383" s="12">
        <v>3</v>
      </c>
      <c r="R383" s="12" t="s">
        <v>526</v>
      </c>
      <c r="S383" s="12">
        <v>1</v>
      </c>
    </row>
    <row r="384" spans="1:19" x14ac:dyDescent="0.25">
      <c r="A384" t="str">
        <f>'raw data'!B384</f>
        <v>M</v>
      </c>
      <c r="B384">
        <v>2</v>
      </c>
      <c r="C384" s="12">
        <v>3</v>
      </c>
      <c r="D384" s="12">
        <v>4</v>
      </c>
      <c r="E384" s="12" t="s">
        <v>526</v>
      </c>
      <c r="F384" s="12" t="s">
        <v>526</v>
      </c>
      <c r="G384" s="12">
        <v>1</v>
      </c>
      <c r="H384" s="12">
        <v>2</v>
      </c>
      <c r="I384" s="12">
        <v>1</v>
      </c>
      <c r="J384" s="12">
        <v>1</v>
      </c>
      <c r="K384" s="12">
        <v>0</v>
      </c>
      <c r="L384" s="12">
        <v>0</v>
      </c>
      <c r="M384" s="12">
        <v>0</v>
      </c>
      <c r="N384" s="12">
        <v>1</v>
      </c>
      <c r="O384" s="12">
        <v>5</v>
      </c>
      <c r="P384" s="12">
        <v>1</v>
      </c>
      <c r="Q384" s="12">
        <v>3</v>
      </c>
      <c r="R384" s="12" t="s">
        <v>526</v>
      </c>
      <c r="S384" s="12">
        <v>1</v>
      </c>
    </row>
    <row r="385" spans="1:19" x14ac:dyDescent="0.25">
      <c r="A385" t="str">
        <f>'raw data'!B385</f>
        <v>F</v>
      </c>
      <c r="B385">
        <v>1</v>
      </c>
      <c r="C385" s="12">
        <v>2</v>
      </c>
      <c r="D385" s="12">
        <v>2</v>
      </c>
      <c r="E385" s="12">
        <v>5</v>
      </c>
      <c r="F385" s="12">
        <v>1</v>
      </c>
      <c r="G385" s="12">
        <v>1</v>
      </c>
      <c r="H385" s="12">
        <v>1</v>
      </c>
      <c r="I385" s="12">
        <v>1</v>
      </c>
      <c r="J385" s="12">
        <v>2</v>
      </c>
      <c r="K385" s="12">
        <v>1</v>
      </c>
      <c r="L385" s="12">
        <v>1</v>
      </c>
      <c r="M385" s="12">
        <v>0</v>
      </c>
      <c r="N385" s="12">
        <v>0</v>
      </c>
      <c r="O385" s="12">
        <v>2</v>
      </c>
      <c r="P385" s="12">
        <v>1</v>
      </c>
      <c r="Q385" s="12">
        <v>3</v>
      </c>
      <c r="R385" s="12" t="s">
        <v>526</v>
      </c>
      <c r="S385" s="12">
        <v>0</v>
      </c>
    </row>
    <row r="386" spans="1:19" x14ac:dyDescent="0.25">
      <c r="A386" t="str">
        <f>'raw data'!B386</f>
        <v>F</v>
      </c>
      <c r="B386">
        <v>1</v>
      </c>
      <c r="C386" s="12">
        <v>2</v>
      </c>
      <c r="D386" s="12">
        <v>2</v>
      </c>
      <c r="E386" s="12">
        <v>5</v>
      </c>
      <c r="F386" s="12">
        <v>1</v>
      </c>
      <c r="G386" s="12">
        <v>2</v>
      </c>
      <c r="H386" s="12">
        <v>1</v>
      </c>
      <c r="I386" s="12">
        <v>1</v>
      </c>
      <c r="J386" s="12">
        <v>2</v>
      </c>
      <c r="K386" s="12">
        <v>1</v>
      </c>
      <c r="L386" s="12">
        <v>1</v>
      </c>
      <c r="M386" s="12">
        <v>0</v>
      </c>
      <c r="N386" s="12">
        <v>0</v>
      </c>
      <c r="O386" s="12">
        <v>2</v>
      </c>
      <c r="P386" s="12">
        <v>1</v>
      </c>
      <c r="Q386" s="12">
        <v>4</v>
      </c>
      <c r="R386" s="12" t="s">
        <v>526</v>
      </c>
      <c r="S386" s="12">
        <v>1</v>
      </c>
    </row>
    <row r="387" spans="1:19" x14ac:dyDescent="0.25">
      <c r="A387" t="str">
        <f>'raw data'!B387</f>
        <v>M</v>
      </c>
      <c r="B387">
        <v>2</v>
      </c>
      <c r="C387" s="12">
        <v>3</v>
      </c>
      <c r="D387" s="12">
        <v>4</v>
      </c>
      <c r="E387" s="12" t="s">
        <v>526</v>
      </c>
      <c r="F387" s="12">
        <v>5</v>
      </c>
      <c r="G387" s="12">
        <v>5</v>
      </c>
      <c r="H387" s="12">
        <v>5</v>
      </c>
      <c r="I387" s="12">
        <v>5</v>
      </c>
      <c r="J387" s="12">
        <v>2</v>
      </c>
      <c r="K387" s="12">
        <v>1</v>
      </c>
      <c r="L387" s="12">
        <v>1</v>
      </c>
      <c r="M387" s="12">
        <v>0</v>
      </c>
      <c r="N387" s="12">
        <v>0</v>
      </c>
      <c r="O387" s="12">
        <v>3</v>
      </c>
      <c r="P387" s="12">
        <v>0</v>
      </c>
      <c r="Q387" s="12" t="s">
        <v>526</v>
      </c>
      <c r="R387" s="12">
        <v>1</v>
      </c>
      <c r="S387" s="12">
        <v>1</v>
      </c>
    </row>
    <row r="388" spans="1:19" x14ac:dyDescent="0.25">
      <c r="A388" t="str">
        <f>'raw data'!B388</f>
        <v>M</v>
      </c>
      <c r="B388">
        <v>2</v>
      </c>
      <c r="C388" s="12">
        <v>3</v>
      </c>
      <c r="D388" s="12" t="s">
        <v>526</v>
      </c>
      <c r="E388" s="12" t="s">
        <v>526</v>
      </c>
      <c r="F388" s="12">
        <v>5</v>
      </c>
      <c r="G388" s="12">
        <v>5</v>
      </c>
      <c r="H388" s="12">
        <v>2</v>
      </c>
      <c r="I388" s="12">
        <v>2</v>
      </c>
      <c r="J388" s="12">
        <v>5</v>
      </c>
      <c r="K388" s="12">
        <v>1</v>
      </c>
      <c r="L388" s="12">
        <v>0</v>
      </c>
      <c r="M388" s="12">
        <v>0</v>
      </c>
      <c r="N388" s="12">
        <v>0</v>
      </c>
      <c r="O388" s="12">
        <v>4</v>
      </c>
      <c r="P388" s="12">
        <v>0</v>
      </c>
      <c r="Q388" s="12" t="s">
        <v>526</v>
      </c>
      <c r="R388" s="12" t="s">
        <v>526</v>
      </c>
      <c r="S388" s="12">
        <v>0</v>
      </c>
    </row>
    <row r="389" spans="1:19" x14ac:dyDescent="0.25">
      <c r="A389" t="str">
        <f>'raw data'!B389</f>
        <v>F</v>
      </c>
      <c r="B389">
        <v>1</v>
      </c>
      <c r="C389" s="12">
        <v>3</v>
      </c>
      <c r="D389" s="12">
        <v>4</v>
      </c>
      <c r="E389" s="12" t="s">
        <v>526</v>
      </c>
      <c r="F389" s="12">
        <v>5</v>
      </c>
      <c r="G389" s="12">
        <v>5</v>
      </c>
      <c r="H389" s="12">
        <v>5</v>
      </c>
      <c r="I389" s="12">
        <v>5</v>
      </c>
      <c r="J389" s="12" t="s">
        <v>526</v>
      </c>
      <c r="K389" s="12">
        <v>1</v>
      </c>
      <c r="L389" s="12">
        <v>1</v>
      </c>
      <c r="M389" s="12" t="s">
        <v>526</v>
      </c>
      <c r="N389" s="12">
        <v>0</v>
      </c>
      <c r="O389" s="12">
        <v>3</v>
      </c>
      <c r="P389" s="12">
        <v>0</v>
      </c>
      <c r="Q389" s="12" t="s">
        <v>526</v>
      </c>
      <c r="R389" s="12">
        <v>1</v>
      </c>
      <c r="S389" s="12">
        <v>1</v>
      </c>
    </row>
    <row r="390" spans="1:19" x14ac:dyDescent="0.25">
      <c r="A390" t="str">
        <f>'raw data'!B390</f>
        <v>F</v>
      </c>
      <c r="B390">
        <v>1</v>
      </c>
      <c r="C390" s="12">
        <v>2</v>
      </c>
      <c r="D390" s="12">
        <v>2</v>
      </c>
      <c r="E390" s="12">
        <v>5</v>
      </c>
      <c r="F390" s="12">
        <v>1</v>
      </c>
      <c r="G390" s="12">
        <v>2</v>
      </c>
      <c r="H390" s="12">
        <v>1</v>
      </c>
      <c r="I390" s="12">
        <v>1</v>
      </c>
      <c r="J390" s="12">
        <v>2</v>
      </c>
      <c r="K390" s="12">
        <v>1</v>
      </c>
      <c r="L390" s="12">
        <v>1</v>
      </c>
      <c r="M390" s="12">
        <v>1</v>
      </c>
      <c r="N390" s="12">
        <v>0</v>
      </c>
      <c r="O390" s="12">
        <v>2</v>
      </c>
      <c r="P390" s="12" t="s">
        <v>526</v>
      </c>
      <c r="Q390" s="12" t="s">
        <v>526</v>
      </c>
      <c r="R390" s="12" t="s">
        <v>526</v>
      </c>
      <c r="S390" s="12">
        <v>1</v>
      </c>
    </row>
    <row r="391" spans="1:19" x14ac:dyDescent="0.25">
      <c r="A391" t="str">
        <f>'raw data'!B391</f>
        <v>F</v>
      </c>
      <c r="B391">
        <v>1</v>
      </c>
      <c r="C391" s="12">
        <v>2</v>
      </c>
      <c r="D391" s="12">
        <v>2</v>
      </c>
      <c r="E391" s="12">
        <v>4</v>
      </c>
      <c r="F391" s="12">
        <v>1</v>
      </c>
      <c r="G391" s="12">
        <v>1</v>
      </c>
      <c r="H391" s="12">
        <v>1</v>
      </c>
      <c r="I391" s="12">
        <v>1</v>
      </c>
      <c r="J391" s="12">
        <v>2</v>
      </c>
      <c r="K391" s="12">
        <v>1</v>
      </c>
      <c r="L391" s="12">
        <v>1</v>
      </c>
      <c r="M391" s="12">
        <v>0</v>
      </c>
      <c r="N391" s="12">
        <v>0</v>
      </c>
      <c r="O391" s="12">
        <v>3</v>
      </c>
      <c r="P391" s="12">
        <v>1</v>
      </c>
      <c r="Q391" s="12">
        <v>4</v>
      </c>
      <c r="R391" s="12">
        <v>1</v>
      </c>
      <c r="S391" s="12">
        <v>1</v>
      </c>
    </row>
    <row r="392" spans="1:19" x14ac:dyDescent="0.25">
      <c r="A392" t="str">
        <f>'raw data'!B392</f>
        <v>F</v>
      </c>
      <c r="B392">
        <v>1</v>
      </c>
      <c r="C392" s="12">
        <v>3</v>
      </c>
      <c r="D392" s="12">
        <v>4</v>
      </c>
      <c r="E392" s="12" t="s">
        <v>526</v>
      </c>
      <c r="F392" s="12">
        <v>1</v>
      </c>
      <c r="G392" s="12">
        <v>1</v>
      </c>
      <c r="H392" s="12">
        <v>2</v>
      </c>
      <c r="I392" s="12" t="s">
        <v>526</v>
      </c>
      <c r="J392" s="12">
        <v>5</v>
      </c>
      <c r="K392" s="12">
        <v>0</v>
      </c>
      <c r="L392" s="12">
        <v>1</v>
      </c>
      <c r="M392" s="12" t="s">
        <v>526</v>
      </c>
      <c r="N392" s="12">
        <v>0</v>
      </c>
      <c r="O392" s="12">
        <v>3</v>
      </c>
      <c r="P392" s="12">
        <v>1</v>
      </c>
      <c r="Q392" s="12">
        <v>1</v>
      </c>
      <c r="R392" s="12">
        <v>1</v>
      </c>
      <c r="S392" s="12" t="s">
        <v>526</v>
      </c>
    </row>
    <row r="393" spans="1:19" x14ac:dyDescent="0.25">
      <c r="A393" t="str">
        <f>'raw data'!B393</f>
        <v>F</v>
      </c>
      <c r="B393">
        <v>1</v>
      </c>
      <c r="C393" s="12">
        <v>5</v>
      </c>
      <c r="D393" s="12">
        <v>1</v>
      </c>
      <c r="E393" s="12">
        <v>1</v>
      </c>
      <c r="F393" s="12" t="s">
        <v>526</v>
      </c>
      <c r="G393" s="12" t="s">
        <v>526</v>
      </c>
      <c r="H393" s="12">
        <v>5</v>
      </c>
      <c r="I393" s="12">
        <v>2</v>
      </c>
      <c r="J393" s="12">
        <v>2</v>
      </c>
      <c r="K393" s="12" t="s">
        <v>526</v>
      </c>
      <c r="L393" s="12">
        <v>1</v>
      </c>
      <c r="M393" s="12">
        <v>0</v>
      </c>
      <c r="N393" s="12">
        <v>0</v>
      </c>
      <c r="O393" s="12">
        <v>4</v>
      </c>
      <c r="P393" s="12">
        <v>0</v>
      </c>
      <c r="Q393" s="12" t="s">
        <v>526</v>
      </c>
      <c r="R393" s="12">
        <v>1</v>
      </c>
      <c r="S393" s="12">
        <v>1</v>
      </c>
    </row>
    <row r="394" spans="1:19" x14ac:dyDescent="0.25">
      <c r="A394" t="str">
        <f>'raw data'!B394</f>
        <v>M</v>
      </c>
      <c r="B394">
        <v>2</v>
      </c>
      <c r="C394" s="12">
        <v>2</v>
      </c>
      <c r="D394" s="12">
        <v>1</v>
      </c>
      <c r="E394" s="12">
        <v>1</v>
      </c>
      <c r="F394" s="12">
        <v>1</v>
      </c>
      <c r="G394" s="12">
        <v>1</v>
      </c>
      <c r="H394" s="12">
        <v>2</v>
      </c>
      <c r="I394" s="12">
        <v>1</v>
      </c>
      <c r="J394" s="12">
        <v>1</v>
      </c>
      <c r="K394" s="12">
        <v>0</v>
      </c>
      <c r="L394" s="12" t="s">
        <v>526</v>
      </c>
      <c r="M394" s="12">
        <v>0</v>
      </c>
      <c r="N394" s="12">
        <v>0</v>
      </c>
      <c r="O394" s="12">
        <v>5</v>
      </c>
      <c r="P394" s="12" t="s">
        <v>526</v>
      </c>
      <c r="Q394" s="12" t="s">
        <v>526</v>
      </c>
      <c r="R394" s="12" t="s">
        <v>526</v>
      </c>
      <c r="S394" s="12">
        <v>0</v>
      </c>
    </row>
    <row r="395" spans="1:19" x14ac:dyDescent="0.25">
      <c r="A395" t="str">
        <f>'raw data'!B395</f>
        <v>M</v>
      </c>
      <c r="B395">
        <v>2</v>
      </c>
      <c r="C395" s="12">
        <v>2</v>
      </c>
      <c r="D395" s="12">
        <v>2</v>
      </c>
      <c r="E395" s="12">
        <v>5</v>
      </c>
      <c r="F395" s="12">
        <v>1</v>
      </c>
      <c r="G395" s="12">
        <v>2</v>
      </c>
      <c r="H395" s="12">
        <v>1</v>
      </c>
      <c r="I395" s="12">
        <v>1</v>
      </c>
      <c r="J395" s="12">
        <v>2</v>
      </c>
      <c r="K395" s="12">
        <v>1</v>
      </c>
      <c r="L395" s="12">
        <v>1</v>
      </c>
      <c r="M395" s="12">
        <v>0</v>
      </c>
      <c r="N395" s="12">
        <v>0</v>
      </c>
      <c r="O395" s="12">
        <v>3</v>
      </c>
      <c r="P395" s="12">
        <v>1</v>
      </c>
      <c r="Q395" s="12">
        <v>3</v>
      </c>
      <c r="R395" s="12" t="s">
        <v>526</v>
      </c>
      <c r="S395" s="12">
        <v>1</v>
      </c>
    </row>
    <row r="396" spans="1:19" x14ac:dyDescent="0.25">
      <c r="A396" t="str">
        <f>'raw data'!B396</f>
        <v>M</v>
      </c>
      <c r="B396">
        <v>2</v>
      </c>
      <c r="C396" s="12">
        <v>2</v>
      </c>
      <c r="D396" s="12">
        <v>2</v>
      </c>
      <c r="E396" s="12">
        <v>2</v>
      </c>
      <c r="F396" s="12">
        <v>1</v>
      </c>
      <c r="G396" s="12">
        <v>2</v>
      </c>
      <c r="H396" s="12">
        <v>2</v>
      </c>
      <c r="I396" s="12">
        <v>2</v>
      </c>
      <c r="J396" s="12">
        <v>1</v>
      </c>
      <c r="K396" s="12">
        <v>1</v>
      </c>
      <c r="L396" s="12" t="s">
        <v>526</v>
      </c>
      <c r="M396" s="12">
        <v>0</v>
      </c>
      <c r="N396" s="12">
        <v>0</v>
      </c>
      <c r="O396" s="12">
        <v>3</v>
      </c>
      <c r="P396" s="12">
        <v>1</v>
      </c>
      <c r="Q396" s="12">
        <v>1</v>
      </c>
      <c r="R396" s="12">
        <v>1</v>
      </c>
      <c r="S396" s="12">
        <v>1</v>
      </c>
    </row>
    <row r="397" spans="1:19" x14ac:dyDescent="0.25">
      <c r="A397" t="str">
        <f>'raw data'!B397</f>
        <v>M</v>
      </c>
      <c r="B397">
        <v>2</v>
      </c>
      <c r="C397" s="12">
        <v>2</v>
      </c>
      <c r="D397" s="12">
        <v>2</v>
      </c>
      <c r="E397" s="12">
        <v>5</v>
      </c>
      <c r="F397" s="12">
        <v>1</v>
      </c>
      <c r="G397" s="12">
        <v>2</v>
      </c>
      <c r="H397" s="12">
        <v>1</v>
      </c>
      <c r="I397" s="12">
        <v>1</v>
      </c>
      <c r="J397" s="12">
        <v>2</v>
      </c>
      <c r="K397" s="12">
        <v>1</v>
      </c>
      <c r="L397" s="12">
        <v>1</v>
      </c>
      <c r="M397" s="12">
        <v>0</v>
      </c>
      <c r="N397" s="12">
        <v>0</v>
      </c>
      <c r="O397" s="12">
        <v>3</v>
      </c>
      <c r="P397" s="12">
        <v>1</v>
      </c>
      <c r="Q397" s="12">
        <v>3</v>
      </c>
      <c r="R397" s="12">
        <v>1</v>
      </c>
      <c r="S397" s="12">
        <v>1</v>
      </c>
    </row>
    <row r="398" spans="1:19" x14ac:dyDescent="0.25">
      <c r="A398" t="str">
        <f>'raw data'!B398</f>
        <v>M</v>
      </c>
      <c r="B398">
        <v>2</v>
      </c>
      <c r="C398" s="12">
        <v>3</v>
      </c>
      <c r="D398" s="12" t="s">
        <v>526</v>
      </c>
      <c r="E398" s="12" t="s">
        <v>526</v>
      </c>
      <c r="F398" s="12">
        <v>5</v>
      </c>
      <c r="G398" s="12">
        <v>2</v>
      </c>
      <c r="H398" s="12">
        <v>2</v>
      </c>
      <c r="I398" s="12">
        <v>2</v>
      </c>
      <c r="J398" s="12">
        <v>2</v>
      </c>
      <c r="K398" s="12">
        <v>0</v>
      </c>
      <c r="L398" s="12">
        <v>0</v>
      </c>
      <c r="M398" s="12" t="s">
        <v>526</v>
      </c>
      <c r="N398" s="12">
        <v>1</v>
      </c>
      <c r="O398" s="12">
        <v>5</v>
      </c>
      <c r="P398" s="12">
        <v>0</v>
      </c>
      <c r="Q398" s="12" t="s">
        <v>526</v>
      </c>
      <c r="R398" s="12">
        <v>1</v>
      </c>
      <c r="S398" s="12">
        <v>1</v>
      </c>
    </row>
    <row r="399" spans="1:19" x14ac:dyDescent="0.25">
      <c r="A399" t="str">
        <f>'raw data'!B399</f>
        <v>M</v>
      </c>
      <c r="B399">
        <v>2</v>
      </c>
      <c r="C399" s="12">
        <v>4</v>
      </c>
      <c r="D399" s="12" t="s">
        <v>526</v>
      </c>
      <c r="E399" s="12" t="s">
        <v>526</v>
      </c>
      <c r="F399" s="12">
        <v>2</v>
      </c>
      <c r="G399" s="12" t="s">
        <v>526</v>
      </c>
      <c r="H399" s="12">
        <v>5</v>
      </c>
      <c r="I399" s="12" t="s">
        <v>526</v>
      </c>
      <c r="J399" s="12" t="s">
        <v>526</v>
      </c>
      <c r="K399" s="12">
        <v>1</v>
      </c>
      <c r="L399" s="12">
        <v>1</v>
      </c>
      <c r="M399" s="12">
        <v>0</v>
      </c>
      <c r="N399" s="12">
        <v>0</v>
      </c>
      <c r="O399" s="12">
        <v>4</v>
      </c>
      <c r="P399" s="12">
        <v>1</v>
      </c>
      <c r="Q399" s="12">
        <v>3</v>
      </c>
      <c r="R399" s="12">
        <v>1</v>
      </c>
      <c r="S399" s="12">
        <v>0</v>
      </c>
    </row>
    <row r="400" spans="1:19" x14ac:dyDescent="0.25">
      <c r="A400" t="str">
        <f>'raw data'!B400</f>
        <v>F</v>
      </c>
      <c r="B400">
        <v>1</v>
      </c>
      <c r="C400" s="12">
        <v>3</v>
      </c>
      <c r="D400" s="12">
        <v>2</v>
      </c>
      <c r="E400" s="12">
        <v>4</v>
      </c>
      <c r="F400" s="12">
        <v>1</v>
      </c>
      <c r="G400" s="12">
        <v>2</v>
      </c>
      <c r="H400" s="12">
        <v>2</v>
      </c>
      <c r="I400" s="12">
        <v>2</v>
      </c>
      <c r="J400" s="12">
        <v>2</v>
      </c>
      <c r="K400" s="12">
        <v>1</v>
      </c>
      <c r="L400" s="12">
        <v>1</v>
      </c>
      <c r="M400" s="12">
        <v>0</v>
      </c>
      <c r="N400" s="12">
        <v>0</v>
      </c>
      <c r="O400" s="12">
        <v>5</v>
      </c>
      <c r="P400" s="12">
        <v>1</v>
      </c>
      <c r="Q400" s="12">
        <v>3</v>
      </c>
      <c r="R400" s="12">
        <v>1</v>
      </c>
      <c r="S400" s="12">
        <v>1</v>
      </c>
    </row>
    <row r="401" spans="1:19" x14ac:dyDescent="0.25">
      <c r="A401" t="str">
        <f>'raw data'!B401</f>
        <v>M</v>
      </c>
      <c r="B401">
        <v>2</v>
      </c>
      <c r="C401" s="12">
        <v>3</v>
      </c>
      <c r="D401" s="12" t="s">
        <v>526</v>
      </c>
      <c r="E401" s="12" t="s">
        <v>526</v>
      </c>
      <c r="F401" s="12">
        <v>5</v>
      </c>
      <c r="G401" s="12">
        <v>5</v>
      </c>
      <c r="H401" s="12">
        <v>2</v>
      </c>
      <c r="I401" s="12">
        <v>2</v>
      </c>
      <c r="J401" s="12">
        <v>2</v>
      </c>
      <c r="K401" s="12">
        <v>1</v>
      </c>
      <c r="L401" s="12">
        <v>1</v>
      </c>
      <c r="M401" s="12">
        <v>0</v>
      </c>
      <c r="N401" s="12">
        <v>0</v>
      </c>
      <c r="O401" s="12">
        <v>1</v>
      </c>
      <c r="P401" s="12">
        <v>0</v>
      </c>
      <c r="Q401" s="12" t="s">
        <v>526</v>
      </c>
      <c r="R401" s="12" t="s">
        <v>526</v>
      </c>
      <c r="S401" s="12" t="s">
        <v>526</v>
      </c>
    </row>
    <row r="402" spans="1:19" x14ac:dyDescent="0.25">
      <c r="A402" t="str">
        <f>'raw data'!B402</f>
        <v>M</v>
      </c>
      <c r="B402">
        <v>2</v>
      </c>
      <c r="C402" s="12">
        <v>4</v>
      </c>
      <c r="D402" s="12" t="s">
        <v>526</v>
      </c>
      <c r="E402" s="12" t="s">
        <v>526</v>
      </c>
      <c r="F402" s="12" t="s">
        <v>526</v>
      </c>
      <c r="G402" s="12" t="s">
        <v>526</v>
      </c>
      <c r="H402" s="12">
        <v>5</v>
      </c>
      <c r="I402" s="12">
        <v>5</v>
      </c>
      <c r="J402" s="12">
        <v>5</v>
      </c>
      <c r="K402" s="12" t="s">
        <v>526</v>
      </c>
      <c r="L402" s="12" t="s">
        <v>526</v>
      </c>
      <c r="M402" s="12">
        <v>0</v>
      </c>
      <c r="N402" s="12">
        <v>0</v>
      </c>
      <c r="O402" s="12">
        <v>5</v>
      </c>
      <c r="P402" s="12">
        <v>0</v>
      </c>
      <c r="Q402" s="12" t="s">
        <v>526</v>
      </c>
      <c r="R402" s="12">
        <v>1</v>
      </c>
      <c r="S402" s="12">
        <v>0</v>
      </c>
    </row>
    <row r="403" spans="1:19" x14ac:dyDescent="0.25">
      <c r="A403" t="str">
        <f>'raw data'!B403</f>
        <v>F</v>
      </c>
      <c r="B403">
        <v>1</v>
      </c>
      <c r="C403" s="12">
        <v>3</v>
      </c>
      <c r="D403" s="12">
        <v>4</v>
      </c>
      <c r="E403" s="12" t="s">
        <v>526</v>
      </c>
      <c r="F403" s="12">
        <v>5</v>
      </c>
      <c r="G403" s="12">
        <v>2</v>
      </c>
      <c r="H403" s="12">
        <v>2</v>
      </c>
      <c r="I403" s="12">
        <v>5</v>
      </c>
      <c r="J403" s="12">
        <v>1</v>
      </c>
      <c r="K403" s="12">
        <v>1</v>
      </c>
      <c r="L403" s="12">
        <v>1</v>
      </c>
      <c r="M403" s="12">
        <v>1</v>
      </c>
      <c r="N403" s="12">
        <v>0</v>
      </c>
      <c r="O403" s="12">
        <v>2</v>
      </c>
      <c r="P403" s="12">
        <v>1</v>
      </c>
      <c r="Q403" s="12">
        <v>1</v>
      </c>
      <c r="R403" s="12">
        <v>1</v>
      </c>
      <c r="S403" s="12">
        <v>1</v>
      </c>
    </row>
    <row r="404" spans="1:19" x14ac:dyDescent="0.25">
      <c r="A404" t="str">
        <f>'raw data'!B404</f>
        <v>F</v>
      </c>
      <c r="B404">
        <v>1</v>
      </c>
      <c r="C404" s="12">
        <v>4</v>
      </c>
      <c r="D404" s="12">
        <v>1</v>
      </c>
      <c r="E404" s="12">
        <v>1</v>
      </c>
      <c r="F404" s="12" t="s">
        <v>526</v>
      </c>
      <c r="G404" s="12" t="s">
        <v>526</v>
      </c>
      <c r="H404" s="12">
        <v>5</v>
      </c>
      <c r="I404" s="12">
        <v>2</v>
      </c>
      <c r="J404" s="12">
        <v>2</v>
      </c>
      <c r="K404" s="12" t="s">
        <v>526</v>
      </c>
      <c r="L404" s="12">
        <v>0</v>
      </c>
      <c r="M404" s="12">
        <v>0</v>
      </c>
      <c r="N404" s="12">
        <v>1</v>
      </c>
      <c r="O404" s="12">
        <v>4</v>
      </c>
      <c r="P404" s="12">
        <v>0</v>
      </c>
      <c r="Q404" s="12" t="s">
        <v>526</v>
      </c>
      <c r="R404" s="12">
        <v>1</v>
      </c>
      <c r="S404" s="12">
        <v>0</v>
      </c>
    </row>
    <row r="405" spans="1:19" x14ac:dyDescent="0.25">
      <c r="A405" t="str">
        <f>'raw data'!B405</f>
        <v>F</v>
      </c>
      <c r="B405">
        <v>1</v>
      </c>
      <c r="C405" s="12">
        <v>3</v>
      </c>
      <c r="D405" s="12">
        <v>4</v>
      </c>
      <c r="E405" s="12" t="s">
        <v>526</v>
      </c>
      <c r="F405" s="12">
        <v>1</v>
      </c>
      <c r="G405" s="12">
        <v>1</v>
      </c>
      <c r="H405" s="12">
        <v>2</v>
      </c>
      <c r="I405" s="12">
        <v>1</v>
      </c>
      <c r="J405" s="12">
        <v>1</v>
      </c>
      <c r="K405" s="12">
        <v>0</v>
      </c>
      <c r="L405" s="12">
        <v>0</v>
      </c>
      <c r="M405" s="12" t="s">
        <v>526</v>
      </c>
      <c r="N405" s="12">
        <v>1</v>
      </c>
      <c r="O405" s="12">
        <v>5</v>
      </c>
      <c r="P405" s="12">
        <v>1</v>
      </c>
      <c r="Q405" s="12">
        <v>2</v>
      </c>
      <c r="R405" s="12">
        <v>1</v>
      </c>
      <c r="S405" s="12">
        <v>1</v>
      </c>
    </row>
    <row r="406" spans="1:19" x14ac:dyDescent="0.25">
      <c r="A406" t="str">
        <f>'raw data'!B406</f>
        <v>F</v>
      </c>
      <c r="B406">
        <v>1</v>
      </c>
      <c r="C406" s="12">
        <v>1</v>
      </c>
      <c r="D406" s="12">
        <v>1</v>
      </c>
      <c r="E406" s="12">
        <v>1</v>
      </c>
      <c r="F406" s="12">
        <v>2</v>
      </c>
      <c r="G406" s="12">
        <v>1</v>
      </c>
      <c r="H406" s="12" t="s">
        <v>526</v>
      </c>
      <c r="I406" s="12">
        <v>1</v>
      </c>
      <c r="J406" s="12">
        <v>1</v>
      </c>
      <c r="K406" s="12" t="s">
        <v>526</v>
      </c>
      <c r="L406" s="12">
        <v>1</v>
      </c>
      <c r="M406" s="12">
        <v>0</v>
      </c>
      <c r="N406" s="12">
        <v>1</v>
      </c>
      <c r="O406" s="12">
        <v>2</v>
      </c>
      <c r="P406" s="12">
        <v>0</v>
      </c>
      <c r="Q406" s="12" t="s">
        <v>526</v>
      </c>
      <c r="R406" s="12">
        <v>1</v>
      </c>
      <c r="S406" s="12">
        <v>1</v>
      </c>
    </row>
    <row r="407" spans="1:19" x14ac:dyDescent="0.25">
      <c r="A407" t="str">
        <f>'raw data'!B407</f>
        <v>F</v>
      </c>
      <c r="B407">
        <v>1</v>
      </c>
      <c r="C407" s="12">
        <v>1</v>
      </c>
      <c r="D407" s="12">
        <v>1</v>
      </c>
      <c r="E407" s="12">
        <v>1</v>
      </c>
      <c r="F407" s="12">
        <v>2</v>
      </c>
      <c r="G407" s="12">
        <v>1</v>
      </c>
      <c r="H407" s="12">
        <v>1</v>
      </c>
      <c r="I407" s="12">
        <v>1</v>
      </c>
      <c r="J407" s="12">
        <v>1</v>
      </c>
      <c r="K407" s="12">
        <v>1</v>
      </c>
      <c r="L407" s="12" t="s">
        <v>526</v>
      </c>
      <c r="M407" s="12">
        <v>0</v>
      </c>
      <c r="N407" s="12" t="s">
        <v>526</v>
      </c>
      <c r="O407" s="12">
        <v>5</v>
      </c>
      <c r="P407" s="12" t="s">
        <v>526</v>
      </c>
      <c r="Q407" s="12" t="s">
        <v>526</v>
      </c>
      <c r="R407" s="12" t="s">
        <v>526</v>
      </c>
      <c r="S407" s="12" t="s">
        <v>526</v>
      </c>
    </row>
    <row r="408" spans="1:19" x14ac:dyDescent="0.25">
      <c r="A408" t="str">
        <f>'raw data'!B408</f>
        <v>F</v>
      </c>
      <c r="B408">
        <v>1</v>
      </c>
      <c r="C408" s="12">
        <v>4</v>
      </c>
      <c r="D408" s="12" t="s">
        <v>526</v>
      </c>
      <c r="E408" s="12" t="s">
        <v>526</v>
      </c>
      <c r="F408" s="12" t="s">
        <v>526</v>
      </c>
      <c r="G408" s="12" t="s">
        <v>526</v>
      </c>
      <c r="H408" s="12">
        <v>5</v>
      </c>
      <c r="I408" s="12">
        <v>2</v>
      </c>
      <c r="J408" s="12">
        <v>5</v>
      </c>
      <c r="K408" s="12" t="s">
        <v>526</v>
      </c>
      <c r="L408" s="12">
        <v>1</v>
      </c>
      <c r="M408" s="12">
        <v>0</v>
      </c>
      <c r="N408" s="12">
        <v>0</v>
      </c>
      <c r="O408" s="12">
        <v>5</v>
      </c>
      <c r="P408" s="12">
        <v>1</v>
      </c>
      <c r="Q408" s="12">
        <v>3</v>
      </c>
      <c r="R408" s="12">
        <v>1</v>
      </c>
      <c r="S408" s="12">
        <v>0</v>
      </c>
    </row>
    <row r="409" spans="1:19" x14ac:dyDescent="0.25">
      <c r="A409" t="str">
        <f>'raw data'!B409</f>
        <v>M</v>
      </c>
      <c r="B409">
        <v>2</v>
      </c>
      <c r="C409" s="12">
        <v>3</v>
      </c>
      <c r="D409" s="12" t="s">
        <v>526</v>
      </c>
      <c r="E409" s="12" t="s">
        <v>526</v>
      </c>
      <c r="F409" s="12">
        <v>1</v>
      </c>
      <c r="G409" s="12">
        <v>2</v>
      </c>
      <c r="H409" s="12">
        <v>2</v>
      </c>
      <c r="I409" s="12">
        <v>2</v>
      </c>
      <c r="J409" s="12">
        <v>5</v>
      </c>
      <c r="K409" s="12">
        <v>1</v>
      </c>
      <c r="L409" s="12" t="s">
        <v>526</v>
      </c>
      <c r="M409" s="12">
        <v>0</v>
      </c>
      <c r="N409" s="12">
        <v>1</v>
      </c>
      <c r="O409" s="12">
        <v>4</v>
      </c>
      <c r="P409" s="12">
        <v>1</v>
      </c>
      <c r="Q409" s="12">
        <v>3</v>
      </c>
      <c r="R409" s="12">
        <v>0</v>
      </c>
      <c r="S409" s="12">
        <v>0</v>
      </c>
    </row>
    <row r="410" spans="1:19" x14ac:dyDescent="0.25">
      <c r="A410" t="str">
        <f>'raw data'!B410</f>
        <v>F</v>
      </c>
      <c r="B410">
        <v>1</v>
      </c>
      <c r="C410" s="12">
        <v>3</v>
      </c>
      <c r="D410" s="12">
        <v>4</v>
      </c>
      <c r="E410" s="12" t="s">
        <v>526</v>
      </c>
      <c r="F410" s="12">
        <v>5</v>
      </c>
      <c r="G410" s="12">
        <v>2</v>
      </c>
      <c r="H410" s="12">
        <v>2</v>
      </c>
      <c r="I410" s="12">
        <v>5</v>
      </c>
      <c r="J410" s="12">
        <v>1</v>
      </c>
      <c r="K410" s="12">
        <v>1</v>
      </c>
      <c r="L410" s="12">
        <v>1</v>
      </c>
      <c r="M410" s="12">
        <v>0</v>
      </c>
      <c r="N410" s="12" t="s">
        <v>526</v>
      </c>
      <c r="O410" s="12">
        <v>2</v>
      </c>
      <c r="P410" s="12">
        <v>1</v>
      </c>
      <c r="Q410" s="12">
        <v>4</v>
      </c>
      <c r="R410" s="12">
        <v>1</v>
      </c>
      <c r="S410" s="12">
        <v>1</v>
      </c>
    </row>
    <row r="411" spans="1:19" x14ac:dyDescent="0.25">
      <c r="A411" t="str">
        <f>'raw data'!B411</f>
        <v>M</v>
      </c>
      <c r="B411">
        <v>2</v>
      </c>
      <c r="C411" s="12">
        <v>2</v>
      </c>
      <c r="D411" s="12">
        <v>2</v>
      </c>
      <c r="E411" s="12">
        <v>2</v>
      </c>
      <c r="F411" s="12">
        <v>1</v>
      </c>
      <c r="G411" s="12">
        <v>2</v>
      </c>
      <c r="H411" s="12">
        <v>2</v>
      </c>
      <c r="I411" s="12">
        <v>2</v>
      </c>
      <c r="J411" s="12">
        <v>1</v>
      </c>
      <c r="K411" s="12">
        <v>1</v>
      </c>
      <c r="L411" s="12" t="s">
        <v>526</v>
      </c>
      <c r="M411" s="12">
        <v>0</v>
      </c>
      <c r="N411" s="12">
        <v>0</v>
      </c>
      <c r="O411" s="12">
        <v>3</v>
      </c>
      <c r="P411" s="12">
        <v>1</v>
      </c>
      <c r="Q411" s="12">
        <v>1</v>
      </c>
      <c r="R411" s="12">
        <v>1</v>
      </c>
      <c r="S411" s="12">
        <v>1</v>
      </c>
    </row>
    <row r="412" spans="1:19" x14ac:dyDescent="0.25">
      <c r="A412" t="str">
        <f>'raw data'!B412</f>
        <v>M</v>
      </c>
      <c r="B412">
        <v>2</v>
      </c>
      <c r="C412" s="12">
        <v>4</v>
      </c>
      <c r="D412" s="12" t="s">
        <v>526</v>
      </c>
      <c r="E412" s="12" t="s">
        <v>526</v>
      </c>
      <c r="F412" s="12" t="s">
        <v>526</v>
      </c>
      <c r="G412" s="12">
        <v>5</v>
      </c>
      <c r="H412" s="12">
        <v>5</v>
      </c>
      <c r="I412" s="12">
        <v>5</v>
      </c>
      <c r="J412" s="12">
        <v>2</v>
      </c>
      <c r="K412" s="12">
        <v>1</v>
      </c>
      <c r="L412" s="12">
        <v>1</v>
      </c>
      <c r="M412" s="12">
        <v>1</v>
      </c>
      <c r="N412" s="12">
        <v>0</v>
      </c>
      <c r="O412" s="12">
        <v>3</v>
      </c>
      <c r="P412" s="12">
        <v>0</v>
      </c>
      <c r="Q412" s="12" t="s">
        <v>526</v>
      </c>
      <c r="R412" s="12">
        <v>1</v>
      </c>
      <c r="S412" s="12">
        <v>1</v>
      </c>
    </row>
    <row r="413" spans="1:19" x14ac:dyDescent="0.25">
      <c r="A413" t="str">
        <f>'raw data'!B413</f>
        <v>M</v>
      </c>
      <c r="B413">
        <v>2</v>
      </c>
      <c r="C413" s="12">
        <v>4</v>
      </c>
      <c r="D413" s="12" t="s">
        <v>526</v>
      </c>
      <c r="E413" s="12" t="s">
        <v>526</v>
      </c>
      <c r="F413" s="12" t="s">
        <v>526</v>
      </c>
      <c r="G413" s="12" t="s">
        <v>526</v>
      </c>
      <c r="H413" s="12">
        <v>5</v>
      </c>
      <c r="I413" s="12">
        <v>5</v>
      </c>
      <c r="J413" s="12" t="s">
        <v>526</v>
      </c>
      <c r="K413" s="12" t="s">
        <v>526</v>
      </c>
      <c r="L413" s="12" t="s">
        <v>526</v>
      </c>
      <c r="M413" s="12">
        <v>0</v>
      </c>
      <c r="N413" s="12">
        <v>0</v>
      </c>
      <c r="O413" s="12">
        <v>5</v>
      </c>
      <c r="P413" s="12">
        <v>0</v>
      </c>
      <c r="Q413" s="12" t="s">
        <v>526</v>
      </c>
      <c r="R413" s="12">
        <v>1</v>
      </c>
      <c r="S413" s="12">
        <v>0</v>
      </c>
    </row>
    <row r="414" spans="1:19" x14ac:dyDescent="0.25">
      <c r="A414" t="str">
        <f>'raw data'!B414</f>
        <v>M</v>
      </c>
      <c r="B414">
        <v>2</v>
      </c>
      <c r="C414" s="12">
        <v>2</v>
      </c>
      <c r="D414" s="12">
        <v>2</v>
      </c>
      <c r="E414" s="12">
        <v>2</v>
      </c>
      <c r="F414" s="12">
        <v>1</v>
      </c>
      <c r="G414" s="12">
        <v>2</v>
      </c>
      <c r="H414" s="12">
        <v>2</v>
      </c>
      <c r="I414" s="12">
        <v>2</v>
      </c>
      <c r="J414" s="12">
        <v>2</v>
      </c>
      <c r="K414" s="12">
        <v>1</v>
      </c>
      <c r="L414" s="12">
        <v>1</v>
      </c>
      <c r="M414" s="12">
        <v>0</v>
      </c>
      <c r="N414" s="12">
        <v>0</v>
      </c>
      <c r="O414" s="12">
        <v>3</v>
      </c>
      <c r="P414" s="12">
        <v>1</v>
      </c>
      <c r="Q414" s="12">
        <v>1</v>
      </c>
      <c r="R414" s="12">
        <v>1</v>
      </c>
      <c r="S414" s="12">
        <v>1</v>
      </c>
    </row>
    <row r="415" spans="1:19" x14ac:dyDescent="0.25">
      <c r="A415" t="str">
        <f>'raw data'!B415</f>
        <v>F</v>
      </c>
      <c r="B415">
        <v>1</v>
      </c>
      <c r="C415" s="12">
        <v>4</v>
      </c>
      <c r="D415" s="12">
        <v>1</v>
      </c>
      <c r="E415" s="12">
        <v>1</v>
      </c>
      <c r="F415" s="12" t="s">
        <v>526</v>
      </c>
      <c r="G415" s="12" t="s">
        <v>526</v>
      </c>
      <c r="H415" s="12">
        <v>5</v>
      </c>
      <c r="I415" s="12">
        <v>2</v>
      </c>
      <c r="J415" s="12">
        <v>2</v>
      </c>
      <c r="K415" s="12" t="s">
        <v>526</v>
      </c>
      <c r="L415" s="12">
        <v>0</v>
      </c>
      <c r="M415" s="12">
        <v>0</v>
      </c>
      <c r="N415" s="12">
        <v>1</v>
      </c>
      <c r="O415" s="12">
        <v>4</v>
      </c>
      <c r="P415" s="12">
        <v>0</v>
      </c>
      <c r="Q415" s="12" t="s">
        <v>526</v>
      </c>
      <c r="R415" s="12">
        <v>1</v>
      </c>
      <c r="S415" s="12">
        <v>0</v>
      </c>
    </row>
    <row r="416" spans="1:19" x14ac:dyDescent="0.25">
      <c r="A416" t="str">
        <f>'raw data'!B416</f>
        <v>M</v>
      </c>
      <c r="B416">
        <v>2</v>
      </c>
      <c r="C416" s="12">
        <v>1</v>
      </c>
      <c r="D416" s="12">
        <v>1</v>
      </c>
      <c r="E416" s="12">
        <v>4</v>
      </c>
      <c r="F416" s="12">
        <v>2</v>
      </c>
      <c r="G416" s="12">
        <v>1</v>
      </c>
      <c r="H416" s="12">
        <v>1</v>
      </c>
      <c r="I416" s="12">
        <v>1</v>
      </c>
      <c r="J416" s="12">
        <v>5</v>
      </c>
      <c r="K416" s="12" t="s">
        <v>526</v>
      </c>
      <c r="L416" s="12">
        <v>1</v>
      </c>
      <c r="M416" s="12">
        <v>1</v>
      </c>
      <c r="N416" s="12">
        <v>1</v>
      </c>
      <c r="O416" s="12">
        <v>3</v>
      </c>
      <c r="P416" s="12" t="s">
        <v>526</v>
      </c>
      <c r="Q416" s="12" t="s">
        <v>526</v>
      </c>
      <c r="R416" s="12">
        <v>1</v>
      </c>
      <c r="S416" s="12" t="s">
        <v>526</v>
      </c>
    </row>
    <row r="417" spans="1:19" x14ac:dyDescent="0.25">
      <c r="A417" t="str">
        <f>'raw data'!B417</f>
        <v>F</v>
      </c>
      <c r="B417">
        <v>1</v>
      </c>
      <c r="C417" s="12">
        <v>3</v>
      </c>
      <c r="D417" s="12">
        <v>2</v>
      </c>
      <c r="E417" s="12">
        <v>5</v>
      </c>
      <c r="F417" s="12">
        <v>5</v>
      </c>
      <c r="G417" s="12">
        <v>2</v>
      </c>
      <c r="H417" s="12">
        <v>2</v>
      </c>
      <c r="I417" s="12">
        <v>2</v>
      </c>
      <c r="J417" s="12">
        <v>1</v>
      </c>
      <c r="K417" s="12">
        <v>1</v>
      </c>
      <c r="L417" s="12">
        <v>1</v>
      </c>
      <c r="M417" s="12">
        <v>1</v>
      </c>
      <c r="N417" s="12">
        <v>1</v>
      </c>
      <c r="O417" s="12">
        <v>4</v>
      </c>
      <c r="P417" s="12">
        <v>1</v>
      </c>
      <c r="Q417" s="12">
        <v>2</v>
      </c>
      <c r="R417" s="12">
        <v>1</v>
      </c>
      <c r="S417" s="12">
        <v>1</v>
      </c>
    </row>
    <row r="418" spans="1:19" x14ac:dyDescent="0.25">
      <c r="A418" t="str">
        <f>'raw data'!B418</f>
        <v>F</v>
      </c>
      <c r="B418">
        <v>1</v>
      </c>
      <c r="C418" s="12">
        <v>1</v>
      </c>
      <c r="D418" s="12">
        <v>1</v>
      </c>
      <c r="E418" s="12">
        <v>4</v>
      </c>
      <c r="F418" s="12">
        <v>2</v>
      </c>
      <c r="G418" s="12">
        <v>1</v>
      </c>
      <c r="H418" s="12">
        <v>1</v>
      </c>
      <c r="I418" s="12">
        <v>1</v>
      </c>
      <c r="J418" s="12" t="s">
        <v>526</v>
      </c>
      <c r="K418" s="12">
        <v>0</v>
      </c>
      <c r="L418" s="12">
        <v>1</v>
      </c>
      <c r="M418" s="12">
        <v>1</v>
      </c>
      <c r="N418" s="12">
        <v>1</v>
      </c>
      <c r="O418" s="12">
        <v>1</v>
      </c>
      <c r="P418" s="12" t="s">
        <v>526</v>
      </c>
      <c r="Q418" s="12" t="s">
        <v>526</v>
      </c>
      <c r="R418" s="12">
        <v>1</v>
      </c>
      <c r="S418" s="12" t="s">
        <v>526</v>
      </c>
    </row>
    <row r="419" spans="1:19" x14ac:dyDescent="0.25">
      <c r="A419" t="str">
        <f>'raw data'!B419</f>
        <v>F</v>
      </c>
      <c r="B419">
        <v>1</v>
      </c>
      <c r="C419" s="12">
        <v>1</v>
      </c>
      <c r="D419" s="12">
        <v>1</v>
      </c>
      <c r="E419" s="12">
        <v>1</v>
      </c>
      <c r="F419" s="12" t="s">
        <v>526</v>
      </c>
      <c r="G419" s="12">
        <v>1</v>
      </c>
      <c r="H419" s="12" t="s">
        <v>526</v>
      </c>
      <c r="I419" s="12">
        <v>5</v>
      </c>
      <c r="J419" s="12">
        <v>2</v>
      </c>
      <c r="K419" s="12">
        <v>1</v>
      </c>
      <c r="L419" s="12">
        <v>1</v>
      </c>
      <c r="M419" s="12">
        <v>0</v>
      </c>
      <c r="N419" s="12">
        <v>0</v>
      </c>
      <c r="O419" s="12">
        <v>1</v>
      </c>
      <c r="P419" s="12">
        <v>0</v>
      </c>
      <c r="Q419" s="12" t="s">
        <v>526</v>
      </c>
      <c r="R419" s="12">
        <v>0</v>
      </c>
      <c r="S419" s="12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41F97-26C3-4A6B-85E8-3F639D040E0F}">
  <dimension ref="A1:T419"/>
  <sheetViews>
    <sheetView workbookViewId="0">
      <selection activeCell="B1" sqref="B1"/>
    </sheetView>
  </sheetViews>
  <sheetFormatPr defaultRowHeight="15" x14ac:dyDescent="0.25"/>
  <cols>
    <col min="1" max="1" width="12.28515625" customWidth="1"/>
    <col min="3" max="3" width="9.140625" style="5"/>
  </cols>
  <sheetData>
    <row r="1" spans="1:20" s="1" customFormat="1" ht="64.5" customHeight="1" x14ac:dyDescent="0.25">
      <c r="A1" s="3" t="s">
        <v>407</v>
      </c>
      <c r="B1" s="6" t="s">
        <v>407</v>
      </c>
      <c r="C1" s="4" t="s">
        <v>485</v>
      </c>
      <c r="D1" s="3" t="s">
        <v>443</v>
      </c>
      <c r="E1" s="3" t="s">
        <v>428</v>
      </c>
      <c r="F1" s="3" t="s">
        <v>431</v>
      </c>
      <c r="G1" s="3" t="s">
        <v>437</v>
      </c>
      <c r="H1" s="3" t="s">
        <v>441</v>
      </c>
      <c r="I1" s="3" t="s">
        <v>442</v>
      </c>
      <c r="J1" s="3" t="s">
        <v>444</v>
      </c>
      <c r="K1" s="3" t="s">
        <v>452</v>
      </c>
      <c r="L1" s="3" t="s">
        <v>456</v>
      </c>
      <c r="M1" s="3" t="s">
        <v>457</v>
      </c>
      <c r="N1" s="3" t="s">
        <v>459</v>
      </c>
      <c r="O1" s="3" t="s">
        <v>460</v>
      </c>
      <c r="P1" s="3" t="s">
        <v>466</v>
      </c>
      <c r="Q1" s="3" t="s">
        <v>469</v>
      </c>
      <c r="R1" s="3" t="s">
        <v>470</v>
      </c>
      <c r="S1" s="3" t="s">
        <v>471</v>
      </c>
      <c r="T1" s="3"/>
    </row>
    <row r="2" spans="1:20" x14ac:dyDescent="0.25">
      <c r="A2" t="str">
        <f>'raw data'!D2</f>
        <v>21-23</v>
      </c>
      <c r="B2">
        <v>2</v>
      </c>
      <c r="C2" s="12">
        <v>3</v>
      </c>
      <c r="D2" s="12">
        <v>2</v>
      </c>
      <c r="E2" s="12">
        <v>1</v>
      </c>
      <c r="F2" s="12">
        <v>1</v>
      </c>
      <c r="G2" s="12">
        <v>2</v>
      </c>
      <c r="H2" s="12">
        <v>2</v>
      </c>
      <c r="I2" s="12">
        <v>2</v>
      </c>
      <c r="J2" s="12">
        <v>1</v>
      </c>
      <c r="K2" s="12">
        <v>1</v>
      </c>
      <c r="L2" s="12" t="s">
        <v>526</v>
      </c>
      <c r="M2" s="12">
        <v>0</v>
      </c>
      <c r="N2" s="12">
        <v>0</v>
      </c>
      <c r="O2" s="12">
        <v>5</v>
      </c>
      <c r="P2" s="12">
        <v>1</v>
      </c>
      <c r="Q2" s="12">
        <v>3</v>
      </c>
      <c r="R2" s="12" t="s">
        <v>526</v>
      </c>
      <c r="S2" s="12">
        <v>0</v>
      </c>
    </row>
    <row r="3" spans="1:20" x14ac:dyDescent="0.25">
      <c r="A3" t="str">
        <f>'raw data'!D3</f>
        <v>18-20</v>
      </c>
      <c r="B3">
        <v>1</v>
      </c>
      <c r="C3" s="12">
        <v>1</v>
      </c>
      <c r="D3" s="12">
        <v>1</v>
      </c>
      <c r="E3" s="11">
        <v>1</v>
      </c>
      <c r="F3" s="12">
        <v>2</v>
      </c>
      <c r="G3" s="12">
        <v>1</v>
      </c>
      <c r="H3" s="12">
        <v>1</v>
      </c>
      <c r="I3" s="12">
        <v>1</v>
      </c>
      <c r="J3" s="12">
        <v>1</v>
      </c>
      <c r="K3" s="12">
        <v>1</v>
      </c>
      <c r="L3" s="12">
        <v>1</v>
      </c>
      <c r="M3" s="12">
        <v>0</v>
      </c>
      <c r="N3" s="12">
        <v>1</v>
      </c>
      <c r="O3" s="12">
        <v>2</v>
      </c>
      <c r="P3" s="12">
        <v>0</v>
      </c>
      <c r="Q3" s="12" t="s">
        <v>526</v>
      </c>
      <c r="R3" s="12">
        <v>1</v>
      </c>
      <c r="S3" s="12" t="s">
        <v>526</v>
      </c>
    </row>
    <row r="4" spans="1:20" x14ac:dyDescent="0.25">
      <c r="A4" t="str">
        <f>'raw data'!D4</f>
        <v>30-39</v>
      </c>
      <c r="B4">
        <v>5</v>
      </c>
      <c r="C4" s="12">
        <v>2</v>
      </c>
      <c r="D4" s="12">
        <v>2</v>
      </c>
      <c r="E4" s="11">
        <v>5</v>
      </c>
      <c r="F4" s="12" t="s">
        <v>526</v>
      </c>
      <c r="G4" s="12">
        <v>1</v>
      </c>
      <c r="H4" s="12" t="s">
        <v>526</v>
      </c>
      <c r="I4" s="12" t="s">
        <v>526</v>
      </c>
      <c r="J4" s="12">
        <v>1</v>
      </c>
      <c r="K4" s="12">
        <v>0</v>
      </c>
      <c r="L4" s="12">
        <v>1</v>
      </c>
      <c r="M4" s="12">
        <v>1</v>
      </c>
      <c r="N4" s="12">
        <v>1</v>
      </c>
      <c r="O4" s="12">
        <v>3</v>
      </c>
      <c r="P4" s="12">
        <v>0</v>
      </c>
      <c r="Q4" s="12" t="s">
        <v>526</v>
      </c>
      <c r="R4" s="12">
        <v>0</v>
      </c>
      <c r="S4" s="12">
        <v>0</v>
      </c>
    </row>
    <row r="5" spans="1:20" x14ac:dyDescent="0.25">
      <c r="A5" t="str">
        <f>'raw data'!D5</f>
        <v>27-29</v>
      </c>
      <c r="B5">
        <v>4</v>
      </c>
      <c r="C5" s="12">
        <v>3</v>
      </c>
      <c r="D5" s="12">
        <v>2</v>
      </c>
      <c r="E5" s="11">
        <v>2</v>
      </c>
      <c r="F5" s="12">
        <v>1</v>
      </c>
      <c r="G5" s="12">
        <v>2</v>
      </c>
      <c r="H5" s="12">
        <v>2</v>
      </c>
      <c r="I5" s="12">
        <v>2</v>
      </c>
      <c r="J5" s="12">
        <v>1</v>
      </c>
      <c r="K5" s="12">
        <v>1</v>
      </c>
      <c r="L5" s="12" t="s">
        <v>526</v>
      </c>
      <c r="M5" s="12">
        <v>0</v>
      </c>
      <c r="N5" s="12">
        <v>0</v>
      </c>
      <c r="O5" s="12">
        <v>3</v>
      </c>
      <c r="P5" s="12">
        <v>1</v>
      </c>
      <c r="Q5" s="12">
        <v>1</v>
      </c>
      <c r="R5" s="12">
        <v>1</v>
      </c>
      <c r="S5" s="12">
        <v>1</v>
      </c>
    </row>
    <row r="6" spans="1:20" x14ac:dyDescent="0.25">
      <c r="A6" t="str">
        <f>'raw data'!D6</f>
        <v>21-23</v>
      </c>
      <c r="B6">
        <v>2</v>
      </c>
      <c r="C6" s="12">
        <v>3</v>
      </c>
      <c r="D6" s="12">
        <v>2</v>
      </c>
      <c r="E6" s="11">
        <v>1</v>
      </c>
      <c r="F6" s="12">
        <v>1</v>
      </c>
      <c r="G6" s="12">
        <v>2</v>
      </c>
      <c r="H6" s="12">
        <v>2</v>
      </c>
      <c r="I6" s="12">
        <v>1</v>
      </c>
      <c r="J6" s="12">
        <v>1</v>
      </c>
      <c r="K6" s="12">
        <v>0</v>
      </c>
      <c r="L6" s="12" t="s">
        <v>526</v>
      </c>
      <c r="M6" s="12">
        <v>0</v>
      </c>
      <c r="N6" s="12">
        <v>0</v>
      </c>
      <c r="O6" s="12">
        <v>5</v>
      </c>
      <c r="P6" s="12">
        <v>1</v>
      </c>
      <c r="Q6" s="12">
        <v>2</v>
      </c>
      <c r="R6" s="12">
        <v>1</v>
      </c>
      <c r="S6" s="12">
        <v>0</v>
      </c>
    </row>
    <row r="7" spans="1:20" x14ac:dyDescent="0.25">
      <c r="A7" t="str">
        <f>'raw data'!D7</f>
        <v>30-39</v>
      </c>
      <c r="B7">
        <v>5</v>
      </c>
      <c r="C7" s="12">
        <v>3</v>
      </c>
      <c r="D7" s="12">
        <v>4</v>
      </c>
      <c r="E7" s="11" t="s">
        <v>526</v>
      </c>
      <c r="F7" s="12">
        <v>2</v>
      </c>
      <c r="G7" s="12">
        <v>1</v>
      </c>
      <c r="H7" s="12">
        <v>1</v>
      </c>
      <c r="I7" s="12" t="s">
        <v>526</v>
      </c>
      <c r="J7" s="12">
        <v>5</v>
      </c>
      <c r="K7" s="12">
        <v>1</v>
      </c>
      <c r="L7" s="12">
        <v>1</v>
      </c>
      <c r="M7" s="12" t="s">
        <v>526</v>
      </c>
      <c r="N7" s="12">
        <v>0</v>
      </c>
      <c r="O7" s="12">
        <v>3</v>
      </c>
      <c r="P7" s="12">
        <v>1</v>
      </c>
      <c r="Q7" s="12">
        <v>1</v>
      </c>
      <c r="R7" s="12">
        <v>1</v>
      </c>
      <c r="S7" s="12" t="s">
        <v>526</v>
      </c>
    </row>
    <row r="8" spans="1:20" x14ac:dyDescent="0.25">
      <c r="A8" t="str">
        <f>'raw data'!D8</f>
        <v>24-26</v>
      </c>
      <c r="B8">
        <v>3</v>
      </c>
      <c r="C8" s="12">
        <v>1</v>
      </c>
      <c r="D8" s="12">
        <v>1</v>
      </c>
      <c r="E8" s="11">
        <v>5</v>
      </c>
      <c r="F8" s="12">
        <v>2</v>
      </c>
      <c r="G8" s="12">
        <v>1</v>
      </c>
      <c r="H8" s="12" t="s">
        <v>526</v>
      </c>
      <c r="I8" s="12">
        <v>1</v>
      </c>
      <c r="J8" s="12">
        <v>1</v>
      </c>
      <c r="K8" s="12" t="s">
        <v>526</v>
      </c>
      <c r="L8" s="12">
        <v>1</v>
      </c>
      <c r="M8" s="12">
        <v>0</v>
      </c>
      <c r="N8" s="12">
        <v>1</v>
      </c>
      <c r="O8" s="12">
        <v>4</v>
      </c>
      <c r="P8" s="12">
        <v>0</v>
      </c>
      <c r="Q8" s="12" t="s">
        <v>526</v>
      </c>
      <c r="R8" s="12">
        <v>1</v>
      </c>
      <c r="S8" s="12">
        <v>1</v>
      </c>
    </row>
    <row r="9" spans="1:20" x14ac:dyDescent="0.25">
      <c r="A9" t="str">
        <f>'raw data'!D9</f>
        <v>27-29</v>
      </c>
      <c r="B9">
        <v>4</v>
      </c>
      <c r="C9" s="12">
        <v>3</v>
      </c>
      <c r="D9" s="12" t="s">
        <v>526</v>
      </c>
      <c r="E9" s="11" t="s">
        <v>526</v>
      </c>
      <c r="F9" s="12">
        <v>5</v>
      </c>
      <c r="G9" s="12">
        <v>2</v>
      </c>
      <c r="H9" s="12">
        <v>2</v>
      </c>
      <c r="I9" s="12">
        <v>2</v>
      </c>
      <c r="J9" s="12">
        <v>5</v>
      </c>
      <c r="K9" s="12">
        <v>1</v>
      </c>
      <c r="L9" s="12">
        <v>0</v>
      </c>
      <c r="M9" s="12">
        <v>0</v>
      </c>
      <c r="N9" s="12">
        <v>1</v>
      </c>
      <c r="O9" s="12">
        <v>4</v>
      </c>
      <c r="P9" s="12">
        <v>1</v>
      </c>
      <c r="Q9" s="12" t="s">
        <v>526</v>
      </c>
      <c r="R9" s="12" t="s">
        <v>526</v>
      </c>
      <c r="S9" s="12">
        <v>0</v>
      </c>
    </row>
    <row r="10" spans="1:20" x14ac:dyDescent="0.25">
      <c r="A10" t="str">
        <f>'raw data'!D10</f>
        <v>27-29</v>
      </c>
      <c r="B10">
        <v>4</v>
      </c>
      <c r="C10" s="12">
        <v>5</v>
      </c>
      <c r="D10" s="12">
        <v>1</v>
      </c>
      <c r="E10" s="12">
        <v>1</v>
      </c>
      <c r="F10" s="12" t="s">
        <v>526</v>
      </c>
      <c r="G10" s="12" t="s">
        <v>526</v>
      </c>
      <c r="H10" s="12">
        <v>5</v>
      </c>
      <c r="I10" s="12">
        <v>5</v>
      </c>
      <c r="J10" s="12">
        <v>2</v>
      </c>
      <c r="K10" s="12">
        <v>1</v>
      </c>
      <c r="L10" s="12">
        <v>1</v>
      </c>
      <c r="M10" s="12">
        <v>0</v>
      </c>
      <c r="N10" s="12">
        <v>0</v>
      </c>
      <c r="O10" s="12">
        <v>4</v>
      </c>
      <c r="P10" s="12">
        <v>0</v>
      </c>
      <c r="Q10" s="12" t="s">
        <v>526</v>
      </c>
      <c r="R10" s="12">
        <v>1</v>
      </c>
      <c r="S10" s="12">
        <v>1</v>
      </c>
    </row>
    <row r="11" spans="1:20" x14ac:dyDescent="0.25">
      <c r="A11" t="str">
        <f>'raw data'!D11</f>
        <v>18-20</v>
      </c>
      <c r="B11">
        <v>1</v>
      </c>
      <c r="C11" s="12">
        <v>1</v>
      </c>
      <c r="D11" s="12">
        <v>1</v>
      </c>
      <c r="E11" s="12">
        <v>2</v>
      </c>
      <c r="F11" s="12">
        <v>2</v>
      </c>
      <c r="G11" s="12">
        <v>1</v>
      </c>
      <c r="H11" s="12">
        <v>1</v>
      </c>
      <c r="I11" s="12">
        <v>1</v>
      </c>
      <c r="J11" s="12">
        <v>1</v>
      </c>
      <c r="K11" s="12">
        <v>0</v>
      </c>
      <c r="L11" s="12" t="s">
        <v>526</v>
      </c>
      <c r="M11" s="12">
        <v>1</v>
      </c>
      <c r="N11" s="12">
        <v>1</v>
      </c>
      <c r="O11" s="12">
        <v>4</v>
      </c>
      <c r="P11" s="12" t="s">
        <v>526</v>
      </c>
      <c r="Q11" s="12" t="s">
        <v>526</v>
      </c>
      <c r="R11" s="12">
        <v>1</v>
      </c>
      <c r="S11" s="12" t="s">
        <v>526</v>
      </c>
    </row>
    <row r="12" spans="1:20" x14ac:dyDescent="0.25">
      <c r="A12" t="str">
        <f>'raw data'!D12</f>
        <v>24-26</v>
      </c>
      <c r="B12">
        <v>3</v>
      </c>
      <c r="C12" s="12">
        <v>5</v>
      </c>
      <c r="D12" s="12">
        <v>1</v>
      </c>
      <c r="E12" s="12">
        <v>5</v>
      </c>
      <c r="F12" s="12">
        <v>2</v>
      </c>
      <c r="G12" s="12">
        <v>1</v>
      </c>
      <c r="H12" s="12" t="s">
        <v>526</v>
      </c>
      <c r="I12" s="12" t="s">
        <v>526</v>
      </c>
      <c r="J12" s="12">
        <v>2</v>
      </c>
      <c r="K12" s="12" t="s">
        <v>526</v>
      </c>
      <c r="L12" s="12">
        <v>1</v>
      </c>
      <c r="M12" s="12">
        <v>0</v>
      </c>
      <c r="N12" s="12">
        <v>1</v>
      </c>
      <c r="O12" s="12">
        <v>2</v>
      </c>
      <c r="P12" s="12">
        <v>0</v>
      </c>
      <c r="Q12" s="12" t="s">
        <v>526</v>
      </c>
      <c r="R12" s="12">
        <v>1</v>
      </c>
      <c r="S12" s="12" t="s">
        <v>526</v>
      </c>
    </row>
    <row r="13" spans="1:20" x14ac:dyDescent="0.25">
      <c r="A13" t="str">
        <f>'raw data'!D13</f>
        <v>21-23</v>
      </c>
      <c r="B13">
        <v>2</v>
      </c>
      <c r="C13" s="12">
        <v>2</v>
      </c>
      <c r="D13" s="12">
        <v>1</v>
      </c>
      <c r="E13" s="12">
        <v>1</v>
      </c>
      <c r="F13" s="12">
        <v>1</v>
      </c>
      <c r="G13" s="12">
        <v>1</v>
      </c>
      <c r="H13" s="12">
        <v>2</v>
      </c>
      <c r="I13" s="12">
        <v>1</v>
      </c>
      <c r="J13" s="12" t="s">
        <v>526</v>
      </c>
      <c r="K13" s="12">
        <v>0</v>
      </c>
      <c r="L13" s="12" t="s">
        <v>526</v>
      </c>
      <c r="M13" s="12">
        <v>0</v>
      </c>
      <c r="N13" s="12">
        <v>0</v>
      </c>
      <c r="O13" s="12">
        <v>5</v>
      </c>
      <c r="P13" s="12" t="s">
        <v>526</v>
      </c>
      <c r="Q13" s="12" t="s">
        <v>526</v>
      </c>
      <c r="R13" s="12" t="s">
        <v>526</v>
      </c>
      <c r="S13" s="12">
        <v>0</v>
      </c>
    </row>
    <row r="14" spans="1:20" x14ac:dyDescent="0.25">
      <c r="A14" t="str">
        <f>'raw data'!D14</f>
        <v>Above 40</v>
      </c>
      <c r="B14">
        <v>6</v>
      </c>
      <c r="C14" s="12">
        <v>5</v>
      </c>
      <c r="D14" s="12" t="s">
        <v>526</v>
      </c>
      <c r="E14" s="12" t="s">
        <v>526</v>
      </c>
      <c r="F14" s="12" t="s">
        <v>526</v>
      </c>
      <c r="G14" s="12" t="s">
        <v>526</v>
      </c>
      <c r="H14" s="12" t="s">
        <v>526</v>
      </c>
      <c r="I14" s="12" t="s">
        <v>526</v>
      </c>
      <c r="J14" s="12">
        <v>5</v>
      </c>
      <c r="K14" s="12" t="s">
        <v>526</v>
      </c>
      <c r="L14" s="12" t="s">
        <v>526</v>
      </c>
      <c r="M14" s="12">
        <v>0</v>
      </c>
      <c r="N14" s="12">
        <v>1</v>
      </c>
      <c r="O14" s="12">
        <v>5</v>
      </c>
      <c r="P14" s="12">
        <v>1</v>
      </c>
      <c r="Q14" s="12">
        <v>2</v>
      </c>
      <c r="R14" s="12">
        <v>1</v>
      </c>
      <c r="S14" s="12">
        <v>1</v>
      </c>
    </row>
    <row r="15" spans="1:20" x14ac:dyDescent="0.25">
      <c r="A15" t="str">
        <f>'raw data'!D15</f>
        <v>24-26</v>
      </c>
      <c r="B15">
        <v>3</v>
      </c>
      <c r="C15" s="12">
        <v>1</v>
      </c>
      <c r="D15" s="12">
        <v>1</v>
      </c>
      <c r="E15" s="12">
        <v>1</v>
      </c>
      <c r="F15" s="12">
        <v>2</v>
      </c>
      <c r="G15" s="12">
        <v>1</v>
      </c>
      <c r="H15" s="12" t="s">
        <v>526</v>
      </c>
      <c r="I15" s="12">
        <v>1</v>
      </c>
      <c r="J15" s="12">
        <v>1</v>
      </c>
      <c r="K15" s="12">
        <v>1</v>
      </c>
      <c r="L15" s="12">
        <v>1</v>
      </c>
      <c r="M15" s="12">
        <v>0</v>
      </c>
      <c r="N15" s="12">
        <v>1</v>
      </c>
      <c r="O15" s="12">
        <v>2</v>
      </c>
      <c r="P15" s="12">
        <v>1</v>
      </c>
      <c r="Q15" s="12">
        <v>2</v>
      </c>
      <c r="R15" s="12">
        <v>1</v>
      </c>
      <c r="S15" s="12">
        <v>1</v>
      </c>
    </row>
    <row r="16" spans="1:20" x14ac:dyDescent="0.25">
      <c r="A16" t="str">
        <f>'raw data'!D16</f>
        <v>24-26</v>
      </c>
      <c r="B16">
        <v>3</v>
      </c>
      <c r="C16" s="12">
        <v>2</v>
      </c>
      <c r="D16" s="12">
        <v>2</v>
      </c>
      <c r="E16" s="12">
        <v>4</v>
      </c>
      <c r="F16" s="12">
        <v>1</v>
      </c>
      <c r="G16" s="12">
        <v>1</v>
      </c>
      <c r="H16" s="12">
        <v>1</v>
      </c>
      <c r="I16" s="12">
        <v>1</v>
      </c>
      <c r="J16" s="12" t="s">
        <v>526</v>
      </c>
      <c r="K16" s="12">
        <v>1</v>
      </c>
      <c r="L16" s="12">
        <v>1</v>
      </c>
      <c r="M16" s="12">
        <v>0</v>
      </c>
      <c r="N16" s="12">
        <v>0</v>
      </c>
      <c r="O16" s="12">
        <v>3</v>
      </c>
      <c r="P16" s="12">
        <v>1</v>
      </c>
      <c r="Q16" s="12">
        <v>1</v>
      </c>
      <c r="R16" s="12">
        <v>1</v>
      </c>
      <c r="S16" s="12">
        <v>1</v>
      </c>
    </row>
    <row r="17" spans="1:19" x14ac:dyDescent="0.25">
      <c r="A17" t="str">
        <f>'raw data'!D17</f>
        <v>21-23</v>
      </c>
      <c r="B17">
        <v>2</v>
      </c>
      <c r="C17" s="12">
        <v>3</v>
      </c>
      <c r="D17" s="12">
        <v>4</v>
      </c>
      <c r="E17" s="12" t="s">
        <v>526</v>
      </c>
      <c r="F17" s="12">
        <v>5</v>
      </c>
      <c r="G17" s="12">
        <v>2</v>
      </c>
      <c r="H17" s="12">
        <v>2</v>
      </c>
      <c r="I17" s="12">
        <v>2</v>
      </c>
      <c r="J17" s="12">
        <v>1</v>
      </c>
      <c r="K17" s="12">
        <v>1</v>
      </c>
      <c r="L17" s="12">
        <v>1</v>
      </c>
      <c r="M17" s="12">
        <v>1</v>
      </c>
      <c r="N17" s="12">
        <v>1</v>
      </c>
      <c r="O17" s="12">
        <v>4</v>
      </c>
      <c r="P17" s="12">
        <v>1</v>
      </c>
      <c r="Q17" s="12">
        <v>2</v>
      </c>
      <c r="R17" s="12">
        <v>1</v>
      </c>
      <c r="S17" s="12">
        <v>1</v>
      </c>
    </row>
    <row r="18" spans="1:19" x14ac:dyDescent="0.25">
      <c r="A18" t="str">
        <f>'raw data'!D18</f>
        <v>Above 40</v>
      </c>
      <c r="B18">
        <v>6</v>
      </c>
      <c r="C18" s="12">
        <v>4</v>
      </c>
      <c r="D18" s="12" t="s">
        <v>526</v>
      </c>
      <c r="E18" s="12" t="s">
        <v>526</v>
      </c>
      <c r="F18" s="12" t="s">
        <v>526</v>
      </c>
      <c r="G18" s="12" t="s">
        <v>526</v>
      </c>
      <c r="H18" s="12" t="s">
        <v>526</v>
      </c>
      <c r="I18" s="12" t="s">
        <v>526</v>
      </c>
      <c r="J18" s="12">
        <v>5</v>
      </c>
      <c r="K18" s="12" t="s">
        <v>526</v>
      </c>
      <c r="L18" s="12" t="s">
        <v>526</v>
      </c>
      <c r="M18" s="12">
        <v>0</v>
      </c>
      <c r="N18" s="12">
        <v>1</v>
      </c>
      <c r="O18" s="12">
        <v>5</v>
      </c>
      <c r="P18" s="12">
        <v>1</v>
      </c>
      <c r="Q18" s="12">
        <v>2</v>
      </c>
      <c r="R18" s="12">
        <v>1</v>
      </c>
      <c r="S18" s="12">
        <v>1</v>
      </c>
    </row>
    <row r="19" spans="1:19" x14ac:dyDescent="0.25">
      <c r="A19" t="str">
        <f>'raw data'!D19</f>
        <v>24-26</v>
      </c>
      <c r="B19">
        <v>3</v>
      </c>
      <c r="C19" s="12">
        <v>1</v>
      </c>
      <c r="D19" s="12">
        <v>1</v>
      </c>
      <c r="E19" s="12">
        <v>1</v>
      </c>
      <c r="F19" s="12">
        <v>2</v>
      </c>
      <c r="G19" s="12">
        <v>1</v>
      </c>
      <c r="H19" s="12" t="s">
        <v>526</v>
      </c>
      <c r="I19" s="12">
        <v>1</v>
      </c>
      <c r="J19" s="12">
        <v>1</v>
      </c>
      <c r="K19" s="12" t="s">
        <v>526</v>
      </c>
      <c r="L19" s="12">
        <v>1</v>
      </c>
      <c r="M19" s="12">
        <v>0</v>
      </c>
      <c r="N19" s="12">
        <v>1</v>
      </c>
      <c r="O19" s="12">
        <v>4</v>
      </c>
      <c r="P19" s="12">
        <v>0</v>
      </c>
      <c r="Q19" s="12" t="s">
        <v>526</v>
      </c>
      <c r="R19" s="12">
        <v>1</v>
      </c>
      <c r="S19" s="12">
        <v>1</v>
      </c>
    </row>
    <row r="20" spans="1:19" x14ac:dyDescent="0.25">
      <c r="A20" t="str">
        <f>'raw data'!D20</f>
        <v>27-29</v>
      </c>
      <c r="B20">
        <v>4</v>
      </c>
      <c r="C20" s="12">
        <v>2</v>
      </c>
      <c r="D20" s="12">
        <v>2</v>
      </c>
      <c r="E20" s="12">
        <v>5</v>
      </c>
      <c r="F20" s="12">
        <v>1</v>
      </c>
      <c r="G20" s="12">
        <v>2</v>
      </c>
      <c r="H20" s="12">
        <v>1</v>
      </c>
      <c r="I20" s="12">
        <v>2</v>
      </c>
      <c r="J20" s="12">
        <v>2</v>
      </c>
      <c r="K20" s="12">
        <v>1</v>
      </c>
      <c r="L20" s="12">
        <v>1</v>
      </c>
      <c r="M20" s="12">
        <v>0</v>
      </c>
      <c r="N20" s="12">
        <v>0</v>
      </c>
      <c r="O20" s="12">
        <v>3</v>
      </c>
      <c r="P20" s="12">
        <v>1</v>
      </c>
      <c r="Q20" s="12">
        <v>1</v>
      </c>
      <c r="R20" s="12">
        <v>1</v>
      </c>
      <c r="S20" s="12">
        <v>1</v>
      </c>
    </row>
    <row r="21" spans="1:19" x14ac:dyDescent="0.25">
      <c r="A21" t="str">
        <f>'raw data'!D21</f>
        <v>27-29</v>
      </c>
      <c r="B21">
        <v>4</v>
      </c>
      <c r="C21" s="12">
        <v>4</v>
      </c>
      <c r="D21" s="12" t="s">
        <v>526</v>
      </c>
      <c r="E21" s="12" t="s">
        <v>526</v>
      </c>
      <c r="F21" s="12">
        <v>5</v>
      </c>
      <c r="G21" s="12">
        <v>5</v>
      </c>
      <c r="H21" s="12">
        <v>2</v>
      </c>
      <c r="I21" s="12">
        <v>2</v>
      </c>
      <c r="J21" s="12">
        <v>2</v>
      </c>
      <c r="K21" s="12">
        <v>1</v>
      </c>
      <c r="L21" s="12">
        <v>0</v>
      </c>
      <c r="M21" s="12">
        <v>0</v>
      </c>
      <c r="N21" s="12">
        <v>0</v>
      </c>
      <c r="O21" s="12">
        <v>1</v>
      </c>
      <c r="P21" s="12">
        <v>0</v>
      </c>
      <c r="Q21" s="12" t="s">
        <v>526</v>
      </c>
      <c r="R21" s="12" t="s">
        <v>526</v>
      </c>
      <c r="S21" s="12" t="s">
        <v>526</v>
      </c>
    </row>
    <row r="22" spans="1:19" x14ac:dyDescent="0.25">
      <c r="A22" t="str">
        <f>'raw data'!D22</f>
        <v>24-26</v>
      </c>
      <c r="B22">
        <v>3</v>
      </c>
      <c r="C22" s="12">
        <v>4</v>
      </c>
      <c r="D22" s="12" t="s">
        <v>526</v>
      </c>
      <c r="E22" s="12" t="s">
        <v>526</v>
      </c>
      <c r="F22" s="12" t="s">
        <v>526</v>
      </c>
      <c r="G22" s="12">
        <v>5</v>
      </c>
      <c r="H22" s="12">
        <v>5</v>
      </c>
      <c r="I22" s="12">
        <v>5</v>
      </c>
      <c r="J22" s="12">
        <v>2</v>
      </c>
      <c r="K22" s="12">
        <v>1</v>
      </c>
      <c r="L22" s="12">
        <v>1</v>
      </c>
      <c r="M22" s="12">
        <v>1</v>
      </c>
      <c r="N22" s="12">
        <v>0</v>
      </c>
      <c r="O22" s="12">
        <v>3</v>
      </c>
      <c r="P22" s="12">
        <v>0</v>
      </c>
      <c r="Q22" s="12" t="s">
        <v>526</v>
      </c>
      <c r="R22" s="12">
        <v>1</v>
      </c>
      <c r="S22" s="12">
        <v>1</v>
      </c>
    </row>
    <row r="23" spans="1:19" x14ac:dyDescent="0.25">
      <c r="A23" t="str">
        <f>'raw data'!D23</f>
        <v>18-20</v>
      </c>
      <c r="B23">
        <v>1</v>
      </c>
      <c r="C23" s="12">
        <v>1</v>
      </c>
      <c r="D23" s="12">
        <v>1</v>
      </c>
      <c r="E23" s="12">
        <v>2</v>
      </c>
      <c r="F23" s="12">
        <v>2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12" t="s">
        <v>526</v>
      </c>
      <c r="M23" s="12">
        <v>0</v>
      </c>
      <c r="N23" s="12">
        <v>1</v>
      </c>
      <c r="O23" s="12">
        <v>4</v>
      </c>
      <c r="P23" s="12" t="s">
        <v>526</v>
      </c>
      <c r="Q23" s="12" t="s">
        <v>526</v>
      </c>
      <c r="R23" s="12">
        <v>1</v>
      </c>
      <c r="S23" s="12" t="s">
        <v>526</v>
      </c>
    </row>
    <row r="24" spans="1:19" x14ac:dyDescent="0.25">
      <c r="A24" t="str">
        <f>'raw data'!D24</f>
        <v>24-26</v>
      </c>
      <c r="B24">
        <v>3</v>
      </c>
      <c r="C24" s="12">
        <v>1</v>
      </c>
      <c r="D24" s="12">
        <v>2</v>
      </c>
      <c r="E24" s="12">
        <v>1</v>
      </c>
      <c r="F24" s="12">
        <v>2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0</v>
      </c>
      <c r="N24" s="12">
        <v>1</v>
      </c>
      <c r="O24" s="12">
        <v>2</v>
      </c>
      <c r="P24" s="12">
        <v>1</v>
      </c>
      <c r="Q24" s="12">
        <v>2</v>
      </c>
      <c r="R24" s="12">
        <v>1</v>
      </c>
      <c r="S24" s="12">
        <v>1</v>
      </c>
    </row>
    <row r="25" spans="1:19" x14ac:dyDescent="0.25">
      <c r="A25" t="str">
        <f>'raw data'!D25</f>
        <v>27-29</v>
      </c>
      <c r="B25">
        <v>4</v>
      </c>
      <c r="C25" s="12">
        <v>4</v>
      </c>
      <c r="D25" s="12" t="s">
        <v>526</v>
      </c>
      <c r="E25" s="12" t="s">
        <v>526</v>
      </c>
      <c r="F25" s="12" t="s">
        <v>526</v>
      </c>
      <c r="G25" s="12">
        <v>5</v>
      </c>
      <c r="H25" s="12">
        <v>2</v>
      </c>
      <c r="I25" s="12">
        <v>2</v>
      </c>
      <c r="J25" s="12">
        <v>2</v>
      </c>
      <c r="K25" s="12">
        <v>1</v>
      </c>
      <c r="L25" s="12">
        <v>0</v>
      </c>
      <c r="M25" s="12">
        <v>0</v>
      </c>
      <c r="N25" s="12">
        <v>0</v>
      </c>
      <c r="O25" s="12">
        <v>4</v>
      </c>
      <c r="P25" s="12">
        <v>0</v>
      </c>
      <c r="Q25" s="12" t="s">
        <v>526</v>
      </c>
      <c r="R25" s="12">
        <v>1</v>
      </c>
      <c r="S25" s="12" t="s">
        <v>526</v>
      </c>
    </row>
    <row r="26" spans="1:19" x14ac:dyDescent="0.25">
      <c r="A26" t="str">
        <f>'raw data'!D26</f>
        <v>24-26</v>
      </c>
      <c r="B26">
        <v>3</v>
      </c>
      <c r="C26" s="12">
        <v>1</v>
      </c>
      <c r="D26" s="12">
        <v>2</v>
      </c>
      <c r="E26" s="12">
        <v>1</v>
      </c>
      <c r="F26" s="12">
        <v>2</v>
      </c>
      <c r="G26" s="12">
        <v>1</v>
      </c>
      <c r="H26" s="12">
        <v>1</v>
      </c>
      <c r="I26" s="12">
        <v>1</v>
      </c>
      <c r="J26" s="12">
        <v>1</v>
      </c>
      <c r="K26" s="12">
        <v>1</v>
      </c>
      <c r="L26" s="12">
        <v>1</v>
      </c>
      <c r="M26" s="12">
        <v>0</v>
      </c>
      <c r="N26" s="12">
        <v>1</v>
      </c>
      <c r="O26" s="12">
        <v>2</v>
      </c>
      <c r="P26" s="12">
        <v>1</v>
      </c>
      <c r="Q26" s="12" t="s">
        <v>526</v>
      </c>
      <c r="R26" s="12">
        <v>1</v>
      </c>
      <c r="S26" s="12">
        <v>1</v>
      </c>
    </row>
    <row r="27" spans="1:19" x14ac:dyDescent="0.25">
      <c r="A27" t="str">
        <f>'raw data'!D27</f>
        <v>30-39</v>
      </c>
      <c r="B27">
        <v>5</v>
      </c>
      <c r="C27" s="12">
        <v>3</v>
      </c>
      <c r="D27" s="12" t="s">
        <v>526</v>
      </c>
      <c r="E27" s="12" t="s">
        <v>526</v>
      </c>
      <c r="F27" s="12">
        <v>5</v>
      </c>
      <c r="G27" s="12">
        <v>2</v>
      </c>
      <c r="H27" s="12">
        <v>2</v>
      </c>
      <c r="I27" s="12">
        <v>1</v>
      </c>
      <c r="J27" s="12">
        <v>1</v>
      </c>
      <c r="K27" s="12">
        <v>1</v>
      </c>
      <c r="L27" s="12">
        <v>0</v>
      </c>
      <c r="M27" s="12" t="s">
        <v>526</v>
      </c>
      <c r="N27" s="12">
        <v>1</v>
      </c>
      <c r="O27" s="12">
        <v>5</v>
      </c>
      <c r="P27" s="12">
        <v>0</v>
      </c>
      <c r="Q27" s="12" t="s">
        <v>526</v>
      </c>
      <c r="R27" s="12" t="s">
        <v>526</v>
      </c>
      <c r="S27" s="12">
        <v>1</v>
      </c>
    </row>
    <row r="28" spans="1:19" x14ac:dyDescent="0.25">
      <c r="A28" t="str">
        <f>'raw data'!D28</f>
        <v>24-26</v>
      </c>
      <c r="B28">
        <v>3</v>
      </c>
      <c r="C28" s="12">
        <v>2</v>
      </c>
      <c r="D28" s="12">
        <v>2</v>
      </c>
      <c r="E28" s="12">
        <v>4</v>
      </c>
      <c r="F28" s="12">
        <v>1</v>
      </c>
      <c r="G28" s="12">
        <v>1</v>
      </c>
      <c r="H28" s="12">
        <v>1</v>
      </c>
      <c r="I28" s="12">
        <v>1</v>
      </c>
      <c r="J28" s="12" t="s">
        <v>526</v>
      </c>
      <c r="K28" s="12">
        <v>1</v>
      </c>
      <c r="L28" s="12">
        <v>1</v>
      </c>
      <c r="M28" s="12">
        <v>0</v>
      </c>
      <c r="N28" s="12">
        <v>1</v>
      </c>
      <c r="O28" s="12">
        <v>2</v>
      </c>
      <c r="P28" s="12">
        <v>1</v>
      </c>
      <c r="Q28" s="12">
        <v>4</v>
      </c>
      <c r="R28" s="12">
        <v>1</v>
      </c>
      <c r="S28" s="12">
        <v>1</v>
      </c>
    </row>
    <row r="29" spans="1:19" x14ac:dyDescent="0.25">
      <c r="A29" t="str">
        <f>'raw data'!D29</f>
        <v>30-39</v>
      </c>
      <c r="B29">
        <v>5</v>
      </c>
      <c r="C29" s="12">
        <v>3</v>
      </c>
      <c r="D29" s="12">
        <v>2</v>
      </c>
      <c r="E29" s="12">
        <v>5</v>
      </c>
      <c r="F29" s="12">
        <v>2</v>
      </c>
      <c r="G29" s="12">
        <v>1</v>
      </c>
      <c r="H29" s="12">
        <v>1</v>
      </c>
      <c r="I29" s="12" t="s">
        <v>526</v>
      </c>
      <c r="J29" s="12">
        <v>5</v>
      </c>
      <c r="K29" s="12">
        <v>1</v>
      </c>
      <c r="L29" s="12">
        <v>1</v>
      </c>
      <c r="M29" s="12">
        <v>1</v>
      </c>
      <c r="N29" s="12">
        <v>1</v>
      </c>
      <c r="O29" s="12">
        <v>3</v>
      </c>
      <c r="P29" s="12">
        <v>0</v>
      </c>
      <c r="Q29" s="12" t="s">
        <v>526</v>
      </c>
      <c r="R29" s="12">
        <v>0</v>
      </c>
      <c r="S29" s="12" t="s">
        <v>526</v>
      </c>
    </row>
    <row r="30" spans="1:19" x14ac:dyDescent="0.25">
      <c r="A30" t="str">
        <f>'raw data'!D30</f>
        <v>24-26</v>
      </c>
      <c r="B30">
        <v>3</v>
      </c>
      <c r="C30" s="12">
        <v>4</v>
      </c>
      <c r="D30" s="12" t="s">
        <v>526</v>
      </c>
      <c r="E30" s="12" t="s">
        <v>526</v>
      </c>
      <c r="F30" s="12" t="s">
        <v>526</v>
      </c>
      <c r="G30" s="12" t="s">
        <v>526</v>
      </c>
      <c r="H30" s="12">
        <v>5</v>
      </c>
      <c r="I30" s="12" t="s">
        <v>526</v>
      </c>
      <c r="J30" s="12">
        <v>2</v>
      </c>
      <c r="K30" s="12">
        <v>1</v>
      </c>
      <c r="L30" s="12">
        <v>1</v>
      </c>
      <c r="M30" s="12">
        <v>1</v>
      </c>
      <c r="N30" s="12">
        <v>0</v>
      </c>
      <c r="O30" s="12">
        <v>3</v>
      </c>
      <c r="P30" s="12">
        <v>1</v>
      </c>
      <c r="Q30" s="12">
        <v>4</v>
      </c>
      <c r="R30" s="12">
        <v>1</v>
      </c>
      <c r="S30" s="12">
        <v>1</v>
      </c>
    </row>
    <row r="31" spans="1:19" x14ac:dyDescent="0.25">
      <c r="A31" t="str">
        <f>'raw data'!D31</f>
        <v>27-29</v>
      </c>
      <c r="B31">
        <v>4</v>
      </c>
      <c r="C31" s="12">
        <v>4</v>
      </c>
      <c r="D31" s="12" t="s">
        <v>526</v>
      </c>
      <c r="E31" s="12" t="s">
        <v>526</v>
      </c>
      <c r="F31" s="12">
        <v>5</v>
      </c>
      <c r="G31" s="12">
        <v>5</v>
      </c>
      <c r="H31" s="12">
        <v>2</v>
      </c>
      <c r="I31" s="12">
        <v>2</v>
      </c>
      <c r="J31" s="12">
        <v>2</v>
      </c>
      <c r="K31" s="12">
        <v>1</v>
      </c>
      <c r="L31" s="12">
        <v>0</v>
      </c>
      <c r="M31" s="12">
        <v>0</v>
      </c>
      <c r="N31" s="12">
        <v>0</v>
      </c>
      <c r="O31" s="12">
        <v>1</v>
      </c>
      <c r="P31" s="12">
        <v>0</v>
      </c>
      <c r="Q31" s="12" t="s">
        <v>526</v>
      </c>
      <c r="R31" s="12" t="s">
        <v>526</v>
      </c>
      <c r="S31" s="12" t="s">
        <v>526</v>
      </c>
    </row>
    <row r="32" spans="1:19" x14ac:dyDescent="0.25">
      <c r="A32" t="str">
        <f>'raw data'!D32</f>
        <v>30-39</v>
      </c>
      <c r="B32">
        <v>5</v>
      </c>
      <c r="C32" s="12">
        <v>2</v>
      </c>
      <c r="D32" s="12">
        <v>2</v>
      </c>
      <c r="E32" s="12">
        <v>5</v>
      </c>
      <c r="F32" s="12" t="s">
        <v>526</v>
      </c>
      <c r="G32" s="12">
        <v>1</v>
      </c>
      <c r="H32" s="12">
        <v>1</v>
      </c>
      <c r="I32" s="12" t="s">
        <v>526</v>
      </c>
      <c r="J32" s="12">
        <v>1</v>
      </c>
      <c r="K32" s="12">
        <v>0</v>
      </c>
      <c r="L32" s="12">
        <v>1</v>
      </c>
      <c r="M32" s="12">
        <v>1</v>
      </c>
      <c r="N32" s="12">
        <v>1</v>
      </c>
      <c r="O32" s="12">
        <v>1</v>
      </c>
      <c r="P32" s="12">
        <v>0</v>
      </c>
      <c r="Q32" s="12" t="s">
        <v>526</v>
      </c>
      <c r="R32" s="12">
        <v>0</v>
      </c>
      <c r="S32" s="12">
        <v>0</v>
      </c>
    </row>
    <row r="33" spans="1:19" x14ac:dyDescent="0.25">
      <c r="A33" t="str">
        <f>'raw data'!D33</f>
        <v>27-29</v>
      </c>
      <c r="B33">
        <v>4</v>
      </c>
      <c r="C33" s="12">
        <v>3</v>
      </c>
      <c r="D33" s="12">
        <v>4</v>
      </c>
      <c r="E33" s="12" t="s">
        <v>526</v>
      </c>
      <c r="F33" s="12">
        <v>1</v>
      </c>
      <c r="G33" s="12">
        <v>2</v>
      </c>
      <c r="H33" s="12">
        <v>2</v>
      </c>
      <c r="I33" s="12">
        <v>2</v>
      </c>
      <c r="J33" s="12">
        <v>1</v>
      </c>
      <c r="K33" s="12">
        <v>1</v>
      </c>
      <c r="L33" s="12" t="s">
        <v>526</v>
      </c>
      <c r="M33" s="12">
        <v>0</v>
      </c>
      <c r="N33" s="12">
        <v>0</v>
      </c>
      <c r="O33" s="12">
        <v>4</v>
      </c>
      <c r="P33" s="12">
        <v>1</v>
      </c>
      <c r="Q33" s="12">
        <v>1</v>
      </c>
      <c r="R33" s="12">
        <v>0</v>
      </c>
      <c r="S33" s="12">
        <v>0</v>
      </c>
    </row>
    <row r="34" spans="1:19" x14ac:dyDescent="0.25">
      <c r="A34" t="str">
        <f>'raw data'!D34</f>
        <v>18-20</v>
      </c>
      <c r="B34">
        <v>1</v>
      </c>
      <c r="C34" s="12">
        <v>1</v>
      </c>
      <c r="D34" s="12">
        <v>1</v>
      </c>
      <c r="E34" s="12">
        <v>2</v>
      </c>
      <c r="F34" s="12">
        <v>2</v>
      </c>
      <c r="G34" s="12">
        <v>1</v>
      </c>
      <c r="H34" s="12">
        <v>1</v>
      </c>
      <c r="I34" s="12">
        <v>1</v>
      </c>
      <c r="J34" s="12">
        <v>1</v>
      </c>
      <c r="K34" s="12">
        <v>0</v>
      </c>
      <c r="L34" s="12" t="s">
        <v>526</v>
      </c>
      <c r="M34" s="12">
        <v>0</v>
      </c>
      <c r="N34" s="12">
        <v>1</v>
      </c>
      <c r="O34" s="12">
        <v>4</v>
      </c>
      <c r="P34" s="12" t="s">
        <v>526</v>
      </c>
      <c r="Q34" s="12" t="s">
        <v>526</v>
      </c>
      <c r="R34" s="12">
        <v>1</v>
      </c>
      <c r="S34" s="12" t="s">
        <v>526</v>
      </c>
    </row>
    <row r="35" spans="1:19" x14ac:dyDescent="0.25">
      <c r="A35" t="str">
        <f>'raw data'!D35</f>
        <v>21-23</v>
      </c>
      <c r="B35">
        <v>2</v>
      </c>
      <c r="C35" s="12">
        <v>3</v>
      </c>
      <c r="D35" s="12">
        <v>4</v>
      </c>
      <c r="E35" s="12" t="s">
        <v>526</v>
      </c>
      <c r="F35" s="12">
        <v>5</v>
      </c>
      <c r="G35" s="12">
        <v>2</v>
      </c>
      <c r="H35" s="12">
        <v>2</v>
      </c>
      <c r="I35" s="12">
        <v>5</v>
      </c>
      <c r="J35" s="12">
        <v>1</v>
      </c>
      <c r="K35" s="12">
        <v>1</v>
      </c>
      <c r="L35" s="12">
        <v>1</v>
      </c>
      <c r="M35" s="12">
        <v>1</v>
      </c>
      <c r="N35" s="12" t="s">
        <v>526</v>
      </c>
      <c r="O35" s="12">
        <v>2</v>
      </c>
      <c r="P35" s="12">
        <v>1</v>
      </c>
      <c r="Q35" s="12">
        <v>1</v>
      </c>
      <c r="R35" s="12">
        <v>1</v>
      </c>
      <c r="S35" s="12">
        <v>1</v>
      </c>
    </row>
    <row r="36" spans="1:19" x14ac:dyDescent="0.25">
      <c r="A36" t="str">
        <f>'raw data'!D36</f>
        <v>Above 40</v>
      </c>
      <c r="B36">
        <v>6</v>
      </c>
      <c r="C36" s="12">
        <v>4</v>
      </c>
      <c r="D36" s="12" t="s">
        <v>526</v>
      </c>
      <c r="E36" s="12" t="s">
        <v>526</v>
      </c>
      <c r="F36" s="12" t="s">
        <v>526</v>
      </c>
      <c r="G36" s="12" t="s">
        <v>526</v>
      </c>
      <c r="H36" s="12">
        <v>5</v>
      </c>
      <c r="I36" s="12">
        <v>2</v>
      </c>
      <c r="J36" s="12">
        <v>5</v>
      </c>
      <c r="K36" s="12" t="s">
        <v>526</v>
      </c>
      <c r="L36" s="12">
        <v>1</v>
      </c>
      <c r="M36" s="12">
        <v>0</v>
      </c>
      <c r="N36" s="12" t="s">
        <v>526</v>
      </c>
      <c r="O36" s="12">
        <v>5</v>
      </c>
      <c r="P36" s="12">
        <v>1</v>
      </c>
      <c r="Q36" s="12">
        <v>3</v>
      </c>
      <c r="R36" s="12">
        <v>1</v>
      </c>
      <c r="S36" s="12">
        <v>0</v>
      </c>
    </row>
    <row r="37" spans="1:19" x14ac:dyDescent="0.25">
      <c r="A37" t="str">
        <f>'raw data'!D37</f>
        <v>27-29</v>
      </c>
      <c r="B37">
        <v>4</v>
      </c>
      <c r="C37" s="12">
        <v>2</v>
      </c>
      <c r="D37" s="12">
        <v>2</v>
      </c>
      <c r="E37" s="12">
        <v>5</v>
      </c>
      <c r="F37" s="12" t="s">
        <v>526</v>
      </c>
      <c r="G37" s="12">
        <v>1</v>
      </c>
      <c r="H37" s="12" t="s">
        <v>526</v>
      </c>
      <c r="I37" s="12" t="s">
        <v>526</v>
      </c>
      <c r="J37" s="12">
        <v>1</v>
      </c>
      <c r="K37" s="12">
        <v>0</v>
      </c>
      <c r="L37" s="12">
        <v>1</v>
      </c>
      <c r="M37" s="12">
        <v>0</v>
      </c>
      <c r="N37" s="12">
        <v>0</v>
      </c>
      <c r="O37" s="12">
        <v>1</v>
      </c>
      <c r="P37" s="12">
        <v>0</v>
      </c>
      <c r="Q37" s="12" t="s">
        <v>526</v>
      </c>
      <c r="R37" s="12">
        <v>0</v>
      </c>
      <c r="S37" s="12">
        <v>0</v>
      </c>
    </row>
    <row r="38" spans="1:19" x14ac:dyDescent="0.25">
      <c r="A38" t="str">
        <f>'raw data'!D38</f>
        <v>24-26</v>
      </c>
      <c r="B38">
        <v>3</v>
      </c>
      <c r="C38" s="12">
        <v>3</v>
      </c>
      <c r="D38" s="12" t="s">
        <v>526</v>
      </c>
      <c r="E38" s="12" t="s">
        <v>526</v>
      </c>
      <c r="F38" s="12" t="s">
        <v>526</v>
      </c>
      <c r="G38" s="12">
        <v>5</v>
      </c>
      <c r="H38" s="12">
        <v>5</v>
      </c>
      <c r="I38" s="12">
        <v>5</v>
      </c>
      <c r="J38" s="12">
        <v>2</v>
      </c>
      <c r="K38" s="12">
        <v>1</v>
      </c>
      <c r="L38" s="12">
        <v>1</v>
      </c>
      <c r="M38" s="12">
        <v>1</v>
      </c>
      <c r="N38" s="12">
        <v>0</v>
      </c>
      <c r="O38" s="12">
        <v>3</v>
      </c>
      <c r="P38" s="12">
        <v>0</v>
      </c>
      <c r="Q38" s="12" t="s">
        <v>526</v>
      </c>
      <c r="R38" s="12">
        <v>1</v>
      </c>
      <c r="S38" s="12">
        <v>1</v>
      </c>
    </row>
    <row r="39" spans="1:19" x14ac:dyDescent="0.25">
      <c r="A39" t="str">
        <f>'raw data'!D39</f>
        <v>24-26</v>
      </c>
      <c r="B39">
        <v>3</v>
      </c>
      <c r="C39" s="12">
        <v>1</v>
      </c>
      <c r="D39" s="12">
        <v>1</v>
      </c>
      <c r="E39" s="12">
        <v>1</v>
      </c>
      <c r="F39" s="12">
        <v>2</v>
      </c>
      <c r="G39" s="12">
        <v>1</v>
      </c>
      <c r="H39" s="12" t="s">
        <v>526</v>
      </c>
      <c r="I39" s="12">
        <v>1</v>
      </c>
      <c r="J39" s="12">
        <v>1</v>
      </c>
      <c r="K39" s="12">
        <v>1</v>
      </c>
      <c r="L39" s="12">
        <v>1</v>
      </c>
      <c r="M39" s="12">
        <v>0</v>
      </c>
      <c r="N39" s="12">
        <v>1</v>
      </c>
      <c r="O39" s="12">
        <v>2</v>
      </c>
      <c r="P39" s="12">
        <v>0</v>
      </c>
      <c r="Q39" s="12" t="s">
        <v>526</v>
      </c>
      <c r="R39" s="12">
        <v>1</v>
      </c>
      <c r="S39" s="12">
        <v>1</v>
      </c>
    </row>
    <row r="40" spans="1:19" x14ac:dyDescent="0.25">
      <c r="A40" t="str">
        <f>'raw data'!D40</f>
        <v>18-20</v>
      </c>
      <c r="B40">
        <v>1</v>
      </c>
      <c r="C40" s="12">
        <v>2</v>
      </c>
      <c r="D40" s="12">
        <v>1</v>
      </c>
      <c r="E40" s="12">
        <v>1</v>
      </c>
      <c r="F40" s="12">
        <v>1</v>
      </c>
      <c r="G40" s="12">
        <v>1</v>
      </c>
      <c r="H40" s="12">
        <v>2</v>
      </c>
      <c r="I40" s="12">
        <v>1</v>
      </c>
      <c r="J40" s="12" t="s">
        <v>526</v>
      </c>
      <c r="K40" s="12">
        <v>0</v>
      </c>
      <c r="L40" s="12">
        <v>1</v>
      </c>
      <c r="M40" s="12">
        <v>0</v>
      </c>
      <c r="N40" s="12">
        <v>0</v>
      </c>
      <c r="O40" s="12">
        <v>1</v>
      </c>
      <c r="P40" s="12" t="s">
        <v>526</v>
      </c>
      <c r="Q40" s="12" t="s">
        <v>526</v>
      </c>
      <c r="R40" s="12">
        <v>0</v>
      </c>
      <c r="S40" s="12">
        <v>0</v>
      </c>
    </row>
    <row r="41" spans="1:19" x14ac:dyDescent="0.25">
      <c r="A41" t="str">
        <f>'raw data'!D41</f>
        <v>24-26</v>
      </c>
      <c r="B41">
        <v>3</v>
      </c>
      <c r="C41" s="12">
        <v>4</v>
      </c>
      <c r="D41" s="12" t="s">
        <v>526</v>
      </c>
      <c r="E41" s="12" t="s">
        <v>526</v>
      </c>
      <c r="F41" s="12">
        <v>2</v>
      </c>
      <c r="G41" s="12" t="s">
        <v>526</v>
      </c>
      <c r="H41" s="12">
        <v>5</v>
      </c>
      <c r="I41" s="12" t="s">
        <v>526</v>
      </c>
      <c r="J41" s="12" t="s">
        <v>526</v>
      </c>
      <c r="K41" s="12">
        <v>1</v>
      </c>
      <c r="L41" s="12">
        <v>1</v>
      </c>
      <c r="M41" s="12">
        <v>0</v>
      </c>
      <c r="N41" s="12">
        <v>0</v>
      </c>
      <c r="O41" s="12">
        <v>4</v>
      </c>
      <c r="P41" s="12">
        <v>1</v>
      </c>
      <c r="Q41" s="12">
        <v>3</v>
      </c>
      <c r="R41" s="12">
        <v>1</v>
      </c>
      <c r="S41" s="12">
        <v>0</v>
      </c>
    </row>
    <row r="42" spans="1:19" x14ac:dyDescent="0.25">
      <c r="A42" t="str">
        <f>'raw data'!D42</f>
        <v>24-26</v>
      </c>
      <c r="B42">
        <v>3</v>
      </c>
      <c r="C42" s="12">
        <v>5</v>
      </c>
      <c r="D42" s="12">
        <v>1</v>
      </c>
      <c r="E42" s="12">
        <v>5</v>
      </c>
      <c r="F42" s="12">
        <v>2</v>
      </c>
      <c r="G42" s="12">
        <v>1</v>
      </c>
      <c r="H42" s="12" t="s">
        <v>526</v>
      </c>
      <c r="I42" s="12" t="s">
        <v>526</v>
      </c>
      <c r="J42" s="12">
        <v>2</v>
      </c>
      <c r="K42" s="12" t="s">
        <v>526</v>
      </c>
      <c r="L42" s="12">
        <v>1</v>
      </c>
      <c r="M42" s="12">
        <v>0</v>
      </c>
      <c r="N42" s="12">
        <v>1</v>
      </c>
      <c r="O42" s="12">
        <v>2</v>
      </c>
      <c r="P42" s="12">
        <v>0</v>
      </c>
      <c r="Q42" s="12" t="s">
        <v>526</v>
      </c>
      <c r="R42" s="12">
        <v>1</v>
      </c>
      <c r="S42" s="12" t="s">
        <v>526</v>
      </c>
    </row>
    <row r="43" spans="1:19" x14ac:dyDescent="0.25">
      <c r="A43" t="str">
        <f>'raw data'!D43</f>
        <v>27-29</v>
      </c>
      <c r="B43">
        <v>4</v>
      </c>
      <c r="C43" s="12">
        <v>2</v>
      </c>
      <c r="D43" s="12">
        <v>2</v>
      </c>
      <c r="E43" s="12">
        <v>5</v>
      </c>
      <c r="F43" s="12">
        <v>1</v>
      </c>
      <c r="G43" s="12">
        <v>2</v>
      </c>
      <c r="H43" s="12">
        <v>1</v>
      </c>
      <c r="I43" s="12">
        <v>1</v>
      </c>
      <c r="J43" s="12">
        <v>2</v>
      </c>
      <c r="K43" s="12">
        <v>1</v>
      </c>
      <c r="L43" s="12">
        <v>1</v>
      </c>
      <c r="M43" s="12">
        <v>0</v>
      </c>
      <c r="N43" s="12">
        <v>0</v>
      </c>
      <c r="O43" s="12">
        <v>3</v>
      </c>
      <c r="P43" s="12">
        <v>1</v>
      </c>
      <c r="Q43" s="12">
        <v>3</v>
      </c>
      <c r="R43" s="12" t="s">
        <v>526</v>
      </c>
      <c r="S43" s="12">
        <v>1</v>
      </c>
    </row>
    <row r="44" spans="1:19" x14ac:dyDescent="0.25">
      <c r="A44" t="str">
        <f>'raw data'!D44</f>
        <v>Above 40</v>
      </c>
      <c r="B44">
        <v>6</v>
      </c>
      <c r="C44" s="12">
        <v>4</v>
      </c>
      <c r="D44" s="12" t="s">
        <v>526</v>
      </c>
      <c r="E44" s="12" t="s">
        <v>526</v>
      </c>
      <c r="F44" s="12" t="s">
        <v>526</v>
      </c>
      <c r="G44" s="12" t="s">
        <v>526</v>
      </c>
      <c r="H44" s="12">
        <v>5</v>
      </c>
      <c r="I44" s="12">
        <v>5</v>
      </c>
      <c r="J44" s="12">
        <v>5</v>
      </c>
      <c r="K44" s="12" t="s">
        <v>526</v>
      </c>
      <c r="L44" s="12" t="s">
        <v>526</v>
      </c>
      <c r="M44" s="12">
        <v>0</v>
      </c>
      <c r="N44" s="12">
        <v>0</v>
      </c>
      <c r="O44" s="12">
        <v>5</v>
      </c>
      <c r="P44" s="12">
        <v>0</v>
      </c>
      <c r="Q44" s="12" t="s">
        <v>526</v>
      </c>
      <c r="R44" s="12">
        <v>1</v>
      </c>
      <c r="S44" s="12">
        <v>0</v>
      </c>
    </row>
    <row r="45" spans="1:19" x14ac:dyDescent="0.25">
      <c r="A45" t="str">
        <f>'raw data'!D45</f>
        <v>Above 40</v>
      </c>
      <c r="B45">
        <v>6</v>
      </c>
      <c r="C45" s="12">
        <v>4</v>
      </c>
      <c r="D45" s="12">
        <v>2</v>
      </c>
      <c r="E45" s="12">
        <v>1</v>
      </c>
      <c r="F45" s="12">
        <v>5</v>
      </c>
      <c r="G45" s="12">
        <v>5</v>
      </c>
      <c r="H45" s="12">
        <v>5</v>
      </c>
      <c r="I45" s="12">
        <v>2</v>
      </c>
      <c r="J45" s="12">
        <v>2</v>
      </c>
      <c r="K45" s="12">
        <v>1</v>
      </c>
      <c r="L45" s="12">
        <v>1</v>
      </c>
      <c r="M45" s="12">
        <v>0</v>
      </c>
      <c r="N45" s="12">
        <v>0</v>
      </c>
      <c r="O45" s="12">
        <v>5</v>
      </c>
      <c r="P45" s="12">
        <v>1</v>
      </c>
      <c r="Q45" s="12">
        <v>1</v>
      </c>
      <c r="R45" s="12">
        <v>1</v>
      </c>
      <c r="S45" s="12">
        <v>1</v>
      </c>
    </row>
    <row r="46" spans="1:19" x14ac:dyDescent="0.25">
      <c r="A46" t="str">
        <f>'raw data'!D46</f>
        <v>21-23</v>
      </c>
      <c r="B46">
        <v>2</v>
      </c>
      <c r="C46" s="12">
        <v>3</v>
      </c>
      <c r="D46" s="12">
        <v>2</v>
      </c>
      <c r="E46" s="12">
        <v>4</v>
      </c>
      <c r="F46" s="12">
        <v>1</v>
      </c>
      <c r="G46" s="12">
        <v>2</v>
      </c>
      <c r="H46" s="12">
        <v>2</v>
      </c>
      <c r="I46" s="12">
        <v>2</v>
      </c>
      <c r="J46" s="12">
        <v>2</v>
      </c>
      <c r="K46" s="12">
        <v>1</v>
      </c>
      <c r="L46" s="12">
        <v>1</v>
      </c>
      <c r="M46" s="12" t="s">
        <v>526</v>
      </c>
      <c r="N46" s="12">
        <v>0</v>
      </c>
      <c r="O46" s="12">
        <v>5</v>
      </c>
      <c r="P46" s="12">
        <v>1</v>
      </c>
      <c r="Q46" s="12">
        <v>3</v>
      </c>
      <c r="R46" s="12">
        <v>1</v>
      </c>
      <c r="S46" s="12">
        <v>1</v>
      </c>
    </row>
    <row r="47" spans="1:19" x14ac:dyDescent="0.25">
      <c r="A47" t="str">
        <f>'raw data'!D47</f>
        <v>18-20</v>
      </c>
      <c r="B47">
        <v>1</v>
      </c>
      <c r="C47" s="12">
        <v>1</v>
      </c>
      <c r="D47" s="12">
        <v>1</v>
      </c>
      <c r="E47" s="12">
        <v>4</v>
      </c>
      <c r="F47" s="12">
        <v>2</v>
      </c>
      <c r="G47" s="12">
        <v>1</v>
      </c>
      <c r="H47" s="12">
        <v>1</v>
      </c>
      <c r="I47" s="12">
        <v>1</v>
      </c>
      <c r="J47" s="12">
        <v>5</v>
      </c>
      <c r="K47" s="12" t="s">
        <v>526</v>
      </c>
      <c r="L47" s="12">
        <v>1</v>
      </c>
      <c r="M47" s="12">
        <v>0</v>
      </c>
      <c r="N47" s="12">
        <v>1</v>
      </c>
      <c r="O47" s="12">
        <v>3</v>
      </c>
      <c r="P47" s="12" t="s">
        <v>526</v>
      </c>
      <c r="Q47" s="12" t="s">
        <v>526</v>
      </c>
      <c r="R47" s="12">
        <v>1</v>
      </c>
      <c r="S47" s="12" t="s">
        <v>526</v>
      </c>
    </row>
    <row r="48" spans="1:19" x14ac:dyDescent="0.25">
      <c r="A48" t="str">
        <f>'raw data'!D48</f>
        <v>24-26</v>
      </c>
      <c r="B48">
        <v>3</v>
      </c>
      <c r="C48" s="12">
        <v>2</v>
      </c>
      <c r="D48" s="12">
        <v>2</v>
      </c>
      <c r="E48" s="12">
        <v>5</v>
      </c>
      <c r="F48" s="12">
        <v>1</v>
      </c>
      <c r="G48" s="12">
        <v>2</v>
      </c>
      <c r="H48" s="12">
        <v>1</v>
      </c>
      <c r="I48" s="12">
        <v>1</v>
      </c>
      <c r="J48" s="12">
        <v>2</v>
      </c>
      <c r="K48" s="12">
        <v>1</v>
      </c>
      <c r="L48" s="12">
        <v>1</v>
      </c>
      <c r="M48" s="12">
        <v>1</v>
      </c>
      <c r="N48" s="12">
        <v>0</v>
      </c>
      <c r="O48" s="12">
        <v>2</v>
      </c>
      <c r="P48" s="12">
        <v>1</v>
      </c>
      <c r="Q48" s="12">
        <v>4</v>
      </c>
      <c r="R48" s="12" t="s">
        <v>526</v>
      </c>
      <c r="S48" s="12">
        <v>1</v>
      </c>
    </row>
    <row r="49" spans="1:19" x14ac:dyDescent="0.25">
      <c r="A49" t="str">
        <f>'raw data'!D49</f>
        <v>24-26</v>
      </c>
      <c r="B49">
        <v>3</v>
      </c>
      <c r="C49" s="12">
        <v>1</v>
      </c>
      <c r="D49" s="12">
        <v>1</v>
      </c>
      <c r="E49" s="12">
        <v>1</v>
      </c>
      <c r="F49" s="12">
        <v>2</v>
      </c>
      <c r="G49" s="12">
        <v>1</v>
      </c>
      <c r="H49" s="12" t="s">
        <v>526</v>
      </c>
      <c r="I49" s="12">
        <v>1</v>
      </c>
      <c r="J49" s="12">
        <v>1</v>
      </c>
      <c r="K49" s="12">
        <v>1</v>
      </c>
      <c r="L49" s="12">
        <v>1</v>
      </c>
      <c r="M49" s="12">
        <v>0</v>
      </c>
      <c r="N49" s="12">
        <v>1</v>
      </c>
      <c r="O49" s="12">
        <v>2</v>
      </c>
      <c r="P49" s="12">
        <v>1</v>
      </c>
      <c r="Q49" s="12">
        <v>3</v>
      </c>
      <c r="R49" s="12">
        <v>1</v>
      </c>
      <c r="S49" s="12">
        <v>1</v>
      </c>
    </row>
    <row r="50" spans="1:19" x14ac:dyDescent="0.25">
      <c r="A50" t="str">
        <f>'raw data'!D50</f>
        <v>30-39</v>
      </c>
      <c r="B50">
        <v>5</v>
      </c>
      <c r="C50" s="12">
        <v>3</v>
      </c>
      <c r="D50" s="12" t="s">
        <v>526</v>
      </c>
      <c r="E50" s="12" t="s">
        <v>526</v>
      </c>
      <c r="F50" s="12">
        <v>5</v>
      </c>
      <c r="G50" s="12">
        <v>2</v>
      </c>
      <c r="H50" s="12">
        <v>2</v>
      </c>
      <c r="I50" s="12">
        <v>2</v>
      </c>
      <c r="J50" s="12">
        <v>2</v>
      </c>
      <c r="K50" s="12">
        <v>0</v>
      </c>
      <c r="L50" s="12">
        <v>0</v>
      </c>
      <c r="M50" s="12" t="s">
        <v>526</v>
      </c>
      <c r="N50" s="12">
        <v>1</v>
      </c>
      <c r="O50" s="12">
        <v>5</v>
      </c>
      <c r="P50" s="12">
        <v>1</v>
      </c>
      <c r="Q50" s="12">
        <v>2</v>
      </c>
      <c r="R50" s="12">
        <v>1</v>
      </c>
      <c r="S50" s="12">
        <v>1</v>
      </c>
    </row>
    <row r="51" spans="1:19" x14ac:dyDescent="0.25">
      <c r="A51" t="str">
        <f>'raw data'!D51</f>
        <v>Above 40</v>
      </c>
      <c r="B51">
        <v>6</v>
      </c>
      <c r="C51" s="12">
        <v>4</v>
      </c>
      <c r="D51" s="12" t="s">
        <v>526</v>
      </c>
      <c r="E51" s="12" t="s">
        <v>526</v>
      </c>
      <c r="F51" s="12" t="s">
        <v>526</v>
      </c>
      <c r="G51" s="12" t="s">
        <v>526</v>
      </c>
      <c r="H51" s="12" t="s">
        <v>526</v>
      </c>
      <c r="I51" s="12" t="s">
        <v>526</v>
      </c>
      <c r="J51" s="12">
        <v>5</v>
      </c>
      <c r="K51" s="12" t="s">
        <v>526</v>
      </c>
      <c r="L51" s="12" t="s">
        <v>526</v>
      </c>
      <c r="M51" s="12">
        <v>0</v>
      </c>
      <c r="N51" s="12">
        <v>0</v>
      </c>
      <c r="O51" s="12">
        <v>5</v>
      </c>
      <c r="P51" s="12">
        <v>0</v>
      </c>
      <c r="Q51" s="12" t="s">
        <v>526</v>
      </c>
      <c r="R51" s="12">
        <v>1</v>
      </c>
      <c r="S51" s="12">
        <v>0</v>
      </c>
    </row>
    <row r="52" spans="1:19" x14ac:dyDescent="0.25">
      <c r="A52" t="str">
        <f>'raw data'!D52</f>
        <v>21-23</v>
      </c>
      <c r="B52">
        <v>2</v>
      </c>
      <c r="C52" s="12">
        <v>3</v>
      </c>
      <c r="D52" s="12">
        <v>2</v>
      </c>
      <c r="E52" s="12">
        <v>4</v>
      </c>
      <c r="F52" s="12">
        <v>5</v>
      </c>
      <c r="G52" s="12">
        <v>2</v>
      </c>
      <c r="H52" s="12">
        <v>2</v>
      </c>
      <c r="I52" s="12">
        <v>2</v>
      </c>
      <c r="J52" s="12">
        <v>2</v>
      </c>
      <c r="K52" s="12">
        <v>1</v>
      </c>
      <c r="L52" s="12">
        <v>1</v>
      </c>
      <c r="M52" s="12">
        <v>0</v>
      </c>
      <c r="N52" s="12">
        <v>1</v>
      </c>
      <c r="O52" s="12">
        <v>4</v>
      </c>
      <c r="P52" s="12">
        <v>1</v>
      </c>
      <c r="Q52" s="12">
        <v>2</v>
      </c>
      <c r="R52" s="12">
        <v>1</v>
      </c>
      <c r="S52" s="12">
        <v>1</v>
      </c>
    </row>
    <row r="53" spans="1:19" x14ac:dyDescent="0.25">
      <c r="A53" t="str">
        <f>'raw data'!D53</f>
        <v>30-39</v>
      </c>
      <c r="B53">
        <v>5</v>
      </c>
      <c r="C53" s="12">
        <v>2</v>
      </c>
      <c r="D53" s="12">
        <v>2</v>
      </c>
      <c r="E53" s="12">
        <v>5</v>
      </c>
      <c r="F53" s="12" t="s">
        <v>526</v>
      </c>
      <c r="G53" s="12">
        <v>1</v>
      </c>
      <c r="H53" s="12">
        <v>1</v>
      </c>
      <c r="I53" s="12" t="s">
        <v>526</v>
      </c>
      <c r="J53" s="12">
        <v>1</v>
      </c>
      <c r="K53" s="12">
        <v>0</v>
      </c>
      <c r="L53" s="12">
        <v>1</v>
      </c>
      <c r="M53" s="12">
        <v>1</v>
      </c>
      <c r="N53" s="12">
        <v>1</v>
      </c>
      <c r="O53" s="12">
        <v>1</v>
      </c>
      <c r="P53" s="12">
        <v>0</v>
      </c>
      <c r="Q53" s="12" t="s">
        <v>526</v>
      </c>
      <c r="R53" s="12">
        <v>0</v>
      </c>
      <c r="S53" s="12">
        <v>0</v>
      </c>
    </row>
    <row r="54" spans="1:19" x14ac:dyDescent="0.25">
      <c r="A54" t="str">
        <f>'raw data'!D54</f>
        <v>Above 40</v>
      </c>
      <c r="B54">
        <v>6</v>
      </c>
      <c r="C54" s="12">
        <v>5</v>
      </c>
      <c r="D54" s="12" t="s">
        <v>526</v>
      </c>
      <c r="E54" s="12" t="s">
        <v>526</v>
      </c>
      <c r="F54" s="12" t="s">
        <v>526</v>
      </c>
      <c r="G54" s="12" t="s">
        <v>526</v>
      </c>
      <c r="H54" s="12" t="s">
        <v>526</v>
      </c>
      <c r="I54" s="12" t="s">
        <v>526</v>
      </c>
      <c r="J54" s="12">
        <v>5</v>
      </c>
      <c r="K54" s="12">
        <v>1</v>
      </c>
      <c r="L54" s="12" t="s">
        <v>526</v>
      </c>
      <c r="M54" s="12">
        <v>0</v>
      </c>
      <c r="N54" s="12">
        <v>1</v>
      </c>
      <c r="O54" s="12">
        <v>4</v>
      </c>
      <c r="P54" s="12" t="s">
        <v>526</v>
      </c>
      <c r="Q54" s="12" t="s">
        <v>526</v>
      </c>
      <c r="R54" s="12">
        <v>1</v>
      </c>
      <c r="S54" s="12">
        <v>1</v>
      </c>
    </row>
    <row r="55" spans="1:19" x14ac:dyDescent="0.25">
      <c r="A55" t="str">
        <f>'raw data'!D55</f>
        <v>30-39</v>
      </c>
      <c r="B55">
        <v>5</v>
      </c>
      <c r="C55" s="12">
        <v>2</v>
      </c>
      <c r="D55" s="12">
        <v>2</v>
      </c>
      <c r="E55" s="12">
        <v>5</v>
      </c>
      <c r="F55" s="12" t="s">
        <v>526</v>
      </c>
      <c r="G55" s="12">
        <v>1</v>
      </c>
      <c r="H55" s="12">
        <v>1</v>
      </c>
      <c r="I55" s="12" t="s">
        <v>526</v>
      </c>
      <c r="J55" s="12">
        <v>1</v>
      </c>
      <c r="K55" s="12">
        <v>0</v>
      </c>
      <c r="L55" s="12">
        <v>1</v>
      </c>
      <c r="M55" s="12">
        <v>1</v>
      </c>
      <c r="N55" s="12">
        <v>1</v>
      </c>
      <c r="O55" s="12">
        <v>1</v>
      </c>
      <c r="P55" s="12">
        <v>0</v>
      </c>
      <c r="Q55" s="12" t="s">
        <v>526</v>
      </c>
      <c r="R55" s="12">
        <v>0</v>
      </c>
      <c r="S55" s="12">
        <v>0</v>
      </c>
    </row>
    <row r="56" spans="1:19" x14ac:dyDescent="0.25">
      <c r="A56" t="str">
        <f>'raw data'!D56</f>
        <v>24-26</v>
      </c>
      <c r="B56">
        <v>3</v>
      </c>
      <c r="C56" s="12">
        <v>1</v>
      </c>
      <c r="D56" s="12">
        <v>1</v>
      </c>
      <c r="E56" s="12">
        <v>5</v>
      </c>
      <c r="F56" s="12">
        <v>2</v>
      </c>
      <c r="G56" s="12">
        <v>1</v>
      </c>
      <c r="H56" s="12" t="s">
        <v>526</v>
      </c>
      <c r="I56" s="12">
        <v>1</v>
      </c>
      <c r="J56" s="12">
        <v>2</v>
      </c>
      <c r="K56" s="12" t="s">
        <v>526</v>
      </c>
      <c r="L56" s="12">
        <v>1</v>
      </c>
      <c r="M56" s="12">
        <v>0</v>
      </c>
      <c r="N56" s="12">
        <v>1</v>
      </c>
      <c r="O56" s="12">
        <v>4</v>
      </c>
      <c r="P56" s="12">
        <v>0</v>
      </c>
      <c r="Q56" s="12" t="s">
        <v>526</v>
      </c>
      <c r="R56" s="12">
        <v>1</v>
      </c>
      <c r="S56" s="12" t="s">
        <v>526</v>
      </c>
    </row>
    <row r="57" spans="1:19" x14ac:dyDescent="0.25">
      <c r="A57" t="str">
        <f>'raw data'!D57</f>
        <v>30-39</v>
      </c>
      <c r="B57">
        <v>5</v>
      </c>
      <c r="C57" s="12">
        <v>3</v>
      </c>
      <c r="D57" s="12">
        <v>4</v>
      </c>
      <c r="E57" s="12" t="s">
        <v>526</v>
      </c>
      <c r="F57" s="12">
        <v>5</v>
      </c>
      <c r="G57" s="12">
        <v>1</v>
      </c>
      <c r="H57" s="12">
        <v>2</v>
      </c>
      <c r="I57" s="12">
        <v>1</v>
      </c>
      <c r="J57" s="12">
        <v>1</v>
      </c>
      <c r="K57" s="12">
        <v>0</v>
      </c>
      <c r="L57" s="12">
        <v>0</v>
      </c>
      <c r="M57" s="12">
        <v>0</v>
      </c>
      <c r="N57" s="12">
        <v>1</v>
      </c>
      <c r="O57" s="12">
        <v>3</v>
      </c>
      <c r="P57" s="12">
        <v>1</v>
      </c>
      <c r="Q57" s="12">
        <v>3</v>
      </c>
      <c r="R57" s="12" t="s">
        <v>526</v>
      </c>
      <c r="S57" s="12">
        <v>1</v>
      </c>
    </row>
    <row r="58" spans="1:19" x14ac:dyDescent="0.25">
      <c r="A58" t="str">
        <f>'raw data'!D58</f>
        <v>Above 40</v>
      </c>
      <c r="B58">
        <v>6</v>
      </c>
      <c r="C58" s="12">
        <v>4</v>
      </c>
      <c r="D58" s="12" t="s">
        <v>526</v>
      </c>
      <c r="E58" s="12" t="s">
        <v>526</v>
      </c>
      <c r="F58" s="12">
        <v>5</v>
      </c>
      <c r="G58" s="12">
        <v>5</v>
      </c>
      <c r="H58" s="12">
        <v>5</v>
      </c>
      <c r="I58" s="12">
        <v>2</v>
      </c>
      <c r="J58" s="12">
        <v>5</v>
      </c>
      <c r="K58" s="12" t="s">
        <v>526</v>
      </c>
      <c r="L58" s="12">
        <v>1</v>
      </c>
      <c r="M58" s="12">
        <v>0</v>
      </c>
      <c r="N58" s="12">
        <v>1</v>
      </c>
      <c r="O58" s="12">
        <v>5</v>
      </c>
      <c r="P58" s="12">
        <v>1</v>
      </c>
      <c r="Q58" s="12">
        <v>1</v>
      </c>
      <c r="R58" s="12">
        <v>1</v>
      </c>
      <c r="S58" s="12">
        <v>0</v>
      </c>
    </row>
    <row r="59" spans="1:19" x14ac:dyDescent="0.25">
      <c r="A59" t="str">
        <f>'raw data'!D59</f>
        <v>24-26</v>
      </c>
      <c r="B59">
        <v>3</v>
      </c>
      <c r="C59" s="12">
        <v>1</v>
      </c>
      <c r="D59" s="12">
        <v>1</v>
      </c>
      <c r="E59" s="12">
        <v>5</v>
      </c>
      <c r="F59" s="12">
        <v>2</v>
      </c>
      <c r="G59" s="12">
        <v>1</v>
      </c>
      <c r="H59" s="12" t="s">
        <v>526</v>
      </c>
      <c r="I59" s="12">
        <v>1</v>
      </c>
      <c r="J59" s="12">
        <v>2</v>
      </c>
      <c r="K59" s="12" t="s">
        <v>526</v>
      </c>
      <c r="L59" s="12">
        <v>1</v>
      </c>
      <c r="M59" s="12">
        <v>0</v>
      </c>
      <c r="N59" s="12">
        <v>1</v>
      </c>
      <c r="O59" s="12">
        <v>4</v>
      </c>
      <c r="P59" s="12">
        <v>0</v>
      </c>
      <c r="Q59" s="12" t="s">
        <v>526</v>
      </c>
      <c r="R59" s="12">
        <v>1</v>
      </c>
      <c r="S59" s="12" t="s">
        <v>526</v>
      </c>
    </row>
    <row r="60" spans="1:19" x14ac:dyDescent="0.25">
      <c r="A60" t="str">
        <f>'raw data'!D60</f>
        <v>30-39</v>
      </c>
      <c r="B60">
        <v>5</v>
      </c>
      <c r="C60" s="12">
        <v>3</v>
      </c>
      <c r="D60" s="12" t="s">
        <v>526</v>
      </c>
      <c r="E60" s="12" t="s">
        <v>526</v>
      </c>
      <c r="F60" s="12">
        <v>5</v>
      </c>
      <c r="G60" s="12">
        <v>2</v>
      </c>
      <c r="H60" s="12">
        <v>2</v>
      </c>
      <c r="I60" s="12">
        <v>1</v>
      </c>
      <c r="J60" s="12">
        <v>1</v>
      </c>
      <c r="K60" s="12">
        <v>1</v>
      </c>
      <c r="L60" s="12">
        <v>0</v>
      </c>
      <c r="M60" s="12">
        <v>0</v>
      </c>
      <c r="N60" s="12">
        <v>1</v>
      </c>
      <c r="O60" s="12">
        <v>5</v>
      </c>
      <c r="P60" s="12">
        <v>0</v>
      </c>
      <c r="Q60" s="12" t="s">
        <v>526</v>
      </c>
      <c r="R60" s="12">
        <v>1</v>
      </c>
      <c r="S60" s="12">
        <v>1</v>
      </c>
    </row>
    <row r="61" spans="1:19" x14ac:dyDescent="0.25">
      <c r="A61" t="str">
        <f>'raw data'!D61</f>
        <v>30-39</v>
      </c>
      <c r="B61">
        <v>5</v>
      </c>
      <c r="C61" s="12">
        <v>3</v>
      </c>
      <c r="D61" s="12" t="s">
        <v>526</v>
      </c>
      <c r="E61" s="12" t="s">
        <v>526</v>
      </c>
      <c r="F61" s="12">
        <v>5</v>
      </c>
      <c r="G61" s="12">
        <v>1</v>
      </c>
      <c r="H61" s="12">
        <v>2</v>
      </c>
      <c r="I61" s="12">
        <v>1</v>
      </c>
      <c r="J61" s="12">
        <v>1</v>
      </c>
      <c r="K61" s="12">
        <v>0</v>
      </c>
      <c r="L61" s="12">
        <v>0</v>
      </c>
      <c r="M61" s="12">
        <v>0</v>
      </c>
      <c r="N61" s="12">
        <v>1</v>
      </c>
      <c r="O61" s="12">
        <v>5</v>
      </c>
      <c r="P61" s="12">
        <v>0</v>
      </c>
      <c r="Q61" s="12" t="s">
        <v>526</v>
      </c>
      <c r="R61" s="12" t="s">
        <v>526</v>
      </c>
      <c r="S61" s="12">
        <v>1</v>
      </c>
    </row>
    <row r="62" spans="1:19" x14ac:dyDescent="0.25">
      <c r="A62" t="str">
        <f>'raw data'!D62</f>
        <v>Above 40</v>
      </c>
      <c r="B62">
        <v>6</v>
      </c>
      <c r="C62" s="12">
        <v>4</v>
      </c>
      <c r="D62" s="12" t="s">
        <v>526</v>
      </c>
      <c r="E62" s="12" t="s">
        <v>526</v>
      </c>
      <c r="F62" s="12" t="s">
        <v>526</v>
      </c>
      <c r="G62" s="12" t="s">
        <v>526</v>
      </c>
      <c r="H62" s="12" t="s">
        <v>526</v>
      </c>
      <c r="I62" s="12" t="s">
        <v>526</v>
      </c>
      <c r="J62" s="12">
        <v>5</v>
      </c>
      <c r="K62" s="12" t="s">
        <v>526</v>
      </c>
      <c r="L62" s="12" t="s">
        <v>526</v>
      </c>
      <c r="M62" s="12">
        <v>0</v>
      </c>
      <c r="N62" s="12">
        <v>0</v>
      </c>
      <c r="O62" s="12">
        <v>5</v>
      </c>
      <c r="P62" s="12">
        <v>1</v>
      </c>
      <c r="Q62" s="12">
        <v>2</v>
      </c>
      <c r="R62" s="12">
        <v>1</v>
      </c>
      <c r="S62" s="12">
        <v>0</v>
      </c>
    </row>
    <row r="63" spans="1:19" x14ac:dyDescent="0.25">
      <c r="A63" t="str">
        <f>'raw data'!D63</f>
        <v>27-29</v>
      </c>
      <c r="B63">
        <v>4</v>
      </c>
      <c r="C63" s="12">
        <v>4</v>
      </c>
      <c r="D63" s="12" t="s">
        <v>526</v>
      </c>
      <c r="E63" s="12" t="s">
        <v>526</v>
      </c>
      <c r="F63" s="12">
        <v>5</v>
      </c>
      <c r="G63" s="12">
        <v>5</v>
      </c>
      <c r="H63" s="12">
        <v>2</v>
      </c>
      <c r="I63" s="12">
        <v>2</v>
      </c>
      <c r="J63" s="12">
        <v>2</v>
      </c>
      <c r="K63" s="12">
        <v>1</v>
      </c>
      <c r="L63" s="12">
        <v>1</v>
      </c>
      <c r="M63" s="12">
        <v>0</v>
      </c>
      <c r="N63" s="12">
        <v>0</v>
      </c>
      <c r="O63" s="12">
        <v>1</v>
      </c>
      <c r="P63" s="12">
        <v>0</v>
      </c>
      <c r="Q63" s="12" t="s">
        <v>526</v>
      </c>
      <c r="R63" s="12" t="s">
        <v>526</v>
      </c>
      <c r="S63" s="12" t="s">
        <v>526</v>
      </c>
    </row>
    <row r="64" spans="1:19" x14ac:dyDescent="0.25">
      <c r="A64" t="str">
        <f>'raw data'!D64</f>
        <v>27-29</v>
      </c>
      <c r="B64">
        <v>4</v>
      </c>
      <c r="C64" s="12">
        <v>4</v>
      </c>
      <c r="D64" s="12">
        <v>1</v>
      </c>
      <c r="E64" s="12">
        <v>1</v>
      </c>
      <c r="F64" s="12" t="s">
        <v>526</v>
      </c>
      <c r="G64" s="12" t="s">
        <v>526</v>
      </c>
      <c r="H64" s="12">
        <v>5</v>
      </c>
      <c r="I64" s="12">
        <v>2</v>
      </c>
      <c r="J64" s="12">
        <v>2</v>
      </c>
      <c r="K64" s="12" t="s">
        <v>526</v>
      </c>
      <c r="L64" s="12">
        <v>0</v>
      </c>
      <c r="M64" s="12">
        <v>0</v>
      </c>
      <c r="N64" s="12">
        <v>1</v>
      </c>
      <c r="O64" s="12">
        <v>4</v>
      </c>
      <c r="P64" s="12">
        <v>0</v>
      </c>
      <c r="Q64" s="12" t="s">
        <v>526</v>
      </c>
      <c r="R64" s="12">
        <v>1</v>
      </c>
      <c r="S64" s="12">
        <v>0</v>
      </c>
    </row>
    <row r="65" spans="1:19" x14ac:dyDescent="0.25">
      <c r="A65" t="str">
        <f>'raw data'!D65</f>
        <v>24-26</v>
      </c>
      <c r="B65">
        <v>3</v>
      </c>
      <c r="C65" s="12">
        <v>2</v>
      </c>
      <c r="D65" s="12" t="s">
        <v>526</v>
      </c>
      <c r="E65" s="12" t="s">
        <v>526</v>
      </c>
      <c r="F65" s="12">
        <v>2</v>
      </c>
      <c r="G65" s="12" t="s">
        <v>526</v>
      </c>
      <c r="H65" s="12">
        <v>5</v>
      </c>
      <c r="I65" s="12" t="s">
        <v>526</v>
      </c>
      <c r="J65" s="12" t="s">
        <v>526</v>
      </c>
      <c r="K65" s="12">
        <v>1</v>
      </c>
      <c r="L65" s="12">
        <v>1</v>
      </c>
      <c r="M65" s="12">
        <v>0</v>
      </c>
      <c r="N65" s="12">
        <v>0</v>
      </c>
      <c r="O65" s="12">
        <v>4</v>
      </c>
      <c r="P65" s="12">
        <v>0</v>
      </c>
      <c r="Q65" s="12" t="s">
        <v>526</v>
      </c>
      <c r="R65" s="12">
        <v>1</v>
      </c>
      <c r="S65" s="12">
        <v>0</v>
      </c>
    </row>
    <row r="66" spans="1:19" x14ac:dyDescent="0.25">
      <c r="A66" t="str">
        <f>'raw data'!D66</f>
        <v>Above 40</v>
      </c>
      <c r="B66">
        <v>6</v>
      </c>
      <c r="C66" s="12">
        <v>4</v>
      </c>
      <c r="D66" s="12" t="s">
        <v>526</v>
      </c>
      <c r="E66" s="12" t="s">
        <v>526</v>
      </c>
      <c r="F66" s="12">
        <v>5</v>
      </c>
      <c r="G66" s="12">
        <v>5</v>
      </c>
      <c r="H66" s="12">
        <v>5</v>
      </c>
      <c r="I66" s="12">
        <v>2</v>
      </c>
      <c r="J66" s="12">
        <v>5</v>
      </c>
      <c r="K66" s="12" t="s">
        <v>526</v>
      </c>
      <c r="L66" s="12">
        <v>1</v>
      </c>
      <c r="M66" s="12">
        <v>0</v>
      </c>
      <c r="N66" s="12">
        <v>0</v>
      </c>
      <c r="O66" s="12">
        <v>5</v>
      </c>
      <c r="P66" s="12">
        <v>1</v>
      </c>
      <c r="Q66" s="12">
        <v>1</v>
      </c>
      <c r="R66" s="12">
        <v>1</v>
      </c>
      <c r="S66" s="12">
        <v>0</v>
      </c>
    </row>
    <row r="67" spans="1:19" x14ac:dyDescent="0.25">
      <c r="A67" t="str">
        <f>'raw data'!D67</f>
        <v>21-23</v>
      </c>
      <c r="B67">
        <v>2</v>
      </c>
      <c r="C67" s="12">
        <v>3</v>
      </c>
      <c r="D67" s="12">
        <v>2</v>
      </c>
      <c r="E67" s="12">
        <v>1</v>
      </c>
      <c r="F67" s="12">
        <v>1</v>
      </c>
      <c r="G67" s="12">
        <v>2</v>
      </c>
      <c r="H67" s="12">
        <v>2</v>
      </c>
      <c r="I67" s="12">
        <v>2</v>
      </c>
      <c r="J67" s="12">
        <v>1</v>
      </c>
      <c r="K67" s="12">
        <v>1</v>
      </c>
      <c r="L67" s="12" t="s">
        <v>526</v>
      </c>
      <c r="M67" s="12">
        <v>0</v>
      </c>
      <c r="N67" s="12">
        <v>0</v>
      </c>
      <c r="O67" s="12">
        <v>5</v>
      </c>
      <c r="P67" s="12">
        <v>1</v>
      </c>
      <c r="Q67" s="12">
        <v>3</v>
      </c>
      <c r="R67" s="12">
        <v>1</v>
      </c>
      <c r="S67" s="12">
        <v>1</v>
      </c>
    </row>
    <row r="68" spans="1:19" x14ac:dyDescent="0.25">
      <c r="A68" t="str">
        <f>'raw data'!D68</f>
        <v>Above 40</v>
      </c>
      <c r="B68">
        <v>6</v>
      </c>
      <c r="C68" s="12">
        <v>4</v>
      </c>
      <c r="D68" s="12" t="s">
        <v>526</v>
      </c>
      <c r="E68" s="12" t="s">
        <v>526</v>
      </c>
      <c r="F68" s="12" t="s">
        <v>526</v>
      </c>
      <c r="G68" s="12" t="s">
        <v>526</v>
      </c>
      <c r="H68" s="12" t="s">
        <v>526</v>
      </c>
      <c r="I68" s="12" t="s">
        <v>526</v>
      </c>
      <c r="J68" s="12">
        <v>5</v>
      </c>
      <c r="K68" s="12" t="s">
        <v>526</v>
      </c>
      <c r="L68" s="12" t="s">
        <v>526</v>
      </c>
      <c r="M68" s="12">
        <v>0</v>
      </c>
      <c r="N68" s="12">
        <v>0</v>
      </c>
      <c r="O68" s="12">
        <v>5</v>
      </c>
      <c r="P68" s="12">
        <v>0</v>
      </c>
      <c r="Q68" s="12" t="s">
        <v>526</v>
      </c>
      <c r="R68" s="12">
        <v>1</v>
      </c>
      <c r="S68" s="12">
        <v>0</v>
      </c>
    </row>
    <row r="69" spans="1:19" x14ac:dyDescent="0.25">
      <c r="A69" t="str">
        <f>'raw data'!D69</f>
        <v>24-26</v>
      </c>
      <c r="B69">
        <v>3</v>
      </c>
      <c r="C69" s="12">
        <v>4</v>
      </c>
      <c r="D69" s="12" t="s">
        <v>526</v>
      </c>
      <c r="E69" s="12" t="s">
        <v>526</v>
      </c>
      <c r="F69" s="12" t="s">
        <v>526</v>
      </c>
      <c r="G69" s="12" t="s">
        <v>526</v>
      </c>
      <c r="H69" s="12">
        <v>5</v>
      </c>
      <c r="I69" s="12" t="s">
        <v>526</v>
      </c>
      <c r="J69" s="12" t="s">
        <v>526</v>
      </c>
      <c r="K69" s="12">
        <v>1</v>
      </c>
      <c r="L69" s="12">
        <v>1</v>
      </c>
      <c r="M69" s="12">
        <v>1</v>
      </c>
      <c r="N69" s="12">
        <v>0</v>
      </c>
      <c r="O69" s="12">
        <v>4</v>
      </c>
      <c r="P69" s="12">
        <v>1</v>
      </c>
      <c r="Q69" s="12">
        <v>3</v>
      </c>
      <c r="R69" s="12">
        <v>1</v>
      </c>
      <c r="S69" s="12">
        <v>0</v>
      </c>
    </row>
    <row r="70" spans="1:19" x14ac:dyDescent="0.25">
      <c r="A70" t="str">
        <f>'raw data'!D70</f>
        <v>30-39</v>
      </c>
      <c r="B70">
        <v>5</v>
      </c>
      <c r="C70" s="12">
        <v>3</v>
      </c>
      <c r="D70" s="12" t="s">
        <v>526</v>
      </c>
      <c r="E70" s="12" t="s">
        <v>526</v>
      </c>
      <c r="F70" s="12">
        <v>5</v>
      </c>
      <c r="G70" s="12">
        <v>2</v>
      </c>
      <c r="H70" s="12">
        <v>2</v>
      </c>
      <c r="I70" s="12">
        <v>1</v>
      </c>
      <c r="J70" s="12">
        <v>1</v>
      </c>
      <c r="K70" s="12">
        <v>1</v>
      </c>
      <c r="L70" s="12">
        <v>0</v>
      </c>
      <c r="M70" s="12" t="s">
        <v>526</v>
      </c>
      <c r="N70" s="12">
        <v>1</v>
      </c>
      <c r="O70" s="12">
        <v>5</v>
      </c>
      <c r="P70" s="12">
        <v>0</v>
      </c>
      <c r="Q70" s="12" t="s">
        <v>526</v>
      </c>
      <c r="R70" s="12" t="s">
        <v>526</v>
      </c>
      <c r="S70" s="12">
        <v>1</v>
      </c>
    </row>
    <row r="71" spans="1:19" x14ac:dyDescent="0.25">
      <c r="A71" t="str">
        <f>'raw data'!D71</f>
        <v>27-29</v>
      </c>
      <c r="B71">
        <v>4</v>
      </c>
      <c r="C71" s="12">
        <v>4</v>
      </c>
      <c r="D71" s="12">
        <v>1</v>
      </c>
      <c r="E71" s="12">
        <v>1</v>
      </c>
      <c r="F71" s="12" t="s">
        <v>526</v>
      </c>
      <c r="G71" s="12" t="s">
        <v>526</v>
      </c>
      <c r="H71" s="12">
        <v>5</v>
      </c>
      <c r="I71" s="12">
        <v>2</v>
      </c>
      <c r="J71" s="12">
        <v>2</v>
      </c>
      <c r="K71" s="12" t="s">
        <v>526</v>
      </c>
      <c r="L71" s="12">
        <v>1</v>
      </c>
      <c r="M71" s="12">
        <v>0</v>
      </c>
      <c r="N71" s="12">
        <v>1</v>
      </c>
      <c r="O71" s="12">
        <v>4</v>
      </c>
      <c r="P71" s="12">
        <v>0</v>
      </c>
      <c r="Q71" s="12" t="s">
        <v>526</v>
      </c>
      <c r="R71" s="12">
        <v>1</v>
      </c>
      <c r="S71" s="12">
        <v>0</v>
      </c>
    </row>
    <row r="72" spans="1:19" x14ac:dyDescent="0.25">
      <c r="A72" t="str">
        <f>'raw data'!D72</f>
        <v>30-39</v>
      </c>
      <c r="B72">
        <v>5</v>
      </c>
      <c r="C72" s="12">
        <v>3</v>
      </c>
      <c r="D72" s="12">
        <v>4</v>
      </c>
      <c r="E72" s="12" t="s">
        <v>526</v>
      </c>
      <c r="F72" s="12">
        <v>5</v>
      </c>
      <c r="G72" s="12">
        <v>1</v>
      </c>
      <c r="H72" s="12">
        <v>2</v>
      </c>
      <c r="I72" s="12">
        <v>1</v>
      </c>
      <c r="J72" s="12">
        <v>2</v>
      </c>
      <c r="K72" s="12">
        <v>0</v>
      </c>
      <c r="L72" s="12">
        <v>0</v>
      </c>
      <c r="M72" s="12">
        <v>0</v>
      </c>
      <c r="N72" s="12">
        <v>1</v>
      </c>
      <c r="O72" s="12">
        <v>3</v>
      </c>
      <c r="P72" s="12">
        <v>1</v>
      </c>
      <c r="Q72" s="12">
        <v>2</v>
      </c>
      <c r="R72" s="12" t="s">
        <v>526</v>
      </c>
      <c r="S72" s="12">
        <v>1</v>
      </c>
    </row>
    <row r="73" spans="1:19" x14ac:dyDescent="0.25">
      <c r="A73" t="str">
        <f>'raw data'!D73</f>
        <v>21-23</v>
      </c>
      <c r="B73">
        <v>2</v>
      </c>
      <c r="C73" s="12">
        <v>2</v>
      </c>
      <c r="D73" s="12">
        <v>1</v>
      </c>
      <c r="E73" s="12">
        <v>1</v>
      </c>
      <c r="F73" s="12">
        <v>1</v>
      </c>
      <c r="G73" s="12">
        <v>1</v>
      </c>
      <c r="H73" s="12">
        <v>2</v>
      </c>
      <c r="I73" s="12">
        <v>1</v>
      </c>
      <c r="J73" s="12">
        <v>1</v>
      </c>
      <c r="K73" s="12">
        <v>0</v>
      </c>
      <c r="L73" s="12" t="s">
        <v>526</v>
      </c>
      <c r="M73" s="12">
        <v>0</v>
      </c>
      <c r="N73" s="12">
        <v>0</v>
      </c>
      <c r="O73" s="12">
        <v>5</v>
      </c>
      <c r="P73" s="12">
        <v>1</v>
      </c>
      <c r="Q73" s="12">
        <v>2</v>
      </c>
      <c r="R73" s="12">
        <v>1</v>
      </c>
      <c r="S73" s="12">
        <v>0</v>
      </c>
    </row>
    <row r="74" spans="1:19" x14ac:dyDescent="0.25">
      <c r="A74" t="str">
        <f>'raw data'!D74</f>
        <v>24-26</v>
      </c>
      <c r="B74">
        <v>3</v>
      </c>
      <c r="C74" s="12">
        <v>2</v>
      </c>
      <c r="D74" s="12" t="s">
        <v>526</v>
      </c>
      <c r="E74" s="12" t="s">
        <v>526</v>
      </c>
      <c r="F74" s="12">
        <v>2</v>
      </c>
      <c r="G74" s="12" t="s">
        <v>526</v>
      </c>
      <c r="H74" s="12" t="s">
        <v>526</v>
      </c>
      <c r="I74" s="12" t="s">
        <v>526</v>
      </c>
      <c r="J74" s="12">
        <v>2</v>
      </c>
      <c r="K74" s="12">
        <v>1</v>
      </c>
      <c r="L74" s="12">
        <v>1</v>
      </c>
      <c r="M74" s="12">
        <v>0</v>
      </c>
      <c r="N74" s="12">
        <v>1</v>
      </c>
      <c r="O74" s="12">
        <v>4</v>
      </c>
      <c r="P74" s="12">
        <v>0</v>
      </c>
      <c r="Q74" s="12" t="s">
        <v>526</v>
      </c>
      <c r="R74" s="12">
        <v>1</v>
      </c>
      <c r="S74" s="12" t="s">
        <v>526</v>
      </c>
    </row>
    <row r="75" spans="1:19" x14ac:dyDescent="0.25">
      <c r="A75" t="str">
        <f>'raw data'!D75</f>
        <v>27-29</v>
      </c>
      <c r="B75">
        <v>4</v>
      </c>
      <c r="C75" s="12">
        <v>5</v>
      </c>
      <c r="D75" s="12">
        <v>1</v>
      </c>
      <c r="E75" s="12">
        <v>1</v>
      </c>
      <c r="F75" s="12" t="s">
        <v>526</v>
      </c>
      <c r="G75" s="12" t="s">
        <v>526</v>
      </c>
      <c r="H75" s="12">
        <v>5</v>
      </c>
      <c r="I75" s="12">
        <v>2</v>
      </c>
      <c r="J75" s="12">
        <v>2</v>
      </c>
      <c r="K75" s="12" t="s">
        <v>526</v>
      </c>
      <c r="L75" s="12">
        <v>1</v>
      </c>
      <c r="M75" s="12">
        <v>0</v>
      </c>
      <c r="N75" s="12">
        <v>0</v>
      </c>
      <c r="O75" s="12">
        <v>4</v>
      </c>
      <c r="P75" s="12">
        <v>0</v>
      </c>
      <c r="Q75" s="12" t="s">
        <v>526</v>
      </c>
      <c r="R75" s="12">
        <v>1</v>
      </c>
      <c r="S75" s="12">
        <v>1</v>
      </c>
    </row>
    <row r="76" spans="1:19" x14ac:dyDescent="0.25">
      <c r="A76" t="str">
        <f>'raw data'!D76</f>
        <v>30-39</v>
      </c>
      <c r="B76">
        <v>5</v>
      </c>
      <c r="C76" s="12">
        <v>3</v>
      </c>
      <c r="D76" s="12" t="s">
        <v>526</v>
      </c>
      <c r="E76" s="12" t="s">
        <v>526</v>
      </c>
      <c r="F76" s="12">
        <v>5</v>
      </c>
      <c r="G76" s="12">
        <v>2</v>
      </c>
      <c r="H76" s="12">
        <v>5</v>
      </c>
      <c r="I76" s="12">
        <v>2</v>
      </c>
      <c r="J76" s="12">
        <v>2</v>
      </c>
      <c r="K76" s="12">
        <v>0</v>
      </c>
      <c r="L76" s="12">
        <v>0</v>
      </c>
      <c r="M76" s="12">
        <v>0</v>
      </c>
      <c r="N76" s="12">
        <v>1</v>
      </c>
      <c r="O76" s="12">
        <v>5</v>
      </c>
      <c r="P76" s="12">
        <v>1</v>
      </c>
      <c r="Q76" s="12">
        <v>2</v>
      </c>
      <c r="R76" s="12">
        <v>1</v>
      </c>
      <c r="S76" s="12">
        <v>1</v>
      </c>
    </row>
    <row r="77" spans="1:19" x14ac:dyDescent="0.25">
      <c r="A77" t="str">
        <f>'raw data'!D77</f>
        <v>27-29</v>
      </c>
      <c r="B77">
        <v>4</v>
      </c>
      <c r="C77" s="12">
        <v>5</v>
      </c>
      <c r="D77" s="12">
        <v>1</v>
      </c>
      <c r="E77" s="12">
        <v>1</v>
      </c>
      <c r="F77" s="12" t="s">
        <v>526</v>
      </c>
      <c r="G77" s="12" t="s">
        <v>526</v>
      </c>
      <c r="H77" s="12">
        <v>5</v>
      </c>
      <c r="I77" s="12">
        <v>5</v>
      </c>
      <c r="J77" s="12">
        <v>2</v>
      </c>
      <c r="K77" s="12">
        <v>1</v>
      </c>
      <c r="L77" s="12">
        <v>1</v>
      </c>
      <c r="M77" s="12" t="s">
        <v>526</v>
      </c>
      <c r="N77" s="12">
        <v>0</v>
      </c>
      <c r="O77" s="12">
        <v>4</v>
      </c>
      <c r="P77" s="12">
        <v>0</v>
      </c>
      <c r="Q77" s="12" t="s">
        <v>526</v>
      </c>
      <c r="R77" s="12">
        <v>1</v>
      </c>
      <c r="S77" s="12">
        <v>1</v>
      </c>
    </row>
    <row r="78" spans="1:19" x14ac:dyDescent="0.25">
      <c r="A78" t="str">
        <f>'raw data'!D78</f>
        <v>30-39</v>
      </c>
      <c r="B78">
        <v>5</v>
      </c>
      <c r="C78" s="12">
        <v>3</v>
      </c>
      <c r="D78" s="12">
        <v>4</v>
      </c>
      <c r="E78" s="12" t="s">
        <v>526</v>
      </c>
      <c r="F78" s="12">
        <v>5</v>
      </c>
      <c r="G78" s="12">
        <v>1</v>
      </c>
      <c r="H78" s="12">
        <v>2</v>
      </c>
      <c r="I78" s="12">
        <v>1</v>
      </c>
      <c r="J78" s="12">
        <v>2</v>
      </c>
      <c r="K78" s="12">
        <v>0</v>
      </c>
      <c r="L78" s="12">
        <v>0</v>
      </c>
      <c r="M78" s="12">
        <v>0</v>
      </c>
      <c r="N78" s="12">
        <v>1</v>
      </c>
      <c r="O78" s="12">
        <v>3</v>
      </c>
      <c r="P78" s="12">
        <v>1</v>
      </c>
      <c r="Q78" s="12">
        <v>2</v>
      </c>
      <c r="R78" s="12" t="s">
        <v>526</v>
      </c>
      <c r="S78" s="12">
        <v>1</v>
      </c>
    </row>
    <row r="79" spans="1:19" x14ac:dyDescent="0.25">
      <c r="A79" t="str">
        <f>'raw data'!D79</f>
        <v>27-29</v>
      </c>
      <c r="B79">
        <v>4</v>
      </c>
      <c r="C79" s="12">
        <v>4</v>
      </c>
      <c r="D79" s="12">
        <v>1</v>
      </c>
      <c r="E79" s="12">
        <v>1</v>
      </c>
      <c r="F79" s="12" t="s">
        <v>526</v>
      </c>
      <c r="G79" s="12" t="s">
        <v>526</v>
      </c>
      <c r="H79" s="12">
        <v>5</v>
      </c>
      <c r="I79" s="12">
        <v>2</v>
      </c>
      <c r="J79" s="12">
        <v>2</v>
      </c>
      <c r="K79" s="12" t="s">
        <v>526</v>
      </c>
      <c r="L79" s="12">
        <v>1</v>
      </c>
      <c r="M79" s="12">
        <v>0</v>
      </c>
      <c r="N79" s="12">
        <v>1</v>
      </c>
      <c r="O79" s="12">
        <v>4</v>
      </c>
      <c r="P79" s="12">
        <v>0</v>
      </c>
      <c r="Q79" s="12" t="s">
        <v>526</v>
      </c>
      <c r="R79" s="12">
        <v>1</v>
      </c>
      <c r="S79" s="12">
        <v>0</v>
      </c>
    </row>
    <row r="80" spans="1:19" x14ac:dyDescent="0.25">
      <c r="A80" t="str">
        <f>'raw data'!D80</f>
        <v>24-26</v>
      </c>
      <c r="B80">
        <v>3</v>
      </c>
      <c r="C80" s="12">
        <v>2</v>
      </c>
      <c r="D80" s="12">
        <v>2</v>
      </c>
      <c r="E80" s="12">
        <v>5</v>
      </c>
      <c r="F80" s="12">
        <v>1</v>
      </c>
      <c r="G80" s="12">
        <v>1</v>
      </c>
      <c r="H80" s="12">
        <v>1</v>
      </c>
      <c r="I80" s="12">
        <v>1</v>
      </c>
      <c r="J80" s="12">
        <v>2</v>
      </c>
      <c r="K80" s="12">
        <v>1</v>
      </c>
      <c r="L80" s="12">
        <v>1</v>
      </c>
      <c r="M80" s="12">
        <v>0</v>
      </c>
      <c r="N80" s="12">
        <v>0</v>
      </c>
      <c r="O80" s="12">
        <v>2</v>
      </c>
      <c r="P80" s="12">
        <v>1</v>
      </c>
      <c r="Q80" s="12">
        <v>1</v>
      </c>
      <c r="R80" s="12" t="s">
        <v>526</v>
      </c>
      <c r="S80" s="12">
        <v>0</v>
      </c>
    </row>
    <row r="81" spans="1:19" x14ac:dyDescent="0.25">
      <c r="A81" t="str">
        <f>'raw data'!D81</f>
        <v>24-26</v>
      </c>
      <c r="B81">
        <v>3</v>
      </c>
      <c r="C81" s="12">
        <v>4</v>
      </c>
      <c r="D81" s="12" t="s">
        <v>526</v>
      </c>
      <c r="E81" s="12" t="s">
        <v>526</v>
      </c>
      <c r="F81" s="12" t="s">
        <v>526</v>
      </c>
      <c r="G81" s="12">
        <v>5</v>
      </c>
      <c r="H81" s="12">
        <v>5</v>
      </c>
      <c r="I81" s="12">
        <v>5</v>
      </c>
      <c r="J81" s="12">
        <v>2</v>
      </c>
      <c r="K81" s="12">
        <v>1</v>
      </c>
      <c r="L81" s="12">
        <v>1</v>
      </c>
      <c r="M81" s="12">
        <v>1</v>
      </c>
      <c r="N81" s="12">
        <v>0</v>
      </c>
      <c r="O81" s="12">
        <v>3</v>
      </c>
      <c r="P81" s="12">
        <v>0</v>
      </c>
      <c r="Q81" s="12" t="s">
        <v>526</v>
      </c>
      <c r="R81" s="12">
        <v>1</v>
      </c>
      <c r="S81" s="12">
        <v>1</v>
      </c>
    </row>
    <row r="82" spans="1:19" x14ac:dyDescent="0.25">
      <c r="A82" t="str">
        <f>'raw data'!D82</f>
        <v>27-29</v>
      </c>
      <c r="B82">
        <v>4</v>
      </c>
      <c r="C82" s="12">
        <v>2</v>
      </c>
      <c r="D82" s="12">
        <v>2</v>
      </c>
      <c r="E82" s="12">
        <v>5</v>
      </c>
      <c r="F82" s="12">
        <v>1</v>
      </c>
      <c r="G82" s="12">
        <v>2</v>
      </c>
      <c r="H82" s="12">
        <v>1</v>
      </c>
      <c r="I82" s="12">
        <v>2</v>
      </c>
      <c r="J82" s="12">
        <v>2</v>
      </c>
      <c r="K82" s="12">
        <v>1</v>
      </c>
      <c r="L82" s="12">
        <v>1</v>
      </c>
      <c r="M82" s="12">
        <v>0</v>
      </c>
      <c r="N82" s="12">
        <v>0</v>
      </c>
      <c r="O82" s="12">
        <v>3</v>
      </c>
      <c r="P82" s="12">
        <v>1</v>
      </c>
      <c r="Q82" s="12">
        <v>3</v>
      </c>
      <c r="R82" s="12">
        <v>1</v>
      </c>
      <c r="S82" s="12">
        <v>1</v>
      </c>
    </row>
    <row r="83" spans="1:19" x14ac:dyDescent="0.25">
      <c r="A83" t="str">
        <f>'raw data'!D83</f>
        <v>18-20</v>
      </c>
      <c r="B83">
        <v>1</v>
      </c>
      <c r="C83" s="12">
        <v>1</v>
      </c>
      <c r="D83" s="12">
        <v>1</v>
      </c>
      <c r="E83" s="12">
        <v>2</v>
      </c>
      <c r="F83" s="12">
        <v>2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 t="s">
        <v>526</v>
      </c>
      <c r="M83" s="12">
        <v>1</v>
      </c>
      <c r="N83" s="12">
        <v>1</v>
      </c>
      <c r="O83" s="12">
        <v>4</v>
      </c>
      <c r="P83" s="12" t="s">
        <v>526</v>
      </c>
      <c r="Q83" s="12" t="s">
        <v>526</v>
      </c>
      <c r="R83" s="12" t="s">
        <v>526</v>
      </c>
      <c r="S83" s="12" t="s">
        <v>526</v>
      </c>
    </row>
    <row r="84" spans="1:19" x14ac:dyDescent="0.25">
      <c r="A84" t="str">
        <f>'raw data'!D84</f>
        <v>27-29</v>
      </c>
      <c r="B84">
        <v>4</v>
      </c>
      <c r="C84" s="12">
        <v>4</v>
      </c>
      <c r="D84" s="12" t="s">
        <v>526</v>
      </c>
      <c r="E84" s="12" t="s">
        <v>526</v>
      </c>
      <c r="F84" s="12">
        <v>5</v>
      </c>
      <c r="G84" s="12">
        <v>5</v>
      </c>
      <c r="H84" s="12">
        <v>2</v>
      </c>
      <c r="I84" s="12">
        <v>2</v>
      </c>
      <c r="J84" s="12">
        <v>2</v>
      </c>
      <c r="K84" s="12">
        <v>1</v>
      </c>
      <c r="L84" s="12">
        <v>0</v>
      </c>
      <c r="M84" s="12">
        <v>0</v>
      </c>
      <c r="N84" s="12">
        <v>0</v>
      </c>
      <c r="O84" s="12">
        <v>1</v>
      </c>
      <c r="P84" s="12">
        <v>0</v>
      </c>
      <c r="Q84" s="12" t="s">
        <v>526</v>
      </c>
      <c r="R84" s="12" t="s">
        <v>526</v>
      </c>
      <c r="S84" s="12" t="s">
        <v>526</v>
      </c>
    </row>
    <row r="85" spans="1:19" x14ac:dyDescent="0.25">
      <c r="A85" t="str">
        <f>'raw data'!D85</f>
        <v>Above 40</v>
      </c>
      <c r="B85">
        <v>6</v>
      </c>
      <c r="C85" s="12">
        <v>4</v>
      </c>
      <c r="D85" s="12" t="s">
        <v>526</v>
      </c>
      <c r="E85" s="12" t="s">
        <v>526</v>
      </c>
      <c r="F85" s="12" t="s">
        <v>526</v>
      </c>
      <c r="G85" s="12" t="s">
        <v>526</v>
      </c>
      <c r="H85" s="12" t="s">
        <v>526</v>
      </c>
      <c r="I85" s="12" t="s">
        <v>526</v>
      </c>
      <c r="J85" s="12">
        <v>5</v>
      </c>
      <c r="K85" s="12" t="s">
        <v>526</v>
      </c>
      <c r="L85" s="12" t="s">
        <v>526</v>
      </c>
      <c r="M85" s="12">
        <v>0</v>
      </c>
      <c r="N85" s="12">
        <v>1</v>
      </c>
      <c r="O85" s="12">
        <v>5</v>
      </c>
      <c r="P85" s="12">
        <v>1</v>
      </c>
      <c r="Q85" s="12">
        <v>2</v>
      </c>
      <c r="R85" s="12">
        <v>1</v>
      </c>
      <c r="S85" s="12">
        <v>0</v>
      </c>
    </row>
    <row r="86" spans="1:19" x14ac:dyDescent="0.25">
      <c r="A86" t="str">
        <f>'raw data'!D86</f>
        <v>24-26</v>
      </c>
      <c r="B86">
        <v>3</v>
      </c>
      <c r="C86" s="12">
        <v>5</v>
      </c>
      <c r="D86" s="12" t="s">
        <v>526</v>
      </c>
      <c r="E86" s="12" t="s">
        <v>526</v>
      </c>
      <c r="F86" s="12">
        <v>2</v>
      </c>
      <c r="G86" s="12" t="s">
        <v>526</v>
      </c>
      <c r="H86" s="12">
        <v>5</v>
      </c>
      <c r="I86" s="12" t="s">
        <v>526</v>
      </c>
      <c r="J86" s="12" t="s">
        <v>526</v>
      </c>
      <c r="K86" s="12">
        <v>1</v>
      </c>
      <c r="L86" s="12">
        <v>1</v>
      </c>
      <c r="M86" s="12">
        <v>0</v>
      </c>
      <c r="N86" s="12">
        <v>0</v>
      </c>
      <c r="O86" s="12">
        <v>4</v>
      </c>
      <c r="P86" s="12">
        <v>0</v>
      </c>
      <c r="Q86" s="12" t="s">
        <v>526</v>
      </c>
      <c r="R86" s="12">
        <v>1</v>
      </c>
      <c r="S86" s="12">
        <v>0</v>
      </c>
    </row>
    <row r="87" spans="1:19" x14ac:dyDescent="0.25">
      <c r="A87" t="str">
        <f>'raw data'!D87</f>
        <v>Above 40</v>
      </c>
      <c r="B87">
        <v>6</v>
      </c>
      <c r="C87" s="12">
        <v>5</v>
      </c>
      <c r="D87" s="12" t="s">
        <v>526</v>
      </c>
      <c r="E87" s="12" t="s">
        <v>526</v>
      </c>
      <c r="F87" s="12" t="s">
        <v>526</v>
      </c>
      <c r="G87" s="12" t="s">
        <v>526</v>
      </c>
      <c r="H87" s="12" t="s">
        <v>526</v>
      </c>
      <c r="I87" s="12" t="s">
        <v>526</v>
      </c>
      <c r="J87" s="12">
        <v>5</v>
      </c>
      <c r="K87" s="12">
        <v>1</v>
      </c>
      <c r="L87" s="12" t="s">
        <v>526</v>
      </c>
      <c r="M87" s="12">
        <v>0</v>
      </c>
      <c r="N87" s="12">
        <v>1</v>
      </c>
      <c r="O87" s="12">
        <v>4</v>
      </c>
      <c r="P87" s="12" t="s">
        <v>526</v>
      </c>
      <c r="Q87" s="12" t="s">
        <v>526</v>
      </c>
      <c r="R87" s="12">
        <v>1</v>
      </c>
      <c r="S87" s="12">
        <v>1</v>
      </c>
    </row>
    <row r="88" spans="1:19" x14ac:dyDescent="0.25">
      <c r="A88" t="str">
        <f>'raw data'!D88</f>
        <v>18-20</v>
      </c>
      <c r="B88">
        <v>1</v>
      </c>
      <c r="C88" s="12">
        <v>2</v>
      </c>
      <c r="D88" s="12">
        <v>1</v>
      </c>
      <c r="E88" s="12">
        <v>4</v>
      </c>
      <c r="F88" s="12">
        <v>1</v>
      </c>
      <c r="G88" s="12">
        <v>1</v>
      </c>
      <c r="H88" s="12">
        <v>2</v>
      </c>
      <c r="I88" s="12">
        <v>1</v>
      </c>
      <c r="J88" s="12">
        <v>5</v>
      </c>
      <c r="K88" s="12">
        <v>0</v>
      </c>
      <c r="L88" s="12">
        <v>1</v>
      </c>
      <c r="M88" s="12">
        <v>0</v>
      </c>
      <c r="N88" s="12">
        <v>1</v>
      </c>
      <c r="O88" s="12">
        <v>3</v>
      </c>
      <c r="P88" s="12" t="s">
        <v>526</v>
      </c>
      <c r="Q88" s="12" t="s">
        <v>526</v>
      </c>
      <c r="R88" s="12">
        <v>0</v>
      </c>
      <c r="S88" s="12">
        <v>0</v>
      </c>
    </row>
    <row r="89" spans="1:19" x14ac:dyDescent="0.25">
      <c r="A89" t="str">
        <f>'raw data'!D89</f>
        <v>27-29</v>
      </c>
      <c r="B89">
        <v>4</v>
      </c>
      <c r="C89" s="12">
        <v>3</v>
      </c>
      <c r="D89" s="12">
        <v>2</v>
      </c>
      <c r="E89" s="12">
        <v>2</v>
      </c>
      <c r="F89" s="12">
        <v>1</v>
      </c>
      <c r="G89" s="12">
        <v>2</v>
      </c>
      <c r="H89" s="12">
        <v>2</v>
      </c>
      <c r="I89" s="12">
        <v>2</v>
      </c>
      <c r="J89" s="12">
        <v>1</v>
      </c>
      <c r="K89" s="12">
        <v>1</v>
      </c>
      <c r="L89" s="12" t="s">
        <v>526</v>
      </c>
      <c r="M89" s="12">
        <v>0</v>
      </c>
      <c r="N89" s="12">
        <v>0</v>
      </c>
      <c r="O89" s="12">
        <v>4</v>
      </c>
      <c r="P89" s="12">
        <v>1</v>
      </c>
      <c r="Q89" s="12">
        <v>1</v>
      </c>
      <c r="R89" s="12">
        <v>1</v>
      </c>
      <c r="S89" s="12">
        <v>0</v>
      </c>
    </row>
    <row r="90" spans="1:19" x14ac:dyDescent="0.25">
      <c r="A90" t="str">
        <f>'raw data'!D90</f>
        <v>Above 40</v>
      </c>
      <c r="B90">
        <v>6</v>
      </c>
      <c r="C90" s="12">
        <v>4</v>
      </c>
      <c r="D90" s="12" t="s">
        <v>526</v>
      </c>
      <c r="E90" s="12" t="s">
        <v>526</v>
      </c>
      <c r="F90" s="12" t="s">
        <v>526</v>
      </c>
      <c r="G90" s="12">
        <v>5</v>
      </c>
      <c r="H90" s="12">
        <v>5</v>
      </c>
      <c r="I90" s="12">
        <v>2</v>
      </c>
      <c r="J90" s="12">
        <v>2</v>
      </c>
      <c r="K90" s="12" t="s">
        <v>526</v>
      </c>
      <c r="L90" s="12">
        <v>1</v>
      </c>
      <c r="M90" s="12">
        <v>0</v>
      </c>
      <c r="N90" s="12">
        <v>0</v>
      </c>
      <c r="O90" s="12">
        <v>5</v>
      </c>
      <c r="P90" s="12">
        <v>1</v>
      </c>
      <c r="Q90" s="12">
        <v>3</v>
      </c>
      <c r="R90" s="12">
        <v>1</v>
      </c>
      <c r="S90" s="12">
        <v>0</v>
      </c>
    </row>
    <row r="91" spans="1:19" x14ac:dyDescent="0.25">
      <c r="A91" t="str">
        <f>'raw data'!D91</f>
        <v>27-29</v>
      </c>
      <c r="B91">
        <v>4</v>
      </c>
      <c r="C91" s="12">
        <v>4</v>
      </c>
      <c r="D91" s="12" t="s">
        <v>526</v>
      </c>
      <c r="E91" s="12" t="s">
        <v>526</v>
      </c>
      <c r="F91" s="12">
        <v>5</v>
      </c>
      <c r="G91" s="12">
        <v>5</v>
      </c>
      <c r="H91" s="12">
        <v>2</v>
      </c>
      <c r="I91" s="12">
        <v>2</v>
      </c>
      <c r="J91" s="12">
        <v>2</v>
      </c>
      <c r="K91" s="12">
        <v>1</v>
      </c>
      <c r="L91" s="12">
        <v>0</v>
      </c>
      <c r="M91" s="12">
        <v>0</v>
      </c>
      <c r="N91" s="12">
        <v>0</v>
      </c>
      <c r="O91" s="12">
        <v>1</v>
      </c>
      <c r="P91" s="12">
        <v>0</v>
      </c>
      <c r="Q91" s="12" t="s">
        <v>526</v>
      </c>
      <c r="R91" s="12" t="s">
        <v>526</v>
      </c>
      <c r="S91" s="12" t="s">
        <v>526</v>
      </c>
    </row>
    <row r="92" spans="1:19" x14ac:dyDescent="0.25">
      <c r="A92" t="str">
        <f>'raw data'!D92</f>
        <v>24-26</v>
      </c>
      <c r="B92">
        <v>3</v>
      </c>
      <c r="C92" s="12">
        <v>4</v>
      </c>
      <c r="D92" s="12" t="s">
        <v>526</v>
      </c>
      <c r="E92" s="12" t="s">
        <v>526</v>
      </c>
      <c r="F92" s="12" t="s">
        <v>526</v>
      </c>
      <c r="G92" s="12" t="s">
        <v>526</v>
      </c>
      <c r="H92" s="12">
        <v>5</v>
      </c>
      <c r="I92" s="12" t="s">
        <v>526</v>
      </c>
      <c r="J92" s="12" t="s">
        <v>526</v>
      </c>
      <c r="K92" s="12">
        <v>1</v>
      </c>
      <c r="L92" s="12">
        <v>1</v>
      </c>
      <c r="M92" s="12">
        <v>1</v>
      </c>
      <c r="N92" s="12">
        <v>0</v>
      </c>
      <c r="O92" s="12">
        <v>4</v>
      </c>
      <c r="P92" s="12">
        <v>1</v>
      </c>
      <c r="Q92" s="12">
        <v>3</v>
      </c>
      <c r="R92" s="12">
        <v>1</v>
      </c>
      <c r="S92" s="12">
        <v>0</v>
      </c>
    </row>
    <row r="93" spans="1:19" x14ac:dyDescent="0.25">
      <c r="A93" t="str">
        <f>'raw data'!D93</f>
        <v>21-23</v>
      </c>
      <c r="B93">
        <v>2</v>
      </c>
      <c r="C93" s="12">
        <v>3</v>
      </c>
      <c r="D93" s="12">
        <v>4</v>
      </c>
      <c r="E93" s="12" t="s">
        <v>526</v>
      </c>
      <c r="F93" s="12">
        <v>5</v>
      </c>
      <c r="G93" s="12">
        <v>5</v>
      </c>
      <c r="H93" s="12">
        <v>5</v>
      </c>
      <c r="I93" s="12">
        <v>5</v>
      </c>
      <c r="J93" s="12">
        <v>2</v>
      </c>
      <c r="K93" s="12">
        <v>1</v>
      </c>
      <c r="L93" s="12">
        <v>1</v>
      </c>
      <c r="M93" s="12" t="s">
        <v>526</v>
      </c>
      <c r="N93" s="12">
        <v>0</v>
      </c>
      <c r="O93" s="12">
        <v>3</v>
      </c>
      <c r="P93" s="12">
        <v>0</v>
      </c>
      <c r="Q93" s="12" t="s">
        <v>526</v>
      </c>
      <c r="R93" s="12">
        <v>1</v>
      </c>
      <c r="S93" s="12">
        <v>1</v>
      </c>
    </row>
    <row r="94" spans="1:19" x14ac:dyDescent="0.25">
      <c r="A94" t="str">
        <f>'raw data'!D94</f>
        <v>24-26</v>
      </c>
      <c r="B94">
        <v>3</v>
      </c>
      <c r="C94" s="12">
        <v>2</v>
      </c>
      <c r="D94" s="12" t="s">
        <v>526</v>
      </c>
      <c r="E94" s="12" t="s">
        <v>526</v>
      </c>
      <c r="F94" s="12">
        <v>2</v>
      </c>
      <c r="G94" s="12" t="s">
        <v>526</v>
      </c>
      <c r="H94" s="12" t="s">
        <v>526</v>
      </c>
      <c r="I94" s="12" t="s">
        <v>526</v>
      </c>
      <c r="J94" s="12">
        <v>2</v>
      </c>
      <c r="K94" s="12">
        <v>1</v>
      </c>
      <c r="L94" s="12">
        <v>1</v>
      </c>
      <c r="M94" s="12">
        <v>0</v>
      </c>
      <c r="N94" s="12">
        <v>1</v>
      </c>
      <c r="O94" s="12">
        <v>4</v>
      </c>
      <c r="P94" s="12">
        <v>0</v>
      </c>
      <c r="Q94" s="12" t="s">
        <v>526</v>
      </c>
      <c r="R94" s="12">
        <v>1</v>
      </c>
      <c r="S94" s="12" t="s">
        <v>526</v>
      </c>
    </row>
    <row r="95" spans="1:19" x14ac:dyDescent="0.25">
      <c r="A95" t="str">
        <f>'raw data'!D95</f>
        <v>Above 40</v>
      </c>
      <c r="B95">
        <v>6</v>
      </c>
      <c r="C95" s="12">
        <v>4</v>
      </c>
      <c r="D95" s="12">
        <v>2</v>
      </c>
      <c r="E95" s="12">
        <v>1</v>
      </c>
      <c r="F95" s="12">
        <v>5</v>
      </c>
      <c r="G95" s="12">
        <v>5</v>
      </c>
      <c r="H95" s="12">
        <v>5</v>
      </c>
      <c r="I95" s="12">
        <v>2</v>
      </c>
      <c r="J95" s="12">
        <v>2</v>
      </c>
      <c r="K95" s="12">
        <v>1</v>
      </c>
      <c r="L95" s="12">
        <v>1</v>
      </c>
      <c r="M95" s="12">
        <v>0</v>
      </c>
      <c r="N95" s="12">
        <v>0</v>
      </c>
      <c r="O95" s="12">
        <v>5</v>
      </c>
      <c r="P95" s="12">
        <v>1</v>
      </c>
      <c r="Q95" s="12">
        <v>1</v>
      </c>
      <c r="R95" s="12">
        <v>1</v>
      </c>
      <c r="S95" s="12">
        <v>1</v>
      </c>
    </row>
    <row r="96" spans="1:19" x14ac:dyDescent="0.25">
      <c r="A96" t="str">
        <f>'raw data'!D96</f>
        <v>24-26</v>
      </c>
      <c r="B96">
        <v>3</v>
      </c>
      <c r="C96" s="12">
        <v>2</v>
      </c>
      <c r="D96" s="12">
        <v>2</v>
      </c>
      <c r="E96" s="12">
        <v>5</v>
      </c>
      <c r="F96" s="12">
        <v>1</v>
      </c>
      <c r="G96" s="12">
        <v>2</v>
      </c>
      <c r="H96" s="12">
        <v>1</v>
      </c>
      <c r="I96" s="12">
        <v>1</v>
      </c>
      <c r="J96" s="12">
        <v>2</v>
      </c>
      <c r="K96" s="12">
        <v>1</v>
      </c>
      <c r="L96" s="12">
        <v>1</v>
      </c>
      <c r="M96" s="12">
        <v>1</v>
      </c>
      <c r="N96" s="12">
        <v>0</v>
      </c>
      <c r="O96" s="12">
        <v>2</v>
      </c>
      <c r="P96" s="12">
        <v>1</v>
      </c>
      <c r="Q96" s="12">
        <v>4</v>
      </c>
      <c r="R96" s="12" t="s">
        <v>526</v>
      </c>
      <c r="S96" s="12">
        <v>1</v>
      </c>
    </row>
    <row r="97" spans="1:19" x14ac:dyDescent="0.25">
      <c r="A97" t="str">
        <f>'raw data'!D97</f>
        <v>30-39</v>
      </c>
      <c r="B97">
        <v>5</v>
      </c>
      <c r="C97" s="12">
        <v>2</v>
      </c>
      <c r="D97" s="12">
        <v>2</v>
      </c>
      <c r="E97" s="12">
        <v>5</v>
      </c>
      <c r="F97" s="12" t="s">
        <v>526</v>
      </c>
      <c r="G97" s="12">
        <v>1</v>
      </c>
      <c r="H97" s="12" t="s">
        <v>526</v>
      </c>
      <c r="I97" s="12" t="s">
        <v>526</v>
      </c>
      <c r="J97" s="12">
        <v>1</v>
      </c>
      <c r="K97" s="12">
        <v>0</v>
      </c>
      <c r="L97" s="12">
        <v>1</v>
      </c>
      <c r="M97" s="12">
        <v>1</v>
      </c>
      <c r="N97" s="12">
        <v>1</v>
      </c>
      <c r="O97" s="12">
        <v>1</v>
      </c>
      <c r="P97" s="12">
        <v>0</v>
      </c>
      <c r="Q97" s="12" t="s">
        <v>526</v>
      </c>
      <c r="R97" s="12">
        <v>0</v>
      </c>
      <c r="S97" s="12">
        <v>0</v>
      </c>
    </row>
    <row r="98" spans="1:19" x14ac:dyDescent="0.25">
      <c r="A98" t="str">
        <f>'raw data'!D98</f>
        <v>30-39</v>
      </c>
      <c r="B98">
        <v>5</v>
      </c>
      <c r="C98" s="12">
        <v>2</v>
      </c>
      <c r="D98" s="12">
        <v>2</v>
      </c>
      <c r="E98" s="12">
        <v>5</v>
      </c>
      <c r="F98" s="12" t="s">
        <v>526</v>
      </c>
      <c r="G98" s="12">
        <v>1</v>
      </c>
      <c r="H98" s="12" t="s">
        <v>526</v>
      </c>
      <c r="I98" s="12" t="s">
        <v>526</v>
      </c>
      <c r="J98" s="12">
        <v>1</v>
      </c>
      <c r="K98" s="12">
        <v>0</v>
      </c>
      <c r="L98" s="12">
        <v>1</v>
      </c>
      <c r="M98" s="12">
        <v>1</v>
      </c>
      <c r="N98" s="12">
        <v>1</v>
      </c>
      <c r="O98" s="12">
        <v>1</v>
      </c>
      <c r="P98" s="12">
        <v>0</v>
      </c>
      <c r="Q98" s="12" t="s">
        <v>526</v>
      </c>
      <c r="R98" s="12">
        <v>0</v>
      </c>
      <c r="S98" s="12">
        <v>0</v>
      </c>
    </row>
    <row r="99" spans="1:19" x14ac:dyDescent="0.25">
      <c r="A99" t="str">
        <f>'raw data'!D99</f>
        <v>21-23</v>
      </c>
      <c r="B99">
        <v>2</v>
      </c>
      <c r="C99" s="12">
        <v>3</v>
      </c>
      <c r="D99" s="12">
        <v>2</v>
      </c>
      <c r="E99" s="12">
        <v>4</v>
      </c>
      <c r="F99" s="12">
        <v>1</v>
      </c>
      <c r="G99" s="12">
        <v>2</v>
      </c>
      <c r="H99" s="12">
        <v>2</v>
      </c>
      <c r="I99" s="12">
        <v>2</v>
      </c>
      <c r="J99" s="12">
        <v>2</v>
      </c>
      <c r="K99" s="12">
        <v>1</v>
      </c>
      <c r="L99" s="12">
        <v>1</v>
      </c>
      <c r="M99" s="12" t="s">
        <v>526</v>
      </c>
      <c r="N99" s="12">
        <v>1</v>
      </c>
      <c r="O99" s="12">
        <v>2</v>
      </c>
      <c r="P99" s="12">
        <v>1</v>
      </c>
      <c r="Q99" s="12">
        <v>3</v>
      </c>
      <c r="R99" s="12">
        <v>1</v>
      </c>
      <c r="S99" s="12">
        <v>1</v>
      </c>
    </row>
    <row r="100" spans="1:19" x14ac:dyDescent="0.25">
      <c r="A100" t="str">
        <f>'raw data'!D100</f>
        <v>30-39</v>
      </c>
      <c r="B100">
        <v>5</v>
      </c>
      <c r="C100" s="12">
        <v>3</v>
      </c>
      <c r="D100" s="12" t="s">
        <v>526</v>
      </c>
      <c r="E100" s="12" t="s">
        <v>526</v>
      </c>
      <c r="F100" s="12">
        <v>5</v>
      </c>
      <c r="G100" s="12">
        <v>2</v>
      </c>
      <c r="H100" s="12">
        <v>2</v>
      </c>
      <c r="I100" s="12">
        <v>1</v>
      </c>
      <c r="J100" s="12">
        <v>1</v>
      </c>
      <c r="K100" s="12">
        <v>0</v>
      </c>
      <c r="L100" s="12">
        <v>0</v>
      </c>
      <c r="M100" s="12" t="s">
        <v>526</v>
      </c>
      <c r="N100" s="12">
        <v>1</v>
      </c>
      <c r="O100" s="12">
        <v>5</v>
      </c>
      <c r="P100" s="12">
        <v>0</v>
      </c>
      <c r="Q100" s="12" t="s">
        <v>526</v>
      </c>
      <c r="R100" s="12">
        <v>1</v>
      </c>
      <c r="S100" s="12">
        <v>1</v>
      </c>
    </row>
    <row r="101" spans="1:19" x14ac:dyDescent="0.25">
      <c r="A101" t="str">
        <f>'raw data'!D101</f>
        <v>27-29</v>
      </c>
      <c r="B101">
        <v>4</v>
      </c>
      <c r="C101" s="12">
        <v>5</v>
      </c>
      <c r="D101" s="12">
        <v>1</v>
      </c>
      <c r="E101" s="12">
        <v>1</v>
      </c>
      <c r="F101" s="12" t="s">
        <v>526</v>
      </c>
      <c r="G101" s="12" t="s">
        <v>526</v>
      </c>
      <c r="H101" s="12">
        <v>5</v>
      </c>
      <c r="I101" s="12">
        <v>5</v>
      </c>
      <c r="J101" s="12">
        <v>2</v>
      </c>
      <c r="K101" s="12">
        <v>1</v>
      </c>
      <c r="L101" s="12">
        <v>1</v>
      </c>
      <c r="M101" s="12">
        <v>0</v>
      </c>
      <c r="N101" s="12">
        <v>0</v>
      </c>
      <c r="O101" s="12">
        <v>4</v>
      </c>
      <c r="P101" s="12">
        <v>0</v>
      </c>
      <c r="Q101" s="12" t="s">
        <v>526</v>
      </c>
      <c r="R101" s="12">
        <v>1</v>
      </c>
      <c r="S101" s="12">
        <v>1</v>
      </c>
    </row>
    <row r="102" spans="1:19" x14ac:dyDescent="0.25">
      <c r="A102" t="str">
        <f>'raw data'!D102</f>
        <v>30-39</v>
      </c>
      <c r="B102">
        <v>5</v>
      </c>
      <c r="C102" s="12">
        <v>3</v>
      </c>
      <c r="D102" s="12" t="s">
        <v>526</v>
      </c>
      <c r="E102" s="12" t="s">
        <v>526</v>
      </c>
      <c r="F102" s="12">
        <v>5</v>
      </c>
      <c r="G102" s="12">
        <v>2</v>
      </c>
      <c r="H102" s="12">
        <v>2</v>
      </c>
      <c r="I102" s="12">
        <v>1</v>
      </c>
      <c r="J102" s="12">
        <v>1</v>
      </c>
      <c r="K102" s="12">
        <v>1</v>
      </c>
      <c r="L102" s="12">
        <v>0</v>
      </c>
      <c r="M102" s="12">
        <v>0</v>
      </c>
      <c r="N102" s="12">
        <v>1</v>
      </c>
      <c r="O102" s="12">
        <v>5</v>
      </c>
      <c r="P102" s="12">
        <v>0</v>
      </c>
      <c r="Q102" s="12" t="s">
        <v>526</v>
      </c>
      <c r="R102" s="12">
        <v>1</v>
      </c>
      <c r="S102" s="12">
        <v>1</v>
      </c>
    </row>
    <row r="103" spans="1:19" x14ac:dyDescent="0.25">
      <c r="A103" t="str">
        <f>'raw data'!D103</f>
        <v>27-29</v>
      </c>
      <c r="B103">
        <v>4</v>
      </c>
      <c r="C103" s="12">
        <v>1</v>
      </c>
      <c r="D103" s="12">
        <v>1</v>
      </c>
      <c r="E103" s="12">
        <v>1</v>
      </c>
      <c r="F103" s="12" t="s">
        <v>526</v>
      </c>
      <c r="G103" s="12">
        <v>1</v>
      </c>
      <c r="H103" s="12" t="s">
        <v>526</v>
      </c>
      <c r="I103" s="12">
        <v>5</v>
      </c>
      <c r="J103" s="12">
        <v>2</v>
      </c>
      <c r="K103" s="12">
        <v>0</v>
      </c>
      <c r="L103" s="12">
        <v>1</v>
      </c>
      <c r="M103" s="12">
        <v>0</v>
      </c>
      <c r="N103" s="12">
        <v>0</v>
      </c>
      <c r="O103" s="12">
        <v>1</v>
      </c>
      <c r="P103" s="12">
        <v>0</v>
      </c>
      <c r="Q103" s="12" t="s">
        <v>526</v>
      </c>
      <c r="R103" s="12">
        <v>0</v>
      </c>
      <c r="S103" s="12">
        <v>1</v>
      </c>
    </row>
    <row r="104" spans="1:19" x14ac:dyDescent="0.25">
      <c r="A104" t="str">
        <f>'raw data'!D104</f>
        <v>27-29</v>
      </c>
      <c r="B104">
        <v>4</v>
      </c>
      <c r="C104" s="12">
        <v>5</v>
      </c>
      <c r="D104" s="12">
        <v>1</v>
      </c>
      <c r="E104" s="12">
        <v>1</v>
      </c>
      <c r="F104" s="12" t="s">
        <v>526</v>
      </c>
      <c r="G104" s="12" t="s">
        <v>526</v>
      </c>
      <c r="H104" s="12">
        <v>5</v>
      </c>
      <c r="I104" s="12">
        <v>5</v>
      </c>
      <c r="J104" s="12">
        <v>2</v>
      </c>
      <c r="K104" s="12">
        <v>1</v>
      </c>
      <c r="L104" s="12">
        <v>1</v>
      </c>
      <c r="M104" s="12">
        <v>0</v>
      </c>
      <c r="N104" s="12">
        <v>0</v>
      </c>
      <c r="O104" s="12">
        <v>4</v>
      </c>
      <c r="P104" s="12">
        <v>0</v>
      </c>
      <c r="Q104" s="12" t="s">
        <v>526</v>
      </c>
      <c r="R104" s="12">
        <v>1</v>
      </c>
      <c r="S104" s="12">
        <v>1</v>
      </c>
    </row>
    <row r="105" spans="1:19" x14ac:dyDescent="0.25">
      <c r="A105" t="str">
        <f>'raw data'!D105</f>
        <v>30-39</v>
      </c>
      <c r="B105">
        <v>5</v>
      </c>
      <c r="C105" s="12">
        <v>3</v>
      </c>
      <c r="D105" s="12">
        <v>4</v>
      </c>
      <c r="E105" s="12" t="s">
        <v>526</v>
      </c>
      <c r="F105" s="12">
        <v>5</v>
      </c>
      <c r="G105" s="12">
        <v>1</v>
      </c>
      <c r="H105" s="12">
        <v>2</v>
      </c>
      <c r="I105" s="12">
        <v>1</v>
      </c>
      <c r="J105" s="12">
        <v>2</v>
      </c>
      <c r="K105" s="12">
        <v>0</v>
      </c>
      <c r="L105" s="12">
        <v>0</v>
      </c>
      <c r="M105" s="12">
        <v>0</v>
      </c>
      <c r="N105" s="12">
        <v>1</v>
      </c>
      <c r="O105" s="12">
        <v>3</v>
      </c>
      <c r="P105" s="12">
        <v>1</v>
      </c>
      <c r="Q105" s="12">
        <v>2</v>
      </c>
      <c r="R105" s="12" t="s">
        <v>526</v>
      </c>
      <c r="S105" s="12">
        <v>1</v>
      </c>
    </row>
    <row r="106" spans="1:19" x14ac:dyDescent="0.25">
      <c r="A106" t="str">
        <f>'raw data'!D106</f>
        <v>24-26</v>
      </c>
      <c r="B106">
        <v>3</v>
      </c>
      <c r="C106" s="12">
        <v>4</v>
      </c>
      <c r="D106" s="12" t="s">
        <v>526</v>
      </c>
      <c r="E106" s="12" t="s">
        <v>526</v>
      </c>
      <c r="F106" s="12" t="s">
        <v>526</v>
      </c>
      <c r="G106" s="12" t="s">
        <v>526</v>
      </c>
      <c r="H106" s="12">
        <v>5</v>
      </c>
      <c r="I106" s="12" t="s">
        <v>526</v>
      </c>
      <c r="J106" s="12">
        <v>2</v>
      </c>
      <c r="K106" s="12">
        <v>1</v>
      </c>
      <c r="L106" s="12">
        <v>1</v>
      </c>
      <c r="M106" s="12">
        <v>1</v>
      </c>
      <c r="N106" s="12">
        <v>0</v>
      </c>
      <c r="O106" s="12">
        <v>3</v>
      </c>
      <c r="P106" s="12">
        <v>1</v>
      </c>
      <c r="Q106" s="12">
        <v>4</v>
      </c>
      <c r="R106" s="12">
        <v>1</v>
      </c>
      <c r="S106" s="12">
        <v>1</v>
      </c>
    </row>
    <row r="107" spans="1:19" x14ac:dyDescent="0.25">
      <c r="A107" t="str">
        <f>'raw data'!D107</f>
        <v>Above 40</v>
      </c>
      <c r="B107">
        <v>6</v>
      </c>
      <c r="C107" s="12">
        <v>5</v>
      </c>
      <c r="D107" s="12" t="s">
        <v>526</v>
      </c>
      <c r="E107" s="12" t="s">
        <v>526</v>
      </c>
      <c r="F107" s="12" t="s">
        <v>526</v>
      </c>
      <c r="G107" s="12" t="s">
        <v>526</v>
      </c>
      <c r="H107" s="12" t="s">
        <v>526</v>
      </c>
      <c r="I107" s="12" t="s">
        <v>526</v>
      </c>
      <c r="J107" s="12">
        <v>2</v>
      </c>
      <c r="K107" s="12">
        <v>1</v>
      </c>
      <c r="L107" s="12" t="s">
        <v>526</v>
      </c>
      <c r="M107" s="12">
        <v>0</v>
      </c>
      <c r="N107" s="12">
        <v>1</v>
      </c>
      <c r="O107" s="12">
        <v>4</v>
      </c>
      <c r="P107" s="12">
        <v>1</v>
      </c>
      <c r="Q107" s="12">
        <v>2</v>
      </c>
      <c r="R107" s="12">
        <v>1</v>
      </c>
      <c r="S107" s="12">
        <v>1</v>
      </c>
    </row>
    <row r="108" spans="1:19" x14ac:dyDescent="0.25">
      <c r="A108" t="str">
        <f>'raw data'!D108</f>
        <v>21-23</v>
      </c>
      <c r="B108">
        <v>2</v>
      </c>
      <c r="C108" s="12">
        <v>3</v>
      </c>
      <c r="D108" s="12">
        <v>2</v>
      </c>
      <c r="E108" s="12">
        <v>1</v>
      </c>
      <c r="F108" s="12">
        <v>1</v>
      </c>
      <c r="G108" s="12">
        <v>2</v>
      </c>
      <c r="H108" s="12">
        <v>2</v>
      </c>
      <c r="I108" s="12">
        <v>2</v>
      </c>
      <c r="J108" s="12">
        <v>1</v>
      </c>
      <c r="K108" s="12">
        <v>0</v>
      </c>
      <c r="L108" s="12">
        <v>1</v>
      </c>
      <c r="M108" s="12">
        <v>0</v>
      </c>
      <c r="N108" s="12">
        <v>0</v>
      </c>
      <c r="O108" s="12">
        <v>5</v>
      </c>
      <c r="P108" s="12" t="s">
        <v>526</v>
      </c>
      <c r="Q108" s="12" t="s">
        <v>526</v>
      </c>
      <c r="R108" s="12">
        <v>1</v>
      </c>
      <c r="S108" s="12">
        <v>0</v>
      </c>
    </row>
    <row r="109" spans="1:19" x14ac:dyDescent="0.25">
      <c r="A109" t="str">
        <f>'raw data'!D109</f>
        <v>30-39</v>
      </c>
      <c r="B109">
        <v>5</v>
      </c>
      <c r="C109" s="12">
        <v>2</v>
      </c>
      <c r="D109" s="12">
        <v>2</v>
      </c>
      <c r="E109" s="12">
        <v>5</v>
      </c>
      <c r="F109" s="12" t="s">
        <v>526</v>
      </c>
      <c r="G109" s="12">
        <v>1</v>
      </c>
      <c r="H109" s="12" t="s">
        <v>526</v>
      </c>
      <c r="I109" s="12" t="s">
        <v>526</v>
      </c>
      <c r="J109" s="12">
        <v>1</v>
      </c>
      <c r="K109" s="12">
        <v>0</v>
      </c>
      <c r="L109" s="12">
        <v>1</v>
      </c>
      <c r="M109" s="12">
        <v>0</v>
      </c>
      <c r="N109" s="12">
        <v>0</v>
      </c>
      <c r="O109" s="12">
        <v>1</v>
      </c>
      <c r="P109" s="12">
        <v>0</v>
      </c>
      <c r="Q109" s="12" t="s">
        <v>526</v>
      </c>
      <c r="R109" s="12">
        <v>0</v>
      </c>
      <c r="S109" s="12">
        <v>0</v>
      </c>
    </row>
    <row r="110" spans="1:19" x14ac:dyDescent="0.25">
      <c r="A110" t="str">
        <f>'raw data'!D110</f>
        <v>18-20</v>
      </c>
      <c r="B110">
        <v>1</v>
      </c>
      <c r="C110" s="12">
        <v>1</v>
      </c>
      <c r="D110" s="12">
        <v>1</v>
      </c>
      <c r="E110" s="12">
        <v>2</v>
      </c>
      <c r="F110" s="12">
        <v>2</v>
      </c>
      <c r="G110" s="12">
        <v>1</v>
      </c>
      <c r="H110" s="12">
        <v>1</v>
      </c>
      <c r="I110" s="12">
        <v>1</v>
      </c>
      <c r="J110" s="12">
        <v>1</v>
      </c>
      <c r="K110" s="12">
        <v>0</v>
      </c>
      <c r="L110" s="12" t="s">
        <v>526</v>
      </c>
      <c r="M110" s="12">
        <v>1</v>
      </c>
      <c r="N110" s="12">
        <v>1</v>
      </c>
      <c r="O110" s="12">
        <v>2</v>
      </c>
      <c r="P110" s="12" t="s">
        <v>526</v>
      </c>
      <c r="Q110" s="12" t="s">
        <v>526</v>
      </c>
      <c r="R110" s="12">
        <v>1</v>
      </c>
      <c r="S110" s="12">
        <v>0</v>
      </c>
    </row>
    <row r="111" spans="1:19" x14ac:dyDescent="0.25">
      <c r="A111" t="str">
        <f>'raw data'!D111</f>
        <v>18-20</v>
      </c>
      <c r="B111">
        <v>1</v>
      </c>
      <c r="C111" s="12">
        <v>2</v>
      </c>
      <c r="D111" s="12">
        <v>1</v>
      </c>
      <c r="E111" s="12">
        <v>4</v>
      </c>
      <c r="F111" s="12">
        <v>1</v>
      </c>
      <c r="G111" s="12">
        <v>1</v>
      </c>
      <c r="H111" s="12">
        <v>1</v>
      </c>
      <c r="I111" s="12">
        <v>1</v>
      </c>
      <c r="J111" s="12">
        <v>5</v>
      </c>
      <c r="K111" s="12" t="s">
        <v>526</v>
      </c>
      <c r="L111" s="12">
        <v>1</v>
      </c>
      <c r="M111" s="12">
        <v>0</v>
      </c>
      <c r="N111" s="12">
        <v>1</v>
      </c>
      <c r="O111" s="12">
        <v>3</v>
      </c>
      <c r="P111" s="12">
        <v>1</v>
      </c>
      <c r="Q111" s="12">
        <v>2</v>
      </c>
      <c r="R111" s="12">
        <v>0</v>
      </c>
      <c r="S111" s="12" t="s">
        <v>526</v>
      </c>
    </row>
    <row r="112" spans="1:19" x14ac:dyDescent="0.25">
      <c r="A112" t="str">
        <f>'raw data'!D112</f>
        <v>Above 40</v>
      </c>
      <c r="B112">
        <v>6</v>
      </c>
      <c r="C112" s="12">
        <v>4</v>
      </c>
      <c r="D112" s="12" t="s">
        <v>526</v>
      </c>
      <c r="E112" s="12" t="s">
        <v>526</v>
      </c>
      <c r="F112" s="12" t="s">
        <v>526</v>
      </c>
      <c r="G112" s="12">
        <v>5</v>
      </c>
      <c r="H112" s="12">
        <v>5</v>
      </c>
      <c r="I112" s="12">
        <v>2</v>
      </c>
      <c r="J112" s="12">
        <v>5</v>
      </c>
      <c r="K112" s="12" t="s">
        <v>526</v>
      </c>
      <c r="L112" s="12">
        <v>1</v>
      </c>
      <c r="M112" s="12">
        <v>0</v>
      </c>
      <c r="N112" s="12" t="s">
        <v>526</v>
      </c>
      <c r="O112" s="12">
        <v>5</v>
      </c>
      <c r="P112" s="12">
        <v>1</v>
      </c>
      <c r="Q112" s="12">
        <v>3</v>
      </c>
      <c r="R112" s="12">
        <v>1</v>
      </c>
      <c r="S112" s="12">
        <v>0</v>
      </c>
    </row>
    <row r="113" spans="1:19" x14ac:dyDescent="0.25">
      <c r="A113" t="str">
        <f>'raw data'!D113</f>
        <v>Above 40</v>
      </c>
      <c r="B113">
        <v>6</v>
      </c>
      <c r="C113" s="12">
        <v>3</v>
      </c>
      <c r="D113" s="12">
        <v>2</v>
      </c>
      <c r="E113" s="12">
        <v>1</v>
      </c>
      <c r="F113" s="12">
        <v>5</v>
      </c>
      <c r="G113" s="12">
        <v>5</v>
      </c>
      <c r="H113" s="12">
        <v>5</v>
      </c>
      <c r="I113" s="12">
        <v>2</v>
      </c>
      <c r="J113" s="12">
        <v>2</v>
      </c>
      <c r="K113" s="12">
        <v>1</v>
      </c>
      <c r="L113" s="12">
        <v>1</v>
      </c>
      <c r="M113" s="12">
        <v>0</v>
      </c>
      <c r="N113" s="12">
        <v>1</v>
      </c>
      <c r="O113" s="12">
        <v>5</v>
      </c>
      <c r="P113" s="12">
        <v>1</v>
      </c>
      <c r="Q113" s="12">
        <v>2</v>
      </c>
      <c r="R113" s="12">
        <v>1</v>
      </c>
      <c r="S113" s="12">
        <v>1</v>
      </c>
    </row>
    <row r="114" spans="1:19" x14ac:dyDescent="0.25">
      <c r="A114" t="str">
        <f>'raw data'!D114</f>
        <v>24-26</v>
      </c>
      <c r="B114">
        <v>3</v>
      </c>
      <c r="C114" s="12">
        <v>2</v>
      </c>
      <c r="D114" s="12">
        <v>2</v>
      </c>
      <c r="E114" s="12">
        <v>4</v>
      </c>
      <c r="F114" s="12">
        <v>1</v>
      </c>
      <c r="G114" s="12">
        <v>1</v>
      </c>
      <c r="H114" s="12">
        <v>1</v>
      </c>
      <c r="I114" s="12">
        <v>1</v>
      </c>
      <c r="J114" s="12">
        <v>2</v>
      </c>
      <c r="K114" s="12">
        <v>1</v>
      </c>
      <c r="L114" s="12">
        <v>1</v>
      </c>
      <c r="M114" s="12">
        <v>0</v>
      </c>
      <c r="N114" s="12">
        <v>0</v>
      </c>
      <c r="O114" s="12">
        <v>2</v>
      </c>
      <c r="P114" s="12">
        <v>1</v>
      </c>
      <c r="Q114" s="12">
        <v>1</v>
      </c>
      <c r="R114" s="12" t="s">
        <v>526</v>
      </c>
      <c r="S114" s="12">
        <v>0</v>
      </c>
    </row>
    <row r="115" spans="1:19" x14ac:dyDescent="0.25">
      <c r="A115" t="str">
        <f>'raw data'!D115</f>
        <v>Above 40</v>
      </c>
      <c r="B115">
        <v>6</v>
      </c>
      <c r="C115" s="12">
        <v>4</v>
      </c>
      <c r="D115" s="12" t="s">
        <v>526</v>
      </c>
      <c r="E115" s="12" t="s">
        <v>526</v>
      </c>
      <c r="F115" s="12" t="s">
        <v>526</v>
      </c>
      <c r="G115" s="12" t="s">
        <v>526</v>
      </c>
      <c r="H115" s="12">
        <v>5</v>
      </c>
      <c r="I115" s="12">
        <v>5</v>
      </c>
      <c r="J115" s="12">
        <v>5</v>
      </c>
      <c r="K115" s="12">
        <v>0</v>
      </c>
      <c r="L115" s="12" t="s">
        <v>526</v>
      </c>
      <c r="M115" s="12">
        <v>0</v>
      </c>
      <c r="N115" s="12">
        <v>1</v>
      </c>
      <c r="O115" s="12">
        <v>5</v>
      </c>
      <c r="P115" s="12">
        <v>0</v>
      </c>
      <c r="Q115" s="12" t="s">
        <v>526</v>
      </c>
      <c r="R115" s="12">
        <v>1</v>
      </c>
      <c r="S115" s="12">
        <v>0</v>
      </c>
    </row>
    <row r="116" spans="1:19" x14ac:dyDescent="0.25">
      <c r="A116" t="str">
        <f>'raw data'!D116</f>
        <v>18-20</v>
      </c>
      <c r="B116">
        <v>1</v>
      </c>
      <c r="C116" s="12">
        <v>2</v>
      </c>
      <c r="D116" s="12">
        <v>1</v>
      </c>
      <c r="E116" s="12">
        <v>1</v>
      </c>
      <c r="F116" s="12">
        <v>1</v>
      </c>
      <c r="G116" s="12">
        <v>1</v>
      </c>
      <c r="H116" s="12">
        <v>2</v>
      </c>
      <c r="I116" s="12">
        <v>1</v>
      </c>
      <c r="J116" s="12" t="s">
        <v>526</v>
      </c>
      <c r="K116" s="12">
        <v>0</v>
      </c>
      <c r="L116" s="12">
        <v>1</v>
      </c>
      <c r="M116" s="12">
        <v>0</v>
      </c>
      <c r="N116" s="12">
        <v>0</v>
      </c>
      <c r="O116" s="12">
        <v>1</v>
      </c>
      <c r="P116" s="12" t="s">
        <v>526</v>
      </c>
      <c r="Q116" s="12" t="s">
        <v>526</v>
      </c>
      <c r="R116" s="12">
        <v>0</v>
      </c>
      <c r="S116" s="12">
        <v>0</v>
      </c>
    </row>
    <row r="117" spans="1:19" x14ac:dyDescent="0.25">
      <c r="A117" t="str">
        <f>'raw data'!D117</f>
        <v>30-39</v>
      </c>
      <c r="B117">
        <v>5</v>
      </c>
      <c r="C117" s="12">
        <v>3</v>
      </c>
      <c r="D117" s="12" t="s">
        <v>526</v>
      </c>
      <c r="E117" s="12" t="s">
        <v>526</v>
      </c>
      <c r="F117" s="12">
        <v>5</v>
      </c>
      <c r="G117" s="12">
        <v>2</v>
      </c>
      <c r="H117" s="12">
        <v>2</v>
      </c>
      <c r="I117" s="12">
        <v>1</v>
      </c>
      <c r="J117" s="12">
        <v>1</v>
      </c>
      <c r="K117" s="12">
        <v>1</v>
      </c>
      <c r="L117" s="12">
        <v>0</v>
      </c>
      <c r="M117" s="12">
        <v>0</v>
      </c>
      <c r="N117" s="12">
        <v>1</v>
      </c>
      <c r="O117" s="12">
        <v>5</v>
      </c>
      <c r="P117" s="12">
        <v>0</v>
      </c>
      <c r="Q117" s="12" t="s">
        <v>526</v>
      </c>
      <c r="R117" s="12" t="s">
        <v>526</v>
      </c>
      <c r="S117" s="12">
        <v>1</v>
      </c>
    </row>
    <row r="118" spans="1:19" x14ac:dyDescent="0.25">
      <c r="A118" t="str">
        <f>'raw data'!D118</f>
        <v>24-26</v>
      </c>
      <c r="B118">
        <v>3</v>
      </c>
      <c r="C118" s="12">
        <v>1</v>
      </c>
      <c r="D118" s="12">
        <v>2</v>
      </c>
      <c r="E118" s="12">
        <v>1</v>
      </c>
      <c r="F118" s="12">
        <v>2</v>
      </c>
      <c r="G118" s="12">
        <v>1</v>
      </c>
      <c r="H118" s="12">
        <v>1</v>
      </c>
      <c r="I118" s="12">
        <v>1</v>
      </c>
      <c r="J118" s="12">
        <v>1</v>
      </c>
      <c r="K118" s="12">
        <v>1</v>
      </c>
      <c r="L118" s="12">
        <v>1</v>
      </c>
      <c r="M118" s="12">
        <v>0</v>
      </c>
      <c r="N118" s="12">
        <v>1</v>
      </c>
      <c r="O118" s="12">
        <v>2</v>
      </c>
      <c r="P118" s="12">
        <v>1</v>
      </c>
      <c r="Q118" s="12" t="s">
        <v>526</v>
      </c>
      <c r="R118" s="12">
        <v>1</v>
      </c>
      <c r="S118" s="12">
        <v>1</v>
      </c>
    </row>
    <row r="119" spans="1:19" x14ac:dyDescent="0.25">
      <c r="A119" t="str">
        <f>'raw data'!D119</f>
        <v>Above 40</v>
      </c>
      <c r="B119">
        <v>6</v>
      </c>
      <c r="C119" s="12">
        <v>4</v>
      </c>
      <c r="D119" s="12" t="s">
        <v>526</v>
      </c>
      <c r="E119" s="12" t="s">
        <v>526</v>
      </c>
      <c r="F119" s="12">
        <v>5</v>
      </c>
      <c r="G119" s="12">
        <v>5</v>
      </c>
      <c r="H119" s="12">
        <v>5</v>
      </c>
      <c r="I119" s="12">
        <v>2</v>
      </c>
      <c r="J119" s="12">
        <v>5</v>
      </c>
      <c r="K119" s="12" t="s">
        <v>526</v>
      </c>
      <c r="L119" s="12">
        <v>1</v>
      </c>
      <c r="M119" s="12">
        <v>0</v>
      </c>
      <c r="N119" s="12">
        <v>1</v>
      </c>
      <c r="O119" s="12">
        <v>5</v>
      </c>
      <c r="P119" s="12">
        <v>1</v>
      </c>
      <c r="Q119" s="12">
        <v>3</v>
      </c>
      <c r="R119" s="12">
        <v>1</v>
      </c>
      <c r="S119" s="12">
        <v>0</v>
      </c>
    </row>
    <row r="120" spans="1:19" x14ac:dyDescent="0.25">
      <c r="A120" t="str">
        <f>'raw data'!D120</f>
        <v>30-39</v>
      </c>
      <c r="B120">
        <v>5</v>
      </c>
      <c r="C120" s="12">
        <v>3</v>
      </c>
      <c r="D120" s="12" t="s">
        <v>526</v>
      </c>
      <c r="E120" s="12" t="s">
        <v>526</v>
      </c>
      <c r="F120" s="12">
        <v>5</v>
      </c>
      <c r="G120" s="12">
        <v>2</v>
      </c>
      <c r="H120" s="12">
        <v>2</v>
      </c>
      <c r="I120" s="12">
        <v>2</v>
      </c>
      <c r="J120" s="12">
        <v>2</v>
      </c>
      <c r="K120" s="12">
        <v>0</v>
      </c>
      <c r="L120" s="12">
        <v>0</v>
      </c>
      <c r="M120" s="12" t="s">
        <v>526</v>
      </c>
      <c r="N120" s="12">
        <v>1</v>
      </c>
      <c r="O120" s="12">
        <v>5</v>
      </c>
      <c r="P120" s="12">
        <v>1</v>
      </c>
      <c r="Q120" s="12">
        <v>2</v>
      </c>
      <c r="R120" s="12">
        <v>1</v>
      </c>
      <c r="S120" s="12">
        <v>1</v>
      </c>
    </row>
    <row r="121" spans="1:19" x14ac:dyDescent="0.25">
      <c r="A121" t="str">
        <f>'raw data'!D121</f>
        <v>24-26</v>
      </c>
      <c r="B121">
        <v>3</v>
      </c>
      <c r="C121" s="12">
        <v>2</v>
      </c>
      <c r="D121" s="12" t="s">
        <v>526</v>
      </c>
      <c r="E121" s="12" t="s">
        <v>526</v>
      </c>
      <c r="F121" s="12">
        <v>2</v>
      </c>
      <c r="G121" s="12" t="s">
        <v>526</v>
      </c>
      <c r="H121" s="12">
        <v>5</v>
      </c>
      <c r="I121" s="12" t="s">
        <v>526</v>
      </c>
      <c r="J121" s="12">
        <v>2</v>
      </c>
      <c r="K121" s="12">
        <v>1</v>
      </c>
      <c r="L121" s="12">
        <v>1</v>
      </c>
      <c r="M121" s="12">
        <v>0</v>
      </c>
      <c r="N121" s="12">
        <v>1</v>
      </c>
      <c r="O121" s="12">
        <v>4</v>
      </c>
      <c r="P121" s="12">
        <v>0</v>
      </c>
      <c r="Q121" s="12" t="s">
        <v>526</v>
      </c>
      <c r="R121" s="12">
        <v>1</v>
      </c>
      <c r="S121" s="12" t="s">
        <v>526</v>
      </c>
    </row>
    <row r="122" spans="1:19" x14ac:dyDescent="0.25">
      <c r="A122" t="str">
        <f>'raw data'!D122</f>
        <v>27-29</v>
      </c>
      <c r="B122">
        <v>4</v>
      </c>
      <c r="C122" s="12">
        <v>5</v>
      </c>
      <c r="D122" s="12">
        <v>1</v>
      </c>
      <c r="E122" s="12">
        <v>1</v>
      </c>
      <c r="F122" s="12" t="s">
        <v>526</v>
      </c>
      <c r="G122" s="12" t="s">
        <v>526</v>
      </c>
      <c r="H122" s="12">
        <v>5</v>
      </c>
      <c r="I122" s="12">
        <v>5</v>
      </c>
      <c r="J122" s="12">
        <v>2</v>
      </c>
      <c r="K122" s="12">
        <v>1</v>
      </c>
      <c r="L122" s="12">
        <v>1</v>
      </c>
      <c r="M122" s="12">
        <v>0</v>
      </c>
      <c r="N122" s="12">
        <v>0</v>
      </c>
      <c r="O122" s="12">
        <v>4</v>
      </c>
      <c r="P122" s="12">
        <v>0</v>
      </c>
      <c r="Q122" s="12" t="s">
        <v>526</v>
      </c>
      <c r="R122" s="12">
        <v>1</v>
      </c>
      <c r="S122" s="12">
        <v>1</v>
      </c>
    </row>
    <row r="123" spans="1:19" x14ac:dyDescent="0.25">
      <c r="A123" t="str">
        <f>'raw data'!D123</f>
        <v>30-39</v>
      </c>
      <c r="B123">
        <v>5</v>
      </c>
      <c r="C123" s="12">
        <v>3</v>
      </c>
      <c r="D123" s="12" t="s">
        <v>526</v>
      </c>
      <c r="E123" s="12" t="s">
        <v>526</v>
      </c>
      <c r="F123" s="12">
        <v>5</v>
      </c>
      <c r="G123" s="12">
        <v>2</v>
      </c>
      <c r="H123" s="12">
        <v>2</v>
      </c>
      <c r="I123" s="12">
        <v>1</v>
      </c>
      <c r="J123" s="12">
        <v>1</v>
      </c>
      <c r="K123" s="12">
        <v>0</v>
      </c>
      <c r="L123" s="12">
        <v>0</v>
      </c>
      <c r="M123" s="12" t="s">
        <v>526</v>
      </c>
      <c r="N123" s="12">
        <v>1</v>
      </c>
      <c r="O123" s="12">
        <v>5</v>
      </c>
      <c r="P123" s="12">
        <v>0</v>
      </c>
      <c r="Q123" s="12" t="s">
        <v>526</v>
      </c>
      <c r="R123" s="12">
        <v>1</v>
      </c>
      <c r="S123" s="12">
        <v>1</v>
      </c>
    </row>
    <row r="124" spans="1:19" x14ac:dyDescent="0.25">
      <c r="A124" t="str">
        <f>'raw data'!D124</f>
        <v>30-39</v>
      </c>
      <c r="B124">
        <v>5</v>
      </c>
      <c r="C124" s="12">
        <v>3</v>
      </c>
      <c r="D124" s="12" t="s">
        <v>526</v>
      </c>
      <c r="E124" s="12" t="s">
        <v>526</v>
      </c>
      <c r="F124" s="12">
        <v>5</v>
      </c>
      <c r="G124" s="12">
        <v>2</v>
      </c>
      <c r="H124" s="12">
        <v>2</v>
      </c>
      <c r="I124" s="12">
        <v>1</v>
      </c>
      <c r="J124" s="12">
        <v>1</v>
      </c>
      <c r="K124" s="12">
        <v>1</v>
      </c>
      <c r="L124" s="12">
        <v>0</v>
      </c>
      <c r="M124" s="12" t="s">
        <v>526</v>
      </c>
      <c r="N124" s="12">
        <v>1</v>
      </c>
      <c r="O124" s="12">
        <v>5</v>
      </c>
      <c r="P124" s="12">
        <v>0</v>
      </c>
      <c r="Q124" s="12" t="s">
        <v>526</v>
      </c>
      <c r="R124" s="12" t="s">
        <v>526</v>
      </c>
      <c r="S124" s="12">
        <v>1</v>
      </c>
    </row>
    <row r="125" spans="1:19" x14ac:dyDescent="0.25">
      <c r="A125" t="str">
        <f>'raw data'!D125</f>
        <v>24-26</v>
      </c>
      <c r="B125">
        <v>3</v>
      </c>
      <c r="C125" s="12">
        <v>4</v>
      </c>
      <c r="D125" s="12" t="s">
        <v>526</v>
      </c>
      <c r="E125" s="12" t="s">
        <v>526</v>
      </c>
      <c r="F125" s="12" t="s">
        <v>526</v>
      </c>
      <c r="G125" s="12" t="s">
        <v>526</v>
      </c>
      <c r="H125" s="12">
        <v>5</v>
      </c>
      <c r="I125" s="12" t="s">
        <v>526</v>
      </c>
      <c r="J125" s="12">
        <v>2</v>
      </c>
      <c r="K125" s="12">
        <v>1</v>
      </c>
      <c r="L125" s="12">
        <v>1</v>
      </c>
      <c r="M125" s="12">
        <v>1</v>
      </c>
      <c r="N125" s="12">
        <v>0</v>
      </c>
      <c r="O125" s="12">
        <v>1</v>
      </c>
      <c r="P125" s="12">
        <v>1</v>
      </c>
      <c r="Q125" s="12">
        <v>4</v>
      </c>
      <c r="R125" s="12">
        <v>1</v>
      </c>
      <c r="S125" s="12">
        <v>1</v>
      </c>
    </row>
    <row r="126" spans="1:19" x14ac:dyDescent="0.25">
      <c r="A126" t="str">
        <f>'raw data'!D126</f>
        <v>27-29</v>
      </c>
      <c r="B126">
        <v>4</v>
      </c>
      <c r="C126" s="12">
        <v>4</v>
      </c>
      <c r="D126" s="12" t="s">
        <v>526</v>
      </c>
      <c r="E126" s="12" t="s">
        <v>526</v>
      </c>
      <c r="F126" s="12" t="s">
        <v>526</v>
      </c>
      <c r="G126" s="12">
        <v>5</v>
      </c>
      <c r="H126" s="12">
        <v>2</v>
      </c>
      <c r="I126" s="12">
        <v>2</v>
      </c>
      <c r="J126" s="12">
        <v>2</v>
      </c>
      <c r="K126" s="12">
        <v>1</v>
      </c>
      <c r="L126" s="12">
        <v>0</v>
      </c>
      <c r="M126" s="12">
        <v>0</v>
      </c>
      <c r="N126" s="12">
        <v>0</v>
      </c>
      <c r="O126" s="12">
        <v>1</v>
      </c>
      <c r="P126" s="12">
        <v>0</v>
      </c>
      <c r="Q126" s="12" t="s">
        <v>526</v>
      </c>
      <c r="R126" s="12" t="s">
        <v>526</v>
      </c>
      <c r="S126" s="12" t="s">
        <v>526</v>
      </c>
    </row>
    <row r="127" spans="1:19" x14ac:dyDescent="0.25">
      <c r="A127" t="str">
        <f>'raw data'!D127</f>
        <v>30-39</v>
      </c>
      <c r="B127">
        <v>5</v>
      </c>
      <c r="C127" s="12">
        <v>3</v>
      </c>
      <c r="D127" s="12">
        <v>2</v>
      </c>
      <c r="E127" s="12">
        <v>5</v>
      </c>
      <c r="F127" s="12">
        <v>2</v>
      </c>
      <c r="G127" s="12">
        <v>1</v>
      </c>
      <c r="H127" s="12">
        <v>1</v>
      </c>
      <c r="I127" s="12" t="s">
        <v>526</v>
      </c>
      <c r="J127" s="12">
        <v>5</v>
      </c>
      <c r="K127" s="12">
        <v>1</v>
      </c>
      <c r="L127" s="12">
        <v>1</v>
      </c>
      <c r="M127" s="12">
        <v>1</v>
      </c>
      <c r="N127" s="12" t="s">
        <v>526</v>
      </c>
      <c r="O127" s="12">
        <v>3</v>
      </c>
      <c r="P127" s="12">
        <v>1</v>
      </c>
      <c r="Q127" s="12">
        <v>1</v>
      </c>
      <c r="R127" s="12">
        <v>0</v>
      </c>
      <c r="S127" s="12" t="s">
        <v>526</v>
      </c>
    </row>
    <row r="128" spans="1:19" x14ac:dyDescent="0.25">
      <c r="A128" t="str">
        <f>'raw data'!D128</f>
        <v>18-20</v>
      </c>
      <c r="B128">
        <v>1</v>
      </c>
      <c r="C128" s="12">
        <v>1</v>
      </c>
      <c r="D128" s="12">
        <v>1</v>
      </c>
      <c r="E128" s="12">
        <v>2</v>
      </c>
      <c r="F128" s="12">
        <v>2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4</v>
      </c>
      <c r="P128" s="12" t="s">
        <v>526</v>
      </c>
      <c r="Q128" s="12" t="s">
        <v>526</v>
      </c>
      <c r="R128" s="12">
        <v>1</v>
      </c>
      <c r="S128" s="12" t="s">
        <v>526</v>
      </c>
    </row>
    <row r="129" spans="1:19" x14ac:dyDescent="0.25">
      <c r="A129" t="str">
        <f>'raw data'!D129</f>
        <v>21-23</v>
      </c>
      <c r="B129">
        <v>2</v>
      </c>
      <c r="C129" s="12">
        <v>3</v>
      </c>
      <c r="D129" s="12">
        <v>2</v>
      </c>
      <c r="E129" s="12">
        <v>4</v>
      </c>
      <c r="F129" s="12">
        <v>5</v>
      </c>
      <c r="G129" s="12">
        <v>2</v>
      </c>
      <c r="H129" s="12">
        <v>2</v>
      </c>
      <c r="I129" s="12">
        <v>2</v>
      </c>
      <c r="J129" s="12">
        <v>2</v>
      </c>
      <c r="K129" s="12">
        <v>1</v>
      </c>
      <c r="L129" s="12">
        <v>1</v>
      </c>
      <c r="M129" s="12">
        <v>0</v>
      </c>
      <c r="N129" s="12">
        <v>1</v>
      </c>
      <c r="O129" s="12">
        <v>4</v>
      </c>
      <c r="P129" s="12">
        <v>1</v>
      </c>
      <c r="Q129" s="12">
        <v>2</v>
      </c>
      <c r="R129" s="12">
        <v>1</v>
      </c>
      <c r="S129" s="12">
        <v>1</v>
      </c>
    </row>
    <row r="130" spans="1:19" x14ac:dyDescent="0.25">
      <c r="A130" t="str">
        <f>'raw data'!D130</f>
        <v>21-23</v>
      </c>
      <c r="B130">
        <v>2</v>
      </c>
      <c r="C130" s="12">
        <v>3</v>
      </c>
      <c r="D130" s="12">
        <v>2</v>
      </c>
      <c r="E130" s="12">
        <v>4</v>
      </c>
      <c r="F130" s="12">
        <v>5</v>
      </c>
      <c r="G130" s="12">
        <v>2</v>
      </c>
      <c r="H130" s="12">
        <v>2</v>
      </c>
      <c r="I130" s="12">
        <v>2</v>
      </c>
      <c r="J130" s="12">
        <v>2</v>
      </c>
      <c r="K130" s="12">
        <v>1</v>
      </c>
      <c r="L130" s="12">
        <v>1</v>
      </c>
      <c r="M130" s="12" t="s">
        <v>526</v>
      </c>
      <c r="N130" s="12">
        <v>1</v>
      </c>
      <c r="O130" s="12">
        <v>4</v>
      </c>
      <c r="P130" s="12">
        <v>1</v>
      </c>
      <c r="Q130" s="12">
        <v>2</v>
      </c>
      <c r="R130" s="12">
        <v>1</v>
      </c>
      <c r="S130" s="12">
        <v>1</v>
      </c>
    </row>
    <row r="131" spans="1:19" x14ac:dyDescent="0.25">
      <c r="A131" t="str">
        <f>'raw data'!D131</f>
        <v>24-26</v>
      </c>
      <c r="B131">
        <v>3</v>
      </c>
      <c r="C131" s="12">
        <v>4</v>
      </c>
      <c r="D131" s="12" t="s">
        <v>526</v>
      </c>
      <c r="E131" s="12" t="s">
        <v>526</v>
      </c>
      <c r="F131" s="12" t="s">
        <v>526</v>
      </c>
      <c r="G131" s="12" t="s">
        <v>526</v>
      </c>
      <c r="H131" s="12">
        <v>5</v>
      </c>
      <c r="I131" s="12" t="s">
        <v>526</v>
      </c>
      <c r="J131" s="12">
        <v>2</v>
      </c>
      <c r="K131" s="12">
        <v>1</v>
      </c>
      <c r="L131" s="12">
        <v>1</v>
      </c>
      <c r="M131" s="12">
        <v>1</v>
      </c>
      <c r="N131" s="12">
        <v>0</v>
      </c>
      <c r="O131" s="12">
        <v>3</v>
      </c>
      <c r="P131" s="12">
        <v>1</v>
      </c>
      <c r="Q131" s="12">
        <v>1</v>
      </c>
      <c r="R131" s="12">
        <v>1</v>
      </c>
      <c r="S131" s="12">
        <v>1</v>
      </c>
    </row>
    <row r="132" spans="1:19" x14ac:dyDescent="0.25">
      <c r="A132" t="str">
        <f>'raw data'!D132</f>
        <v>24-26</v>
      </c>
      <c r="B132">
        <v>3</v>
      </c>
      <c r="C132" s="12">
        <v>1</v>
      </c>
      <c r="D132" s="12">
        <v>1</v>
      </c>
      <c r="E132" s="12">
        <v>1</v>
      </c>
      <c r="F132" s="12">
        <v>2</v>
      </c>
      <c r="G132" s="12">
        <v>1</v>
      </c>
      <c r="H132" s="12" t="s">
        <v>526</v>
      </c>
      <c r="I132" s="12">
        <v>1</v>
      </c>
      <c r="J132" s="12">
        <v>1</v>
      </c>
      <c r="K132" s="12">
        <v>1</v>
      </c>
      <c r="L132" s="12">
        <v>1</v>
      </c>
      <c r="M132" s="12">
        <v>0</v>
      </c>
      <c r="N132" s="12">
        <v>1</v>
      </c>
      <c r="O132" s="12">
        <v>2</v>
      </c>
      <c r="P132" s="12">
        <v>0</v>
      </c>
      <c r="Q132" s="12" t="s">
        <v>526</v>
      </c>
      <c r="R132" s="12">
        <v>1</v>
      </c>
      <c r="S132" s="12">
        <v>1</v>
      </c>
    </row>
    <row r="133" spans="1:19" x14ac:dyDescent="0.25">
      <c r="A133" t="str">
        <f>'raw data'!D133</f>
        <v>18-20</v>
      </c>
      <c r="B133">
        <v>1</v>
      </c>
      <c r="C133" s="12">
        <v>1</v>
      </c>
      <c r="D133" s="12">
        <v>1</v>
      </c>
      <c r="E133" s="12">
        <v>2</v>
      </c>
      <c r="F133" s="12">
        <v>2</v>
      </c>
      <c r="G133" s="12">
        <v>1</v>
      </c>
      <c r="H133" s="12">
        <v>1</v>
      </c>
      <c r="I133" s="12">
        <v>1</v>
      </c>
      <c r="J133" s="12">
        <v>1</v>
      </c>
      <c r="K133" s="12">
        <v>0</v>
      </c>
      <c r="L133" s="12" t="s">
        <v>526</v>
      </c>
      <c r="M133" s="12">
        <v>1</v>
      </c>
      <c r="N133" s="12">
        <v>1</v>
      </c>
      <c r="O133" s="12">
        <v>1</v>
      </c>
      <c r="P133" s="12" t="s">
        <v>526</v>
      </c>
      <c r="Q133" s="12" t="s">
        <v>526</v>
      </c>
      <c r="R133" s="12">
        <v>1</v>
      </c>
      <c r="S133" s="12">
        <v>0</v>
      </c>
    </row>
    <row r="134" spans="1:19" x14ac:dyDescent="0.25">
      <c r="A134" t="str">
        <f>'raw data'!D134</f>
        <v>30-39</v>
      </c>
      <c r="B134">
        <v>5</v>
      </c>
      <c r="C134" s="12">
        <v>3</v>
      </c>
      <c r="D134" s="12">
        <v>4</v>
      </c>
      <c r="E134" s="12" t="s">
        <v>526</v>
      </c>
      <c r="F134" s="12" t="s">
        <v>526</v>
      </c>
      <c r="G134" s="12">
        <v>1</v>
      </c>
      <c r="H134" s="12">
        <v>2</v>
      </c>
      <c r="I134" s="12">
        <v>1</v>
      </c>
      <c r="J134" s="12">
        <v>2</v>
      </c>
      <c r="K134" s="12">
        <v>0</v>
      </c>
      <c r="L134" s="12">
        <v>0</v>
      </c>
      <c r="M134" s="12">
        <v>0</v>
      </c>
      <c r="N134" s="12">
        <v>1</v>
      </c>
      <c r="O134" s="12">
        <v>3</v>
      </c>
      <c r="P134" s="12">
        <v>1</v>
      </c>
      <c r="Q134" s="12">
        <v>3</v>
      </c>
      <c r="R134" s="12" t="s">
        <v>526</v>
      </c>
      <c r="S134" s="12">
        <v>1</v>
      </c>
    </row>
    <row r="135" spans="1:19" x14ac:dyDescent="0.25">
      <c r="A135" t="str">
        <f>'raw data'!D135</f>
        <v>30-39</v>
      </c>
      <c r="B135">
        <v>5</v>
      </c>
      <c r="C135" s="12">
        <v>3</v>
      </c>
      <c r="D135" s="12">
        <v>2</v>
      </c>
      <c r="E135" s="12">
        <v>1</v>
      </c>
      <c r="F135" s="12">
        <v>5</v>
      </c>
      <c r="G135" s="12">
        <v>5</v>
      </c>
      <c r="H135" s="12">
        <v>5</v>
      </c>
      <c r="I135" s="12">
        <v>2</v>
      </c>
      <c r="J135" s="12">
        <v>2</v>
      </c>
      <c r="K135" s="12">
        <v>1</v>
      </c>
      <c r="L135" s="12">
        <v>1</v>
      </c>
      <c r="M135" s="12">
        <v>0</v>
      </c>
      <c r="N135" s="12">
        <v>1</v>
      </c>
      <c r="O135" s="12">
        <v>5</v>
      </c>
      <c r="P135" s="12">
        <v>1</v>
      </c>
      <c r="Q135" s="12">
        <v>2</v>
      </c>
      <c r="R135" s="12">
        <v>1</v>
      </c>
      <c r="S135" s="12">
        <v>1</v>
      </c>
    </row>
    <row r="136" spans="1:19" x14ac:dyDescent="0.25">
      <c r="A136" t="str">
        <f>'raw data'!D136</f>
        <v>24-26</v>
      </c>
      <c r="B136">
        <v>3</v>
      </c>
      <c r="C136" s="12">
        <v>4</v>
      </c>
      <c r="D136" s="12" t="s">
        <v>526</v>
      </c>
      <c r="E136" s="12" t="s">
        <v>526</v>
      </c>
      <c r="F136" s="12" t="s">
        <v>526</v>
      </c>
      <c r="G136" s="12" t="s">
        <v>526</v>
      </c>
      <c r="H136" s="12">
        <v>5</v>
      </c>
      <c r="I136" s="12" t="s">
        <v>526</v>
      </c>
      <c r="J136" s="12" t="s">
        <v>526</v>
      </c>
      <c r="K136" s="12">
        <v>1</v>
      </c>
      <c r="L136" s="12">
        <v>1</v>
      </c>
      <c r="M136" s="12">
        <v>1</v>
      </c>
      <c r="N136" s="12">
        <v>0</v>
      </c>
      <c r="O136" s="12">
        <v>4</v>
      </c>
      <c r="P136" s="12">
        <v>1</v>
      </c>
      <c r="Q136" s="12">
        <v>3</v>
      </c>
      <c r="R136" s="12">
        <v>1</v>
      </c>
      <c r="S136" s="12">
        <v>0</v>
      </c>
    </row>
    <row r="137" spans="1:19" x14ac:dyDescent="0.25">
      <c r="A137" t="str">
        <f>'raw data'!D137</f>
        <v>27-29</v>
      </c>
      <c r="B137">
        <v>4</v>
      </c>
      <c r="C137" s="12">
        <v>3</v>
      </c>
      <c r="D137" s="12">
        <v>2</v>
      </c>
      <c r="E137" s="12">
        <v>2</v>
      </c>
      <c r="F137" s="12">
        <v>1</v>
      </c>
      <c r="G137" s="12">
        <v>2</v>
      </c>
      <c r="H137" s="12">
        <v>2</v>
      </c>
      <c r="I137" s="12">
        <v>2</v>
      </c>
      <c r="J137" s="12">
        <v>1</v>
      </c>
      <c r="K137" s="12">
        <v>1</v>
      </c>
      <c r="L137" s="12" t="s">
        <v>526</v>
      </c>
      <c r="M137" s="12">
        <v>0</v>
      </c>
      <c r="N137" s="12">
        <v>0</v>
      </c>
      <c r="O137" s="12">
        <v>3</v>
      </c>
      <c r="P137" s="12">
        <v>1</v>
      </c>
      <c r="Q137" s="12">
        <v>1</v>
      </c>
      <c r="R137" s="12">
        <v>1</v>
      </c>
      <c r="S137" s="12">
        <v>1</v>
      </c>
    </row>
    <row r="138" spans="1:19" x14ac:dyDescent="0.25">
      <c r="A138" t="str">
        <f>'raw data'!D138</f>
        <v>21-23</v>
      </c>
      <c r="B138">
        <v>2</v>
      </c>
      <c r="C138" s="12">
        <v>3</v>
      </c>
      <c r="D138" s="12">
        <v>4</v>
      </c>
      <c r="E138" s="12" t="s">
        <v>526</v>
      </c>
      <c r="F138" s="12">
        <v>5</v>
      </c>
      <c r="G138" s="12">
        <v>2</v>
      </c>
      <c r="H138" s="12">
        <v>2</v>
      </c>
      <c r="I138" s="12">
        <v>2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4</v>
      </c>
      <c r="P138" s="12">
        <v>1</v>
      </c>
      <c r="Q138" s="12">
        <v>2</v>
      </c>
      <c r="R138" s="12">
        <v>1</v>
      </c>
      <c r="S138" s="12">
        <v>1</v>
      </c>
    </row>
    <row r="139" spans="1:19" x14ac:dyDescent="0.25">
      <c r="A139" t="str">
        <f>'raw data'!D139</f>
        <v>27-29</v>
      </c>
      <c r="B139">
        <v>4</v>
      </c>
      <c r="C139" s="12">
        <v>3</v>
      </c>
      <c r="D139" s="12">
        <v>2</v>
      </c>
      <c r="E139" s="12">
        <v>2</v>
      </c>
      <c r="F139" s="12">
        <v>1</v>
      </c>
      <c r="G139" s="12">
        <v>2</v>
      </c>
      <c r="H139" s="12">
        <v>2</v>
      </c>
      <c r="I139" s="12">
        <v>2</v>
      </c>
      <c r="J139" s="12">
        <v>1</v>
      </c>
      <c r="K139" s="12">
        <v>1</v>
      </c>
      <c r="L139" s="12" t="s">
        <v>526</v>
      </c>
      <c r="M139" s="12">
        <v>0</v>
      </c>
      <c r="N139" s="12">
        <v>0</v>
      </c>
      <c r="O139" s="12">
        <v>4</v>
      </c>
      <c r="P139" s="12">
        <v>1</v>
      </c>
      <c r="Q139" s="12">
        <v>1</v>
      </c>
      <c r="R139" s="12">
        <v>1</v>
      </c>
      <c r="S139" s="12">
        <v>0</v>
      </c>
    </row>
    <row r="140" spans="1:19" x14ac:dyDescent="0.25">
      <c r="A140" t="str">
        <f>'raw data'!D140</f>
        <v>30-39</v>
      </c>
      <c r="B140">
        <v>5</v>
      </c>
      <c r="C140" s="12">
        <v>3</v>
      </c>
      <c r="D140" s="12">
        <v>4</v>
      </c>
      <c r="E140" s="12" t="s">
        <v>526</v>
      </c>
      <c r="F140" s="12" t="s">
        <v>526</v>
      </c>
      <c r="G140" s="12">
        <v>1</v>
      </c>
      <c r="H140" s="12">
        <v>2</v>
      </c>
      <c r="I140" s="12">
        <v>1</v>
      </c>
      <c r="J140" s="12">
        <v>1</v>
      </c>
      <c r="K140" s="12">
        <v>0</v>
      </c>
      <c r="L140" s="12">
        <v>0</v>
      </c>
      <c r="M140" s="12">
        <v>0</v>
      </c>
      <c r="N140" s="12">
        <v>1</v>
      </c>
      <c r="O140" s="12">
        <v>5</v>
      </c>
      <c r="P140" s="12">
        <v>0</v>
      </c>
      <c r="Q140" s="12" t="s">
        <v>526</v>
      </c>
      <c r="R140" s="12" t="s">
        <v>526</v>
      </c>
      <c r="S140" s="12">
        <v>1</v>
      </c>
    </row>
    <row r="141" spans="1:19" x14ac:dyDescent="0.25">
      <c r="A141" t="str">
        <f>'raw data'!D141</f>
        <v>27-29</v>
      </c>
      <c r="B141">
        <v>4</v>
      </c>
      <c r="C141" s="12">
        <v>5</v>
      </c>
      <c r="D141" s="12">
        <v>1</v>
      </c>
      <c r="E141" s="12">
        <v>1</v>
      </c>
      <c r="F141" s="12" t="s">
        <v>526</v>
      </c>
      <c r="G141" s="12" t="s">
        <v>526</v>
      </c>
      <c r="H141" s="12">
        <v>5</v>
      </c>
      <c r="I141" s="12">
        <v>5</v>
      </c>
      <c r="J141" s="12">
        <v>2</v>
      </c>
      <c r="K141" s="12">
        <v>1</v>
      </c>
      <c r="L141" s="12">
        <v>1</v>
      </c>
      <c r="M141" s="12">
        <v>0</v>
      </c>
      <c r="N141" s="12">
        <v>0</v>
      </c>
      <c r="O141" s="12">
        <v>4</v>
      </c>
      <c r="P141" s="12">
        <v>0</v>
      </c>
      <c r="Q141" s="12" t="s">
        <v>526</v>
      </c>
      <c r="R141" s="12">
        <v>1</v>
      </c>
      <c r="S141" s="12">
        <v>1</v>
      </c>
    </row>
    <row r="142" spans="1:19" x14ac:dyDescent="0.25">
      <c r="A142" t="str">
        <f>'raw data'!D142</f>
        <v>30-39</v>
      </c>
      <c r="B142">
        <v>5</v>
      </c>
      <c r="C142" s="12">
        <v>3</v>
      </c>
      <c r="D142" s="12">
        <v>2</v>
      </c>
      <c r="E142" s="12">
        <v>5</v>
      </c>
      <c r="F142" s="12">
        <v>2</v>
      </c>
      <c r="G142" s="12">
        <v>1</v>
      </c>
      <c r="H142" s="12">
        <v>1</v>
      </c>
      <c r="I142" s="12" t="s">
        <v>526</v>
      </c>
      <c r="J142" s="12">
        <v>5</v>
      </c>
      <c r="K142" s="12">
        <v>1</v>
      </c>
      <c r="L142" s="12">
        <v>1</v>
      </c>
      <c r="M142" s="12">
        <v>1</v>
      </c>
      <c r="N142" s="12">
        <v>1</v>
      </c>
      <c r="O142" s="12">
        <v>3</v>
      </c>
      <c r="P142" s="12">
        <v>0</v>
      </c>
      <c r="Q142" s="12" t="s">
        <v>526</v>
      </c>
      <c r="R142" s="12">
        <v>0</v>
      </c>
      <c r="S142" s="12" t="s">
        <v>526</v>
      </c>
    </row>
    <row r="143" spans="1:19" x14ac:dyDescent="0.25">
      <c r="A143" t="str">
        <f>'raw data'!D143</f>
        <v>24-26</v>
      </c>
      <c r="B143">
        <v>3</v>
      </c>
      <c r="C143" s="12">
        <v>4</v>
      </c>
      <c r="D143" s="12" t="s">
        <v>526</v>
      </c>
      <c r="E143" s="12" t="s">
        <v>526</v>
      </c>
      <c r="F143" s="12" t="s">
        <v>526</v>
      </c>
      <c r="G143" s="12" t="s">
        <v>526</v>
      </c>
      <c r="H143" s="12">
        <v>5</v>
      </c>
      <c r="I143" s="12">
        <v>5</v>
      </c>
      <c r="J143" s="12">
        <v>2</v>
      </c>
      <c r="K143" s="12">
        <v>1</v>
      </c>
      <c r="L143" s="12">
        <v>1</v>
      </c>
      <c r="M143" s="12">
        <v>1</v>
      </c>
      <c r="N143" s="12">
        <v>0</v>
      </c>
      <c r="O143" s="12">
        <v>3</v>
      </c>
      <c r="P143" s="12">
        <v>1</v>
      </c>
      <c r="Q143" s="12">
        <v>1</v>
      </c>
      <c r="R143" s="12">
        <v>1</v>
      </c>
      <c r="S143" s="12">
        <v>1</v>
      </c>
    </row>
    <row r="144" spans="1:19" x14ac:dyDescent="0.25">
      <c r="A144" t="str">
        <f>'raw data'!D144</f>
        <v>21-23</v>
      </c>
      <c r="B144">
        <v>2</v>
      </c>
      <c r="C144" s="12">
        <v>3</v>
      </c>
      <c r="D144" s="12">
        <v>4</v>
      </c>
      <c r="E144" s="12" t="s">
        <v>526</v>
      </c>
      <c r="F144" s="12">
        <v>5</v>
      </c>
      <c r="G144" s="12">
        <v>5</v>
      </c>
      <c r="H144" s="12">
        <v>2</v>
      </c>
      <c r="I144" s="12">
        <v>5</v>
      </c>
      <c r="J144" s="12">
        <v>2</v>
      </c>
      <c r="K144" s="12">
        <v>1</v>
      </c>
      <c r="L144" s="12">
        <v>1</v>
      </c>
      <c r="M144" s="12">
        <v>0</v>
      </c>
      <c r="N144" s="12">
        <v>0</v>
      </c>
      <c r="O144" s="12">
        <v>2</v>
      </c>
      <c r="P144" s="12">
        <v>0</v>
      </c>
      <c r="Q144" s="12" t="s">
        <v>526</v>
      </c>
      <c r="R144" s="12">
        <v>1</v>
      </c>
      <c r="S144" s="12">
        <v>1</v>
      </c>
    </row>
    <row r="145" spans="1:19" x14ac:dyDescent="0.25">
      <c r="A145" t="str">
        <f>'raw data'!D145</f>
        <v>30-39</v>
      </c>
      <c r="B145">
        <v>5</v>
      </c>
      <c r="C145" s="12">
        <v>3</v>
      </c>
      <c r="D145" s="12">
        <v>4</v>
      </c>
      <c r="E145" s="12" t="s">
        <v>526</v>
      </c>
      <c r="F145" s="12">
        <v>5</v>
      </c>
      <c r="G145" s="12">
        <v>1</v>
      </c>
      <c r="H145" s="12">
        <v>2</v>
      </c>
      <c r="I145" s="12">
        <v>1</v>
      </c>
      <c r="J145" s="12">
        <v>1</v>
      </c>
      <c r="K145" s="12">
        <v>0</v>
      </c>
      <c r="L145" s="12">
        <v>0</v>
      </c>
      <c r="M145" s="12">
        <v>0</v>
      </c>
      <c r="N145" s="12">
        <v>1</v>
      </c>
      <c r="O145" s="12">
        <v>5</v>
      </c>
      <c r="P145" s="12">
        <v>0</v>
      </c>
      <c r="Q145" s="12" t="s">
        <v>526</v>
      </c>
      <c r="R145" s="12" t="s">
        <v>526</v>
      </c>
      <c r="S145" s="12">
        <v>1</v>
      </c>
    </row>
    <row r="146" spans="1:19" x14ac:dyDescent="0.25">
      <c r="A146" t="str">
        <f>'raw data'!D146</f>
        <v>18-20</v>
      </c>
      <c r="B146">
        <v>1</v>
      </c>
      <c r="C146" s="12">
        <v>1</v>
      </c>
      <c r="D146" s="12">
        <v>1</v>
      </c>
      <c r="E146" s="12">
        <v>2</v>
      </c>
      <c r="F146" s="12">
        <v>2</v>
      </c>
      <c r="G146" s="12">
        <v>1</v>
      </c>
      <c r="H146" s="12">
        <v>1</v>
      </c>
      <c r="I146" s="12">
        <v>1</v>
      </c>
      <c r="J146" s="12">
        <v>1</v>
      </c>
      <c r="K146" s="12">
        <v>1</v>
      </c>
      <c r="L146" s="12">
        <v>1</v>
      </c>
      <c r="M146" s="12">
        <v>1</v>
      </c>
      <c r="N146" s="12">
        <v>1</v>
      </c>
      <c r="O146" s="12">
        <v>4</v>
      </c>
      <c r="P146" s="12" t="s">
        <v>526</v>
      </c>
      <c r="Q146" s="12" t="s">
        <v>526</v>
      </c>
      <c r="R146" s="12" t="s">
        <v>526</v>
      </c>
      <c r="S146" s="12" t="s">
        <v>526</v>
      </c>
    </row>
    <row r="147" spans="1:19" x14ac:dyDescent="0.25">
      <c r="A147" t="str">
        <f>'raw data'!D147</f>
        <v>21-23</v>
      </c>
      <c r="B147">
        <v>2</v>
      </c>
      <c r="C147" s="12">
        <v>3</v>
      </c>
      <c r="D147" s="12">
        <v>2</v>
      </c>
      <c r="E147" s="12">
        <v>1</v>
      </c>
      <c r="F147" s="12">
        <v>1</v>
      </c>
      <c r="G147" s="12">
        <v>2</v>
      </c>
      <c r="H147" s="12">
        <v>2</v>
      </c>
      <c r="I147" s="12">
        <v>1</v>
      </c>
      <c r="J147" s="12">
        <v>1</v>
      </c>
      <c r="K147" s="12">
        <v>0</v>
      </c>
      <c r="L147" s="12">
        <v>1</v>
      </c>
      <c r="M147" s="12">
        <v>0</v>
      </c>
      <c r="N147" s="12">
        <v>0</v>
      </c>
      <c r="O147" s="12">
        <v>5</v>
      </c>
      <c r="P147" s="12">
        <v>1</v>
      </c>
      <c r="Q147" s="12">
        <v>2</v>
      </c>
      <c r="R147" s="12">
        <v>1</v>
      </c>
      <c r="S147" s="12">
        <v>0</v>
      </c>
    </row>
    <row r="148" spans="1:19" x14ac:dyDescent="0.25">
      <c r="A148" t="str">
        <f>'raw data'!D148</f>
        <v>27-29</v>
      </c>
      <c r="B148">
        <v>4</v>
      </c>
      <c r="C148" s="12">
        <v>4</v>
      </c>
      <c r="D148" s="12">
        <v>1</v>
      </c>
      <c r="E148" s="12">
        <v>1</v>
      </c>
      <c r="F148" s="12" t="s">
        <v>526</v>
      </c>
      <c r="G148" s="12" t="s">
        <v>526</v>
      </c>
      <c r="H148" s="12">
        <v>5</v>
      </c>
      <c r="I148" s="12">
        <v>2</v>
      </c>
      <c r="J148" s="12">
        <v>2</v>
      </c>
      <c r="K148" s="12">
        <v>1</v>
      </c>
      <c r="L148" s="12">
        <v>0</v>
      </c>
      <c r="M148" s="12">
        <v>0</v>
      </c>
      <c r="N148" s="12">
        <v>1</v>
      </c>
      <c r="O148" s="12">
        <v>4</v>
      </c>
      <c r="P148" s="12">
        <v>0</v>
      </c>
      <c r="Q148" s="12" t="s">
        <v>526</v>
      </c>
      <c r="R148" s="12">
        <v>1</v>
      </c>
      <c r="S148" s="12" t="s">
        <v>526</v>
      </c>
    </row>
    <row r="149" spans="1:19" x14ac:dyDescent="0.25">
      <c r="A149" t="str">
        <f>'raw data'!D149</f>
        <v>27-29</v>
      </c>
      <c r="B149">
        <v>4</v>
      </c>
      <c r="C149" s="12">
        <v>3</v>
      </c>
      <c r="D149" s="12">
        <v>4</v>
      </c>
      <c r="E149" s="12" t="s">
        <v>526</v>
      </c>
      <c r="F149" s="12">
        <v>1</v>
      </c>
      <c r="G149" s="12">
        <v>2</v>
      </c>
      <c r="H149" s="12">
        <v>2</v>
      </c>
      <c r="I149" s="12">
        <v>2</v>
      </c>
      <c r="J149" s="12">
        <v>1</v>
      </c>
      <c r="K149" s="12">
        <v>1</v>
      </c>
      <c r="L149" s="12" t="s">
        <v>526</v>
      </c>
      <c r="M149" s="12">
        <v>0</v>
      </c>
      <c r="N149" s="12">
        <v>0</v>
      </c>
      <c r="O149" s="12">
        <v>4</v>
      </c>
      <c r="P149" s="12">
        <v>1</v>
      </c>
      <c r="Q149" s="12">
        <v>4</v>
      </c>
      <c r="R149" s="12">
        <v>0</v>
      </c>
      <c r="S149" s="12">
        <v>0</v>
      </c>
    </row>
    <row r="150" spans="1:19" x14ac:dyDescent="0.25">
      <c r="A150" t="str">
        <f>'raw data'!D150</f>
        <v>30-39</v>
      </c>
      <c r="B150">
        <v>5</v>
      </c>
      <c r="C150" s="12">
        <v>3</v>
      </c>
      <c r="D150" s="12">
        <v>2</v>
      </c>
      <c r="E150" s="12">
        <v>5</v>
      </c>
      <c r="F150" s="12">
        <v>2</v>
      </c>
      <c r="G150" s="12">
        <v>1</v>
      </c>
      <c r="H150" s="12">
        <v>1</v>
      </c>
      <c r="I150" s="12" t="s">
        <v>526</v>
      </c>
      <c r="J150" s="12">
        <v>5</v>
      </c>
      <c r="K150" s="12">
        <v>1</v>
      </c>
      <c r="L150" s="12">
        <v>1</v>
      </c>
      <c r="M150" s="12">
        <v>1</v>
      </c>
      <c r="N150" s="12">
        <v>1</v>
      </c>
      <c r="O150" s="12">
        <v>3</v>
      </c>
      <c r="P150" s="12">
        <v>0</v>
      </c>
      <c r="Q150" s="12" t="s">
        <v>526</v>
      </c>
      <c r="R150" s="12">
        <v>0</v>
      </c>
      <c r="S150" s="12" t="s">
        <v>526</v>
      </c>
    </row>
    <row r="151" spans="1:19" x14ac:dyDescent="0.25">
      <c r="A151" t="str">
        <f>'raw data'!D151</f>
        <v>24-26</v>
      </c>
      <c r="B151">
        <v>3</v>
      </c>
      <c r="C151" s="12">
        <v>3</v>
      </c>
      <c r="D151" s="12">
        <v>4</v>
      </c>
      <c r="E151" s="12" t="s">
        <v>526</v>
      </c>
      <c r="F151" s="12">
        <v>5</v>
      </c>
      <c r="G151" s="12">
        <v>5</v>
      </c>
      <c r="H151" s="12">
        <v>5</v>
      </c>
      <c r="I151" s="12">
        <v>5</v>
      </c>
      <c r="J151" s="12">
        <v>2</v>
      </c>
      <c r="K151" s="12">
        <v>1</v>
      </c>
      <c r="L151" s="12">
        <v>1</v>
      </c>
      <c r="M151" s="12">
        <v>0</v>
      </c>
      <c r="N151" s="12">
        <v>0</v>
      </c>
      <c r="O151" s="12">
        <v>3</v>
      </c>
      <c r="P151" s="12">
        <v>0</v>
      </c>
      <c r="Q151" s="12" t="s">
        <v>526</v>
      </c>
      <c r="R151" s="12">
        <v>1</v>
      </c>
      <c r="S151" s="12">
        <v>1</v>
      </c>
    </row>
    <row r="152" spans="1:19" x14ac:dyDescent="0.25">
      <c r="A152" t="str">
        <f>'raw data'!D152</f>
        <v>27-29</v>
      </c>
      <c r="B152">
        <v>4</v>
      </c>
      <c r="C152" s="12">
        <v>4</v>
      </c>
      <c r="D152" s="12" t="s">
        <v>526</v>
      </c>
      <c r="E152" s="12" t="s">
        <v>526</v>
      </c>
      <c r="F152" s="12">
        <v>5</v>
      </c>
      <c r="G152" s="12">
        <v>5</v>
      </c>
      <c r="H152" s="12">
        <v>2</v>
      </c>
      <c r="I152" s="12">
        <v>2</v>
      </c>
      <c r="J152" s="12">
        <v>2</v>
      </c>
      <c r="K152" s="12">
        <v>1</v>
      </c>
      <c r="L152" s="12">
        <v>1</v>
      </c>
      <c r="M152" s="12">
        <v>0</v>
      </c>
      <c r="N152" s="12">
        <v>0</v>
      </c>
      <c r="O152" s="12">
        <v>1</v>
      </c>
      <c r="P152" s="12">
        <v>0</v>
      </c>
      <c r="Q152" s="12" t="s">
        <v>526</v>
      </c>
      <c r="R152" s="12" t="s">
        <v>526</v>
      </c>
      <c r="S152" s="12" t="s">
        <v>526</v>
      </c>
    </row>
    <row r="153" spans="1:19" x14ac:dyDescent="0.25">
      <c r="A153" t="str">
        <f>'raw data'!D153</f>
        <v>24-26</v>
      </c>
      <c r="B153">
        <v>3</v>
      </c>
      <c r="C153" s="12">
        <v>4</v>
      </c>
      <c r="D153" s="12" t="s">
        <v>526</v>
      </c>
      <c r="E153" s="12" t="s">
        <v>526</v>
      </c>
      <c r="F153" s="12" t="s">
        <v>526</v>
      </c>
      <c r="G153" s="12">
        <v>5</v>
      </c>
      <c r="H153" s="12">
        <v>5</v>
      </c>
      <c r="I153" s="12">
        <v>5</v>
      </c>
      <c r="J153" s="12">
        <v>2</v>
      </c>
      <c r="K153" s="12">
        <v>1</v>
      </c>
      <c r="L153" s="12">
        <v>1</v>
      </c>
      <c r="M153" s="12">
        <v>1</v>
      </c>
      <c r="N153" s="12">
        <v>0</v>
      </c>
      <c r="O153" s="12">
        <v>3</v>
      </c>
      <c r="P153" s="12">
        <v>0</v>
      </c>
      <c r="Q153" s="12" t="s">
        <v>526</v>
      </c>
      <c r="R153" s="12">
        <v>1</v>
      </c>
      <c r="S153" s="12">
        <v>1</v>
      </c>
    </row>
    <row r="154" spans="1:19" x14ac:dyDescent="0.25">
      <c r="A154" t="str">
        <f>'raw data'!D154</f>
        <v>Above 40</v>
      </c>
      <c r="B154">
        <v>6</v>
      </c>
      <c r="C154" s="12">
        <v>5</v>
      </c>
      <c r="D154" s="12" t="s">
        <v>526</v>
      </c>
      <c r="E154" s="12" t="s">
        <v>526</v>
      </c>
      <c r="F154" s="12" t="s">
        <v>526</v>
      </c>
      <c r="G154" s="12" t="s">
        <v>526</v>
      </c>
      <c r="H154" s="12" t="s">
        <v>526</v>
      </c>
      <c r="I154" s="12" t="s">
        <v>526</v>
      </c>
      <c r="J154" s="12">
        <v>5</v>
      </c>
      <c r="K154" s="12">
        <v>1</v>
      </c>
      <c r="L154" s="12" t="s">
        <v>526</v>
      </c>
      <c r="M154" s="12">
        <v>0</v>
      </c>
      <c r="N154" s="12">
        <v>1</v>
      </c>
      <c r="O154" s="12">
        <v>4</v>
      </c>
      <c r="P154" s="12" t="s">
        <v>526</v>
      </c>
      <c r="Q154" s="12" t="s">
        <v>526</v>
      </c>
      <c r="R154" s="12">
        <v>1</v>
      </c>
      <c r="S154" s="12">
        <v>1</v>
      </c>
    </row>
    <row r="155" spans="1:19" x14ac:dyDescent="0.25">
      <c r="A155" t="str">
        <f>'raw data'!D155</f>
        <v>30-39</v>
      </c>
      <c r="B155">
        <v>5</v>
      </c>
      <c r="C155" s="12">
        <v>3</v>
      </c>
      <c r="D155" s="12" t="s">
        <v>526</v>
      </c>
      <c r="E155" s="12" t="s">
        <v>526</v>
      </c>
      <c r="F155" s="12">
        <v>5</v>
      </c>
      <c r="G155" s="12">
        <v>5</v>
      </c>
      <c r="H155" s="12">
        <v>5</v>
      </c>
      <c r="I155" s="12">
        <v>2</v>
      </c>
      <c r="J155" s="12">
        <v>2</v>
      </c>
      <c r="K155" s="12">
        <v>1</v>
      </c>
      <c r="L155" s="12">
        <v>0</v>
      </c>
      <c r="M155" s="12">
        <v>0</v>
      </c>
      <c r="N155" s="12">
        <v>1</v>
      </c>
      <c r="O155" s="12">
        <v>5</v>
      </c>
      <c r="P155" s="12">
        <v>1</v>
      </c>
      <c r="Q155" s="12">
        <v>2</v>
      </c>
      <c r="R155" s="12">
        <v>1</v>
      </c>
      <c r="S155" s="12">
        <v>1</v>
      </c>
    </row>
    <row r="156" spans="1:19" x14ac:dyDescent="0.25">
      <c r="A156" t="str">
        <f>'raw data'!D156</f>
        <v>24-26</v>
      </c>
      <c r="B156">
        <v>3</v>
      </c>
      <c r="C156" s="12">
        <v>5</v>
      </c>
      <c r="D156" s="12">
        <v>1</v>
      </c>
      <c r="E156" s="12">
        <v>5</v>
      </c>
      <c r="F156" s="12">
        <v>2</v>
      </c>
      <c r="G156" s="12">
        <v>1</v>
      </c>
      <c r="H156" s="12" t="s">
        <v>526</v>
      </c>
      <c r="I156" s="12" t="s">
        <v>526</v>
      </c>
      <c r="J156" s="12">
        <v>2</v>
      </c>
      <c r="K156" s="12" t="s">
        <v>526</v>
      </c>
      <c r="L156" s="12">
        <v>1</v>
      </c>
      <c r="M156" s="12">
        <v>0</v>
      </c>
      <c r="N156" s="12">
        <v>1</v>
      </c>
      <c r="O156" s="12">
        <v>4</v>
      </c>
      <c r="P156" s="12">
        <v>0</v>
      </c>
      <c r="Q156" s="12" t="s">
        <v>526</v>
      </c>
      <c r="R156" s="12">
        <v>1</v>
      </c>
      <c r="S156" s="12" t="s">
        <v>526</v>
      </c>
    </row>
    <row r="157" spans="1:19" x14ac:dyDescent="0.25">
      <c r="A157" t="str">
        <f>'raw data'!D157</f>
        <v>24-26</v>
      </c>
      <c r="B157">
        <v>3</v>
      </c>
      <c r="C157" s="12">
        <v>4</v>
      </c>
      <c r="D157" s="12" t="s">
        <v>526</v>
      </c>
      <c r="E157" s="12" t="s">
        <v>526</v>
      </c>
      <c r="F157" s="12">
        <v>2</v>
      </c>
      <c r="G157" s="12" t="s">
        <v>526</v>
      </c>
      <c r="H157" s="12">
        <v>5</v>
      </c>
      <c r="I157" s="12" t="s">
        <v>526</v>
      </c>
      <c r="J157" s="12" t="s">
        <v>526</v>
      </c>
      <c r="K157" s="12">
        <v>1</v>
      </c>
      <c r="L157" s="12">
        <v>1</v>
      </c>
      <c r="M157" s="12">
        <v>0</v>
      </c>
      <c r="N157" s="12">
        <v>0</v>
      </c>
      <c r="O157" s="12">
        <v>4</v>
      </c>
      <c r="P157" s="12">
        <v>1</v>
      </c>
      <c r="Q157" s="12">
        <v>3</v>
      </c>
      <c r="R157" s="12">
        <v>1</v>
      </c>
      <c r="S157" s="12">
        <v>0</v>
      </c>
    </row>
    <row r="158" spans="1:19" x14ac:dyDescent="0.25">
      <c r="A158" t="str">
        <f>'raw data'!D158</f>
        <v>24-26</v>
      </c>
      <c r="B158">
        <v>3</v>
      </c>
      <c r="C158" s="12">
        <v>2</v>
      </c>
      <c r="D158" s="12" t="s">
        <v>526</v>
      </c>
      <c r="E158" s="12" t="s">
        <v>526</v>
      </c>
      <c r="F158" s="12">
        <v>2</v>
      </c>
      <c r="G158" s="12" t="s">
        <v>526</v>
      </c>
      <c r="H158" s="12" t="s">
        <v>526</v>
      </c>
      <c r="I158" s="12" t="s">
        <v>526</v>
      </c>
      <c r="J158" s="12">
        <v>2</v>
      </c>
      <c r="K158" s="12">
        <v>1</v>
      </c>
      <c r="L158" s="12">
        <v>1</v>
      </c>
      <c r="M158" s="12">
        <v>0</v>
      </c>
      <c r="N158" s="12">
        <v>1</v>
      </c>
      <c r="O158" s="12">
        <v>4</v>
      </c>
      <c r="P158" s="12">
        <v>0</v>
      </c>
      <c r="Q158" s="12" t="s">
        <v>526</v>
      </c>
      <c r="R158" s="12">
        <v>1</v>
      </c>
      <c r="S158" s="12" t="s">
        <v>526</v>
      </c>
    </row>
    <row r="159" spans="1:19" x14ac:dyDescent="0.25">
      <c r="A159" t="str">
        <f>'raw data'!D159</f>
        <v>27-29</v>
      </c>
      <c r="B159">
        <v>4</v>
      </c>
      <c r="C159" s="12">
        <v>3</v>
      </c>
      <c r="D159" s="12" t="s">
        <v>526</v>
      </c>
      <c r="E159" s="12" t="s">
        <v>526</v>
      </c>
      <c r="F159" s="12">
        <v>5</v>
      </c>
      <c r="G159" s="12">
        <v>2</v>
      </c>
      <c r="H159" s="12">
        <v>2</v>
      </c>
      <c r="I159" s="12">
        <v>2</v>
      </c>
      <c r="J159" s="12">
        <v>5</v>
      </c>
      <c r="K159" s="12">
        <v>1</v>
      </c>
      <c r="L159" s="12">
        <v>1</v>
      </c>
      <c r="M159" s="12">
        <v>0</v>
      </c>
      <c r="N159" s="12">
        <v>1</v>
      </c>
      <c r="O159" s="12">
        <v>4</v>
      </c>
      <c r="P159" s="12">
        <v>1</v>
      </c>
      <c r="Q159" s="12">
        <v>4</v>
      </c>
      <c r="R159" s="12">
        <v>0</v>
      </c>
      <c r="S159" s="12">
        <v>0</v>
      </c>
    </row>
    <row r="160" spans="1:19" x14ac:dyDescent="0.25">
      <c r="A160" t="str">
        <f>'raw data'!D160</f>
        <v>27-29</v>
      </c>
      <c r="B160">
        <v>4</v>
      </c>
      <c r="C160" s="12">
        <v>3</v>
      </c>
      <c r="D160" s="12" t="s">
        <v>526</v>
      </c>
      <c r="E160" s="12" t="s">
        <v>526</v>
      </c>
      <c r="F160" s="12">
        <v>1</v>
      </c>
      <c r="G160" s="12">
        <v>2</v>
      </c>
      <c r="H160" s="12">
        <v>2</v>
      </c>
      <c r="I160" s="12">
        <v>2</v>
      </c>
      <c r="J160" s="12">
        <v>5</v>
      </c>
      <c r="K160" s="12">
        <v>1</v>
      </c>
      <c r="L160" s="12" t="s">
        <v>526</v>
      </c>
      <c r="M160" s="12">
        <v>0</v>
      </c>
      <c r="N160" s="12">
        <v>1</v>
      </c>
      <c r="O160" s="12">
        <v>4</v>
      </c>
      <c r="P160" s="12">
        <v>1</v>
      </c>
      <c r="Q160" s="12">
        <v>3</v>
      </c>
      <c r="R160" s="12">
        <v>0</v>
      </c>
      <c r="S160" s="12">
        <v>0</v>
      </c>
    </row>
    <row r="161" spans="1:19" x14ac:dyDescent="0.25">
      <c r="A161" t="str">
        <f>'raw data'!D161</f>
        <v>27-29</v>
      </c>
      <c r="B161">
        <v>4</v>
      </c>
      <c r="C161" s="12">
        <v>3</v>
      </c>
      <c r="D161" s="12" t="s">
        <v>526</v>
      </c>
      <c r="E161" s="12" t="s">
        <v>526</v>
      </c>
      <c r="F161" s="12">
        <v>5</v>
      </c>
      <c r="G161" s="12">
        <v>2</v>
      </c>
      <c r="H161" s="12">
        <v>2</v>
      </c>
      <c r="I161" s="12">
        <v>2</v>
      </c>
      <c r="J161" s="12">
        <v>5</v>
      </c>
      <c r="K161" s="12">
        <v>1</v>
      </c>
      <c r="L161" s="12">
        <v>0</v>
      </c>
      <c r="M161" s="12">
        <v>0</v>
      </c>
      <c r="N161" s="12">
        <v>1</v>
      </c>
      <c r="O161" s="12">
        <v>4</v>
      </c>
      <c r="P161" s="12">
        <v>1</v>
      </c>
      <c r="Q161" s="12">
        <v>4</v>
      </c>
      <c r="R161" s="12">
        <v>0</v>
      </c>
      <c r="S161" s="12">
        <v>0</v>
      </c>
    </row>
    <row r="162" spans="1:19" x14ac:dyDescent="0.25">
      <c r="A162" t="str">
        <f>'raw data'!D162</f>
        <v>27-29</v>
      </c>
      <c r="B162">
        <v>4</v>
      </c>
      <c r="C162" s="12">
        <v>4</v>
      </c>
      <c r="D162" s="12">
        <v>1</v>
      </c>
      <c r="E162" s="12">
        <v>1</v>
      </c>
      <c r="F162" s="12" t="s">
        <v>526</v>
      </c>
      <c r="G162" s="12" t="s">
        <v>526</v>
      </c>
      <c r="H162" s="12">
        <v>5</v>
      </c>
      <c r="I162" s="12">
        <v>2</v>
      </c>
      <c r="J162" s="12">
        <v>2</v>
      </c>
      <c r="K162" s="12">
        <v>1</v>
      </c>
      <c r="L162" s="12">
        <v>0</v>
      </c>
      <c r="M162" s="12">
        <v>0</v>
      </c>
      <c r="N162" s="12">
        <v>1</v>
      </c>
      <c r="O162" s="12">
        <v>4</v>
      </c>
      <c r="P162" s="12">
        <v>0</v>
      </c>
      <c r="Q162" s="12" t="s">
        <v>526</v>
      </c>
      <c r="R162" s="12">
        <v>1</v>
      </c>
      <c r="S162" s="12" t="s">
        <v>526</v>
      </c>
    </row>
    <row r="163" spans="1:19" x14ac:dyDescent="0.25">
      <c r="A163" t="str">
        <f>'raw data'!D163</f>
        <v>30-39</v>
      </c>
      <c r="B163">
        <v>5</v>
      </c>
      <c r="C163" s="12">
        <v>3</v>
      </c>
      <c r="D163" s="12">
        <v>2</v>
      </c>
      <c r="E163" s="12">
        <v>5</v>
      </c>
      <c r="F163" s="12">
        <v>2</v>
      </c>
      <c r="G163" s="12">
        <v>1</v>
      </c>
      <c r="H163" s="12">
        <v>1</v>
      </c>
      <c r="I163" s="12" t="s">
        <v>526</v>
      </c>
      <c r="J163" s="12">
        <v>5</v>
      </c>
      <c r="K163" s="12">
        <v>1</v>
      </c>
      <c r="L163" s="12">
        <v>1</v>
      </c>
      <c r="M163" s="12">
        <v>1</v>
      </c>
      <c r="N163" s="12" t="s">
        <v>526</v>
      </c>
      <c r="O163" s="12">
        <v>3</v>
      </c>
      <c r="P163" s="12">
        <v>1</v>
      </c>
      <c r="Q163" s="12">
        <v>1</v>
      </c>
      <c r="R163" s="12">
        <v>0</v>
      </c>
      <c r="S163" s="12" t="s">
        <v>526</v>
      </c>
    </row>
    <row r="164" spans="1:19" x14ac:dyDescent="0.25">
      <c r="A164" t="str">
        <f>'raw data'!D164</f>
        <v>21-23</v>
      </c>
      <c r="B164">
        <v>2</v>
      </c>
      <c r="C164" s="12">
        <v>3</v>
      </c>
      <c r="D164" s="12">
        <v>4</v>
      </c>
      <c r="E164" s="12" t="s">
        <v>526</v>
      </c>
      <c r="F164" s="12">
        <v>5</v>
      </c>
      <c r="G164" s="12">
        <v>5</v>
      </c>
      <c r="H164" s="12">
        <v>2</v>
      </c>
      <c r="I164" s="12">
        <v>5</v>
      </c>
      <c r="J164" s="12" t="s">
        <v>526</v>
      </c>
      <c r="K164" s="12">
        <v>1</v>
      </c>
      <c r="L164" s="12">
        <v>1</v>
      </c>
      <c r="M164" s="12">
        <v>1</v>
      </c>
      <c r="N164" s="12">
        <v>0</v>
      </c>
      <c r="O164" s="12">
        <v>2</v>
      </c>
      <c r="P164" s="12">
        <v>0</v>
      </c>
      <c r="Q164" s="12" t="s">
        <v>526</v>
      </c>
      <c r="R164" s="12">
        <v>1</v>
      </c>
      <c r="S164" s="12">
        <v>1</v>
      </c>
    </row>
    <row r="165" spans="1:19" x14ac:dyDescent="0.25">
      <c r="A165" t="str">
        <f>'raw data'!D165</f>
        <v>30-39</v>
      </c>
      <c r="B165">
        <v>5</v>
      </c>
      <c r="C165" s="12">
        <v>3</v>
      </c>
      <c r="D165" s="12">
        <v>2</v>
      </c>
      <c r="E165" s="12">
        <v>2</v>
      </c>
      <c r="F165" s="12">
        <v>2</v>
      </c>
      <c r="G165" s="12">
        <v>1</v>
      </c>
      <c r="H165" s="12">
        <v>1</v>
      </c>
      <c r="I165" s="12" t="s">
        <v>526</v>
      </c>
      <c r="J165" s="12">
        <v>5</v>
      </c>
      <c r="K165" s="12">
        <v>1</v>
      </c>
      <c r="L165" s="12">
        <v>1</v>
      </c>
      <c r="M165" s="12">
        <v>1</v>
      </c>
      <c r="N165" s="12" t="s">
        <v>526</v>
      </c>
      <c r="O165" s="12">
        <v>3</v>
      </c>
      <c r="P165" s="12">
        <v>1</v>
      </c>
      <c r="Q165" s="12">
        <v>1</v>
      </c>
      <c r="R165" s="12">
        <v>0</v>
      </c>
      <c r="S165" s="12" t="s">
        <v>526</v>
      </c>
    </row>
    <row r="166" spans="1:19" x14ac:dyDescent="0.25">
      <c r="A166" t="str">
        <f>'raw data'!D166</f>
        <v>21-23</v>
      </c>
      <c r="B166">
        <v>2</v>
      </c>
      <c r="C166" s="12">
        <v>3</v>
      </c>
      <c r="D166" s="12">
        <v>2</v>
      </c>
      <c r="E166" s="12">
        <v>1</v>
      </c>
      <c r="F166" s="12">
        <v>1</v>
      </c>
      <c r="G166" s="12">
        <v>2</v>
      </c>
      <c r="H166" s="12">
        <v>2</v>
      </c>
      <c r="I166" s="12">
        <v>1</v>
      </c>
      <c r="J166" s="12">
        <v>1</v>
      </c>
      <c r="K166" s="12">
        <v>0</v>
      </c>
      <c r="L166" s="12" t="s">
        <v>526</v>
      </c>
      <c r="M166" s="12">
        <v>0</v>
      </c>
      <c r="N166" s="12">
        <v>0</v>
      </c>
      <c r="O166" s="12">
        <v>5</v>
      </c>
      <c r="P166" s="12">
        <v>1</v>
      </c>
      <c r="Q166" s="12">
        <v>2</v>
      </c>
      <c r="R166" s="12">
        <v>1</v>
      </c>
      <c r="S166" s="12">
        <v>0</v>
      </c>
    </row>
    <row r="167" spans="1:19" x14ac:dyDescent="0.25">
      <c r="A167" t="str">
        <f>'raw data'!D167</f>
        <v>24-26</v>
      </c>
      <c r="B167">
        <v>3</v>
      </c>
      <c r="C167" s="12">
        <v>4</v>
      </c>
      <c r="D167" s="12" t="s">
        <v>526</v>
      </c>
      <c r="E167" s="12" t="s">
        <v>526</v>
      </c>
      <c r="F167" s="12" t="s">
        <v>526</v>
      </c>
      <c r="G167" s="12" t="s">
        <v>526</v>
      </c>
      <c r="H167" s="12">
        <v>5</v>
      </c>
      <c r="I167" s="12" t="s">
        <v>526</v>
      </c>
      <c r="J167" s="12" t="s">
        <v>526</v>
      </c>
      <c r="K167" s="12">
        <v>1</v>
      </c>
      <c r="L167" s="12">
        <v>1</v>
      </c>
      <c r="M167" s="12">
        <v>1</v>
      </c>
      <c r="N167" s="12">
        <v>0</v>
      </c>
      <c r="O167" s="12">
        <v>4</v>
      </c>
      <c r="P167" s="12">
        <v>1</v>
      </c>
      <c r="Q167" s="12">
        <v>4</v>
      </c>
      <c r="R167" s="12">
        <v>1</v>
      </c>
      <c r="S167" s="12">
        <v>0</v>
      </c>
    </row>
    <row r="168" spans="1:19" x14ac:dyDescent="0.25">
      <c r="A168" t="str">
        <f>'raw data'!D168</f>
        <v>18-20</v>
      </c>
      <c r="B168">
        <v>1</v>
      </c>
      <c r="C168" s="12">
        <v>1</v>
      </c>
      <c r="D168" s="12">
        <v>1</v>
      </c>
      <c r="E168" s="12">
        <v>1</v>
      </c>
      <c r="F168" s="12">
        <v>2</v>
      </c>
      <c r="G168" s="12">
        <v>1</v>
      </c>
      <c r="H168" s="12">
        <v>1</v>
      </c>
      <c r="I168" s="12">
        <v>1</v>
      </c>
      <c r="J168" s="12">
        <v>1</v>
      </c>
      <c r="K168" s="12">
        <v>1</v>
      </c>
      <c r="L168" s="12" t="s">
        <v>526</v>
      </c>
      <c r="M168" s="12">
        <v>0</v>
      </c>
      <c r="N168" s="12">
        <v>1</v>
      </c>
      <c r="O168" s="12">
        <v>2</v>
      </c>
      <c r="P168" s="12" t="s">
        <v>526</v>
      </c>
      <c r="Q168" s="12" t="s">
        <v>526</v>
      </c>
      <c r="R168" s="12">
        <v>1</v>
      </c>
      <c r="S168" s="12" t="s">
        <v>526</v>
      </c>
    </row>
    <row r="169" spans="1:19" x14ac:dyDescent="0.25">
      <c r="A169" t="str">
        <f>'raw data'!D169</f>
        <v>30-39</v>
      </c>
      <c r="B169">
        <v>5</v>
      </c>
      <c r="C169" s="12">
        <v>3</v>
      </c>
      <c r="D169" s="12" t="s">
        <v>526</v>
      </c>
      <c r="E169" s="12" t="s">
        <v>526</v>
      </c>
      <c r="F169" s="12">
        <v>5</v>
      </c>
      <c r="G169" s="12">
        <v>2</v>
      </c>
      <c r="H169" s="12">
        <v>2</v>
      </c>
      <c r="I169" s="12">
        <v>2</v>
      </c>
      <c r="J169" s="12">
        <v>2</v>
      </c>
      <c r="K169" s="12">
        <v>0</v>
      </c>
      <c r="L169" s="12">
        <v>0</v>
      </c>
      <c r="M169" s="12" t="s">
        <v>526</v>
      </c>
      <c r="N169" s="12">
        <v>1</v>
      </c>
      <c r="O169" s="12">
        <v>5</v>
      </c>
      <c r="P169" s="12">
        <v>0</v>
      </c>
      <c r="Q169" s="12" t="s">
        <v>526</v>
      </c>
      <c r="R169" s="12">
        <v>1</v>
      </c>
      <c r="S169" s="12">
        <v>1</v>
      </c>
    </row>
    <row r="170" spans="1:19" x14ac:dyDescent="0.25">
      <c r="A170" t="str">
        <f>'raw data'!D170</f>
        <v>27-29</v>
      </c>
      <c r="B170">
        <v>4</v>
      </c>
      <c r="C170" s="12">
        <v>4</v>
      </c>
      <c r="D170" s="12" t="s">
        <v>526</v>
      </c>
      <c r="E170" s="12" t="s">
        <v>526</v>
      </c>
      <c r="F170" s="12" t="s">
        <v>526</v>
      </c>
      <c r="G170" s="12">
        <v>5</v>
      </c>
      <c r="H170" s="12">
        <v>2</v>
      </c>
      <c r="I170" s="12">
        <v>2</v>
      </c>
      <c r="J170" s="12">
        <v>2</v>
      </c>
      <c r="K170" s="12">
        <v>1</v>
      </c>
      <c r="L170" s="12">
        <v>0</v>
      </c>
      <c r="M170" s="12">
        <v>0</v>
      </c>
      <c r="N170" s="12">
        <v>1</v>
      </c>
      <c r="O170" s="12">
        <v>4</v>
      </c>
      <c r="P170" s="12">
        <v>0</v>
      </c>
      <c r="Q170" s="12" t="s">
        <v>526</v>
      </c>
      <c r="R170" s="12">
        <v>1</v>
      </c>
      <c r="S170" s="12" t="s">
        <v>526</v>
      </c>
    </row>
    <row r="171" spans="1:19" x14ac:dyDescent="0.25">
      <c r="A171" t="str">
        <f>'raw data'!D171</f>
        <v>24-26</v>
      </c>
      <c r="B171">
        <v>3</v>
      </c>
      <c r="C171" s="12">
        <v>4</v>
      </c>
      <c r="D171" s="12" t="s">
        <v>526</v>
      </c>
      <c r="E171" s="12" t="s">
        <v>526</v>
      </c>
      <c r="F171" s="12" t="s">
        <v>526</v>
      </c>
      <c r="G171" s="12">
        <v>5</v>
      </c>
      <c r="H171" s="12">
        <v>5</v>
      </c>
      <c r="I171" s="12">
        <v>5</v>
      </c>
      <c r="J171" s="12">
        <v>2</v>
      </c>
      <c r="K171" s="12">
        <v>1</v>
      </c>
      <c r="L171" s="12">
        <v>1</v>
      </c>
      <c r="M171" s="12">
        <v>1</v>
      </c>
      <c r="N171" s="12">
        <v>0</v>
      </c>
      <c r="O171" s="12">
        <v>3</v>
      </c>
      <c r="P171" s="12">
        <v>0</v>
      </c>
      <c r="Q171" s="12" t="s">
        <v>526</v>
      </c>
      <c r="R171" s="12">
        <v>1</v>
      </c>
      <c r="S171" s="12">
        <v>1</v>
      </c>
    </row>
    <row r="172" spans="1:19" x14ac:dyDescent="0.25">
      <c r="A172" t="str">
        <f>'raw data'!D172</f>
        <v>24-26</v>
      </c>
      <c r="B172">
        <v>3</v>
      </c>
      <c r="C172" s="12">
        <v>2</v>
      </c>
      <c r="D172" s="12">
        <v>2</v>
      </c>
      <c r="E172" s="12">
        <v>5</v>
      </c>
      <c r="F172" s="12">
        <v>1</v>
      </c>
      <c r="G172" s="12">
        <v>2</v>
      </c>
      <c r="H172" s="12">
        <v>1</v>
      </c>
      <c r="I172" s="12">
        <v>1</v>
      </c>
      <c r="J172" s="12">
        <v>2</v>
      </c>
      <c r="K172" s="12">
        <v>1</v>
      </c>
      <c r="L172" s="12">
        <v>1</v>
      </c>
      <c r="M172" s="12">
        <v>1</v>
      </c>
      <c r="N172" s="12">
        <v>0</v>
      </c>
      <c r="O172" s="12">
        <v>2</v>
      </c>
      <c r="P172" s="12">
        <v>1</v>
      </c>
      <c r="Q172" s="12">
        <v>4</v>
      </c>
      <c r="R172" s="12" t="s">
        <v>526</v>
      </c>
      <c r="S172" s="12">
        <v>1</v>
      </c>
    </row>
    <row r="173" spans="1:19" x14ac:dyDescent="0.25">
      <c r="A173" t="str">
        <f>'raw data'!D173</f>
        <v>24-26</v>
      </c>
      <c r="B173">
        <v>3</v>
      </c>
      <c r="C173" s="12">
        <v>3</v>
      </c>
      <c r="D173" s="12" t="s">
        <v>526</v>
      </c>
      <c r="E173" s="12" t="s">
        <v>526</v>
      </c>
      <c r="F173" s="12" t="s">
        <v>526</v>
      </c>
      <c r="G173" s="12">
        <v>5</v>
      </c>
      <c r="H173" s="12">
        <v>5</v>
      </c>
      <c r="I173" s="12">
        <v>5</v>
      </c>
      <c r="J173" s="12">
        <v>2</v>
      </c>
      <c r="K173" s="12">
        <v>1</v>
      </c>
      <c r="L173" s="12">
        <v>1</v>
      </c>
      <c r="M173" s="12">
        <v>1</v>
      </c>
      <c r="N173" s="12">
        <v>0</v>
      </c>
      <c r="O173" s="12">
        <v>3</v>
      </c>
      <c r="P173" s="12">
        <v>0</v>
      </c>
      <c r="Q173" s="12" t="s">
        <v>526</v>
      </c>
      <c r="R173" s="12">
        <v>1</v>
      </c>
      <c r="S173" s="12">
        <v>1</v>
      </c>
    </row>
    <row r="174" spans="1:19" x14ac:dyDescent="0.25">
      <c r="A174" t="str">
        <f>'raw data'!D174</f>
        <v>30-39</v>
      </c>
      <c r="B174">
        <v>5</v>
      </c>
      <c r="C174" s="12">
        <v>3</v>
      </c>
      <c r="D174" s="12">
        <v>4</v>
      </c>
      <c r="E174" s="12" t="s">
        <v>526</v>
      </c>
      <c r="F174" s="12">
        <v>1</v>
      </c>
      <c r="G174" s="12">
        <v>1</v>
      </c>
      <c r="H174" s="12">
        <v>2</v>
      </c>
      <c r="I174" s="12">
        <v>1</v>
      </c>
      <c r="J174" s="12">
        <v>1</v>
      </c>
      <c r="K174" s="12">
        <v>0</v>
      </c>
      <c r="L174" s="12">
        <v>0</v>
      </c>
      <c r="M174" s="12" t="s">
        <v>526</v>
      </c>
      <c r="N174" s="12">
        <v>0</v>
      </c>
      <c r="O174" s="12">
        <v>3</v>
      </c>
      <c r="P174" s="12">
        <v>1</v>
      </c>
      <c r="Q174" s="12">
        <v>2</v>
      </c>
      <c r="R174" s="12">
        <v>1</v>
      </c>
      <c r="S174" s="12" t="s">
        <v>526</v>
      </c>
    </row>
    <row r="175" spans="1:19" x14ac:dyDescent="0.25">
      <c r="A175" t="str">
        <f>'raw data'!D175</f>
        <v>27-29</v>
      </c>
      <c r="B175">
        <v>4</v>
      </c>
      <c r="C175" s="12">
        <v>2</v>
      </c>
      <c r="D175" s="12">
        <v>2</v>
      </c>
      <c r="E175" s="12">
        <v>5</v>
      </c>
      <c r="F175" s="12">
        <v>1</v>
      </c>
      <c r="G175" s="12">
        <v>2</v>
      </c>
      <c r="H175" s="12">
        <v>1</v>
      </c>
      <c r="I175" s="12">
        <v>2</v>
      </c>
      <c r="J175" s="12">
        <v>2</v>
      </c>
      <c r="K175" s="12">
        <v>1</v>
      </c>
      <c r="L175" s="12">
        <v>1</v>
      </c>
      <c r="M175" s="12">
        <v>0</v>
      </c>
      <c r="N175" s="12">
        <v>0</v>
      </c>
      <c r="O175" s="12">
        <v>3</v>
      </c>
      <c r="P175" s="12">
        <v>1</v>
      </c>
      <c r="Q175" s="12">
        <v>1</v>
      </c>
      <c r="R175" s="12">
        <v>1</v>
      </c>
      <c r="S175" s="12">
        <v>1</v>
      </c>
    </row>
    <row r="176" spans="1:19" x14ac:dyDescent="0.25">
      <c r="A176" t="str">
        <f>'raw data'!D176</f>
        <v>24-26</v>
      </c>
      <c r="B176">
        <v>3</v>
      </c>
      <c r="C176" s="12">
        <v>2</v>
      </c>
      <c r="D176" s="12">
        <v>2</v>
      </c>
      <c r="E176" s="12">
        <v>5</v>
      </c>
      <c r="F176" s="12">
        <v>1</v>
      </c>
      <c r="G176" s="12">
        <v>1</v>
      </c>
      <c r="H176" s="12">
        <v>1</v>
      </c>
      <c r="I176" s="12">
        <v>1</v>
      </c>
      <c r="J176" s="12">
        <v>2</v>
      </c>
      <c r="K176" s="12">
        <v>1</v>
      </c>
      <c r="L176" s="12">
        <v>1</v>
      </c>
      <c r="M176" s="12">
        <v>0</v>
      </c>
      <c r="N176" s="12">
        <v>0</v>
      </c>
      <c r="O176" s="12">
        <v>2</v>
      </c>
      <c r="P176" s="12">
        <v>1</v>
      </c>
      <c r="Q176" s="12">
        <v>3</v>
      </c>
      <c r="R176" s="12" t="s">
        <v>526</v>
      </c>
      <c r="S176" s="12">
        <v>0</v>
      </c>
    </row>
    <row r="177" spans="1:19" x14ac:dyDescent="0.25">
      <c r="A177" t="str">
        <f>'raw data'!D177</f>
        <v>30-39</v>
      </c>
      <c r="B177">
        <v>5</v>
      </c>
      <c r="C177" s="12">
        <v>3</v>
      </c>
      <c r="D177" s="12">
        <v>2</v>
      </c>
      <c r="E177" s="12">
        <v>5</v>
      </c>
      <c r="F177" s="12">
        <v>2</v>
      </c>
      <c r="G177" s="12">
        <v>1</v>
      </c>
      <c r="H177" s="12">
        <v>1</v>
      </c>
      <c r="I177" s="12" t="s">
        <v>526</v>
      </c>
      <c r="J177" s="12">
        <v>5</v>
      </c>
      <c r="K177" s="12">
        <v>1</v>
      </c>
      <c r="L177" s="12">
        <v>1</v>
      </c>
      <c r="M177" s="12">
        <v>1</v>
      </c>
      <c r="N177" s="12" t="s">
        <v>526</v>
      </c>
      <c r="O177" s="12">
        <v>3</v>
      </c>
      <c r="P177" s="12">
        <v>1</v>
      </c>
      <c r="Q177" s="12">
        <v>1</v>
      </c>
      <c r="R177" s="12">
        <v>0</v>
      </c>
      <c r="S177" s="12" t="s">
        <v>526</v>
      </c>
    </row>
    <row r="178" spans="1:19" x14ac:dyDescent="0.25">
      <c r="A178" t="str">
        <f>'raw data'!D178</f>
        <v>27-29</v>
      </c>
      <c r="B178">
        <v>4</v>
      </c>
      <c r="C178" s="12">
        <v>2</v>
      </c>
      <c r="D178" s="12">
        <v>2</v>
      </c>
      <c r="E178" s="12">
        <v>5</v>
      </c>
      <c r="F178" s="12">
        <v>1</v>
      </c>
      <c r="G178" s="12">
        <v>2</v>
      </c>
      <c r="H178" s="12">
        <v>1</v>
      </c>
      <c r="I178" s="12">
        <v>1</v>
      </c>
      <c r="J178" s="12">
        <v>2</v>
      </c>
      <c r="K178" s="12">
        <v>1</v>
      </c>
      <c r="L178" s="12">
        <v>1</v>
      </c>
      <c r="M178" s="12">
        <v>0</v>
      </c>
      <c r="N178" s="12">
        <v>0</v>
      </c>
      <c r="O178" s="12">
        <v>3</v>
      </c>
      <c r="P178" s="12">
        <v>1</v>
      </c>
      <c r="Q178" s="12">
        <v>3</v>
      </c>
      <c r="R178" s="12" t="s">
        <v>526</v>
      </c>
      <c r="S178" s="12">
        <v>1</v>
      </c>
    </row>
    <row r="179" spans="1:19" x14ac:dyDescent="0.25">
      <c r="A179" t="str">
        <f>'raw data'!D179</f>
        <v>27-29</v>
      </c>
      <c r="B179">
        <v>4</v>
      </c>
      <c r="C179" s="12">
        <v>3</v>
      </c>
      <c r="D179" s="12">
        <v>2</v>
      </c>
      <c r="E179" s="12">
        <v>2</v>
      </c>
      <c r="F179" s="12">
        <v>1</v>
      </c>
      <c r="G179" s="12">
        <v>2</v>
      </c>
      <c r="H179" s="12">
        <v>2</v>
      </c>
      <c r="I179" s="12">
        <v>2</v>
      </c>
      <c r="J179" s="12">
        <v>1</v>
      </c>
      <c r="K179" s="12">
        <v>1</v>
      </c>
      <c r="L179" s="12" t="s">
        <v>526</v>
      </c>
      <c r="M179" s="12">
        <v>0</v>
      </c>
      <c r="N179" s="12">
        <v>0</v>
      </c>
      <c r="O179" s="12">
        <v>4</v>
      </c>
      <c r="P179" s="12">
        <v>1</v>
      </c>
      <c r="Q179" s="12">
        <v>5</v>
      </c>
      <c r="R179" s="12">
        <v>1</v>
      </c>
      <c r="S179" s="12">
        <v>0</v>
      </c>
    </row>
    <row r="180" spans="1:19" x14ac:dyDescent="0.25">
      <c r="A180" t="str">
        <f>'raw data'!D180</f>
        <v>30-39</v>
      </c>
      <c r="B180">
        <v>5</v>
      </c>
      <c r="C180" s="12">
        <v>3</v>
      </c>
      <c r="D180" s="12" t="s">
        <v>526</v>
      </c>
      <c r="E180" s="12" t="s">
        <v>526</v>
      </c>
      <c r="F180" s="12">
        <v>5</v>
      </c>
      <c r="G180" s="12">
        <v>2</v>
      </c>
      <c r="H180" s="12">
        <v>5</v>
      </c>
      <c r="I180" s="12">
        <v>2</v>
      </c>
      <c r="J180" s="12">
        <v>2</v>
      </c>
      <c r="K180" s="12">
        <v>1</v>
      </c>
      <c r="L180" s="12">
        <v>0</v>
      </c>
      <c r="M180" s="12">
        <v>0</v>
      </c>
      <c r="N180" s="12">
        <v>1</v>
      </c>
      <c r="O180" s="12">
        <v>5</v>
      </c>
      <c r="P180" s="12">
        <v>1</v>
      </c>
      <c r="Q180" s="12">
        <v>2</v>
      </c>
      <c r="R180" s="12">
        <v>1</v>
      </c>
      <c r="S180" s="12">
        <v>1</v>
      </c>
    </row>
    <row r="181" spans="1:19" x14ac:dyDescent="0.25">
      <c r="A181" t="str">
        <f>'raw data'!D181</f>
        <v>30-39</v>
      </c>
      <c r="B181">
        <v>5</v>
      </c>
      <c r="C181" s="12">
        <v>3</v>
      </c>
      <c r="D181" s="12" t="s">
        <v>526</v>
      </c>
      <c r="E181" s="12" t="s">
        <v>526</v>
      </c>
      <c r="F181" s="12">
        <v>5</v>
      </c>
      <c r="G181" s="12">
        <v>2</v>
      </c>
      <c r="H181" s="12">
        <v>2</v>
      </c>
      <c r="I181" s="12">
        <v>1</v>
      </c>
      <c r="J181" s="12">
        <v>1</v>
      </c>
      <c r="K181" s="12">
        <v>1</v>
      </c>
      <c r="L181" s="12">
        <v>0</v>
      </c>
      <c r="M181" s="12">
        <v>0</v>
      </c>
      <c r="N181" s="12">
        <v>1</v>
      </c>
      <c r="O181" s="12">
        <v>5</v>
      </c>
      <c r="P181" s="12">
        <v>0</v>
      </c>
      <c r="Q181" s="12" t="s">
        <v>526</v>
      </c>
      <c r="R181" s="12" t="s">
        <v>526</v>
      </c>
      <c r="S181" s="12">
        <v>1</v>
      </c>
    </row>
    <row r="182" spans="1:19" x14ac:dyDescent="0.25">
      <c r="A182" t="str">
        <f>'raw data'!D182</f>
        <v>24-26</v>
      </c>
      <c r="B182">
        <v>3</v>
      </c>
      <c r="C182" s="12">
        <v>1</v>
      </c>
      <c r="D182" s="12">
        <v>1</v>
      </c>
      <c r="E182" s="12">
        <v>1</v>
      </c>
      <c r="F182" s="12">
        <v>2</v>
      </c>
      <c r="G182" s="12">
        <v>1</v>
      </c>
      <c r="H182" s="12" t="s">
        <v>526</v>
      </c>
      <c r="I182" s="12">
        <v>1</v>
      </c>
      <c r="J182" s="12">
        <v>1</v>
      </c>
      <c r="K182" s="12">
        <v>1</v>
      </c>
      <c r="L182" s="12">
        <v>1</v>
      </c>
      <c r="M182" s="12">
        <v>0</v>
      </c>
      <c r="N182" s="12">
        <v>1</v>
      </c>
      <c r="O182" s="12">
        <v>2</v>
      </c>
      <c r="P182" s="12">
        <v>0</v>
      </c>
      <c r="Q182" s="12" t="s">
        <v>526</v>
      </c>
      <c r="R182" s="12">
        <v>1</v>
      </c>
      <c r="S182" s="12">
        <v>1</v>
      </c>
    </row>
    <row r="183" spans="1:19" x14ac:dyDescent="0.25">
      <c r="A183" t="str">
        <f>'raw data'!D183</f>
        <v>27-29</v>
      </c>
      <c r="B183">
        <v>4</v>
      </c>
      <c r="C183" s="12">
        <v>2</v>
      </c>
      <c r="D183" s="12">
        <v>1</v>
      </c>
      <c r="E183" s="12">
        <v>5</v>
      </c>
      <c r="F183" s="12" t="s">
        <v>526</v>
      </c>
      <c r="G183" s="12">
        <v>1</v>
      </c>
      <c r="H183" s="12" t="s">
        <v>526</v>
      </c>
      <c r="I183" s="12" t="s">
        <v>526</v>
      </c>
      <c r="J183" s="12">
        <v>1</v>
      </c>
      <c r="K183" s="12">
        <v>0</v>
      </c>
      <c r="L183" s="12">
        <v>1</v>
      </c>
      <c r="M183" s="12" t="s">
        <v>526</v>
      </c>
      <c r="N183" s="12">
        <v>0</v>
      </c>
      <c r="O183" s="12">
        <v>1</v>
      </c>
      <c r="P183" s="12">
        <v>0</v>
      </c>
      <c r="Q183" s="12" t="s">
        <v>526</v>
      </c>
      <c r="R183" s="12">
        <v>0</v>
      </c>
      <c r="S183" s="12">
        <v>0</v>
      </c>
    </row>
    <row r="184" spans="1:19" x14ac:dyDescent="0.25">
      <c r="A184" t="str">
        <f>'raw data'!D184</f>
        <v>18-20</v>
      </c>
      <c r="B184">
        <v>1</v>
      </c>
      <c r="C184" s="12">
        <v>1</v>
      </c>
      <c r="D184" s="12">
        <v>1</v>
      </c>
      <c r="E184" s="12">
        <v>2</v>
      </c>
      <c r="F184" s="12">
        <v>2</v>
      </c>
      <c r="G184" s="12">
        <v>1</v>
      </c>
      <c r="H184" s="12">
        <v>1</v>
      </c>
      <c r="I184" s="12">
        <v>1</v>
      </c>
      <c r="J184" s="12">
        <v>1</v>
      </c>
      <c r="K184" s="12">
        <v>1</v>
      </c>
      <c r="L184" s="12" t="s">
        <v>526</v>
      </c>
      <c r="M184" s="12">
        <v>0</v>
      </c>
      <c r="N184" s="12">
        <v>1</v>
      </c>
      <c r="O184" s="12">
        <v>4</v>
      </c>
      <c r="P184" s="12" t="s">
        <v>526</v>
      </c>
      <c r="Q184" s="12" t="s">
        <v>526</v>
      </c>
      <c r="R184" s="12">
        <v>1</v>
      </c>
      <c r="S184" s="12" t="s">
        <v>526</v>
      </c>
    </row>
    <row r="185" spans="1:19" x14ac:dyDescent="0.25">
      <c r="A185" t="str">
        <f>'raw data'!D185</f>
        <v>27-29</v>
      </c>
      <c r="B185">
        <v>4</v>
      </c>
      <c r="C185" s="12">
        <v>4</v>
      </c>
      <c r="D185" s="12" t="s">
        <v>526</v>
      </c>
      <c r="E185" s="12" t="s">
        <v>526</v>
      </c>
      <c r="F185" s="12">
        <v>5</v>
      </c>
      <c r="G185" s="12">
        <v>5</v>
      </c>
      <c r="H185" s="12">
        <v>2</v>
      </c>
      <c r="I185" s="12">
        <v>2</v>
      </c>
      <c r="J185" s="12">
        <v>2</v>
      </c>
      <c r="K185" s="12">
        <v>1</v>
      </c>
      <c r="L185" s="12">
        <v>0</v>
      </c>
      <c r="M185" s="12">
        <v>0</v>
      </c>
      <c r="N185" s="12">
        <v>0</v>
      </c>
      <c r="O185" s="12">
        <v>1</v>
      </c>
      <c r="P185" s="12">
        <v>0</v>
      </c>
      <c r="Q185" s="12" t="s">
        <v>526</v>
      </c>
      <c r="R185" s="12" t="s">
        <v>526</v>
      </c>
      <c r="S185" s="12" t="s">
        <v>526</v>
      </c>
    </row>
    <row r="186" spans="1:19" x14ac:dyDescent="0.25">
      <c r="A186" t="str">
        <f>'raw data'!D186</f>
        <v>24-26</v>
      </c>
      <c r="B186">
        <v>3</v>
      </c>
      <c r="C186" s="12">
        <v>4</v>
      </c>
      <c r="D186" s="12" t="s">
        <v>526</v>
      </c>
      <c r="E186" s="12" t="s">
        <v>526</v>
      </c>
      <c r="F186" s="12" t="s">
        <v>526</v>
      </c>
      <c r="G186" s="12" t="s">
        <v>526</v>
      </c>
      <c r="H186" s="12">
        <v>5</v>
      </c>
      <c r="I186" s="12">
        <v>5</v>
      </c>
      <c r="J186" s="12">
        <v>2</v>
      </c>
      <c r="K186" s="12">
        <v>1</v>
      </c>
      <c r="L186" s="12">
        <v>1</v>
      </c>
      <c r="M186" s="12">
        <v>1</v>
      </c>
      <c r="N186" s="12">
        <v>0</v>
      </c>
      <c r="O186" s="12">
        <v>3</v>
      </c>
      <c r="P186" s="12">
        <v>1</v>
      </c>
      <c r="Q186" s="12">
        <v>1</v>
      </c>
      <c r="R186" s="12">
        <v>1</v>
      </c>
      <c r="S186" s="12">
        <v>1</v>
      </c>
    </row>
    <row r="187" spans="1:19" x14ac:dyDescent="0.25">
      <c r="A187" t="str">
        <f>'raw data'!D187</f>
        <v>27-29</v>
      </c>
      <c r="B187">
        <v>4</v>
      </c>
      <c r="C187" s="12">
        <v>2</v>
      </c>
      <c r="D187" s="12">
        <v>2</v>
      </c>
      <c r="E187" s="12">
        <v>5</v>
      </c>
      <c r="F187" s="12">
        <v>1</v>
      </c>
      <c r="G187" s="12">
        <v>2</v>
      </c>
      <c r="H187" s="12">
        <v>1</v>
      </c>
      <c r="I187" s="12">
        <v>2</v>
      </c>
      <c r="J187" s="12">
        <v>2</v>
      </c>
      <c r="K187" s="12">
        <v>1</v>
      </c>
      <c r="L187" s="12">
        <v>1</v>
      </c>
      <c r="M187" s="12">
        <v>0</v>
      </c>
      <c r="N187" s="12">
        <v>0</v>
      </c>
      <c r="O187" s="12">
        <v>3</v>
      </c>
      <c r="P187" s="12">
        <v>1</v>
      </c>
      <c r="Q187" s="12">
        <v>1</v>
      </c>
      <c r="R187" s="12">
        <v>1</v>
      </c>
      <c r="S187" s="12">
        <v>1</v>
      </c>
    </row>
    <row r="188" spans="1:19" x14ac:dyDescent="0.25">
      <c r="A188" t="str">
        <f>'raw data'!D188</f>
        <v>18-20</v>
      </c>
      <c r="B188">
        <v>1</v>
      </c>
      <c r="C188" s="12">
        <v>1</v>
      </c>
      <c r="D188" s="12">
        <v>1</v>
      </c>
      <c r="E188" s="12">
        <v>4</v>
      </c>
      <c r="F188" s="12">
        <v>1</v>
      </c>
      <c r="G188" s="12">
        <v>1</v>
      </c>
      <c r="H188" s="12">
        <v>1</v>
      </c>
      <c r="I188" s="12">
        <v>1</v>
      </c>
      <c r="J188" s="12">
        <v>5</v>
      </c>
      <c r="K188" s="12" t="s">
        <v>526</v>
      </c>
      <c r="L188" s="12">
        <v>1</v>
      </c>
      <c r="M188" s="12">
        <v>1</v>
      </c>
      <c r="N188" s="12">
        <v>1</v>
      </c>
      <c r="O188" s="12">
        <v>3</v>
      </c>
      <c r="P188" s="12" t="s">
        <v>526</v>
      </c>
      <c r="Q188" s="12" t="s">
        <v>526</v>
      </c>
      <c r="R188" s="12">
        <v>0</v>
      </c>
      <c r="S188" s="12" t="s">
        <v>526</v>
      </c>
    </row>
    <row r="189" spans="1:19" x14ac:dyDescent="0.25">
      <c r="A189" t="str">
        <f>'raw data'!D189</f>
        <v>Above 40</v>
      </c>
      <c r="B189">
        <v>6</v>
      </c>
      <c r="C189" s="12">
        <v>5</v>
      </c>
      <c r="D189" s="12" t="s">
        <v>526</v>
      </c>
      <c r="E189" s="12" t="s">
        <v>526</v>
      </c>
      <c r="F189" s="12" t="s">
        <v>526</v>
      </c>
      <c r="G189" s="12" t="s">
        <v>526</v>
      </c>
      <c r="H189" s="12" t="s">
        <v>526</v>
      </c>
      <c r="I189" s="12" t="s">
        <v>526</v>
      </c>
      <c r="J189" s="12">
        <v>5</v>
      </c>
      <c r="K189" s="12" t="s">
        <v>526</v>
      </c>
      <c r="L189" s="12" t="s">
        <v>526</v>
      </c>
      <c r="M189" s="12">
        <v>0</v>
      </c>
      <c r="N189" s="12">
        <v>1</v>
      </c>
      <c r="O189" s="12">
        <v>5</v>
      </c>
      <c r="P189" s="12">
        <v>1</v>
      </c>
      <c r="Q189" s="12">
        <v>2</v>
      </c>
      <c r="R189" s="12">
        <v>1</v>
      </c>
      <c r="S189" s="12">
        <v>1</v>
      </c>
    </row>
    <row r="190" spans="1:19" x14ac:dyDescent="0.25">
      <c r="A190" t="str">
        <f>'raw data'!D190</f>
        <v>18-20</v>
      </c>
      <c r="B190">
        <v>1</v>
      </c>
      <c r="C190" s="12">
        <v>1</v>
      </c>
      <c r="D190" s="12">
        <v>1</v>
      </c>
      <c r="E190" s="12">
        <v>4</v>
      </c>
      <c r="F190" s="12">
        <v>2</v>
      </c>
      <c r="G190" s="12">
        <v>1</v>
      </c>
      <c r="H190" s="12">
        <v>1</v>
      </c>
      <c r="I190" s="12">
        <v>1</v>
      </c>
      <c r="J190" s="12" t="s">
        <v>526</v>
      </c>
      <c r="K190" s="12">
        <v>0</v>
      </c>
      <c r="L190" s="12">
        <v>1</v>
      </c>
      <c r="M190" s="12">
        <v>1</v>
      </c>
      <c r="N190" s="12">
        <v>1</v>
      </c>
      <c r="O190" s="12">
        <v>3</v>
      </c>
      <c r="P190" s="12" t="s">
        <v>526</v>
      </c>
      <c r="Q190" s="12" t="s">
        <v>526</v>
      </c>
      <c r="R190" s="12">
        <v>1</v>
      </c>
      <c r="S190" s="12" t="s">
        <v>526</v>
      </c>
    </row>
    <row r="191" spans="1:19" x14ac:dyDescent="0.25">
      <c r="A191" t="str">
        <f>'raw data'!D191</f>
        <v>24-26</v>
      </c>
      <c r="B191">
        <v>3</v>
      </c>
      <c r="C191" s="12">
        <v>1</v>
      </c>
      <c r="D191" s="12">
        <v>1</v>
      </c>
      <c r="E191" s="12">
        <v>5</v>
      </c>
      <c r="F191" s="12">
        <v>2</v>
      </c>
      <c r="G191" s="12">
        <v>1</v>
      </c>
      <c r="H191" s="12" t="s">
        <v>526</v>
      </c>
      <c r="I191" s="12">
        <v>1</v>
      </c>
      <c r="J191" s="12">
        <v>2</v>
      </c>
      <c r="K191" s="12" t="s">
        <v>526</v>
      </c>
      <c r="L191" s="12">
        <v>1</v>
      </c>
      <c r="M191" s="12">
        <v>0</v>
      </c>
      <c r="N191" s="12">
        <v>1</v>
      </c>
      <c r="O191" s="12">
        <v>4</v>
      </c>
      <c r="P191" s="12">
        <v>0</v>
      </c>
      <c r="Q191" s="12" t="s">
        <v>526</v>
      </c>
      <c r="R191" s="12">
        <v>1</v>
      </c>
      <c r="S191" s="12" t="s">
        <v>526</v>
      </c>
    </row>
    <row r="192" spans="1:19" x14ac:dyDescent="0.25">
      <c r="A192" t="str">
        <f>'raw data'!D192</f>
        <v>30-39</v>
      </c>
      <c r="B192">
        <v>5</v>
      </c>
      <c r="C192" s="12">
        <v>3</v>
      </c>
      <c r="D192" s="12">
        <v>4</v>
      </c>
      <c r="E192" s="12" t="s">
        <v>526</v>
      </c>
      <c r="F192" s="12">
        <v>1</v>
      </c>
      <c r="G192" s="12">
        <v>1</v>
      </c>
      <c r="H192" s="12">
        <v>2</v>
      </c>
      <c r="I192" s="12">
        <v>1</v>
      </c>
      <c r="J192" s="12">
        <v>1</v>
      </c>
      <c r="K192" s="12">
        <v>0</v>
      </c>
      <c r="L192" s="12">
        <v>0</v>
      </c>
      <c r="M192" s="12" t="s">
        <v>526</v>
      </c>
      <c r="N192" s="12">
        <v>0</v>
      </c>
      <c r="O192" s="12">
        <v>3</v>
      </c>
      <c r="P192" s="12">
        <v>1</v>
      </c>
      <c r="Q192" s="12">
        <v>1</v>
      </c>
      <c r="R192" s="12">
        <v>1</v>
      </c>
      <c r="S192" s="12" t="s">
        <v>526</v>
      </c>
    </row>
    <row r="193" spans="1:19" x14ac:dyDescent="0.25">
      <c r="A193" t="str">
        <f>'raw data'!D193</f>
        <v>21-23</v>
      </c>
      <c r="B193">
        <v>2</v>
      </c>
      <c r="C193" s="12">
        <v>3</v>
      </c>
      <c r="D193" s="12">
        <v>4</v>
      </c>
      <c r="E193" s="12" t="s">
        <v>526</v>
      </c>
      <c r="F193" s="12">
        <v>5</v>
      </c>
      <c r="G193" s="12">
        <v>5</v>
      </c>
      <c r="H193" s="12">
        <v>2</v>
      </c>
      <c r="I193" s="12">
        <v>5</v>
      </c>
      <c r="J193" s="12">
        <v>1</v>
      </c>
      <c r="K193" s="12">
        <v>1</v>
      </c>
      <c r="L193" s="12">
        <v>1</v>
      </c>
      <c r="M193" s="12">
        <v>1</v>
      </c>
      <c r="N193" s="12">
        <v>0</v>
      </c>
      <c r="O193" s="12">
        <v>2</v>
      </c>
      <c r="P193" s="12">
        <v>1</v>
      </c>
      <c r="Q193" s="12">
        <v>4</v>
      </c>
      <c r="R193" s="12">
        <v>1</v>
      </c>
      <c r="S193" s="12">
        <v>0</v>
      </c>
    </row>
    <row r="194" spans="1:19" x14ac:dyDescent="0.25">
      <c r="A194" t="str">
        <f>'raw data'!D194</f>
        <v>30-39</v>
      </c>
      <c r="B194">
        <v>5</v>
      </c>
      <c r="C194" s="12">
        <v>3</v>
      </c>
      <c r="D194" s="12">
        <v>4</v>
      </c>
      <c r="E194" s="12" t="s">
        <v>526</v>
      </c>
      <c r="F194" s="12">
        <v>2</v>
      </c>
      <c r="G194" s="12">
        <v>1</v>
      </c>
      <c r="H194" s="12">
        <v>1</v>
      </c>
      <c r="I194" s="12" t="s">
        <v>526</v>
      </c>
      <c r="J194" s="12">
        <v>5</v>
      </c>
      <c r="K194" s="12">
        <v>1</v>
      </c>
      <c r="L194" s="12">
        <v>1</v>
      </c>
      <c r="M194" s="12">
        <v>1</v>
      </c>
      <c r="N194" s="12">
        <v>0</v>
      </c>
      <c r="O194" s="12">
        <v>3</v>
      </c>
      <c r="P194" s="12">
        <v>1</v>
      </c>
      <c r="Q194" s="12">
        <v>1</v>
      </c>
      <c r="R194" s="12">
        <v>1</v>
      </c>
      <c r="S194" s="12" t="s">
        <v>526</v>
      </c>
    </row>
    <row r="195" spans="1:19" x14ac:dyDescent="0.25">
      <c r="A195" t="str">
        <f>'raw data'!D195</f>
        <v>30-39</v>
      </c>
      <c r="B195">
        <v>5</v>
      </c>
      <c r="C195" s="12">
        <v>2</v>
      </c>
      <c r="D195" s="12">
        <v>2</v>
      </c>
      <c r="E195" s="12">
        <v>5</v>
      </c>
      <c r="F195" s="12">
        <v>2</v>
      </c>
      <c r="G195" s="12">
        <v>1</v>
      </c>
      <c r="H195" s="12">
        <v>1</v>
      </c>
      <c r="I195" s="12" t="s">
        <v>526</v>
      </c>
      <c r="J195" s="12">
        <v>5</v>
      </c>
      <c r="K195" s="12">
        <v>0</v>
      </c>
      <c r="L195" s="12">
        <v>1</v>
      </c>
      <c r="M195" s="12">
        <v>1</v>
      </c>
      <c r="N195" s="12">
        <v>1</v>
      </c>
      <c r="O195" s="12">
        <v>1</v>
      </c>
      <c r="P195" s="12">
        <v>0</v>
      </c>
      <c r="Q195" s="12" t="s">
        <v>526</v>
      </c>
      <c r="R195" s="12">
        <v>0</v>
      </c>
      <c r="S195" s="12">
        <v>0</v>
      </c>
    </row>
    <row r="196" spans="1:19" x14ac:dyDescent="0.25">
      <c r="A196" t="str">
        <f>'raw data'!D196</f>
        <v>21-23</v>
      </c>
      <c r="B196">
        <v>2</v>
      </c>
      <c r="C196" s="12">
        <v>3</v>
      </c>
      <c r="D196" s="12">
        <v>2</v>
      </c>
      <c r="E196" s="12">
        <v>5</v>
      </c>
      <c r="F196" s="12">
        <v>5</v>
      </c>
      <c r="G196" s="12">
        <v>2</v>
      </c>
      <c r="H196" s="12">
        <v>2</v>
      </c>
      <c r="I196" s="12">
        <v>2</v>
      </c>
      <c r="J196" s="12">
        <v>2</v>
      </c>
      <c r="K196" s="12">
        <v>1</v>
      </c>
      <c r="L196" s="12">
        <v>1</v>
      </c>
      <c r="M196" s="12">
        <v>0</v>
      </c>
      <c r="N196" s="12">
        <v>1</v>
      </c>
      <c r="O196" s="12">
        <v>4</v>
      </c>
      <c r="P196" s="12">
        <v>1</v>
      </c>
      <c r="Q196" s="12">
        <v>2</v>
      </c>
      <c r="R196" s="12">
        <v>1</v>
      </c>
      <c r="S196" s="12">
        <v>1</v>
      </c>
    </row>
    <row r="197" spans="1:19" x14ac:dyDescent="0.25">
      <c r="A197" t="str">
        <f>'raw data'!D197</f>
        <v>21-23</v>
      </c>
      <c r="B197">
        <v>2</v>
      </c>
      <c r="C197" s="12">
        <v>3</v>
      </c>
      <c r="D197" s="12">
        <v>4</v>
      </c>
      <c r="E197" s="12" t="s">
        <v>526</v>
      </c>
      <c r="F197" s="12">
        <v>5</v>
      </c>
      <c r="G197" s="12">
        <v>2</v>
      </c>
      <c r="H197" s="12">
        <v>2</v>
      </c>
      <c r="I197" s="12">
        <v>5</v>
      </c>
      <c r="J197" s="12">
        <v>1</v>
      </c>
      <c r="K197" s="12">
        <v>1</v>
      </c>
      <c r="L197" s="12">
        <v>1</v>
      </c>
      <c r="M197" s="12" t="s">
        <v>526</v>
      </c>
      <c r="N197" s="12">
        <v>0</v>
      </c>
      <c r="O197" s="12">
        <v>2</v>
      </c>
      <c r="P197" s="12">
        <v>1</v>
      </c>
      <c r="Q197" s="12">
        <v>4</v>
      </c>
      <c r="R197" s="12">
        <v>1</v>
      </c>
      <c r="S197" s="12">
        <v>0</v>
      </c>
    </row>
    <row r="198" spans="1:19" x14ac:dyDescent="0.25">
      <c r="A198" t="str">
        <f>'raw data'!D198</f>
        <v>21-23</v>
      </c>
      <c r="B198">
        <v>2</v>
      </c>
      <c r="C198" s="12">
        <v>3</v>
      </c>
      <c r="D198" s="12">
        <v>2</v>
      </c>
      <c r="E198" s="12">
        <v>4</v>
      </c>
      <c r="F198" s="12">
        <v>1</v>
      </c>
      <c r="G198" s="12">
        <v>2</v>
      </c>
      <c r="H198" s="12">
        <v>2</v>
      </c>
      <c r="I198" s="12">
        <v>2</v>
      </c>
      <c r="J198" s="12">
        <v>2</v>
      </c>
      <c r="K198" s="12">
        <v>1</v>
      </c>
      <c r="L198" s="12">
        <v>1</v>
      </c>
      <c r="M198" s="12">
        <v>0</v>
      </c>
      <c r="N198" s="12">
        <v>0</v>
      </c>
      <c r="O198" s="12">
        <v>5</v>
      </c>
      <c r="P198" s="12">
        <v>1</v>
      </c>
      <c r="Q198" s="12">
        <v>3</v>
      </c>
      <c r="R198" s="12">
        <v>1</v>
      </c>
      <c r="S198" s="12">
        <v>1</v>
      </c>
    </row>
    <row r="199" spans="1:19" x14ac:dyDescent="0.25">
      <c r="A199" t="str">
        <f>'raw data'!D199</f>
        <v>24-26</v>
      </c>
      <c r="B199">
        <v>3</v>
      </c>
      <c r="C199" s="12">
        <v>2</v>
      </c>
      <c r="D199" s="12" t="s">
        <v>526</v>
      </c>
      <c r="E199" s="12" t="s">
        <v>526</v>
      </c>
      <c r="F199" s="12">
        <v>2</v>
      </c>
      <c r="G199" s="12" t="s">
        <v>526</v>
      </c>
      <c r="H199" s="12" t="s">
        <v>526</v>
      </c>
      <c r="I199" s="12" t="s">
        <v>526</v>
      </c>
      <c r="J199" s="12">
        <v>2</v>
      </c>
      <c r="K199" s="12">
        <v>1</v>
      </c>
      <c r="L199" s="12">
        <v>1</v>
      </c>
      <c r="M199" s="12">
        <v>0</v>
      </c>
      <c r="N199" s="12">
        <v>1</v>
      </c>
      <c r="O199" s="12">
        <v>4</v>
      </c>
      <c r="P199" s="12">
        <v>0</v>
      </c>
      <c r="Q199" s="12" t="s">
        <v>526</v>
      </c>
      <c r="R199" s="12">
        <v>1</v>
      </c>
      <c r="S199" s="12" t="s">
        <v>526</v>
      </c>
    </row>
    <row r="200" spans="1:19" x14ac:dyDescent="0.25">
      <c r="A200" t="str">
        <f>'raw data'!D200</f>
        <v>24-26</v>
      </c>
      <c r="B200">
        <v>3</v>
      </c>
      <c r="C200" s="12">
        <v>1</v>
      </c>
      <c r="D200" s="12">
        <v>2</v>
      </c>
      <c r="E200" s="12">
        <v>1</v>
      </c>
      <c r="F200" s="12">
        <v>2</v>
      </c>
      <c r="G200" s="12">
        <v>1</v>
      </c>
      <c r="H200" s="12">
        <v>1</v>
      </c>
      <c r="I200" s="12">
        <v>1</v>
      </c>
      <c r="J200" s="12">
        <v>1</v>
      </c>
      <c r="K200" s="12">
        <v>1</v>
      </c>
      <c r="L200" s="12">
        <v>1</v>
      </c>
      <c r="M200" s="12">
        <v>0</v>
      </c>
      <c r="N200" s="12">
        <v>1</v>
      </c>
      <c r="O200" s="12">
        <v>2</v>
      </c>
      <c r="P200" s="12">
        <v>1</v>
      </c>
      <c r="Q200" s="12">
        <v>2</v>
      </c>
      <c r="R200" s="12">
        <v>1</v>
      </c>
      <c r="S200" s="12">
        <v>1</v>
      </c>
    </row>
    <row r="201" spans="1:19" x14ac:dyDescent="0.25">
      <c r="A201" t="str">
        <f>'raw data'!D201</f>
        <v>24-26</v>
      </c>
      <c r="B201">
        <v>3</v>
      </c>
      <c r="C201" s="12">
        <v>1</v>
      </c>
      <c r="D201" s="12">
        <v>1</v>
      </c>
      <c r="E201" s="12">
        <v>5</v>
      </c>
      <c r="F201" s="12">
        <v>2</v>
      </c>
      <c r="G201" s="12">
        <v>1</v>
      </c>
      <c r="H201" s="12" t="s">
        <v>526</v>
      </c>
      <c r="I201" s="12">
        <v>1</v>
      </c>
      <c r="J201" s="12">
        <v>1</v>
      </c>
      <c r="K201" s="12" t="s">
        <v>526</v>
      </c>
      <c r="L201" s="12">
        <v>1</v>
      </c>
      <c r="M201" s="12">
        <v>0</v>
      </c>
      <c r="N201" s="12">
        <v>1</v>
      </c>
      <c r="O201" s="12">
        <v>4</v>
      </c>
      <c r="P201" s="12">
        <v>0</v>
      </c>
      <c r="Q201" s="12" t="s">
        <v>526</v>
      </c>
      <c r="R201" s="12">
        <v>1</v>
      </c>
      <c r="S201" s="12">
        <v>1</v>
      </c>
    </row>
    <row r="202" spans="1:19" x14ac:dyDescent="0.25">
      <c r="A202" t="str">
        <f>'raw data'!D202</f>
        <v>27-29</v>
      </c>
      <c r="B202">
        <v>4</v>
      </c>
      <c r="C202" s="12">
        <v>5</v>
      </c>
      <c r="D202" s="12">
        <v>1</v>
      </c>
      <c r="E202" s="12">
        <v>1</v>
      </c>
      <c r="F202" s="12" t="s">
        <v>526</v>
      </c>
      <c r="G202" s="12" t="s">
        <v>526</v>
      </c>
      <c r="H202" s="12">
        <v>5</v>
      </c>
      <c r="I202" s="12">
        <v>5</v>
      </c>
      <c r="J202" s="12">
        <v>2</v>
      </c>
      <c r="K202" s="12">
        <v>1</v>
      </c>
      <c r="L202" s="12">
        <v>1</v>
      </c>
      <c r="M202" s="12">
        <v>0</v>
      </c>
      <c r="N202" s="12">
        <v>0</v>
      </c>
      <c r="O202" s="12">
        <v>4</v>
      </c>
      <c r="P202" s="12">
        <v>0</v>
      </c>
      <c r="Q202" s="12" t="s">
        <v>526</v>
      </c>
      <c r="R202" s="12">
        <v>1</v>
      </c>
      <c r="S202" s="12">
        <v>1</v>
      </c>
    </row>
    <row r="203" spans="1:19" x14ac:dyDescent="0.25">
      <c r="A203" t="str">
        <f>'raw data'!D203</f>
        <v>24-26</v>
      </c>
      <c r="B203">
        <v>3</v>
      </c>
      <c r="C203" s="12">
        <v>2</v>
      </c>
      <c r="D203" s="12">
        <v>2</v>
      </c>
      <c r="E203" s="12">
        <v>4</v>
      </c>
      <c r="F203" s="12">
        <v>1</v>
      </c>
      <c r="G203" s="12">
        <v>1</v>
      </c>
      <c r="H203" s="12">
        <v>1</v>
      </c>
      <c r="I203" s="12">
        <v>1</v>
      </c>
      <c r="J203" s="12">
        <v>2</v>
      </c>
      <c r="K203" s="12">
        <v>1</v>
      </c>
      <c r="L203" s="12">
        <v>1</v>
      </c>
      <c r="M203" s="12">
        <v>0</v>
      </c>
      <c r="N203" s="12">
        <v>1</v>
      </c>
      <c r="O203" s="12">
        <v>2</v>
      </c>
      <c r="P203" s="12">
        <v>1</v>
      </c>
      <c r="Q203" s="12">
        <v>4</v>
      </c>
      <c r="R203" s="12">
        <v>1</v>
      </c>
      <c r="S203" s="12">
        <v>1</v>
      </c>
    </row>
    <row r="204" spans="1:19" x14ac:dyDescent="0.25">
      <c r="A204" t="str">
        <f>'raw data'!D204</f>
        <v>18-20</v>
      </c>
      <c r="B204">
        <v>1</v>
      </c>
      <c r="C204" s="12">
        <v>2</v>
      </c>
      <c r="D204" s="12">
        <v>1</v>
      </c>
      <c r="E204" s="12">
        <v>4</v>
      </c>
      <c r="F204" s="12">
        <v>1</v>
      </c>
      <c r="G204" s="12">
        <v>1</v>
      </c>
      <c r="H204" s="12">
        <v>2</v>
      </c>
      <c r="I204" s="12">
        <v>1</v>
      </c>
      <c r="J204" s="12">
        <v>5</v>
      </c>
      <c r="K204" s="12">
        <v>0</v>
      </c>
      <c r="L204" s="12">
        <v>1</v>
      </c>
      <c r="M204" s="12">
        <v>0</v>
      </c>
      <c r="N204" s="12">
        <v>1</v>
      </c>
      <c r="O204" s="12">
        <v>3</v>
      </c>
      <c r="P204" s="12" t="s">
        <v>526</v>
      </c>
      <c r="Q204" s="12" t="s">
        <v>526</v>
      </c>
      <c r="R204" s="12">
        <v>0</v>
      </c>
      <c r="S204" s="12">
        <v>0</v>
      </c>
    </row>
    <row r="205" spans="1:19" x14ac:dyDescent="0.25">
      <c r="A205" t="str">
        <f>'raw data'!D205</f>
        <v>30-39</v>
      </c>
      <c r="B205">
        <v>5</v>
      </c>
      <c r="C205" s="12">
        <v>2</v>
      </c>
      <c r="D205" s="12">
        <v>2</v>
      </c>
      <c r="E205" s="12">
        <v>5</v>
      </c>
      <c r="F205" s="12" t="s">
        <v>526</v>
      </c>
      <c r="G205" s="12">
        <v>1</v>
      </c>
      <c r="H205" s="12" t="s">
        <v>526</v>
      </c>
      <c r="I205" s="12" t="s">
        <v>526</v>
      </c>
      <c r="J205" s="12">
        <v>1</v>
      </c>
      <c r="K205" s="12">
        <v>0</v>
      </c>
      <c r="L205" s="12">
        <v>1</v>
      </c>
      <c r="M205" s="12">
        <v>1</v>
      </c>
      <c r="N205" s="12">
        <v>1</v>
      </c>
      <c r="O205" s="12">
        <v>3</v>
      </c>
      <c r="P205" s="12">
        <v>0</v>
      </c>
      <c r="Q205" s="12" t="s">
        <v>526</v>
      </c>
      <c r="R205" s="12">
        <v>0</v>
      </c>
      <c r="S205" s="12">
        <v>0</v>
      </c>
    </row>
    <row r="206" spans="1:19" x14ac:dyDescent="0.25">
      <c r="A206" t="str">
        <f>'raw data'!D206</f>
        <v>30-39</v>
      </c>
      <c r="B206">
        <v>5</v>
      </c>
      <c r="C206" s="12">
        <v>3</v>
      </c>
      <c r="D206" s="12">
        <v>4</v>
      </c>
      <c r="E206" s="12" t="s">
        <v>526</v>
      </c>
      <c r="F206" s="12">
        <v>1</v>
      </c>
      <c r="G206" s="12">
        <v>1</v>
      </c>
      <c r="H206" s="12">
        <v>2</v>
      </c>
      <c r="I206" s="12">
        <v>1</v>
      </c>
      <c r="J206" s="12">
        <v>1</v>
      </c>
      <c r="K206" s="12">
        <v>0</v>
      </c>
      <c r="L206" s="12">
        <v>0</v>
      </c>
      <c r="M206" s="12" t="s">
        <v>526</v>
      </c>
      <c r="N206" s="12">
        <v>0</v>
      </c>
      <c r="O206" s="12">
        <v>3</v>
      </c>
      <c r="P206" s="12">
        <v>1</v>
      </c>
      <c r="Q206" s="12">
        <v>2</v>
      </c>
      <c r="R206" s="12">
        <v>1</v>
      </c>
      <c r="S206" s="12" t="s">
        <v>526</v>
      </c>
    </row>
    <row r="207" spans="1:19" x14ac:dyDescent="0.25">
      <c r="A207" t="str">
        <f>'raw data'!D207</f>
        <v>24-26</v>
      </c>
      <c r="B207">
        <v>3</v>
      </c>
      <c r="C207" s="12">
        <v>2</v>
      </c>
      <c r="D207" s="12">
        <v>2</v>
      </c>
      <c r="E207" s="12">
        <v>4</v>
      </c>
      <c r="F207" s="12">
        <v>1</v>
      </c>
      <c r="G207" s="12">
        <v>1</v>
      </c>
      <c r="H207" s="12">
        <v>1</v>
      </c>
      <c r="I207" s="12">
        <v>1</v>
      </c>
      <c r="J207" s="12">
        <v>2</v>
      </c>
      <c r="K207" s="12">
        <v>1</v>
      </c>
      <c r="L207" s="12">
        <v>1</v>
      </c>
      <c r="M207" s="12">
        <v>0</v>
      </c>
      <c r="N207" s="12">
        <v>1</v>
      </c>
      <c r="O207" s="12">
        <v>2</v>
      </c>
      <c r="P207" s="12">
        <v>1</v>
      </c>
      <c r="Q207" s="12">
        <v>4</v>
      </c>
      <c r="R207" s="12">
        <v>1</v>
      </c>
      <c r="S207" s="12">
        <v>1</v>
      </c>
    </row>
    <row r="208" spans="1:19" x14ac:dyDescent="0.25">
      <c r="A208" t="str">
        <f>'raw data'!D208</f>
        <v>18-20</v>
      </c>
      <c r="B208">
        <v>1</v>
      </c>
      <c r="C208" s="12">
        <v>2</v>
      </c>
      <c r="D208" s="12">
        <v>1</v>
      </c>
      <c r="E208" s="12">
        <v>1</v>
      </c>
      <c r="F208" s="12">
        <v>1</v>
      </c>
      <c r="G208" s="12">
        <v>1</v>
      </c>
      <c r="H208" s="12">
        <v>2</v>
      </c>
      <c r="I208" s="12">
        <v>1</v>
      </c>
      <c r="J208" s="12" t="s">
        <v>526</v>
      </c>
      <c r="K208" s="12">
        <v>0</v>
      </c>
      <c r="L208" s="12">
        <v>1</v>
      </c>
      <c r="M208" s="12">
        <v>0</v>
      </c>
      <c r="N208" s="12">
        <v>0</v>
      </c>
      <c r="O208" s="12">
        <v>1</v>
      </c>
      <c r="P208" s="12" t="s">
        <v>526</v>
      </c>
      <c r="Q208" s="12" t="s">
        <v>526</v>
      </c>
      <c r="R208" s="12">
        <v>0</v>
      </c>
      <c r="S208" s="12">
        <v>0</v>
      </c>
    </row>
    <row r="209" spans="1:19" x14ac:dyDescent="0.25">
      <c r="A209" t="str">
        <f>'raw data'!D209</f>
        <v>18-20</v>
      </c>
      <c r="B209">
        <v>1</v>
      </c>
      <c r="C209" s="12">
        <v>1</v>
      </c>
      <c r="D209" s="12">
        <v>1</v>
      </c>
      <c r="E209" s="12">
        <v>4</v>
      </c>
      <c r="F209" s="12">
        <v>2</v>
      </c>
      <c r="G209" s="12">
        <v>1</v>
      </c>
      <c r="H209" s="12">
        <v>1</v>
      </c>
      <c r="I209" s="12">
        <v>1</v>
      </c>
      <c r="J209" s="12">
        <v>1</v>
      </c>
      <c r="K209" s="12">
        <v>0</v>
      </c>
      <c r="L209" s="12" t="s">
        <v>526</v>
      </c>
      <c r="M209" s="12">
        <v>0</v>
      </c>
      <c r="N209" s="12" t="s">
        <v>526</v>
      </c>
      <c r="O209" s="12">
        <v>1</v>
      </c>
      <c r="P209" s="12" t="s">
        <v>526</v>
      </c>
      <c r="Q209" s="12" t="s">
        <v>526</v>
      </c>
      <c r="R209" s="12">
        <v>1</v>
      </c>
      <c r="S209" s="12">
        <v>0</v>
      </c>
    </row>
    <row r="210" spans="1:19" x14ac:dyDescent="0.25">
      <c r="A210" t="str">
        <f>'raw data'!D210</f>
        <v>21-23</v>
      </c>
      <c r="B210">
        <v>2</v>
      </c>
      <c r="C210" s="12">
        <v>2</v>
      </c>
      <c r="D210" s="12">
        <v>2</v>
      </c>
      <c r="E210" s="12">
        <v>1</v>
      </c>
      <c r="F210" s="12">
        <v>1</v>
      </c>
      <c r="G210" s="12">
        <v>2</v>
      </c>
      <c r="H210" s="12">
        <v>2</v>
      </c>
      <c r="I210" s="12">
        <v>1</v>
      </c>
      <c r="J210" s="12">
        <v>1</v>
      </c>
      <c r="K210" s="12">
        <v>0</v>
      </c>
      <c r="L210" s="12" t="s">
        <v>526</v>
      </c>
      <c r="M210" s="12">
        <v>0</v>
      </c>
      <c r="N210" s="12">
        <v>0</v>
      </c>
      <c r="O210" s="12">
        <v>5</v>
      </c>
      <c r="P210" s="12">
        <v>1</v>
      </c>
      <c r="Q210" s="12">
        <v>2</v>
      </c>
      <c r="R210" s="12">
        <v>1</v>
      </c>
      <c r="S210" s="12">
        <v>0</v>
      </c>
    </row>
    <row r="211" spans="1:19" x14ac:dyDescent="0.25">
      <c r="A211" t="str">
        <f>'raw data'!D211</f>
        <v>24-26</v>
      </c>
      <c r="B211">
        <v>3</v>
      </c>
      <c r="C211" s="12">
        <v>1</v>
      </c>
      <c r="D211" s="12">
        <v>1</v>
      </c>
      <c r="E211" s="12">
        <v>1</v>
      </c>
      <c r="F211" s="12">
        <v>2</v>
      </c>
      <c r="G211" s="12">
        <v>1</v>
      </c>
      <c r="H211" s="12" t="s">
        <v>526</v>
      </c>
      <c r="I211" s="12">
        <v>1</v>
      </c>
      <c r="J211" s="12">
        <v>1</v>
      </c>
      <c r="K211" s="12">
        <v>1</v>
      </c>
      <c r="L211" s="12">
        <v>1</v>
      </c>
      <c r="M211" s="12">
        <v>0</v>
      </c>
      <c r="N211" s="12">
        <v>1</v>
      </c>
      <c r="O211" s="12">
        <v>2</v>
      </c>
      <c r="P211" s="12">
        <v>1</v>
      </c>
      <c r="Q211" s="12">
        <v>2</v>
      </c>
      <c r="R211" s="12">
        <v>1</v>
      </c>
      <c r="S211" s="12">
        <v>1</v>
      </c>
    </row>
    <row r="212" spans="1:19" x14ac:dyDescent="0.25">
      <c r="A212" t="str">
        <f>'raw data'!D212</f>
        <v>27-29</v>
      </c>
      <c r="B212">
        <v>4</v>
      </c>
      <c r="C212" s="12">
        <v>1</v>
      </c>
      <c r="D212" s="12">
        <v>1</v>
      </c>
      <c r="E212" s="12">
        <v>5</v>
      </c>
      <c r="F212" s="12" t="s">
        <v>526</v>
      </c>
      <c r="G212" s="12">
        <v>1</v>
      </c>
      <c r="H212" s="12" t="s">
        <v>526</v>
      </c>
      <c r="I212" s="12">
        <v>5</v>
      </c>
      <c r="J212" s="12">
        <v>1</v>
      </c>
      <c r="K212" s="12">
        <v>0</v>
      </c>
      <c r="L212" s="12">
        <v>1</v>
      </c>
      <c r="M212" s="12">
        <v>0</v>
      </c>
      <c r="N212" s="12">
        <v>0</v>
      </c>
      <c r="O212" s="12">
        <v>1</v>
      </c>
      <c r="P212" s="12">
        <v>0</v>
      </c>
      <c r="Q212" s="12" t="s">
        <v>526</v>
      </c>
      <c r="R212" s="12">
        <v>0</v>
      </c>
      <c r="S212" s="12">
        <v>0</v>
      </c>
    </row>
    <row r="213" spans="1:19" x14ac:dyDescent="0.25">
      <c r="A213" t="str">
        <f>'raw data'!D213</f>
        <v>27-29</v>
      </c>
      <c r="B213">
        <v>4</v>
      </c>
      <c r="C213" s="12">
        <v>5</v>
      </c>
      <c r="D213" s="12">
        <v>1</v>
      </c>
      <c r="E213" s="12">
        <v>1</v>
      </c>
      <c r="F213" s="12" t="s">
        <v>526</v>
      </c>
      <c r="G213" s="12" t="s">
        <v>526</v>
      </c>
      <c r="H213" s="12">
        <v>5</v>
      </c>
      <c r="I213" s="12">
        <v>2</v>
      </c>
      <c r="J213" s="12">
        <v>2</v>
      </c>
      <c r="K213" s="12" t="s">
        <v>526</v>
      </c>
      <c r="L213" s="12">
        <v>1</v>
      </c>
      <c r="M213" s="12">
        <v>0</v>
      </c>
      <c r="N213" s="12">
        <v>0</v>
      </c>
      <c r="O213" s="12">
        <v>4</v>
      </c>
      <c r="P213" s="12">
        <v>0</v>
      </c>
      <c r="Q213" s="12" t="s">
        <v>526</v>
      </c>
      <c r="R213" s="12">
        <v>1</v>
      </c>
      <c r="S213" s="12">
        <v>1</v>
      </c>
    </row>
    <row r="214" spans="1:19" x14ac:dyDescent="0.25">
      <c r="A214" t="str">
        <f>'raw data'!D214</f>
        <v>21-23</v>
      </c>
      <c r="B214">
        <v>2</v>
      </c>
      <c r="C214" s="12">
        <v>3</v>
      </c>
      <c r="D214" s="12">
        <v>2</v>
      </c>
      <c r="E214" s="12">
        <v>5</v>
      </c>
      <c r="F214" s="12">
        <v>5</v>
      </c>
      <c r="G214" s="12">
        <v>2</v>
      </c>
      <c r="H214" s="12">
        <v>2</v>
      </c>
      <c r="I214" s="12">
        <v>2</v>
      </c>
      <c r="J214" s="12">
        <v>2</v>
      </c>
      <c r="K214" s="12">
        <v>1</v>
      </c>
      <c r="L214" s="12">
        <v>1</v>
      </c>
      <c r="M214" s="12">
        <v>0</v>
      </c>
      <c r="N214" s="12">
        <v>1</v>
      </c>
      <c r="O214" s="12">
        <v>4</v>
      </c>
      <c r="P214" s="12">
        <v>1</v>
      </c>
      <c r="Q214" s="12">
        <v>2</v>
      </c>
      <c r="R214" s="12">
        <v>1</v>
      </c>
      <c r="S214" s="12">
        <v>1</v>
      </c>
    </row>
    <row r="215" spans="1:19" x14ac:dyDescent="0.25">
      <c r="A215" t="str">
        <f>'raw data'!D215</f>
        <v>21-23</v>
      </c>
      <c r="B215">
        <v>2</v>
      </c>
      <c r="C215" s="12">
        <v>2</v>
      </c>
      <c r="D215" s="12">
        <v>1</v>
      </c>
      <c r="E215" s="12">
        <v>1</v>
      </c>
      <c r="F215" s="12">
        <v>1</v>
      </c>
      <c r="G215" s="12">
        <v>1</v>
      </c>
      <c r="H215" s="12">
        <v>2</v>
      </c>
      <c r="I215" s="12">
        <v>1</v>
      </c>
      <c r="J215" s="12">
        <v>1</v>
      </c>
      <c r="K215" s="12">
        <v>0</v>
      </c>
      <c r="L215" s="12" t="s">
        <v>526</v>
      </c>
      <c r="M215" s="12" t="s">
        <v>526</v>
      </c>
      <c r="N215" s="12">
        <v>0</v>
      </c>
      <c r="O215" s="12">
        <v>5</v>
      </c>
      <c r="P215" s="12">
        <v>1</v>
      </c>
      <c r="Q215" s="12">
        <v>2</v>
      </c>
      <c r="R215" s="12">
        <v>1</v>
      </c>
      <c r="S215" s="12">
        <v>0</v>
      </c>
    </row>
    <row r="216" spans="1:19" x14ac:dyDescent="0.25">
      <c r="A216" t="str">
        <f>'raw data'!D216</f>
        <v>Above 40</v>
      </c>
      <c r="B216">
        <v>6</v>
      </c>
      <c r="C216" s="12">
        <v>4</v>
      </c>
      <c r="D216" s="12" t="s">
        <v>526</v>
      </c>
      <c r="E216" s="12" t="s">
        <v>526</v>
      </c>
      <c r="F216" s="12" t="s">
        <v>526</v>
      </c>
      <c r="G216" s="12" t="s">
        <v>526</v>
      </c>
      <c r="H216" s="12" t="s">
        <v>526</v>
      </c>
      <c r="I216" s="12" t="s">
        <v>526</v>
      </c>
      <c r="J216" s="12">
        <v>5</v>
      </c>
      <c r="K216" s="12" t="s">
        <v>526</v>
      </c>
      <c r="L216" s="12" t="s">
        <v>526</v>
      </c>
      <c r="M216" s="12">
        <v>0</v>
      </c>
      <c r="N216" s="12">
        <v>0</v>
      </c>
      <c r="O216" s="12">
        <v>5</v>
      </c>
      <c r="P216" s="12">
        <v>1</v>
      </c>
      <c r="Q216" s="12">
        <v>2</v>
      </c>
      <c r="R216" s="12">
        <v>1</v>
      </c>
      <c r="S216" s="12">
        <v>0</v>
      </c>
    </row>
    <row r="217" spans="1:19" x14ac:dyDescent="0.25">
      <c r="A217" t="str">
        <f>'raw data'!D217</f>
        <v>27-29</v>
      </c>
      <c r="B217">
        <v>4</v>
      </c>
      <c r="C217" s="12">
        <v>3</v>
      </c>
      <c r="D217" s="12">
        <v>4</v>
      </c>
      <c r="E217" s="12" t="s">
        <v>526</v>
      </c>
      <c r="F217" s="12">
        <v>1</v>
      </c>
      <c r="G217" s="12">
        <v>2</v>
      </c>
      <c r="H217" s="12">
        <v>2</v>
      </c>
      <c r="I217" s="12">
        <v>2</v>
      </c>
      <c r="J217" s="12">
        <v>1</v>
      </c>
      <c r="K217" s="12">
        <v>1</v>
      </c>
      <c r="L217" s="12" t="s">
        <v>526</v>
      </c>
      <c r="M217" s="12">
        <v>0</v>
      </c>
      <c r="N217" s="12">
        <v>1</v>
      </c>
      <c r="O217" s="12">
        <v>4</v>
      </c>
      <c r="P217" s="12">
        <v>1</v>
      </c>
      <c r="Q217" s="12">
        <v>4</v>
      </c>
      <c r="R217" s="12">
        <v>0</v>
      </c>
      <c r="S217" s="12">
        <v>0</v>
      </c>
    </row>
    <row r="218" spans="1:19" x14ac:dyDescent="0.25">
      <c r="A218" t="str">
        <f>'raw data'!D218</f>
        <v>18-20</v>
      </c>
      <c r="B218">
        <v>1</v>
      </c>
      <c r="C218" s="12">
        <v>1</v>
      </c>
      <c r="D218" s="12">
        <v>1</v>
      </c>
      <c r="E218" s="12">
        <v>4</v>
      </c>
      <c r="F218" s="12">
        <v>2</v>
      </c>
      <c r="G218" s="12">
        <v>1</v>
      </c>
      <c r="H218" s="12">
        <v>1</v>
      </c>
      <c r="I218" s="12">
        <v>1</v>
      </c>
      <c r="J218" s="12" t="s">
        <v>526</v>
      </c>
      <c r="K218" s="12">
        <v>0</v>
      </c>
      <c r="L218" s="12">
        <v>1</v>
      </c>
      <c r="M218" s="12">
        <v>1</v>
      </c>
      <c r="N218" s="12" t="s">
        <v>526</v>
      </c>
      <c r="O218" s="12">
        <v>1</v>
      </c>
      <c r="P218" s="12" t="s">
        <v>526</v>
      </c>
      <c r="Q218" s="12" t="s">
        <v>526</v>
      </c>
      <c r="R218" s="12">
        <v>1</v>
      </c>
      <c r="S218" s="12" t="s">
        <v>526</v>
      </c>
    </row>
    <row r="219" spans="1:19" x14ac:dyDescent="0.25">
      <c r="A219" t="str">
        <f>'raw data'!D219</f>
        <v>24-26</v>
      </c>
      <c r="B219">
        <v>3</v>
      </c>
      <c r="C219" s="12">
        <v>2</v>
      </c>
      <c r="D219" s="12">
        <v>2</v>
      </c>
      <c r="E219" s="12">
        <v>5</v>
      </c>
      <c r="F219" s="12">
        <v>1</v>
      </c>
      <c r="G219" s="12">
        <v>2</v>
      </c>
      <c r="H219" s="12">
        <v>1</v>
      </c>
      <c r="I219" s="12">
        <v>1</v>
      </c>
      <c r="J219" s="12">
        <v>2</v>
      </c>
      <c r="K219" s="12">
        <v>1</v>
      </c>
      <c r="L219" s="12">
        <v>1</v>
      </c>
      <c r="M219" s="12">
        <v>0</v>
      </c>
      <c r="N219" s="12">
        <v>0</v>
      </c>
      <c r="O219" s="12">
        <v>2</v>
      </c>
      <c r="P219" s="12">
        <v>1</v>
      </c>
      <c r="Q219" s="12">
        <v>3</v>
      </c>
      <c r="R219" s="12" t="s">
        <v>526</v>
      </c>
      <c r="S219" s="12">
        <v>1</v>
      </c>
    </row>
    <row r="220" spans="1:19" x14ac:dyDescent="0.25">
      <c r="A220" t="str">
        <f>'raw data'!D220</f>
        <v>21-23</v>
      </c>
      <c r="B220">
        <v>2</v>
      </c>
      <c r="C220" s="12">
        <v>3</v>
      </c>
      <c r="D220" s="12">
        <v>2</v>
      </c>
      <c r="E220" s="12">
        <v>1</v>
      </c>
      <c r="F220" s="12">
        <v>1</v>
      </c>
      <c r="G220" s="12">
        <v>2</v>
      </c>
      <c r="H220" s="12">
        <v>2</v>
      </c>
      <c r="I220" s="12">
        <v>2</v>
      </c>
      <c r="J220" s="12">
        <v>1</v>
      </c>
      <c r="K220" s="12">
        <v>0</v>
      </c>
      <c r="L220" s="12" t="s">
        <v>526</v>
      </c>
      <c r="M220" s="12">
        <v>0</v>
      </c>
      <c r="N220" s="12">
        <v>0</v>
      </c>
      <c r="O220" s="12">
        <v>5</v>
      </c>
      <c r="P220" s="12">
        <v>1</v>
      </c>
      <c r="Q220" s="12">
        <v>3</v>
      </c>
      <c r="R220" s="12" t="s">
        <v>526</v>
      </c>
      <c r="S220" s="12">
        <v>0</v>
      </c>
    </row>
    <row r="221" spans="1:19" x14ac:dyDescent="0.25">
      <c r="A221" t="str">
        <f>'raw data'!D221</f>
        <v>24-26</v>
      </c>
      <c r="B221">
        <v>3</v>
      </c>
      <c r="C221" s="12">
        <v>1</v>
      </c>
      <c r="D221" s="12">
        <v>1</v>
      </c>
      <c r="E221" s="12">
        <v>1</v>
      </c>
      <c r="F221" s="12">
        <v>2</v>
      </c>
      <c r="G221" s="12">
        <v>1</v>
      </c>
      <c r="H221" s="12" t="s">
        <v>526</v>
      </c>
      <c r="I221" s="12">
        <v>1</v>
      </c>
      <c r="J221" s="12">
        <v>1</v>
      </c>
      <c r="K221" s="12">
        <v>1</v>
      </c>
      <c r="L221" s="12">
        <v>1</v>
      </c>
      <c r="M221" s="12">
        <v>0</v>
      </c>
      <c r="N221" s="12">
        <v>1</v>
      </c>
      <c r="O221" s="12">
        <v>2</v>
      </c>
      <c r="P221" s="12">
        <v>1</v>
      </c>
      <c r="Q221" s="12">
        <v>3</v>
      </c>
      <c r="R221" s="12">
        <v>1</v>
      </c>
      <c r="S221" s="12">
        <v>1</v>
      </c>
    </row>
    <row r="222" spans="1:19" x14ac:dyDescent="0.25">
      <c r="A222" t="str">
        <f>'raw data'!D222</f>
        <v>21-23</v>
      </c>
      <c r="B222">
        <v>2</v>
      </c>
      <c r="C222" s="12">
        <v>2</v>
      </c>
      <c r="D222" s="12">
        <v>1</v>
      </c>
      <c r="E222" s="12">
        <v>1</v>
      </c>
      <c r="F222" s="12">
        <v>1</v>
      </c>
      <c r="G222" s="12">
        <v>1</v>
      </c>
      <c r="H222" s="12">
        <v>2</v>
      </c>
      <c r="I222" s="12">
        <v>1</v>
      </c>
      <c r="J222" s="12">
        <v>1</v>
      </c>
      <c r="K222" s="12">
        <v>0</v>
      </c>
      <c r="L222" s="12">
        <v>1</v>
      </c>
      <c r="M222" s="12">
        <v>0</v>
      </c>
      <c r="N222" s="12">
        <v>0</v>
      </c>
      <c r="O222" s="12">
        <v>5</v>
      </c>
      <c r="P222" s="12">
        <v>1</v>
      </c>
      <c r="Q222" s="12">
        <v>2</v>
      </c>
      <c r="R222" s="12" t="s">
        <v>526</v>
      </c>
      <c r="S222" s="12">
        <v>0</v>
      </c>
    </row>
    <row r="223" spans="1:19" x14ac:dyDescent="0.25">
      <c r="A223" t="str">
        <f>'raw data'!D223</f>
        <v>27-29</v>
      </c>
      <c r="B223">
        <v>4</v>
      </c>
      <c r="C223" s="12">
        <v>4</v>
      </c>
      <c r="D223" s="12" t="s">
        <v>526</v>
      </c>
      <c r="E223" s="12" t="s">
        <v>526</v>
      </c>
      <c r="F223" s="12">
        <v>5</v>
      </c>
      <c r="G223" s="12">
        <v>5</v>
      </c>
      <c r="H223" s="12">
        <v>2</v>
      </c>
      <c r="I223" s="12">
        <v>2</v>
      </c>
      <c r="J223" s="12">
        <v>2</v>
      </c>
      <c r="K223" s="12">
        <v>1</v>
      </c>
      <c r="L223" s="12">
        <v>0</v>
      </c>
      <c r="M223" s="12">
        <v>0</v>
      </c>
      <c r="N223" s="12">
        <v>0</v>
      </c>
      <c r="O223" s="12">
        <v>1</v>
      </c>
      <c r="P223" s="12">
        <v>0</v>
      </c>
      <c r="Q223" s="12" t="s">
        <v>526</v>
      </c>
      <c r="R223" s="12" t="s">
        <v>526</v>
      </c>
      <c r="S223" s="12" t="s">
        <v>526</v>
      </c>
    </row>
    <row r="224" spans="1:19" x14ac:dyDescent="0.25">
      <c r="A224" t="str">
        <f>'raw data'!D224</f>
        <v>24-26</v>
      </c>
      <c r="B224">
        <v>3</v>
      </c>
      <c r="C224" s="12">
        <v>2</v>
      </c>
      <c r="D224" s="12">
        <v>2</v>
      </c>
      <c r="E224" s="12">
        <v>5</v>
      </c>
      <c r="F224" s="12">
        <v>1</v>
      </c>
      <c r="G224" s="12">
        <v>2</v>
      </c>
      <c r="H224" s="12">
        <v>1</v>
      </c>
      <c r="I224" s="12">
        <v>1</v>
      </c>
      <c r="J224" s="12">
        <v>2</v>
      </c>
      <c r="K224" s="12">
        <v>1</v>
      </c>
      <c r="L224" s="12">
        <v>1</v>
      </c>
      <c r="M224" s="12">
        <v>1</v>
      </c>
      <c r="N224" s="12">
        <v>0</v>
      </c>
      <c r="O224" s="12">
        <v>2</v>
      </c>
      <c r="P224" s="12">
        <v>1</v>
      </c>
      <c r="Q224" s="12">
        <v>4</v>
      </c>
      <c r="R224" s="12" t="s">
        <v>526</v>
      </c>
      <c r="S224" s="12">
        <v>1</v>
      </c>
    </row>
    <row r="225" spans="1:19" x14ac:dyDescent="0.25">
      <c r="A225" t="str">
        <f>'raw data'!D225</f>
        <v>30-39</v>
      </c>
      <c r="B225">
        <v>5</v>
      </c>
      <c r="C225" s="12">
        <v>3</v>
      </c>
      <c r="D225" s="12">
        <v>2</v>
      </c>
      <c r="E225" s="12">
        <v>5</v>
      </c>
      <c r="F225" s="12">
        <v>2</v>
      </c>
      <c r="G225" s="12">
        <v>1</v>
      </c>
      <c r="H225" s="12">
        <v>1</v>
      </c>
      <c r="I225" s="12" t="s">
        <v>526</v>
      </c>
      <c r="J225" s="12">
        <v>5</v>
      </c>
      <c r="K225" s="12">
        <v>1</v>
      </c>
      <c r="L225" s="12">
        <v>1</v>
      </c>
      <c r="M225" s="12">
        <v>1</v>
      </c>
      <c r="N225" s="12" t="s">
        <v>526</v>
      </c>
      <c r="O225" s="12">
        <v>3</v>
      </c>
      <c r="P225" s="12">
        <v>1</v>
      </c>
      <c r="Q225" s="12">
        <v>1</v>
      </c>
      <c r="R225" s="12">
        <v>0</v>
      </c>
      <c r="S225" s="12" t="s">
        <v>526</v>
      </c>
    </row>
    <row r="226" spans="1:19" x14ac:dyDescent="0.25">
      <c r="A226" t="str">
        <f>'raw data'!D226</f>
        <v>Above 40</v>
      </c>
      <c r="B226">
        <v>6</v>
      </c>
      <c r="C226" s="12">
        <v>5</v>
      </c>
      <c r="D226" s="12" t="s">
        <v>526</v>
      </c>
      <c r="E226" s="12" t="s">
        <v>526</v>
      </c>
      <c r="F226" s="12" t="s">
        <v>526</v>
      </c>
      <c r="G226" s="12" t="s">
        <v>526</v>
      </c>
      <c r="H226" s="12" t="s">
        <v>526</v>
      </c>
      <c r="I226" s="12" t="s">
        <v>526</v>
      </c>
      <c r="J226" s="12">
        <v>2</v>
      </c>
      <c r="K226" s="12">
        <v>1</v>
      </c>
      <c r="L226" s="12" t="s">
        <v>526</v>
      </c>
      <c r="M226" s="12">
        <v>0</v>
      </c>
      <c r="N226" s="12" t="s">
        <v>526</v>
      </c>
      <c r="O226" s="12">
        <v>4</v>
      </c>
      <c r="P226" s="12" t="s">
        <v>526</v>
      </c>
      <c r="Q226" s="12" t="s">
        <v>526</v>
      </c>
      <c r="R226" s="12">
        <v>1</v>
      </c>
      <c r="S226" s="12">
        <v>1</v>
      </c>
    </row>
    <row r="227" spans="1:19" x14ac:dyDescent="0.25">
      <c r="A227" t="str">
        <f>'raw data'!D227</f>
        <v>24-26</v>
      </c>
      <c r="B227">
        <v>3</v>
      </c>
      <c r="C227" s="12">
        <v>1</v>
      </c>
      <c r="D227" s="12">
        <v>1</v>
      </c>
      <c r="E227" s="12">
        <v>1</v>
      </c>
      <c r="F227" s="12">
        <v>2</v>
      </c>
      <c r="G227" s="12">
        <v>1</v>
      </c>
      <c r="H227" s="12" t="s">
        <v>526</v>
      </c>
      <c r="I227" s="12">
        <v>1</v>
      </c>
      <c r="J227" s="12">
        <v>1</v>
      </c>
      <c r="K227" s="12">
        <v>1</v>
      </c>
      <c r="L227" s="12">
        <v>1</v>
      </c>
      <c r="M227" s="12">
        <v>0</v>
      </c>
      <c r="N227" s="12">
        <v>1</v>
      </c>
      <c r="O227" s="12">
        <v>2</v>
      </c>
      <c r="P227" s="12">
        <v>1</v>
      </c>
      <c r="Q227" s="12">
        <v>3</v>
      </c>
      <c r="R227" s="12">
        <v>1</v>
      </c>
      <c r="S227" s="12">
        <v>1</v>
      </c>
    </row>
    <row r="228" spans="1:19" x14ac:dyDescent="0.25">
      <c r="A228" t="str">
        <f>'raw data'!D228</f>
        <v>27-29</v>
      </c>
      <c r="B228">
        <v>4</v>
      </c>
      <c r="C228" s="12">
        <v>1</v>
      </c>
      <c r="D228" s="12">
        <v>1</v>
      </c>
      <c r="E228" s="12">
        <v>1</v>
      </c>
      <c r="F228" s="12" t="s">
        <v>526</v>
      </c>
      <c r="G228" s="12">
        <v>1</v>
      </c>
      <c r="H228" s="12" t="s">
        <v>526</v>
      </c>
      <c r="I228" s="12">
        <v>5</v>
      </c>
      <c r="J228" s="12">
        <v>2</v>
      </c>
      <c r="K228" s="12">
        <v>1</v>
      </c>
      <c r="L228" s="12">
        <v>1</v>
      </c>
      <c r="M228" s="12">
        <v>0</v>
      </c>
      <c r="N228" s="12">
        <v>0</v>
      </c>
      <c r="O228" s="12">
        <v>1</v>
      </c>
      <c r="P228" s="12">
        <v>0</v>
      </c>
      <c r="Q228" s="12" t="s">
        <v>526</v>
      </c>
      <c r="R228" s="12">
        <v>1</v>
      </c>
      <c r="S228" s="12">
        <v>1</v>
      </c>
    </row>
    <row r="229" spans="1:19" x14ac:dyDescent="0.25">
      <c r="A229" t="str">
        <f>'raw data'!D229</f>
        <v>24-26</v>
      </c>
      <c r="B229">
        <v>3</v>
      </c>
      <c r="C229" s="12">
        <v>1</v>
      </c>
      <c r="D229" s="12">
        <v>1</v>
      </c>
      <c r="E229" s="12">
        <v>1</v>
      </c>
      <c r="F229" s="12">
        <v>2</v>
      </c>
      <c r="G229" s="12">
        <v>1</v>
      </c>
      <c r="H229" s="12" t="s">
        <v>526</v>
      </c>
      <c r="I229" s="12">
        <v>1</v>
      </c>
      <c r="J229" s="12">
        <v>1</v>
      </c>
      <c r="K229" s="12" t="s">
        <v>526</v>
      </c>
      <c r="L229" s="12">
        <v>1</v>
      </c>
      <c r="M229" s="12">
        <v>0</v>
      </c>
      <c r="N229" s="12">
        <v>1</v>
      </c>
      <c r="O229" s="12">
        <v>4</v>
      </c>
      <c r="P229" s="12">
        <v>0</v>
      </c>
      <c r="Q229" s="12" t="s">
        <v>526</v>
      </c>
      <c r="R229" s="12">
        <v>1</v>
      </c>
      <c r="S229" s="12">
        <v>1</v>
      </c>
    </row>
    <row r="230" spans="1:19" x14ac:dyDescent="0.25">
      <c r="A230" t="str">
        <f>'raw data'!D230</f>
        <v>18-20</v>
      </c>
      <c r="B230">
        <v>1</v>
      </c>
      <c r="C230" s="12">
        <v>1</v>
      </c>
      <c r="D230" s="12">
        <v>1</v>
      </c>
      <c r="E230" s="12">
        <v>1</v>
      </c>
      <c r="F230" s="12">
        <v>2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 t="s">
        <v>526</v>
      </c>
      <c r="M230" s="12">
        <v>0</v>
      </c>
      <c r="N230" s="12">
        <v>1</v>
      </c>
      <c r="O230" s="12">
        <v>4</v>
      </c>
      <c r="P230" s="12">
        <v>1</v>
      </c>
      <c r="Q230" s="12">
        <v>2</v>
      </c>
      <c r="R230" s="12">
        <v>1</v>
      </c>
      <c r="S230" s="12" t="s">
        <v>526</v>
      </c>
    </row>
    <row r="231" spans="1:19" x14ac:dyDescent="0.25">
      <c r="A231" t="str">
        <f>'raw data'!D231</f>
        <v>21-23</v>
      </c>
      <c r="B231">
        <v>2</v>
      </c>
      <c r="C231" s="12">
        <v>3</v>
      </c>
      <c r="D231" s="12">
        <v>2</v>
      </c>
      <c r="E231" s="12">
        <v>4</v>
      </c>
      <c r="F231" s="12">
        <v>1</v>
      </c>
      <c r="G231" s="12">
        <v>2</v>
      </c>
      <c r="H231" s="12">
        <v>2</v>
      </c>
      <c r="I231" s="12">
        <v>2</v>
      </c>
      <c r="J231" s="12">
        <v>2</v>
      </c>
      <c r="K231" s="12">
        <v>1</v>
      </c>
      <c r="L231" s="12">
        <v>1</v>
      </c>
      <c r="M231" s="12">
        <v>0</v>
      </c>
      <c r="N231" s="12">
        <v>0</v>
      </c>
      <c r="O231" s="12">
        <v>5</v>
      </c>
      <c r="P231" s="12">
        <v>1</v>
      </c>
      <c r="Q231" s="12">
        <v>3</v>
      </c>
      <c r="R231" s="12">
        <v>1</v>
      </c>
      <c r="S231" s="12">
        <v>1</v>
      </c>
    </row>
    <row r="232" spans="1:19" x14ac:dyDescent="0.25">
      <c r="A232" t="str">
        <f>'raw data'!D232</f>
        <v>30-39</v>
      </c>
      <c r="B232">
        <v>5</v>
      </c>
      <c r="C232" s="12">
        <v>3</v>
      </c>
      <c r="D232" s="12" t="s">
        <v>526</v>
      </c>
      <c r="E232" s="12" t="s">
        <v>526</v>
      </c>
      <c r="F232" s="12">
        <v>5</v>
      </c>
      <c r="G232" s="12">
        <v>5</v>
      </c>
      <c r="H232" s="12">
        <v>5</v>
      </c>
      <c r="I232" s="12">
        <v>2</v>
      </c>
      <c r="J232" s="12">
        <v>2</v>
      </c>
      <c r="K232" s="12">
        <v>1</v>
      </c>
      <c r="L232" s="12">
        <v>0</v>
      </c>
      <c r="M232" s="12">
        <v>0</v>
      </c>
      <c r="N232" s="12">
        <v>1</v>
      </c>
      <c r="O232" s="12">
        <v>5</v>
      </c>
      <c r="P232" s="12">
        <v>1</v>
      </c>
      <c r="Q232" s="12">
        <v>2</v>
      </c>
      <c r="R232" s="12">
        <v>1</v>
      </c>
      <c r="S232" s="12">
        <v>1</v>
      </c>
    </row>
    <row r="233" spans="1:19" x14ac:dyDescent="0.25">
      <c r="A233" t="str">
        <f>'raw data'!D233</f>
        <v>27-29</v>
      </c>
      <c r="B233">
        <v>4</v>
      </c>
      <c r="C233" s="12">
        <v>5</v>
      </c>
      <c r="D233" s="12">
        <v>1</v>
      </c>
      <c r="E233" s="12">
        <v>1</v>
      </c>
      <c r="F233" s="12" t="s">
        <v>526</v>
      </c>
      <c r="G233" s="12" t="s">
        <v>526</v>
      </c>
      <c r="H233" s="12">
        <v>5</v>
      </c>
      <c r="I233" s="12">
        <v>5</v>
      </c>
      <c r="J233" s="12">
        <v>2</v>
      </c>
      <c r="K233" s="12">
        <v>1</v>
      </c>
      <c r="L233" s="12">
        <v>1</v>
      </c>
      <c r="M233" s="12">
        <v>0</v>
      </c>
      <c r="N233" s="12">
        <v>0</v>
      </c>
      <c r="O233" s="12">
        <v>4</v>
      </c>
      <c r="P233" s="12">
        <v>0</v>
      </c>
      <c r="Q233" s="12" t="s">
        <v>526</v>
      </c>
      <c r="R233" s="12">
        <v>1</v>
      </c>
      <c r="S233" s="12">
        <v>1</v>
      </c>
    </row>
    <row r="234" spans="1:19" x14ac:dyDescent="0.25">
      <c r="A234" t="str">
        <f>'raw data'!D234</f>
        <v>30-39</v>
      </c>
      <c r="B234">
        <v>5</v>
      </c>
      <c r="C234" s="12">
        <v>3</v>
      </c>
      <c r="D234" s="12">
        <v>4</v>
      </c>
      <c r="E234" s="12" t="s">
        <v>526</v>
      </c>
      <c r="F234" s="12">
        <v>2</v>
      </c>
      <c r="G234" s="12">
        <v>1</v>
      </c>
      <c r="H234" s="12">
        <v>1</v>
      </c>
      <c r="I234" s="12" t="s">
        <v>526</v>
      </c>
      <c r="J234" s="12">
        <v>5</v>
      </c>
      <c r="K234" s="12">
        <v>1</v>
      </c>
      <c r="L234" s="12">
        <v>1</v>
      </c>
      <c r="M234" s="12">
        <v>1</v>
      </c>
      <c r="N234" s="12">
        <v>0</v>
      </c>
      <c r="O234" s="12">
        <v>3</v>
      </c>
      <c r="P234" s="12">
        <v>1</v>
      </c>
      <c r="Q234" s="12">
        <v>1</v>
      </c>
      <c r="R234" s="12">
        <v>1</v>
      </c>
      <c r="S234" s="12" t="s">
        <v>526</v>
      </c>
    </row>
    <row r="235" spans="1:19" x14ac:dyDescent="0.25">
      <c r="A235" t="str">
        <f>'raw data'!D235</f>
        <v>Above 40</v>
      </c>
      <c r="B235">
        <v>6</v>
      </c>
      <c r="C235" s="12">
        <v>1</v>
      </c>
      <c r="D235" s="12">
        <v>1</v>
      </c>
      <c r="E235" s="12">
        <v>4</v>
      </c>
      <c r="F235" s="12">
        <v>2</v>
      </c>
      <c r="G235" s="12">
        <v>1</v>
      </c>
      <c r="H235" s="12">
        <v>1</v>
      </c>
      <c r="I235" s="12">
        <v>1</v>
      </c>
      <c r="J235" s="12">
        <v>5</v>
      </c>
      <c r="K235" s="12" t="s">
        <v>526</v>
      </c>
      <c r="L235" s="12">
        <v>1</v>
      </c>
      <c r="M235" s="12">
        <v>1</v>
      </c>
      <c r="N235" s="12">
        <v>1</v>
      </c>
      <c r="O235" s="12">
        <v>3</v>
      </c>
      <c r="P235" s="12" t="s">
        <v>526</v>
      </c>
      <c r="Q235" s="12" t="s">
        <v>526</v>
      </c>
      <c r="R235" s="12">
        <v>1</v>
      </c>
      <c r="S235" s="12" t="s">
        <v>526</v>
      </c>
    </row>
    <row r="236" spans="1:19" x14ac:dyDescent="0.25">
      <c r="A236" t="str">
        <f>'raw data'!D236</f>
        <v>24-26</v>
      </c>
      <c r="B236">
        <v>3</v>
      </c>
      <c r="C236" s="12">
        <v>1</v>
      </c>
      <c r="D236" s="12">
        <v>2</v>
      </c>
      <c r="E236" s="12">
        <v>1</v>
      </c>
      <c r="F236" s="12">
        <v>2</v>
      </c>
      <c r="G236" s="12">
        <v>1</v>
      </c>
      <c r="H236" s="12">
        <v>1</v>
      </c>
      <c r="I236" s="12">
        <v>1</v>
      </c>
      <c r="J236" s="12">
        <v>1</v>
      </c>
      <c r="K236" s="12">
        <v>1</v>
      </c>
      <c r="L236" s="12">
        <v>1</v>
      </c>
      <c r="M236" s="12">
        <v>0</v>
      </c>
      <c r="N236" s="12">
        <v>1</v>
      </c>
      <c r="O236" s="12">
        <v>2</v>
      </c>
      <c r="P236" s="12">
        <v>1</v>
      </c>
      <c r="Q236" s="12">
        <v>2</v>
      </c>
      <c r="R236" s="12">
        <v>1</v>
      </c>
      <c r="S236" s="12">
        <v>1</v>
      </c>
    </row>
    <row r="237" spans="1:19" x14ac:dyDescent="0.25">
      <c r="A237" t="str">
        <f>'raw data'!D237</f>
        <v>27-29</v>
      </c>
      <c r="B237">
        <v>4</v>
      </c>
      <c r="C237" s="12">
        <v>5</v>
      </c>
      <c r="D237" s="12">
        <v>1</v>
      </c>
      <c r="E237" s="12">
        <v>1</v>
      </c>
      <c r="F237" s="12" t="s">
        <v>526</v>
      </c>
      <c r="G237" s="12" t="s">
        <v>526</v>
      </c>
      <c r="H237" s="12">
        <v>5</v>
      </c>
      <c r="I237" s="12">
        <v>5</v>
      </c>
      <c r="J237" s="12">
        <v>2</v>
      </c>
      <c r="K237" s="12">
        <v>1</v>
      </c>
      <c r="L237" s="12">
        <v>1</v>
      </c>
      <c r="M237" s="12" t="s">
        <v>526</v>
      </c>
      <c r="N237" s="12">
        <v>0</v>
      </c>
      <c r="O237" s="12">
        <v>4</v>
      </c>
      <c r="P237" s="12">
        <v>0</v>
      </c>
      <c r="Q237" s="12" t="s">
        <v>526</v>
      </c>
      <c r="R237" s="12">
        <v>1</v>
      </c>
      <c r="S237" s="12">
        <v>1</v>
      </c>
    </row>
    <row r="238" spans="1:19" x14ac:dyDescent="0.25">
      <c r="A238" t="str">
        <f>'raw data'!D238</f>
        <v>27-29</v>
      </c>
      <c r="B238">
        <v>4</v>
      </c>
      <c r="C238" s="12">
        <v>3</v>
      </c>
      <c r="D238" s="12">
        <v>4</v>
      </c>
      <c r="E238" s="12" t="s">
        <v>526</v>
      </c>
      <c r="F238" s="12">
        <v>1</v>
      </c>
      <c r="G238" s="12">
        <v>2</v>
      </c>
      <c r="H238" s="12">
        <v>2</v>
      </c>
      <c r="I238" s="12">
        <v>2</v>
      </c>
      <c r="J238" s="12">
        <v>5</v>
      </c>
      <c r="K238" s="12">
        <v>1</v>
      </c>
      <c r="L238" s="12" t="s">
        <v>526</v>
      </c>
      <c r="M238" s="12">
        <v>0</v>
      </c>
      <c r="N238" s="12">
        <v>1</v>
      </c>
      <c r="O238" s="12">
        <v>4</v>
      </c>
      <c r="P238" s="12">
        <v>1</v>
      </c>
      <c r="Q238" s="12">
        <v>3</v>
      </c>
      <c r="R238" s="12">
        <v>0</v>
      </c>
      <c r="S238" s="12">
        <v>0</v>
      </c>
    </row>
    <row r="239" spans="1:19" x14ac:dyDescent="0.25">
      <c r="A239" t="str">
        <f>'raw data'!D239</f>
        <v>24-26</v>
      </c>
      <c r="B239">
        <v>3</v>
      </c>
      <c r="C239" s="12">
        <v>5</v>
      </c>
      <c r="D239" s="12">
        <v>1</v>
      </c>
      <c r="E239" s="12">
        <v>5</v>
      </c>
      <c r="F239" s="12">
        <v>2</v>
      </c>
      <c r="G239" s="12">
        <v>1</v>
      </c>
      <c r="H239" s="12" t="s">
        <v>526</v>
      </c>
      <c r="I239" s="12" t="s">
        <v>526</v>
      </c>
      <c r="J239" s="12">
        <v>2</v>
      </c>
      <c r="K239" s="12" t="s">
        <v>526</v>
      </c>
      <c r="L239" s="12">
        <v>1</v>
      </c>
      <c r="M239" s="12">
        <v>0</v>
      </c>
      <c r="N239" s="12">
        <v>1</v>
      </c>
      <c r="O239" s="12">
        <v>4</v>
      </c>
      <c r="P239" s="12">
        <v>0</v>
      </c>
      <c r="Q239" s="12" t="s">
        <v>526</v>
      </c>
      <c r="R239" s="12">
        <v>1</v>
      </c>
      <c r="S239" s="12" t="s">
        <v>526</v>
      </c>
    </row>
    <row r="240" spans="1:19" x14ac:dyDescent="0.25">
      <c r="A240" t="str">
        <f>'raw data'!D240</f>
        <v>27-29</v>
      </c>
      <c r="B240">
        <v>4</v>
      </c>
      <c r="C240" s="12">
        <v>4</v>
      </c>
      <c r="D240" s="12">
        <v>1</v>
      </c>
      <c r="E240" s="12">
        <v>1</v>
      </c>
      <c r="F240" s="12" t="s">
        <v>526</v>
      </c>
      <c r="G240" s="12" t="s">
        <v>526</v>
      </c>
      <c r="H240" s="12">
        <v>5</v>
      </c>
      <c r="I240" s="12">
        <v>2</v>
      </c>
      <c r="J240" s="12">
        <v>2</v>
      </c>
      <c r="K240" s="12" t="s">
        <v>526</v>
      </c>
      <c r="L240" s="12">
        <v>0</v>
      </c>
      <c r="M240" s="12">
        <v>0</v>
      </c>
      <c r="N240" s="12">
        <v>1</v>
      </c>
      <c r="O240" s="12">
        <v>4</v>
      </c>
      <c r="P240" s="12">
        <v>0</v>
      </c>
      <c r="Q240" s="12" t="s">
        <v>526</v>
      </c>
      <c r="R240" s="12">
        <v>1</v>
      </c>
      <c r="S240" s="12">
        <v>0</v>
      </c>
    </row>
    <row r="241" spans="1:19" x14ac:dyDescent="0.25">
      <c r="A241" t="str">
        <f>'raw data'!D241</f>
        <v>27-29</v>
      </c>
      <c r="B241">
        <v>4</v>
      </c>
      <c r="C241" s="12">
        <v>4</v>
      </c>
      <c r="D241" s="12" t="s">
        <v>526</v>
      </c>
      <c r="E241" s="12" t="s">
        <v>526</v>
      </c>
      <c r="F241" s="12" t="s">
        <v>526</v>
      </c>
      <c r="G241" s="12">
        <v>5</v>
      </c>
      <c r="H241" s="12">
        <v>2</v>
      </c>
      <c r="I241" s="12">
        <v>2</v>
      </c>
      <c r="J241" s="12">
        <v>2</v>
      </c>
      <c r="K241" s="12">
        <v>1</v>
      </c>
      <c r="L241" s="12">
        <v>0</v>
      </c>
      <c r="M241" s="12">
        <v>0</v>
      </c>
      <c r="N241" s="12">
        <v>0</v>
      </c>
      <c r="O241" s="12">
        <v>1</v>
      </c>
      <c r="P241" s="12">
        <v>0</v>
      </c>
      <c r="Q241" s="12" t="s">
        <v>526</v>
      </c>
      <c r="R241" s="12">
        <v>1</v>
      </c>
      <c r="S241" s="12" t="s">
        <v>526</v>
      </c>
    </row>
    <row r="242" spans="1:19" x14ac:dyDescent="0.25">
      <c r="A242" t="str">
        <f>'raw data'!D242</f>
        <v>27-29</v>
      </c>
      <c r="B242">
        <v>4</v>
      </c>
      <c r="C242" s="12">
        <v>2</v>
      </c>
      <c r="D242" s="12">
        <v>2</v>
      </c>
      <c r="E242" s="12">
        <v>2</v>
      </c>
      <c r="F242" s="12">
        <v>1</v>
      </c>
      <c r="G242" s="12">
        <v>2</v>
      </c>
      <c r="H242" s="12">
        <v>2</v>
      </c>
      <c r="I242" s="12">
        <v>2</v>
      </c>
      <c r="J242" s="12">
        <v>1</v>
      </c>
      <c r="K242" s="12">
        <v>1</v>
      </c>
      <c r="L242" s="12" t="s">
        <v>526</v>
      </c>
      <c r="M242" s="12">
        <v>0</v>
      </c>
      <c r="N242" s="12">
        <v>0</v>
      </c>
      <c r="O242" s="12">
        <v>3</v>
      </c>
      <c r="P242" s="12">
        <v>1</v>
      </c>
      <c r="Q242" s="12">
        <v>1</v>
      </c>
      <c r="R242" s="12">
        <v>1</v>
      </c>
      <c r="S242" s="12">
        <v>1</v>
      </c>
    </row>
    <row r="243" spans="1:19" x14ac:dyDescent="0.25">
      <c r="A243" t="str">
        <f>'raw data'!D243</f>
        <v>21-23</v>
      </c>
      <c r="B243">
        <v>2</v>
      </c>
      <c r="C243" s="12">
        <v>3</v>
      </c>
      <c r="D243" s="12">
        <v>4</v>
      </c>
      <c r="E243" s="12" t="s">
        <v>526</v>
      </c>
      <c r="F243" s="12">
        <v>5</v>
      </c>
      <c r="G243" s="12">
        <v>5</v>
      </c>
      <c r="H243" s="12">
        <v>2</v>
      </c>
      <c r="I243" s="12">
        <v>5</v>
      </c>
      <c r="J243" s="12">
        <v>1</v>
      </c>
      <c r="K243" s="12">
        <v>1</v>
      </c>
      <c r="L243" s="12">
        <v>1</v>
      </c>
      <c r="M243" s="12">
        <v>0</v>
      </c>
      <c r="N243" s="12">
        <v>0</v>
      </c>
      <c r="O243" s="12">
        <v>2</v>
      </c>
      <c r="P243" s="12">
        <v>1</v>
      </c>
      <c r="Q243" s="12">
        <v>4</v>
      </c>
      <c r="R243" s="12">
        <v>1</v>
      </c>
      <c r="S243" s="12">
        <v>0</v>
      </c>
    </row>
    <row r="244" spans="1:19" x14ac:dyDescent="0.25">
      <c r="A244" t="str">
        <f>'raw data'!D244</f>
        <v>30-39</v>
      </c>
      <c r="B244">
        <v>5</v>
      </c>
      <c r="C244" s="12">
        <v>3</v>
      </c>
      <c r="D244" s="12">
        <v>4</v>
      </c>
      <c r="E244" s="12" t="s">
        <v>526</v>
      </c>
      <c r="F244" s="12">
        <v>5</v>
      </c>
      <c r="G244" s="12">
        <v>1</v>
      </c>
      <c r="H244" s="12">
        <v>2</v>
      </c>
      <c r="I244" s="12">
        <v>1</v>
      </c>
      <c r="J244" s="12">
        <v>2</v>
      </c>
      <c r="K244" s="12">
        <v>0</v>
      </c>
      <c r="L244" s="12">
        <v>0</v>
      </c>
      <c r="M244" s="12">
        <v>0</v>
      </c>
      <c r="N244" s="12">
        <v>1</v>
      </c>
      <c r="O244" s="12">
        <v>3</v>
      </c>
      <c r="P244" s="12">
        <v>1</v>
      </c>
      <c r="Q244" s="12">
        <v>2</v>
      </c>
      <c r="R244" s="12" t="s">
        <v>526</v>
      </c>
      <c r="S244" s="12">
        <v>1</v>
      </c>
    </row>
    <row r="245" spans="1:19" x14ac:dyDescent="0.25">
      <c r="A245" t="str">
        <f>'raw data'!D245</f>
        <v>30-39</v>
      </c>
      <c r="B245">
        <v>5</v>
      </c>
      <c r="C245" s="12">
        <v>3</v>
      </c>
      <c r="D245" s="12" t="s">
        <v>526</v>
      </c>
      <c r="E245" s="12" t="s">
        <v>526</v>
      </c>
      <c r="F245" s="12">
        <v>1</v>
      </c>
      <c r="G245" s="12">
        <v>5</v>
      </c>
      <c r="H245" s="12">
        <v>5</v>
      </c>
      <c r="I245" s="12">
        <v>2</v>
      </c>
      <c r="J245" s="12">
        <v>2</v>
      </c>
      <c r="K245" s="12">
        <v>1</v>
      </c>
      <c r="L245" s="12">
        <v>0</v>
      </c>
      <c r="M245" s="12">
        <v>0</v>
      </c>
      <c r="N245" s="12">
        <v>1</v>
      </c>
      <c r="O245" s="12">
        <v>5</v>
      </c>
      <c r="P245" s="12">
        <v>1</v>
      </c>
      <c r="Q245" s="12">
        <v>2</v>
      </c>
      <c r="R245" s="12">
        <v>1</v>
      </c>
      <c r="S245" s="12">
        <v>1</v>
      </c>
    </row>
    <row r="246" spans="1:19" x14ac:dyDescent="0.25">
      <c r="A246" t="str">
        <f>'raw data'!D246</f>
        <v>18-20</v>
      </c>
      <c r="B246">
        <v>1</v>
      </c>
      <c r="C246" s="12">
        <v>1</v>
      </c>
      <c r="D246" s="12">
        <v>1</v>
      </c>
      <c r="E246" s="12">
        <v>4</v>
      </c>
      <c r="F246" s="12">
        <v>2</v>
      </c>
      <c r="G246" s="12">
        <v>1</v>
      </c>
      <c r="H246" s="12">
        <v>1</v>
      </c>
      <c r="I246" s="12">
        <v>1</v>
      </c>
      <c r="J246" s="12" t="s">
        <v>526</v>
      </c>
      <c r="K246" s="12">
        <v>0</v>
      </c>
      <c r="L246" s="12">
        <v>1</v>
      </c>
      <c r="M246" s="12">
        <v>1</v>
      </c>
      <c r="N246" s="12">
        <v>1</v>
      </c>
      <c r="O246" s="12">
        <v>1</v>
      </c>
      <c r="P246" s="12" t="s">
        <v>526</v>
      </c>
      <c r="Q246" s="12" t="s">
        <v>526</v>
      </c>
      <c r="R246" s="12">
        <v>1</v>
      </c>
      <c r="S246" s="12" t="s">
        <v>526</v>
      </c>
    </row>
    <row r="247" spans="1:19" x14ac:dyDescent="0.25">
      <c r="A247" t="str">
        <f>'raw data'!D247</f>
        <v>18-20</v>
      </c>
      <c r="B247">
        <v>1</v>
      </c>
      <c r="C247" s="12">
        <v>1</v>
      </c>
      <c r="D247" s="12">
        <v>1</v>
      </c>
      <c r="E247" s="12">
        <v>4</v>
      </c>
      <c r="F247" s="12">
        <v>2</v>
      </c>
      <c r="G247" s="12">
        <v>1</v>
      </c>
      <c r="H247" s="12">
        <v>1</v>
      </c>
      <c r="I247" s="12">
        <v>1</v>
      </c>
      <c r="J247" s="12">
        <v>5</v>
      </c>
      <c r="K247" s="12" t="s">
        <v>526</v>
      </c>
      <c r="L247" s="12">
        <v>1</v>
      </c>
      <c r="M247" s="12">
        <v>0</v>
      </c>
      <c r="N247" s="12">
        <v>1</v>
      </c>
      <c r="O247" s="12">
        <v>3</v>
      </c>
      <c r="P247" s="12" t="s">
        <v>526</v>
      </c>
      <c r="Q247" s="12" t="s">
        <v>526</v>
      </c>
      <c r="R247" s="12">
        <v>1</v>
      </c>
      <c r="S247" s="12" t="s">
        <v>526</v>
      </c>
    </row>
    <row r="248" spans="1:19" x14ac:dyDescent="0.25">
      <c r="A248" t="str">
        <f>'raw data'!D248</f>
        <v>27-29</v>
      </c>
      <c r="B248">
        <v>4</v>
      </c>
      <c r="C248" s="12">
        <v>4</v>
      </c>
      <c r="D248" s="12" t="s">
        <v>526</v>
      </c>
      <c r="E248" s="12" t="s">
        <v>526</v>
      </c>
      <c r="F248" s="12">
        <v>5</v>
      </c>
      <c r="G248" s="12">
        <v>5</v>
      </c>
      <c r="H248" s="12">
        <v>2</v>
      </c>
      <c r="I248" s="12">
        <v>2</v>
      </c>
      <c r="J248" s="12">
        <v>2</v>
      </c>
      <c r="K248" s="12">
        <v>1</v>
      </c>
      <c r="L248" s="12">
        <v>0</v>
      </c>
      <c r="M248" s="12">
        <v>0</v>
      </c>
      <c r="N248" s="12">
        <v>0</v>
      </c>
      <c r="O248" s="12">
        <v>1</v>
      </c>
      <c r="P248" s="12">
        <v>0</v>
      </c>
      <c r="Q248" s="12" t="s">
        <v>526</v>
      </c>
      <c r="R248" s="12" t="s">
        <v>526</v>
      </c>
      <c r="S248" s="12" t="s">
        <v>526</v>
      </c>
    </row>
    <row r="249" spans="1:19" x14ac:dyDescent="0.25">
      <c r="A249" t="str">
        <f>'raw data'!D249</f>
        <v>21-23</v>
      </c>
      <c r="B249">
        <v>2</v>
      </c>
      <c r="C249" s="12">
        <v>3</v>
      </c>
      <c r="D249" s="12">
        <v>2</v>
      </c>
      <c r="E249" s="12">
        <v>4</v>
      </c>
      <c r="F249" s="12">
        <v>1</v>
      </c>
      <c r="G249" s="12">
        <v>2</v>
      </c>
      <c r="H249" s="12">
        <v>2</v>
      </c>
      <c r="I249" s="12">
        <v>2</v>
      </c>
      <c r="J249" s="12">
        <v>2</v>
      </c>
      <c r="K249" s="12">
        <v>1</v>
      </c>
      <c r="L249" s="12">
        <v>1</v>
      </c>
      <c r="M249" s="12">
        <v>0</v>
      </c>
      <c r="N249" s="12">
        <v>0</v>
      </c>
      <c r="O249" s="12">
        <v>5</v>
      </c>
      <c r="P249" s="12">
        <v>1</v>
      </c>
      <c r="Q249" s="12">
        <v>3</v>
      </c>
      <c r="R249" s="12">
        <v>1</v>
      </c>
      <c r="S249" s="12">
        <v>1</v>
      </c>
    </row>
    <row r="250" spans="1:19" x14ac:dyDescent="0.25">
      <c r="A250" t="str">
        <f>'raw data'!D250</f>
        <v>21-23</v>
      </c>
      <c r="B250">
        <v>2</v>
      </c>
      <c r="C250" s="12">
        <v>3</v>
      </c>
      <c r="D250" s="12">
        <v>2</v>
      </c>
      <c r="E250" s="12">
        <v>5</v>
      </c>
      <c r="F250" s="12">
        <v>5</v>
      </c>
      <c r="G250" s="12">
        <v>2</v>
      </c>
      <c r="H250" s="12">
        <v>2</v>
      </c>
      <c r="I250" s="12">
        <v>2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4</v>
      </c>
      <c r="P250" s="12">
        <v>1</v>
      </c>
      <c r="Q250" s="12">
        <v>2</v>
      </c>
      <c r="R250" s="12">
        <v>1</v>
      </c>
      <c r="S250" s="12">
        <v>1</v>
      </c>
    </row>
    <row r="251" spans="1:19" x14ac:dyDescent="0.25">
      <c r="A251" t="str">
        <f>'raw data'!D251</f>
        <v>30-39</v>
      </c>
      <c r="B251">
        <v>5</v>
      </c>
      <c r="C251" s="12">
        <v>2</v>
      </c>
      <c r="D251" s="12">
        <v>2</v>
      </c>
      <c r="E251" s="12">
        <v>5</v>
      </c>
      <c r="F251" s="12">
        <v>2</v>
      </c>
      <c r="G251" s="12">
        <v>1</v>
      </c>
      <c r="H251" s="12">
        <v>1</v>
      </c>
      <c r="I251" s="12" t="s">
        <v>526</v>
      </c>
      <c r="J251" s="12">
        <v>5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0</v>
      </c>
      <c r="Q251" s="12" t="s">
        <v>526</v>
      </c>
      <c r="R251" s="12">
        <v>0</v>
      </c>
      <c r="S251" s="12" t="s">
        <v>526</v>
      </c>
    </row>
    <row r="252" spans="1:19" x14ac:dyDescent="0.25">
      <c r="A252" t="str">
        <f>'raw data'!D252</f>
        <v>18-20</v>
      </c>
      <c r="B252">
        <v>1</v>
      </c>
      <c r="C252" s="12">
        <v>2</v>
      </c>
      <c r="D252" s="12">
        <v>1</v>
      </c>
      <c r="E252" s="12">
        <v>4</v>
      </c>
      <c r="F252" s="12">
        <v>1</v>
      </c>
      <c r="G252" s="12">
        <v>1</v>
      </c>
      <c r="H252" s="12">
        <v>2</v>
      </c>
      <c r="I252" s="12">
        <v>1</v>
      </c>
      <c r="J252" s="12">
        <v>5</v>
      </c>
      <c r="K252" s="12">
        <v>0</v>
      </c>
      <c r="L252" s="12">
        <v>1</v>
      </c>
      <c r="M252" s="12">
        <v>0</v>
      </c>
      <c r="N252" s="12">
        <v>0</v>
      </c>
      <c r="O252" s="12">
        <v>1</v>
      </c>
      <c r="P252" s="12" t="s">
        <v>526</v>
      </c>
      <c r="Q252" s="12" t="s">
        <v>526</v>
      </c>
      <c r="R252" s="12">
        <v>0</v>
      </c>
      <c r="S252" s="12">
        <v>0</v>
      </c>
    </row>
    <row r="253" spans="1:19" x14ac:dyDescent="0.25">
      <c r="A253" t="str">
        <f>'raw data'!D253</f>
        <v>21-23</v>
      </c>
      <c r="B253">
        <v>2</v>
      </c>
      <c r="C253" s="12">
        <v>3</v>
      </c>
      <c r="D253" s="12">
        <v>2</v>
      </c>
      <c r="E253" s="12">
        <v>4</v>
      </c>
      <c r="F253" s="12">
        <v>1</v>
      </c>
      <c r="G253" s="12">
        <v>2</v>
      </c>
      <c r="H253" s="12">
        <v>2</v>
      </c>
      <c r="I253" s="12">
        <v>2</v>
      </c>
      <c r="J253" s="12">
        <v>2</v>
      </c>
      <c r="K253" s="12">
        <v>1</v>
      </c>
      <c r="L253" s="12">
        <v>1</v>
      </c>
      <c r="M253" s="12" t="s">
        <v>526</v>
      </c>
      <c r="N253" s="12">
        <v>1</v>
      </c>
      <c r="O253" s="12">
        <v>4</v>
      </c>
      <c r="P253" s="12">
        <v>1</v>
      </c>
      <c r="Q253" s="12">
        <v>2</v>
      </c>
      <c r="R253" s="12">
        <v>1</v>
      </c>
      <c r="S253" s="12">
        <v>1</v>
      </c>
    </row>
    <row r="254" spans="1:19" x14ac:dyDescent="0.25">
      <c r="A254" t="str">
        <f>'raw data'!D254</f>
        <v>18-20</v>
      </c>
      <c r="B254">
        <v>1</v>
      </c>
      <c r="C254" s="12">
        <v>1</v>
      </c>
      <c r="D254" s="12">
        <v>1</v>
      </c>
      <c r="E254" s="12">
        <v>1</v>
      </c>
      <c r="F254" s="12">
        <v>2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 t="s">
        <v>526</v>
      </c>
      <c r="M254" s="12">
        <v>0</v>
      </c>
      <c r="N254" s="12" t="s">
        <v>526</v>
      </c>
      <c r="O254" s="12">
        <v>1</v>
      </c>
      <c r="P254" s="12" t="s">
        <v>526</v>
      </c>
      <c r="Q254" s="12" t="s">
        <v>526</v>
      </c>
      <c r="R254" s="12" t="s">
        <v>526</v>
      </c>
      <c r="S254" s="12" t="s">
        <v>526</v>
      </c>
    </row>
    <row r="255" spans="1:19" x14ac:dyDescent="0.25">
      <c r="A255" t="str">
        <f>'raw data'!D255</f>
        <v>27-29</v>
      </c>
      <c r="B255">
        <v>4</v>
      </c>
      <c r="C255" s="12">
        <v>3</v>
      </c>
      <c r="D255" s="12" t="s">
        <v>526</v>
      </c>
      <c r="E255" s="12" t="s">
        <v>526</v>
      </c>
      <c r="F255" s="12">
        <v>5</v>
      </c>
      <c r="G255" s="12">
        <v>2</v>
      </c>
      <c r="H255" s="12">
        <v>2</v>
      </c>
      <c r="I255" s="12">
        <v>2</v>
      </c>
      <c r="J255" s="12">
        <v>5</v>
      </c>
      <c r="K255" s="12">
        <v>1</v>
      </c>
      <c r="L255" s="12">
        <v>1</v>
      </c>
      <c r="M255" s="12">
        <v>0</v>
      </c>
      <c r="N255" s="12">
        <v>1</v>
      </c>
      <c r="O255" s="12">
        <v>4</v>
      </c>
      <c r="P255" s="12">
        <v>1</v>
      </c>
      <c r="Q255" s="12" t="s">
        <v>526</v>
      </c>
      <c r="R255" s="12" t="s">
        <v>526</v>
      </c>
      <c r="S255" s="12">
        <v>0</v>
      </c>
    </row>
    <row r="256" spans="1:19" x14ac:dyDescent="0.25">
      <c r="A256" t="str">
        <f>'raw data'!D256</f>
        <v>18-20</v>
      </c>
      <c r="B256">
        <v>1</v>
      </c>
      <c r="C256" s="12">
        <v>2</v>
      </c>
      <c r="D256" s="12">
        <v>1</v>
      </c>
      <c r="E256" s="12">
        <v>4</v>
      </c>
      <c r="F256" s="12">
        <v>1</v>
      </c>
      <c r="G256" s="12">
        <v>1</v>
      </c>
      <c r="H256" s="12">
        <v>1</v>
      </c>
      <c r="I256" s="12">
        <v>1</v>
      </c>
      <c r="J256" s="12">
        <v>5</v>
      </c>
      <c r="K256" s="12" t="s">
        <v>526</v>
      </c>
      <c r="L256" s="12">
        <v>1</v>
      </c>
      <c r="M256" s="12">
        <v>0</v>
      </c>
      <c r="N256" s="12">
        <v>1</v>
      </c>
      <c r="O256" s="12">
        <v>3</v>
      </c>
      <c r="P256" s="12">
        <v>1</v>
      </c>
      <c r="Q256" s="12">
        <v>2</v>
      </c>
      <c r="R256" s="12">
        <v>0</v>
      </c>
      <c r="S256" s="12" t="s">
        <v>526</v>
      </c>
    </row>
    <row r="257" spans="1:19" x14ac:dyDescent="0.25">
      <c r="A257" t="str">
        <f>'raw data'!D257</f>
        <v>24-26</v>
      </c>
      <c r="B257">
        <v>3</v>
      </c>
      <c r="C257" s="12">
        <v>2</v>
      </c>
      <c r="D257" s="12" t="s">
        <v>526</v>
      </c>
      <c r="E257" s="12" t="s">
        <v>526</v>
      </c>
      <c r="F257" s="12">
        <v>2</v>
      </c>
      <c r="G257" s="12" t="s">
        <v>526</v>
      </c>
      <c r="H257" s="12">
        <v>5</v>
      </c>
      <c r="I257" s="12" t="s">
        <v>526</v>
      </c>
      <c r="J257" s="12" t="s">
        <v>526</v>
      </c>
      <c r="K257" s="12">
        <v>1</v>
      </c>
      <c r="L257" s="12">
        <v>1</v>
      </c>
      <c r="M257" s="12">
        <v>0</v>
      </c>
      <c r="N257" s="12">
        <v>0</v>
      </c>
      <c r="O257" s="12">
        <v>4</v>
      </c>
      <c r="P257" s="12">
        <v>0</v>
      </c>
      <c r="Q257" s="12" t="s">
        <v>526</v>
      </c>
      <c r="R257" s="12">
        <v>1</v>
      </c>
      <c r="S257" s="12" t="s">
        <v>526</v>
      </c>
    </row>
    <row r="258" spans="1:19" x14ac:dyDescent="0.25">
      <c r="A258" t="str">
        <f>'raw data'!D258</f>
        <v>30-39</v>
      </c>
      <c r="B258">
        <v>5</v>
      </c>
      <c r="C258" s="12">
        <v>3</v>
      </c>
      <c r="D258" s="12">
        <v>4</v>
      </c>
      <c r="E258" s="12" t="s">
        <v>526</v>
      </c>
      <c r="F258" s="12">
        <v>5</v>
      </c>
      <c r="G258" s="12">
        <v>1</v>
      </c>
      <c r="H258" s="12">
        <v>2</v>
      </c>
      <c r="I258" s="12">
        <v>1</v>
      </c>
      <c r="J258" s="12">
        <v>1</v>
      </c>
      <c r="K258" s="12">
        <v>0</v>
      </c>
      <c r="L258" s="12">
        <v>0</v>
      </c>
      <c r="M258" s="12">
        <v>0</v>
      </c>
      <c r="N258" s="12">
        <v>1</v>
      </c>
      <c r="O258" s="12">
        <v>5</v>
      </c>
      <c r="P258" s="12">
        <v>1</v>
      </c>
      <c r="Q258" s="12">
        <v>3</v>
      </c>
      <c r="R258" s="12" t="s">
        <v>526</v>
      </c>
      <c r="S258" s="12">
        <v>1</v>
      </c>
    </row>
    <row r="259" spans="1:19" x14ac:dyDescent="0.25">
      <c r="A259" t="str">
        <f>'raw data'!D259</f>
        <v>30-39</v>
      </c>
      <c r="B259">
        <v>5</v>
      </c>
      <c r="C259" s="12">
        <v>3</v>
      </c>
      <c r="D259" s="12">
        <v>4</v>
      </c>
      <c r="E259" s="12" t="s">
        <v>526</v>
      </c>
      <c r="F259" s="12">
        <v>1</v>
      </c>
      <c r="G259" s="12">
        <v>1</v>
      </c>
      <c r="H259" s="12">
        <v>2</v>
      </c>
      <c r="I259" s="12">
        <v>1</v>
      </c>
      <c r="J259" s="12">
        <v>1</v>
      </c>
      <c r="K259" s="12">
        <v>0</v>
      </c>
      <c r="L259" s="12">
        <v>1</v>
      </c>
      <c r="M259" s="12" t="s">
        <v>526</v>
      </c>
      <c r="N259" s="12">
        <v>0</v>
      </c>
      <c r="O259" s="12">
        <v>3</v>
      </c>
      <c r="P259" s="12">
        <v>1</v>
      </c>
      <c r="Q259" s="12">
        <v>1</v>
      </c>
      <c r="R259" s="12">
        <v>1</v>
      </c>
      <c r="S259" s="12" t="s">
        <v>526</v>
      </c>
    </row>
    <row r="260" spans="1:19" x14ac:dyDescent="0.25">
      <c r="A260" t="str">
        <f>'raw data'!D260</f>
        <v>30-39</v>
      </c>
      <c r="B260">
        <v>5</v>
      </c>
      <c r="C260" s="12">
        <v>3</v>
      </c>
      <c r="D260" s="12">
        <v>2</v>
      </c>
      <c r="E260" s="12">
        <v>5</v>
      </c>
      <c r="F260" s="12">
        <v>2</v>
      </c>
      <c r="G260" s="12">
        <v>1</v>
      </c>
      <c r="H260" s="12">
        <v>1</v>
      </c>
      <c r="I260" s="12" t="s">
        <v>526</v>
      </c>
      <c r="J260" s="12">
        <v>5</v>
      </c>
      <c r="K260" s="12">
        <v>1</v>
      </c>
      <c r="L260" s="12">
        <v>1</v>
      </c>
      <c r="M260" s="12">
        <v>1</v>
      </c>
      <c r="N260" s="12">
        <v>1</v>
      </c>
      <c r="O260" s="12">
        <v>3</v>
      </c>
      <c r="P260" s="12">
        <v>0</v>
      </c>
      <c r="Q260" s="12" t="s">
        <v>526</v>
      </c>
      <c r="R260" s="12">
        <v>0</v>
      </c>
      <c r="S260" s="12" t="s">
        <v>526</v>
      </c>
    </row>
    <row r="261" spans="1:19" x14ac:dyDescent="0.25">
      <c r="A261" t="str">
        <f>'raw data'!D261</f>
        <v>27-29</v>
      </c>
      <c r="B261">
        <v>4</v>
      </c>
      <c r="C261" s="12">
        <v>3</v>
      </c>
      <c r="D261" s="12" t="s">
        <v>526</v>
      </c>
      <c r="E261" s="12" t="s">
        <v>526</v>
      </c>
      <c r="F261" s="12">
        <v>5</v>
      </c>
      <c r="G261" s="12">
        <v>5</v>
      </c>
      <c r="H261" s="12">
        <v>2</v>
      </c>
      <c r="I261" s="12">
        <v>2</v>
      </c>
      <c r="J261" s="12">
        <v>2</v>
      </c>
      <c r="K261" s="12">
        <v>1</v>
      </c>
      <c r="L261" s="12">
        <v>0</v>
      </c>
      <c r="M261" s="12">
        <v>0</v>
      </c>
      <c r="N261" s="12">
        <v>0</v>
      </c>
      <c r="O261" s="12">
        <v>1</v>
      </c>
      <c r="P261" s="12">
        <v>0</v>
      </c>
      <c r="Q261" s="12" t="s">
        <v>526</v>
      </c>
      <c r="R261" s="12" t="s">
        <v>526</v>
      </c>
      <c r="S261" s="12" t="s">
        <v>526</v>
      </c>
    </row>
    <row r="262" spans="1:19" x14ac:dyDescent="0.25">
      <c r="A262" t="str">
        <f>'raw data'!D262</f>
        <v>30-39</v>
      </c>
      <c r="B262">
        <v>5</v>
      </c>
      <c r="C262" s="12">
        <v>3</v>
      </c>
      <c r="D262" s="12">
        <v>4</v>
      </c>
      <c r="E262" s="12" t="s">
        <v>526</v>
      </c>
      <c r="F262" s="12">
        <v>1</v>
      </c>
      <c r="G262" s="12">
        <v>1</v>
      </c>
      <c r="H262" s="12">
        <v>2</v>
      </c>
      <c r="I262" s="12">
        <v>1</v>
      </c>
      <c r="J262" s="12">
        <v>1</v>
      </c>
      <c r="K262" s="12">
        <v>0</v>
      </c>
      <c r="L262" s="12">
        <v>0</v>
      </c>
      <c r="M262" s="12" t="s">
        <v>526</v>
      </c>
      <c r="N262" s="12">
        <v>1</v>
      </c>
      <c r="O262" s="12">
        <v>3</v>
      </c>
      <c r="P262" s="12">
        <v>1</v>
      </c>
      <c r="Q262" s="12">
        <v>2</v>
      </c>
      <c r="R262" s="12">
        <v>1</v>
      </c>
      <c r="S262" s="12">
        <v>1</v>
      </c>
    </row>
    <row r="263" spans="1:19" x14ac:dyDescent="0.25">
      <c r="A263" t="str">
        <f>'raw data'!D263</f>
        <v>24-26</v>
      </c>
      <c r="B263">
        <v>3</v>
      </c>
      <c r="C263" s="12">
        <v>4</v>
      </c>
      <c r="D263" s="12" t="s">
        <v>526</v>
      </c>
      <c r="E263" s="12" t="s">
        <v>526</v>
      </c>
      <c r="F263" s="12" t="s">
        <v>526</v>
      </c>
      <c r="G263" s="12" t="s">
        <v>526</v>
      </c>
      <c r="H263" s="12">
        <v>5</v>
      </c>
      <c r="I263" s="12" t="s">
        <v>526</v>
      </c>
      <c r="J263" s="12">
        <v>2</v>
      </c>
      <c r="K263" s="12">
        <v>1</v>
      </c>
      <c r="L263" s="12">
        <v>1</v>
      </c>
      <c r="M263" s="12">
        <v>1</v>
      </c>
      <c r="N263" s="12">
        <v>0</v>
      </c>
      <c r="O263" s="12">
        <v>1</v>
      </c>
      <c r="P263" s="12">
        <v>1</v>
      </c>
      <c r="Q263" s="12">
        <v>4</v>
      </c>
      <c r="R263" s="12">
        <v>1</v>
      </c>
      <c r="S263" s="12">
        <v>1</v>
      </c>
    </row>
    <row r="264" spans="1:19" x14ac:dyDescent="0.25">
      <c r="A264" t="str">
        <f>'raw data'!D264</f>
        <v>27-29</v>
      </c>
      <c r="B264">
        <v>4</v>
      </c>
      <c r="C264" s="12">
        <v>1</v>
      </c>
      <c r="D264" s="12">
        <v>1</v>
      </c>
      <c r="E264" s="12">
        <v>1</v>
      </c>
      <c r="F264" s="12" t="s">
        <v>526</v>
      </c>
      <c r="G264" s="12">
        <v>1</v>
      </c>
      <c r="H264" s="12" t="s">
        <v>526</v>
      </c>
      <c r="I264" s="12">
        <v>5</v>
      </c>
      <c r="J264" s="12">
        <v>2</v>
      </c>
      <c r="K264" s="12">
        <v>1</v>
      </c>
      <c r="L264" s="12">
        <v>1</v>
      </c>
      <c r="M264" s="12">
        <v>0</v>
      </c>
      <c r="N264" s="12">
        <v>0</v>
      </c>
      <c r="O264" s="12">
        <v>4</v>
      </c>
      <c r="P264" s="12">
        <v>0</v>
      </c>
      <c r="Q264" s="12" t="s">
        <v>526</v>
      </c>
      <c r="R264" s="12">
        <v>1</v>
      </c>
      <c r="S264" s="12">
        <v>1</v>
      </c>
    </row>
    <row r="265" spans="1:19" x14ac:dyDescent="0.25">
      <c r="A265" t="str">
        <f>'raw data'!D265</f>
        <v>30-39</v>
      </c>
      <c r="B265">
        <v>5</v>
      </c>
      <c r="C265" s="12">
        <v>3</v>
      </c>
      <c r="D265" s="12">
        <v>4</v>
      </c>
      <c r="E265" s="12" t="s">
        <v>526</v>
      </c>
      <c r="F265" s="12">
        <v>2</v>
      </c>
      <c r="G265" s="12">
        <v>1</v>
      </c>
      <c r="H265" s="12">
        <v>1</v>
      </c>
      <c r="I265" s="12" t="s">
        <v>526</v>
      </c>
      <c r="J265" s="12">
        <v>5</v>
      </c>
      <c r="K265" s="12">
        <v>1</v>
      </c>
      <c r="L265" s="12">
        <v>1</v>
      </c>
      <c r="M265" s="12" t="s">
        <v>526</v>
      </c>
      <c r="N265" s="12">
        <v>0</v>
      </c>
      <c r="O265" s="12">
        <v>3</v>
      </c>
      <c r="P265" s="12">
        <v>1</v>
      </c>
      <c r="Q265" s="12">
        <v>1</v>
      </c>
      <c r="R265" s="12">
        <v>1</v>
      </c>
      <c r="S265" s="12" t="s">
        <v>526</v>
      </c>
    </row>
    <row r="266" spans="1:19" x14ac:dyDescent="0.25">
      <c r="A266" t="str">
        <f>'raw data'!D266</f>
        <v>24-26</v>
      </c>
      <c r="B266">
        <v>3</v>
      </c>
      <c r="C266" s="12">
        <v>4</v>
      </c>
      <c r="D266" s="12" t="s">
        <v>526</v>
      </c>
      <c r="E266" s="12" t="s">
        <v>526</v>
      </c>
      <c r="F266" s="12">
        <v>2</v>
      </c>
      <c r="G266" s="12" t="s">
        <v>526</v>
      </c>
      <c r="H266" s="12">
        <v>5</v>
      </c>
      <c r="I266" s="12" t="s">
        <v>526</v>
      </c>
      <c r="J266" s="12" t="s">
        <v>526</v>
      </c>
      <c r="K266" s="12">
        <v>1</v>
      </c>
      <c r="L266" s="12">
        <v>1</v>
      </c>
      <c r="M266" s="12">
        <v>0</v>
      </c>
      <c r="N266" s="12">
        <v>0</v>
      </c>
      <c r="O266" s="12">
        <v>4</v>
      </c>
      <c r="P266" s="12">
        <v>0</v>
      </c>
      <c r="Q266" s="12" t="s">
        <v>526</v>
      </c>
      <c r="R266" s="12">
        <v>1</v>
      </c>
      <c r="S266" s="12">
        <v>0</v>
      </c>
    </row>
    <row r="267" spans="1:19" x14ac:dyDescent="0.25">
      <c r="A267" t="str">
        <f>'raw data'!D267</f>
        <v>Above 40</v>
      </c>
      <c r="B267">
        <v>6</v>
      </c>
      <c r="C267" s="12">
        <v>4</v>
      </c>
      <c r="D267" s="12" t="s">
        <v>526</v>
      </c>
      <c r="E267" s="12" t="s">
        <v>526</v>
      </c>
      <c r="F267" s="12" t="s">
        <v>526</v>
      </c>
      <c r="G267" s="12" t="s">
        <v>526</v>
      </c>
      <c r="H267" s="12">
        <v>5</v>
      </c>
      <c r="I267" s="12">
        <v>5</v>
      </c>
      <c r="J267" s="12">
        <v>5</v>
      </c>
      <c r="K267" s="12" t="s">
        <v>526</v>
      </c>
      <c r="L267" s="12">
        <v>1</v>
      </c>
      <c r="M267" s="12">
        <v>0</v>
      </c>
      <c r="N267" s="12" t="s">
        <v>526</v>
      </c>
      <c r="O267" s="12">
        <v>5</v>
      </c>
      <c r="P267" s="12">
        <v>1</v>
      </c>
      <c r="Q267" s="12">
        <v>3</v>
      </c>
      <c r="R267" s="12">
        <v>1</v>
      </c>
      <c r="S267" s="12">
        <v>0</v>
      </c>
    </row>
    <row r="268" spans="1:19" x14ac:dyDescent="0.25">
      <c r="A268" t="str">
        <f>'raw data'!D268</f>
        <v>24-26</v>
      </c>
      <c r="B268">
        <v>3</v>
      </c>
      <c r="C268" s="12">
        <v>1</v>
      </c>
      <c r="D268" s="12">
        <v>1</v>
      </c>
      <c r="E268" s="12">
        <v>5</v>
      </c>
      <c r="F268" s="12">
        <v>2</v>
      </c>
      <c r="G268" s="12">
        <v>1</v>
      </c>
      <c r="H268" s="12" t="s">
        <v>526</v>
      </c>
      <c r="I268" s="12">
        <v>1</v>
      </c>
      <c r="J268" s="12">
        <v>1</v>
      </c>
      <c r="K268" s="12" t="s">
        <v>526</v>
      </c>
      <c r="L268" s="12">
        <v>1</v>
      </c>
      <c r="M268" s="12">
        <v>0</v>
      </c>
      <c r="N268" s="12">
        <v>1</v>
      </c>
      <c r="O268" s="12">
        <v>4</v>
      </c>
      <c r="P268" s="12">
        <v>0</v>
      </c>
      <c r="Q268" s="12" t="s">
        <v>526</v>
      </c>
      <c r="R268" s="12">
        <v>1</v>
      </c>
      <c r="S268" s="12" t="s">
        <v>526</v>
      </c>
    </row>
    <row r="269" spans="1:19" x14ac:dyDescent="0.25">
      <c r="A269" t="str">
        <f>'raw data'!D269</f>
        <v>24-26</v>
      </c>
      <c r="B269">
        <v>3</v>
      </c>
      <c r="C269" s="12">
        <v>2</v>
      </c>
      <c r="D269" s="12">
        <v>2</v>
      </c>
      <c r="E269" s="12">
        <v>5</v>
      </c>
      <c r="F269" s="12">
        <v>1</v>
      </c>
      <c r="G269" s="12">
        <v>2</v>
      </c>
      <c r="H269" s="12">
        <v>1</v>
      </c>
      <c r="I269" s="12">
        <v>1</v>
      </c>
      <c r="J269" s="12">
        <v>2</v>
      </c>
      <c r="K269" s="12">
        <v>1</v>
      </c>
      <c r="L269" s="12">
        <v>1</v>
      </c>
      <c r="M269" s="12">
        <v>1</v>
      </c>
      <c r="N269" s="12">
        <v>0</v>
      </c>
      <c r="O269" s="12">
        <v>2</v>
      </c>
      <c r="P269" s="12">
        <v>1</v>
      </c>
      <c r="Q269" s="12">
        <v>4</v>
      </c>
      <c r="R269" s="12" t="s">
        <v>526</v>
      </c>
      <c r="S269" s="12">
        <v>1</v>
      </c>
    </row>
    <row r="270" spans="1:19" x14ac:dyDescent="0.25">
      <c r="A270" t="str">
        <f>'raw data'!D270</f>
        <v>27-29</v>
      </c>
      <c r="B270">
        <v>4</v>
      </c>
      <c r="C270" s="12">
        <v>3</v>
      </c>
      <c r="D270" s="12" t="s">
        <v>526</v>
      </c>
      <c r="E270" s="12" t="s">
        <v>526</v>
      </c>
      <c r="F270" s="12">
        <v>5</v>
      </c>
      <c r="G270" s="12">
        <v>2</v>
      </c>
      <c r="H270" s="12">
        <v>2</v>
      </c>
      <c r="I270" s="12">
        <v>2</v>
      </c>
      <c r="J270" s="12">
        <v>5</v>
      </c>
      <c r="K270" s="12">
        <v>1</v>
      </c>
      <c r="L270" s="12">
        <v>0</v>
      </c>
      <c r="M270" s="12">
        <v>0</v>
      </c>
      <c r="N270" s="12">
        <v>1</v>
      </c>
      <c r="O270" s="12">
        <v>4</v>
      </c>
      <c r="P270" s="12">
        <v>1</v>
      </c>
      <c r="Q270" s="12">
        <v>4</v>
      </c>
      <c r="R270" s="12">
        <v>0</v>
      </c>
      <c r="S270" s="12">
        <v>0</v>
      </c>
    </row>
    <row r="271" spans="1:19" x14ac:dyDescent="0.25">
      <c r="A271" t="str">
        <f>'raw data'!D271</f>
        <v>27-29</v>
      </c>
      <c r="B271">
        <v>4</v>
      </c>
      <c r="C271" s="12">
        <v>4</v>
      </c>
      <c r="D271" s="12" t="s">
        <v>526</v>
      </c>
      <c r="E271" s="12" t="s">
        <v>526</v>
      </c>
      <c r="F271" s="12">
        <v>5</v>
      </c>
      <c r="G271" s="12">
        <v>5</v>
      </c>
      <c r="H271" s="12">
        <v>2</v>
      </c>
      <c r="I271" s="12">
        <v>2</v>
      </c>
      <c r="J271" s="12">
        <v>2</v>
      </c>
      <c r="K271" s="12">
        <v>1</v>
      </c>
      <c r="L271" s="12">
        <v>0</v>
      </c>
      <c r="M271" s="12">
        <v>0</v>
      </c>
      <c r="N271" s="12">
        <v>0</v>
      </c>
      <c r="O271" s="12">
        <v>1</v>
      </c>
      <c r="P271" s="12">
        <v>0</v>
      </c>
      <c r="Q271" s="12" t="s">
        <v>526</v>
      </c>
      <c r="R271" s="12" t="s">
        <v>526</v>
      </c>
      <c r="S271" s="12" t="s">
        <v>526</v>
      </c>
    </row>
    <row r="272" spans="1:19" x14ac:dyDescent="0.25">
      <c r="A272" t="str">
        <f>'raw data'!D272</f>
        <v>30-39</v>
      </c>
      <c r="B272">
        <v>5</v>
      </c>
      <c r="C272" s="12">
        <v>3</v>
      </c>
      <c r="D272" s="12">
        <v>2</v>
      </c>
      <c r="E272" s="12">
        <v>1</v>
      </c>
      <c r="F272" s="12">
        <v>5</v>
      </c>
      <c r="G272" s="12">
        <v>5</v>
      </c>
      <c r="H272" s="12">
        <v>5</v>
      </c>
      <c r="I272" s="12">
        <v>2</v>
      </c>
      <c r="J272" s="12">
        <v>2</v>
      </c>
      <c r="K272" s="12">
        <v>1</v>
      </c>
      <c r="L272" s="12">
        <v>1</v>
      </c>
      <c r="M272" s="12">
        <v>0</v>
      </c>
      <c r="N272" s="12">
        <v>1</v>
      </c>
      <c r="O272" s="12">
        <v>5</v>
      </c>
      <c r="P272" s="12">
        <v>1</v>
      </c>
      <c r="Q272" s="12">
        <v>2</v>
      </c>
      <c r="R272" s="12">
        <v>1</v>
      </c>
      <c r="S272" s="12">
        <v>1</v>
      </c>
    </row>
    <row r="273" spans="1:19" x14ac:dyDescent="0.25">
      <c r="A273" t="str">
        <f>'raw data'!D273</f>
        <v>24-26</v>
      </c>
      <c r="B273">
        <v>3</v>
      </c>
      <c r="C273" s="12">
        <v>1</v>
      </c>
      <c r="D273" s="12">
        <v>1</v>
      </c>
      <c r="E273" s="12">
        <v>5</v>
      </c>
      <c r="F273" s="12">
        <v>2</v>
      </c>
      <c r="G273" s="12">
        <v>1</v>
      </c>
      <c r="H273" s="12" t="s">
        <v>526</v>
      </c>
      <c r="I273" s="12">
        <v>1</v>
      </c>
      <c r="J273" s="12">
        <v>1</v>
      </c>
      <c r="K273" s="12" t="s">
        <v>526</v>
      </c>
      <c r="L273" s="12">
        <v>1</v>
      </c>
      <c r="M273" s="12">
        <v>0</v>
      </c>
      <c r="N273" s="12">
        <v>1</v>
      </c>
      <c r="O273" s="12">
        <v>4</v>
      </c>
      <c r="P273" s="12">
        <v>0</v>
      </c>
      <c r="Q273" s="12" t="s">
        <v>526</v>
      </c>
      <c r="R273" s="12">
        <v>1</v>
      </c>
      <c r="S273" s="12">
        <v>1</v>
      </c>
    </row>
    <row r="274" spans="1:19" x14ac:dyDescent="0.25">
      <c r="A274" t="str">
        <f>'raw data'!D274</f>
        <v>27-29</v>
      </c>
      <c r="B274">
        <v>4</v>
      </c>
      <c r="C274" s="12">
        <v>5</v>
      </c>
      <c r="D274" s="12">
        <v>1</v>
      </c>
      <c r="E274" s="12">
        <v>1</v>
      </c>
      <c r="F274" s="12" t="s">
        <v>526</v>
      </c>
      <c r="G274" s="12" t="s">
        <v>526</v>
      </c>
      <c r="H274" s="12">
        <v>5</v>
      </c>
      <c r="I274" s="12">
        <v>5</v>
      </c>
      <c r="J274" s="12">
        <v>2</v>
      </c>
      <c r="K274" s="12">
        <v>1</v>
      </c>
      <c r="L274" s="12">
        <v>1</v>
      </c>
      <c r="M274" s="12">
        <v>0</v>
      </c>
      <c r="N274" s="12">
        <v>0</v>
      </c>
      <c r="O274" s="12">
        <v>4</v>
      </c>
      <c r="P274" s="12">
        <v>0</v>
      </c>
      <c r="Q274" s="12" t="s">
        <v>526</v>
      </c>
      <c r="R274" s="12">
        <v>1</v>
      </c>
      <c r="S274" s="12">
        <v>1</v>
      </c>
    </row>
    <row r="275" spans="1:19" x14ac:dyDescent="0.25">
      <c r="A275" t="str">
        <f>'raw data'!D275</f>
        <v>30-39</v>
      </c>
      <c r="B275">
        <v>5</v>
      </c>
      <c r="C275" s="12">
        <v>2</v>
      </c>
      <c r="D275" s="12">
        <v>2</v>
      </c>
      <c r="E275" s="12">
        <v>5</v>
      </c>
      <c r="F275" s="12" t="s">
        <v>526</v>
      </c>
      <c r="G275" s="12">
        <v>1</v>
      </c>
      <c r="H275" s="12" t="s">
        <v>526</v>
      </c>
      <c r="I275" s="12" t="s">
        <v>526</v>
      </c>
      <c r="J275" s="12">
        <v>1</v>
      </c>
      <c r="K275" s="12">
        <v>0</v>
      </c>
      <c r="L275" s="12">
        <v>1</v>
      </c>
      <c r="M275" s="12">
        <v>0</v>
      </c>
      <c r="N275" s="12">
        <v>0</v>
      </c>
      <c r="O275" s="12">
        <v>1</v>
      </c>
      <c r="P275" s="12">
        <v>0</v>
      </c>
      <c r="Q275" s="12" t="s">
        <v>526</v>
      </c>
      <c r="R275" s="12">
        <v>0</v>
      </c>
      <c r="S275" s="12">
        <v>0</v>
      </c>
    </row>
    <row r="276" spans="1:19" x14ac:dyDescent="0.25">
      <c r="A276" t="str">
        <f>'raw data'!D276</f>
        <v>24-26</v>
      </c>
      <c r="B276">
        <v>3</v>
      </c>
      <c r="C276" s="12">
        <v>4</v>
      </c>
      <c r="D276" s="12" t="s">
        <v>526</v>
      </c>
      <c r="E276" s="12" t="s">
        <v>526</v>
      </c>
      <c r="F276" s="12" t="s">
        <v>526</v>
      </c>
      <c r="G276" s="12">
        <v>5</v>
      </c>
      <c r="H276" s="12">
        <v>5</v>
      </c>
      <c r="I276" s="12">
        <v>5</v>
      </c>
      <c r="J276" s="12">
        <v>2</v>
      </c>
      <c r="K276" s="12">
        <v>1</v>
      </c>
      <c r="L276" s="12">
        <v>1</v>
      </c>
      <c r="M276" s="12">
        <v>1</v>
      </c>
      <c r="N276" s="12">
        <v>0</v>
      </c>
      <c r="O276" s="12">
        <v>3</v>
      </c>
      <c r="P276" s="12">
        <v>0</v>
      </c>
      <c r="Q276" s="12" t="s">
        <v>526</v>
      </c>
      <c r="R276" s="12">
        <v>1</v>
      </c>
      <c r="S276" s="12">
        <v>1</v>
      </c>
    </row>
    <row r="277" spans="1:19" x14ac:dyDescent="0.25">
      <c r="A277" t="str">
        <f>'raw data'!D277</f>
        <v>27-29</v>
      </c>
      <c r="B277">
        <v>4</v>
      </c>
      <c r="C277" s="12">
        <v>3</v>
      </c>
      <c r="D277" s="12">
        <v>4</v>
      </c>
      <c r="E277" s="12" t="s">
        <v>526</v>
      </c>
      <c r="F277" s="12">
        <v>1</v>
      </c>
      <c r="G277" s="12">
        <v>2</v>
      </c>
      <c r="H277" s="12">
        <v>2</v>
      </c>
      <c r="I277" s="12">
        <v>2</v>
      </c>
      <c r="J277" s="12">
        <v>1</v>
      </c>
      <c r="K277" s="12">
        <v>1</v>
      </c>
      <c r="L277" s="12">
        <v>1</v>
      </c>
      <c r="M277" s="12">
        <v>0</v>
      </c>
      <c r="N277" s="12">
        <v>0</v>
      </c>
      <c r="O277" s="12">
        <v>4</v>
      </c>
      <c r="P277" s="12">
        <v>1</v>
      </c>
      <c r="Q277" s="12">
        <v>1</v>
      </c>
      <c r="R277" s="12">
        <v>1</v>
      </c>
      <c r="S277" s="12">
        <v>0</v>
      </c>
    </row>
    <row r="278" spans="1:19" x14ac:dyDescent="0.25">
      <c r="A278" t="str">
        <f>'raw data'!D278</f>
        <v>30-39</v>
      </c>
      <c r="B278">
        <v>5</v>
      </c>
      <c r="C278" s="12">
        <v>2</v>
      </c>
      <c r="D278" s="12">
        <v>2</v>
      </c>
      <c r="E278" s="12">
        <v>5</v>
      </c>
      <c r="F278" s="12" t="s">
        <v>526</v>
      </c>
      <c r="G278" s="12">
        <v>1</v>
      </c>
      <c r="H278" s="12" t="s">
        <v>526</v>
      </c>
      <c r="I278" s="12" t="s">
        <v>526</v>
      </c>
      <c r="J278" s="12">
        <v>1</v>
      </c>
      <c r="K278" s="12">
        <v>0</v>
      </c>
      <c r="L278" s="12">
        <v>1</v>
      </c>
      <c r="M278" s="12">
        <v>0</v>
      </c>
      <c r="N278" s="12">
        <v>1</v>
      </c>
      <c r="O278" s="12">
        <v>1</v>
      </c>
      <c r="P278" s="12">
        <v>0</v>
      </c>
      <c r="Q278" s="12" t="s">
        <v>526</v>
      </c>
      <c r="R278" s="12">
        <v>0</v>
      </c>
      <c r="S278" s="12">
        <v>0</v>
      </c>
    </row>
    <row r="279" spans="1:19" x14ac:dyDescent="0.25">
      <c r="A279" t="str">
        <f>'raw data'!D279</f>
        <v>24-26</v>
      </c>
      <c r="B279">
        <v>3</v>
      </c>
      <c r="C279" s="12">
        <v>1</v>
      </c>
      <c r="D279" s="12">
        <v>1</v>
      </c>
      <c r="E279" s="12">
        <v>1</v>
      </c>
      <c r="F279" s="12">
        <v>2</v>
      </c>
      <c r="G279" s="12">
        <v>1</v>
      </c>
      <c r="H279" s="12" t="s">
        <v>526</v>
      </c>
      <c r="I279" s="12">
        <v>1</v>
      </c>
      <c r="J279" s="12">
        <v>1</v>
      </c>
      <c r="K279" s="12">
        <v>1</v>
      </c>
      <c r="L279" s="12">
        <v>1</v>
      </c>
      <c r="M279" s="12">
        <v>0</v>
      </c>
      <c r="N279" s="12">
        <v>1</v>
      </c>
      <c r="O279" s="12">
        <v>2</v>
      </c>
      <c r="P279" s="12">
        <v>0</v>
      </c>
      <c r="Q279" s="12" t="s">
        <v>526</v>
      </c>
      <c r="R279" s="12">
        <v>1</v>
      </c>
      <c r="S279" s="12">
        <v>1</v>
      </c>
    </row>
    <row r="280" spans="1:19" x14ac:dyDescent="0.25">
      <c r="A280" t="str">
        <f>'raw data'!D280</f>
        <v>27-29</v>
      </c>
      <c r="B280">
        <v>4</v>
      </c>
      <c r="C280" s="12">
        <v>5</v>
      </c>
      <c r="D280" s="12">
        <v>1</v>
      </c>
      <c r="E280" s="12">
        <v>1</v>
      </c>
      <c r="F280" s="12" t="s">
        <v>526</v>
      </c>
      <c r="G280" s="12" t="s">
        <v>526</v>
      </c>
      <c r="H280" s="12">
        <v>5</v>
      </c>
      <c r="I280" s="12">
        <v>2</v>
      </c>
      <c r="J280" s="12">
        <v>2</v>
      </c>
      <c r="K280" s="12" t="s">
        <v>526</v>
      </c>
      <c r="L280" s="12">
        <v>1</v>
      </c>
      <c r="M280" s="12">
        <v>0</v>
      </c>
      <c r="N280" s="12">
        <v>0</v>
      </c>
      <c r="O280" s="12">
        <v>4</v>
      </c>
      <c r="P280" s="12">
        <v>0</v>
      </c>
      <c r="Q280" s="12" t="s">
        <v>526</v>
      </c>
      <c r="R280" s="12">
        <v>1</v>
      </c>
      <c r="S280" s="12">
        <v>1</v>
      </c>
    </row>
    <row r="281" spans="1:19" x14ac:dyDescent="0.25">
      <c r="A281" t="str">
        <f>'raw data'!D281</f>
        <v>24-26</v>
      </c>
      <c r="B281">
        <v>3</v>
      </c>
      <c r="C281" s="12">
        <v>3</v>
      </c>
      <c r="D281" s="12" t="s">
        <v>526</v>
      </c>
      <c r="E281" s="12" t="s">
        <v>526</v>
      </c>
      <c r="F281" s="12" t="s">
        <v>526</v>
      </c>
      <c r="G281" s="12">
        <v>5</v>
      </c>
      <c r="H281" s="12">
        <v>5</v>
      </c>
      <c r="I281" s="12">
        <v>5</v>
      </c>
      <c r="J281" s="12">
        <v>2</v>
      </c>
      <c r="K281" s="12">
        <v>1</v>
      </c>
      <c r="L281" s="12">
        <v>1</v>
      </c>
      <c r="M281" s="12">
        <v>1</v>
      </c>
      <c r="N281" s="12">
        <v>0</v>
      </c>
      <c r="O281" s="12">
        <v>3</v>
      </c>
      <c r="P281" s="12">
        <v>0</v>
      </c>
      <c r="Q281" s="12" t="s">
        <v>526</v>
      </c>
      <c r="R281" s="12">
        <v>1</v>
      </c>
      <c r="S281" s="12">
        <v>1</v>
      </c>
    </row>
    <row r="282" spans="1:19" x14ac:dyDescent="0.25">
      <c r="A282" t="str">
        <f>'raw data'!D282</f>
        <v>Above 40</v>
      </c>
      <c r="B282">
        <v>6</v>
      </c>
      <c r="C282" s="12">
        <v>4</v>
      </c>
      <c r="D282" s="12">
        <v>2</v>
      </c>
      <c r="E282" s="12">
        <v>1</v>
      </c>
      <c r="F282" s="12">
        <v>5</v>
      </c>
      <c r="G282" s="12">
        <v>5</v>
      </c>
      <c r="H282" s="12">
        <v>5</v>
      </c>
      <c r="I282" s="12">
        <v>2</v>
      </c>
      <c r="J282" s="12">
        <v>2</v>
      </c>
      <c r="K282" s="12" t="s">
        <v>526</v>
      </c>
      <c r="L282" s="12">
        <v>1</v>
      </c>
      <c r="M282" s="12">
        <v>0</v>
      </c>
      <c r="N282" s="12">
        <v>0</v>
      </c>
      <c r="O282" s="12">
        <v>5</v>
      </c>
      <c r="P282" s="12">
        <v>1</v>
      </c>
      <c r="Q282" s="12">
        <v>1</v>
      </c>
      <c r="R282" s="12">
        <v>1</v>
      </c>
      <c r="S282" s="12">
        <v>0</v>
      </c>
    </row>
    <row r="283" spans="1:19" x14ac:dyDescent="0.25">
      <c r="A283" t="str">
        <f>'raw data'!D283</f>
        <v>30-39</v>
      </c>
      <c r="B283">
        <v>5</v>
      </c>
      <c r="C283" s="12">
        <v>3</v>
      </c>
      <c r="D283" s="12">
        <v>4</v>
      </c>
      <c r="E283" s="12" t="s">
        <v>526</v>
      </c>
      <c r="F283" s="12">
        <v>1</v>
      </c>
      <c r="G283" s="12">
        <v>1</v>
      </c>
      <c r="H283" s="12">
        <v>2</v>
      </c>
      <c r="I283" s="12" t="s">
        <v>526</v>
      </c>
      <c r="J283" s="12">
        <v>5</v>
      </c>
      <c r="K283" s="12">
        <v>0</v>
      </c>
      <c r="L283" s="12">
        <v>1</v>
      </c>
      <c r="M283" s="12" t="s">
        <v>526</v>
      </c>
      <c r="N283" s="12">
        <v>0</v>
      </c>
      <c r="O283" s="12">
        <v>3</v>
      </c>
      <c r="P283" s="12">
        <v>1</v>
      </c>
      <c r="Q283" s="12">
        <v>1</v>
      </c>
      <c r="R283" s="12">
        <v>1</v>
      </c>
      <c r="S283" s="12" t="s">
        <v>526</v>
      </c>
    </row>
    <row r="284" spans="1:19" x14ac:dyDescent="0.25">
      <c r="A284" t="str">
        <f>'raw data'!D284</f>
        <v>24-26</v>
      </c>
      <c r="B284">
        <v>3</v>
      </c>
      <c r="C284" s="12">
        <v>2</v>
      </c>
      <c r="D284" s="12">
        <v>2</v>
      </c>
      <c r="E284" s="12">
        <v>4</v>
      </c>
      <c r="F284" s="12">
        <v>1</v>
      </c>
      <c r="G284" s="12">
        <v>1</v>
      </c>
      <c r="H284" s="12">
        <v>1</v>
      </c>
      <c r="I284" s="12">
        <v>1</v>
      </c>
      <c r="J284" s="12" t="s">
        <v>526</v>
      </c>
      <c r="K284" s="12">
        <v>1</v>
      </c>
      <c r="L284" s="12">
        <v>1</v>
      </c>
      <c r="M284" s="12">
        <v>0</v>
      </c>
      <c r="N284" s="12">
        <v>1</v>
      </c>
      <c r="O284" s="12">
        <v>3</v>
      </c>
      <c r="P284" s="12">
        <v>1</v>
      </c>
      <c r="Q284" s="12">
        <v>4</v>
      </c>
      <c r="R284" s="12">
        <v>1</v>
      </c>
      <c r="S284" s="12">
        <v>1</v>
      </c>
    </row>
    <row r="285" spans="1:19" x14ac:dyDescent="0.25">
      <c r="A285" t="str">
        <f>'raw data'!D285</f>
        <v>21-23</v>
      </c>
      <c r="B285">
        <v>2</v>
      </c>
      <c r="C285" s="12">
        <v>3</v>
      </c>
      <c r="D285" s="12">
        <v>2</v>
      </c>
      <c r="E285" s="12">
        <v>1</v>
      </c>
      <c r="F285" s="12">
        <v>1</v>
      </c>
      <c r="G285" s="12">
        <v>2</v>
      </c>
      <c r="H285" s="12">
        <v>2</v>
      </c>
      <c r="I285" s="12">
        <v>1</v>
      </c>
      <c r="J285" s="12">
        <v>1</v>
      </c>
      <c r="K285" s="12">
        <v>0</v>
      </c>
      <c r="L285" s="12" t="s">
        <v>526</v>
      </c>
      <c r="M285" s="12">
        <v>0</v>
      </c>
      <c r="N285" s="12">
        <v>0</v>
      </c>
      <c r="O285" s="12">
        <v>5</v>
      </c>
      <c r="P285" s="12" t="s">
        <v>526</v>
      </c>
      <c r="Q285" s="12" t="s">
        <v>526</v>
      </c>
      <c r="R285" s="12">
        <v>1</v>
      </c>
      <c r="S285" s="12">
        <v>0</v>
      </c>
    </row>
    <row r="286" spans="1:19" x14ac:dyDescent="0.25">
      <c r="A286" t="str">
        <f>'raw data'!D286</f>
        <v>24-26</v>
      </c>
      <c r="B286">
        <v>3</v>
      </c>
      <c r="C286" s="12">
        <v>2</v>
      </c>
      <c r="D286" s="12">
        <v>2</v>
      </c>
      <c r="E286" s="12">
        <v>5</v>
      </c>
      <c r="F286" s="12">
        <v>1</v>
      </c>
      <c r="G286" s="12">
        <v>2</v>
      </c>
      <c r="H286" s="12">
        <v>1</v>
      </c>
      <c r="I286" s="12">
        <v>1</v>
      </c>
      <c r="J286" s="12">
        <v>2</v>
      </c>
      <c r="K286" s="12">
        <v>1</v>
      </c>
      <c r="L286" s="12">
        <v>1</v>
      </c>
      <c r="M286" s="12">
        <v>0</v>
      </c>
      <c r="N286" s="12">
        <v>0</v>
      </c>
      <c r="O286" s="12">
        <v>2</v>
      </c>
      <c r="P286" s="12">
        <v>1</v>
      </c>
      <c r="Q286" s="12">
        <v>3</v>
      </c>
      <c r="R286" s="12" t="s">
        <v>526</v>
      </c>
      <c r="S286" s="12">
        <v>1</v>
      </c>
    </row>
    <row r="287" spans="1:19" x14ac:dyDescent="0.25">
      <c r="A287" t="str">
        <f>'raw data'!D287</f>
        <v>27-29</v>
      </c>
      <c r="B287">
        <v>4</v>
      </c>
      <c r="C287" s="12">
        <v>4</v>
      </c>
      <c r="D287" s="12">
        <v>1</v>
      </c>
      <c r="E287" s="12">
        <v>1</v>
      </c>
      <c r="F287" s="12" t="s">
        <v>526</v>
      </c>
      <c r="G287" s="12" t="s">
        <v>526</v>
      </c>
      <c r="H287" s="12">
        <v>5</v>
      </c>
      <c r="I287" s="12">
        <v>2</v>
      </c>
      <c r="J287" s="12">
        <v>2</v>
      </c>
      <c r="K287" s="12" t="s">
        <v>526</v>
      </c>
      <c r="L287" s="12">
        <v>0</v>
      </c>
      <c r="M287" s="12">
        <v>0</v>
      </c>
      <c r="N287" s="12">
        <v>1</v>
      </c>
      <c r="O287" s="12">
        <v>4</v>
      </c>
      <c r="P287" s="12">
        <v>0</v>
      </c>
      <c r="Q287" s="12" t="s">
        <v>526</v>
      </c>
      <c r="R287" s="12">
        <v>1</v>
      </c>
      <c r="S287" s="12">
        <v>0</v>
      </c>
    </row>
    <row r="288" spans="1:19" x14ac:dyDescent="0.25">
      <c r="A288" t="str">
        <f>'raw data'!D288</f>
        <v>21-23</v>
      </c>
      <c r="B288">
        <v>2</v>
      </c>
      <c r="C288" s="12">
        <v>3</v>
      </c>
      <c r="D288" s="12">
        <v>4</v>
      </c>
      <c r="E288" s="12" t="s">
        <v>526</v>
      </c>
      <c r="F288" s="12">
        <v>5</v>
      </c>
      <c r="G288" s="12">
        <v>5</v>
      </c>
      <c r="H288" s="12">
        <v>5</v>
      </c>
      <c r="I288" s="12">
        <v>5</v>
      </c>
      <c r="J288" s="12" t="s">
        <v>526</v>
      </c>
      <c r="K288" s="12">
        <v>1</v>
      </c>
      <c r="L288" s="12">
        <v>1</v>
      </c>
      <c r="M288" s="12">
        <v>1</v>
      </c>
      <c r="N288" s="12">
        <v>0</v>
      </c>
      <c r="O288" s="12">
        <v>3</v>
      </c>
      <c r="P288" s="12">
        <v>0</v>
      </c>
      <c r="Q288" s="12" t="s">
        <v>526</v>
      </c>
      <c r="R288" s="12">
        <v>1</v>
      </c>
      <c r="S288" s="12">
        <v>1</v>
      </c>
    </row>
    <row r="289" spans="1:19" x14ac:dyDescent="0.25">
      <c r="A289" t="str">
        <f>'raw data'!D289</f>
        <v>30-39</v>
      </c>
      <c r="B289">
        <v>5</v>
      </c>
      <c r="C289" s="12">
        <v>3</v>
      </c>
      <c r="D289" s="12" t="s">
        <v>526</v>
      </c>
      <c r="E289" s="12" t="s">
        <v>526</v>
      </c>
      <c r="F289" s="12">
        <v>5</v>
      </c>
      <c r="G289" s="12">
        <v>5</v>
      </c>
      <c r="H289" s="12">
        <v>5</v>
      </c>
      <c r="I289" s="12">
        <v>2</v>
      </c>
      <c r="J289" s="12">
        <v>2</v>
      </c>
      <c r="K289" s="12">
        <v>1</v>
      </c>
      <c r="L289" s="12">
        <v>0</v>
      </c>
      <c r="M289" s="12">
        <v>0</v>
      </c>
      <c r="N289" s="12">
        <v>1</v>
      </c>
      <c r="O289" s="12">
        <v>5</v>
      </c>
      <c r="P289" s="12">
        <v>1</v>
      </c>
      <c r="Q289" s="12">
        <v>2</v>
      </c>
      <c r="R289" s="12">
        <v>1</v>
      </c>
      <c r="S289" s="12">
        <v>1</v>
      </c>
    </row>
    <row r="290" spans="1:19" x14ac:dyDescent="0.25">
      <c r="A290" t="str">
        <f>'raw data'!D290</f>
        <v>30-39</v>
      </c>
      <c r="B290">
        <v>5</v>
      </c>
      <c r="C290" s="12">
        <v>3</v>
      </c>
      <c r="D290" s="12">
        <v>4</v>
      </c>
      <c r="E290" s="12" t="s">
        <v>526</v>
      </c>
      <c r="F290" s="12">
        <v>1</v>
      </c>
      <c r="G290" s="12">
        <v>1</v>
      </c>
      <c r="H290" s="12">
        <v>2</v>
      </c>
      <c r="I290" s="12">
        <v>1</v>
      </c>
      <c r="J290" s="12">
        <v>5</v>
      </c>
      <c r="K290" s="12">
        <v>0</v>
      </c>
      <c r="L290" s="12">
        <v>1</v>
      </c>
      <c r="M290" s="12" t="s">
        <v>526</v>
      </c>
      <c r="N290" s="12">
        <v>0</v>
      </c>
      <c r="O290" s="12">
        <v>3</v>
      </c>
      <c r="P290" s="12">
        <v>1</v>
      </c>
      <c r="Q290" s="12">
        <v>1</v>
      </c>
      <c r="R290" s="12">
        <v>1</v>
      </c>
      <c r="S290" s="12" t="s">
        <v>526</v>
      </c>
    </row>
    <row r="291" spans="1:19" x14ac:dyDescent="0.25">
      <c r="A291" t="str">
        <f>'raw data'!D291</f>
        <v>18-20</v>
      </c>
      <c r="B291">
        <v>1</v>
      </c>
      <c r="C291" s="12">
        <v>1</v>
      </c>
      <c r="D291" s="12">
        <v>1</v>
      </c>
      <c r="E291" s="12">
        <v>1</v>
      </c>
      <c r="F291" s="12">
        <v>2</v>
      </c>
      <c r="G291" s="12">
        <v>1</v>
      </c>
      <c r="H291" s="12">
        <v>1</v>
      </c>
      <c r="I291" s="12">
        <v>1</v>
      </c>
      <c r="J291" s="12">
        <v>1</v>
      </c>
      <c r="K291" s="12">
        <v>1</v>
      </c>
      <c r="L291" s="12">
        <v>1</v>
      </c>
      <c r="M291" s="12">
        <v>0</v>
      </c>
      <c r="N291" s="12" t="s">
        <v>526</v>
      </c>
      <c r="O291" s="12">
        <v>3</v>
      </c>
      <c r="P291" s="12">
        <v>0</v>
      </c>
      <c r="Q291" s="12" t="s">
        <v>526</v>
      </c>
      <c r="R291" s="12" t="s">
        <v>526</v>
      </c>
      <c r="S291" s="12" t="s">
        <v>526</v>
      </c>
    </row>
    <row r="292" spans="1:19" x14ac:dyDescent="0.25">
      <c r="A292" t="str">
        <f>'raw data'!D292</f>
        <v>27-29</v>
      </c>
      <c r="B292">
        <v>4</v>
      </c>
      <c r="C292" s="12">
        <v>3</v>
      </c>
      <c r="D292" s="12">
        <v>4</v>
      </c>
      <c r="E292" s="12" t="s">
        <v>526</v>
      </c>
      <c r="F292" s="12">
        <v>1</v>
      </c>
      <c r="G292" s="12">
        <v>2</v>
      </c>
      <c r="H292" s="12">
        <v>2</v>
      </c>
      <c r="I292" s="12">
        <v>2</v>
      </c>
      <c r="J292" s="12">
        <v>1</v>
      </c>
      <c r="K292" s="12">
        <v>1</v>
      </c>
      <c r="L292" s="12" t="s">
        <v>526</v>
      </c>
      <c r="M292" s="12">
        <v>0</v>
      </c>
      <c r="N292" s="12">
        <v>1</v>
      </c>
      <c r="O292" s="12">
        <v>4</v>
      </c>
      <c r="P292" s="12">
        <v>1</v>
      </c>
      <c r="Q292" s="12">
        <v>4</v>
      </c>
      <c r="R292" s="12">
        <v>0</v>
      </c>
      <c r="S292" s="12">
        <v>0</v>
      </c>
    </row>
    <row r="293" spans="1:19" x14ac:dyDescent="0.25">
      <c r="A293" t="str">
        <f>'raw data'!D293</f>
        <v>30-39</v>
      </c>
      <c r="B293">
        <v>5</v>
      </c>
      <c r="C293" s="12">
        <v>3</v>
      </c>
      <c r="D293" s="12">
        <v>4</v>
      </c>
      <c r="E293" s="12" t="s">
        <v>526</v>
      </c>
      <c r="F293" s="12">
        <v>1</v>
      </c>
      <c r="G293" s="12">
        <v>1</v>
      </c>
      <c r="H293" s="12">
        <v>2</v>
      </c>
      <c r="I293" s="12" t="s">
        <v>526</v>
      </c>
      <c r="J293" s="12">
        <v>5</v>
      </c>
      <c r="K293" s="12">
        <v>0</v>
      </c>
      <c r="L293" s="12">
        <v>1</v>
      </c>
      <c r="M293" s="12" t="s">
        <v>526</v>
      </c>
      <c r="N293" s="12">
        <v>0</v>
      </c>
      <c r="O293" s="12">
        <v>3</v>
      </c>
      <c r="P293" s="12">
        <v>1</v>
      </c>
      <c r="Q293" s="12">
        <v>1</v>
      </c>
      <c r="R293" s="12">
        <v>1</v>
      </c>
      <c r="S293" s="12" t="s">
        <v>526</v>
      </c>
    </row>
    <row r="294" spans="1:19" x14ac:dyDescent="0.25">
      <c r="A294" t="str">
        <f>'raw data'!D294</f>
        <v>30-39</v>
      </c>
      <c r="B294">
        <v>5</v>
      </c>
      <c r="C294" s="12">
        <v>3</v>
      </c>
      <c r="D294" s="12" t="s">
        <v>526</v>
      </c>
      <c r="E294" s="12" t="s">
        <v>526</v>
      </c>
      <c r="F294" s="12">
        <v>5</v>
      </c>
      <c r="G294" s="12">
        <v>2</v>
      </c>
      <c r="H294" s="12">
        <v>2</v>
      </c>
      <c r="I294" s="12">
        <v>2</v>
      </c>
      <c r="J294" s="12">
        <v>2</v>
      </c>
      <c r="K294" s="12">
        <v>0</v>
      </c>
      <c r="L294" s="12">
        <v>0</v>
      </c>
      <c r="M294" s="12" t="s">
        <v>526</v>
      </c>
      <c r="N294" s="12">
        <v>1</v>
      </c>
      <c r="O294" s="12">
        <v>5</v>
      </c>
      <c r="P294" s="12">
        <v>1</v>
      </c>
      <c r="Q294" s="12">
        <v>2</v>
      </c>
      <c r="R294" s="12">
        <v>1</v>
      </c>
      <c r="S294" s="12">
        <v>1</v>
      </c>
    </row>
    <row r="295" spans="1:19" x14ac:dyDescent="0.25">
      <c r="A295" t="str">
        <f>'raw data'!D295</f>
        <v>18-20</v>
      </c>
      <c r="B295">
        <v>1</v>
      </c>
      <c r="C295" s="12">
        <v>1</v>
      </c>
      <c r="D295" s="12">
        <v>1</v>
      </c>
      <c r="E295" s="12">
        <v>1</v>
      </c>
      <c r="F295" s="12">
        <v>2</v>
      </c>
      <c r="G295" s="12">
        <v>1</v>
      </c>
      <c r="H295" s="12">
        <v>1</v>
      </c>
      <c r="I295" s="12">
        <v>1</v>
      </c>
      <c r="J295" s="12">
        <v>1</v>
      </c>
      <c r="K295" s="12">
        <v>1</v>
      </c>
      <c r="L295" s="12" t="s">
        <v>526</v>
      </c>
      <c r="M295" s="12">
        <v>0</v>
      </c>
      <c r="N295" s="12">
        <v>1</v>
      </c>
      <c r="O295" s="12">
        <v>4</v>
      </c>
      <c r="P295" s="12">
        <v>0</v>
      </c>
      <c r="Q295" s="12" t="s">
        <v>526</v>
      </c>
      <c r="R295" s="12">
        <v>1</v>
      </c>
      <c r="S295" s="12" t="s">
        <v>526</v>
      </c>
    </row>
    <row r="296" spans="1:19" x14ac:dyDescent="0.25">
      <c r="A296" t="str">
        <f>'raw data'!D296</f>
        <v>30-39</v>
      </c>
      <c r="B296">
        <v>5</v>
      </c>
      <c r="C296" s="12">
        <v>3</v>
      </c>
      <c r="D296" s="12" t="s">
        <v>526</v>
      </c>
      <c r="E296" s="12" t="s">
        <v>526</v>
      </c>
      <c r="F296" s="12">
        <v>5</v>
      </c>
      <c r="G296" s="12">
        <v>2</v>
      </c>
      <c r="H296" s="12">
        <v>5</v>
      </c>
      <c r="I296" s="12">
        <v>2</v>
      </c>
      <c r="J296" s="12">
        <v>2</v>
      </c>
      <c r="K296" s="12">
        <v>0</v>
      </c>
      <c r="L296" s="12">
        <v>0</v>
      </c>
      <c r="M296" s="12">
        <v>0</v>
      </c>
      <c r="N296" s="12">
        <v>1</v>
      </c>
      <c r="O296" s="12">
        <v>5</v>
      </c>
      <c r="P296" s="12">
        <v>1</v>
      </c>
      <c r="Q296" s="12">
        <v>2</v>
      </c>
      <c r="R296" s="12">
        <v>1</v>
      </c>
      <c r="S296" s="12">
        <v>1</v>
      </c>
    </row>
    <row r="297" spans="1:19" x14ac:dyDescent="0.25">
      <c r="A297" t="str">
        <f>'raw data'!D297</f>
        <v>24-26</v>
      </c>
      <c r="B297">
        <v>3</v>
      </c>
      <c r="C297" s="12">
        <v>4</v>
      </c>
      <c r="D297" s="12" t="s">
        <v>526</v>
      </c>
      <c r="E297" s="12" t="s">
        <v>526</v>
      </c>
      <c r="F297" s="12">
        <v>2</v>
      </c>
      <c r="G297" s="12" t="s">
        <v>526</v>
      </c>
      <c r="H297" s="12">
        <v>5</v>
      </c>
      <c r="I297" s="12" t="s">
        <v>526</v>
      </c>
      <c r="J297" s="12" t="s">
        <v>526</v>
      </c>
      <c r="K297" s="12">
        <v>1</v>
      </c>
      <c r="L297" s="12">
        <v>1</v>
      </c>
      <c r="M297" s="12">
        <v>0</v>
      </c>
      <c r="N297" s="12">
        <v>0</v>
      </c>
      <c r="O297" s="12">
        <v>4</v>
      </c>
      <c r="P297" s="12">
        <v>0</v>
      </c>
      <c r="Q297" s="12" t="s">
        <v>526</v>
      </c>
      <c r="R297" s="12">
        <v>1</v>
      </c>
      <c r="S297" s="12">
        <v>0</v>
      </c>
    </row>
    <row r="298" spans="1:19" x14ac:dyDescent="0.25">
      <c r="A298" t="str">
        <f>'raw data'!D298</f>
        <v>24-26</v>
      </c>
      <c r="B298">
        <v>3</v>
      </c>
      <c r="C298" s="12">
        <v>1</v>
      </c>
      <c r="D298" s="12">
        <v>1</v>
      </c>
      <c r="E298" s="12">
        <v>5</v>
      </c>
      <c r="F298" s="12">
        <v>2</v>
      </c>
      <c r="G298" s="12">
        <v>1</v>
      </c>
      <c r="H298" s="12" t="s">
        <v>526</v>
      </c>
      <c r="I298" s="12">
        <v>1</v>
      </c>
      <c r="J298" s="12">
        <v>2</v>
      </c>
      <c r="K298" s="12" t="s">
        <v>526</v>
      </c>
      <c r="L298" s="12">
        <v>1</v>
      </c>
      <c r="M298" s="12">
        <v>0</v>
      </c>
      <c r="N298" s="12">
        <v>1</v>
      </c>
      <c r="O298" s="12">
        <v>4</v>
      </c>
      <c r="P298" s="12">
        <v>0</v>
      </c>
      <c r="Q298" s="12" t="s">
        <v>526</v>
      </c>
      <c r="R298" s="12">
        <v>1</v>
      </c>
      <c r="S298" s="12" t="s">
        <v>526</v>
      </c>
    </row>
    <row r="299" spans="1:19" x14ac:dyDescent="0.25">
      <c r="A299" t="str">
        <f>'raw data'!D299</f>
        <v>24-26</v>
      </c>
      <c r="B299">
        <v>3</v>
      </c>
      <c r="C299" s="12">
        <v>4</v>
      </c>
      <c r="D299" s="12" t="s">
        <v>526</v>
      </c>
      <c r="E299" s="12" t="s">
        <v>526</v>
      </c>
      <c r="F299" s="12" t="s">
        <v>526</v>
      </c>
      <c r="G299" s="12" t="s">
        <v>526</v>
      </c>
      <c r="H299" s="12">
        <v>5</v>
      </c>
      <c r="I299" s="12" t="s">
        <v>526</v>
      </c>
      <c r="J299" s="12">
        <v>2</v>
      </c>
      <c r="K299" s="12">
        <v>1</v>
      </c>
      <c r="L299" s="12">
        <v>1</v>
      </c>
      <c r="M299" s="12">
        <v>1</v>
      </c>
      <c r="N299" s="12">
        <v>0</v>
      </c>
      <c r="O299" s="12">
        <v>1</v>
      </c>
      <c r="P299" s="12">
        <v>1</v>
      </c>
      <c r="Q299" s="12">
        <v>4</v>
      </c>
      <c r="R299" s="12">
        <v>1</v>
      </c>
      <c r="S299" s="12">
        <v>1</v>
      </c>
    </row>
    <row r="300" spans="1:19" x14ac:dyDescent="0.25">
      <c r="A300" t="str">
        <f>'raw data'!D300</f>
        <v>30-39</v>
      </c>
      <c r="B300">
        <v>5</v>
      </c>
      <c r="C300" s="12">
        <v>3</v>
      </c>
      <c r="D300" s="12">
        <v>4</v>
      </c>
      <c r="E300" s="12" t="s">
        <v>526</v>
      </c>
      <c r="F300" s="12">
        <v>1</v>
      </c>
      <c r="G300" s="12">
        <v>1</v>
      </c>
      <c r="H300" s="12">
        <v>2</v>
      </c>
      <c r="I300" s="12">
        <v>1</v>
      </c>
      <c r="J300" s="12">
        <v>1</v>
      </c>
      <c r="K300" s="12">
        <v>0</v>
      </c>
      <c r="L300" s="12">
        <v>1</v>
      </c>
      <c r="M300" s="12" t="s">
        <v>526</v>
      </c>
      <c r="N300" s="12">
        <v>0</v>
      </c>
      <c r="O300" s="12">
        <v>3</v>
      </c>
      <c r="P300" s="12">
        <v>1</v>
      </c>
      <c r="Q300" s="12">
        <v>1</v>
      </c>
      <c r="R300" s="12">
        <v>1</v>
      </c>
      <c r="S300" s="12" t="s">
        <v>526</v>
      </c>
    </row>
    <row r="301" spans="1:19" x14ac:dyDescent="0.25">
      <c r="A301" t="str">
        <f>'raw data'!D301</f>
        <v>18-20</v>
      </c>
      <c r="B301">
        <v>1</v>
      </c>
      <c r="C301" s="12">
        <v>2</v>
      </c>
      <c r="D301" s="12">
        <v>1</v>
      </c>
      <c r="E301" s="12">
        <v>4</v>
      </c>
      <c r="F301" s="12">
        <v>1</v>
      </c>
      <c r="G301" s="12">
        <v>1</v>
      </c>
      <c r="H301" s="12">
        <v>2</v>
      </c>
      <c r="I301" s="12">
        <v>1</v>
      </c>
      <c r="J301" s="12">
        <v>5</v>
      </c>
      <c r="K301" s="12">
        <v>0</v>
      </c>
      <c r="L301" s="12">
        <v>1</v>
      </c>
      <c r="M301" s="12">
        <v>0</v>
      </c>
      <c r="N301" s="12" t="s">
        <v>526</v>
      </c>
      <c r="O301" s="12">
        <v>3</v>
      </c>
      <c r="P301" s="12" t="s">
        <v>526</v>
      </c>
      <c r="Q301" s="12" t="s">
        <v>526</v>
      </c>
      <c r="R301" s="12">
        <v>0</v>
      </c>
      <c r="S301" s="12">
        <v>0</v>
      </c>
    </row>
    <row r="302" spans="1:19" x14ac:dyDescent="0.25">
      <c r="A302" t="str">
        <f>'raw data'!D302</f>
        <v>30-39</v>
      </c>
      <c r="B302">
        <v>5</v>
      </c>
      <c r="C302" s="12">
        <v>3</v>
      </c>
      <c r="D302" s="12" t="s">
        <v>526</v>
      </c>
      <c r="E302" s="12" t="s">
        <v>526</v>
      </c>
      <c r="F302" s="12">
        <v>5</v>
      </c>
      <c r="G302" s="12">
        <v>2</v>
      </c>
      <c r="H302" s="12">
        <v>2</v>
      </c>
      <c r="I302" s="12">
        <v>1</v>
      </c>
      <c r="J302" s="12">
        <v>1</v>
      </c>
      <c r="K302" s="12">
        <v>1</v>
      </c>
      <c r="L302" s="12">
        <v>0</v>
      </c>
      <c r="M302" s="12" t="s">
        <v>526</v>
      </c>
      <c r="N302" s="12">
        <v>1</v>
      </c>
      <c r="O302" s="12">
        <v>5</v>
      </c>
      <c r="P302" s="12">
        <v>0</v>
      </c>
      <c r="Q302" s="12" t="s">
        <v>526</v>
      </c>
      <c r="R302" s="12">
        <v>1</v>
      </c>
      <c r="S302" s="12">
        <v>1</v>
      </c>
    </row>
    <row r="303" spans="1:19" x14ac:dyDescent="0.25">
      <c r="A303" t="str">
        <f>'raw data'!D303</f>
        <v>27-29</v>
      </c>
      <c r="B303">
        <v>4</v>
      </c>
      <c r="C303" s="12">
        <v>3</v>
      </c>
      <c r="D303" s="12" t="s">
        <v>526</v>
      </c>
      <c r="E303" s="12" t="s">
        <v>526</v>
      </c>
      <c r="F303" s="12">
        <v>5</v>
      </c>
      <c r="G303" s="12">
        <v>5</v>
      </c>
      <c r="H303" s="12">
        <v>2</v>
      </c>
      <c r="I303" s="12">
        <v>2</v>
      </c>
      <c r="J303" s="12">
        <v>5</v>
      </c>
      <c r="K303" s="12">
        <v>1</v>
      </c>
      <c r="L303" s="12">
        <v>0</v>
      </c>
      <c r="M303" s="12">
        <v>0</v>
      </c>
      <c r="N303" s="12">
        <v>0</v>
      </c>
      <c r="O303" s="12">
        <v>4</v>
      </c>
      <c r="P303" s="12">
        <v>0</v>
      </c>
      <c r="Q303" s="12" t="s">
        <v>526</v>
      </c>
      <c r="R303" s="12" t="s">
        <v>526</v>
      </c>
      <c r="S303" s="12">
        <v>0</v>
      </c>
    </row>
    <row r="304" spans="1:19" x14ac:dyDescent="0.25">
      <c r="A304" t="str">
        <f>'raw data'!D304</f>
        <v>27-29</v>
      </c>
      <c r="B304">
        <v>4</v>
      </c>
      <c r="C304" s="12">
        <v>2</v>
      </c>
      <c r="D304" s="12">
        <v>2</v>
      </c>
      <c r="E304" s="12">
        <v>2</v>
      </c>
      <c r="F304" s="12">
        <v>1</v>
      </c>
      <c r="G304" s="12">
        <v>2</v>
      </c>
      <c r="H304" s="12">
        <v>2</v>
      </c>
      <c r="I304" s="12">
        <v>2</v>
      </c>
      <c r="J304" s="12">
        <v>2</v>
      </c>
      <c r="K304" s="12">
        <v>1</v>
      </c>
      <c r="L304" s="12">
        <v>1</v>
      </c>
      <c r="M304" s="12">
        <v>0</v>
      </c>
      <c r="N304" s="12">
        <v>0</v>
      </c>
      <c r="O304" s="12">
        <v>3</v>
      </c>
      <c r="P304" s="12">
        <v>1</v>
      </c>
      <c r="Q304" s="12">
        <v>1</v>
      </c>
      <c r="R304" s="12">
        <v>1</v>
      </c>
      <c r="S304" s="12">
        <v>1</v>
      </c>
    </row>
    <row r="305" spans="1:19" x14ac:dyDescent="0.25">
      <c r="A305" t="str">
        <f>'raw data'!D305</f>
        <v>18-20</v>
      </c>
      <c r="B305">
        <v>1</v>
      </c>
      <c r="C305" s="12">
        <v>2</v>
      </c>
      <c r="D305" s="12">
        <v>1</v>
      </c>
      <c r="E305" s="12">
        <v>4</v>
      </c>
      <c r="F305" s="12">
        <v>1</v>
      </c>
      <c r="G305" s="12">
        <v>1</v>
      </c>
      <c r="H305" s="12">
        <v>2</v>
      </c>
      <c r="I305" s="12">
        <v>1</v>
      </c>
      <c r="J305" s="12">
        <v>5</v>
      </c>
      <c r="K305" s="12" t="s">
        <v>526</v>
      </c>
      <c r="L305" s="12">
        <v>1</v>
      </c>
      <c r="M305" s="12">
        <v>0</v>
      </c>
      <c r="N305" s="12">
        <v>1</v>
      </c>
      <c r="O305" s="12">
        <v>3</v>
      </c>
      <c r="P305" s="12">
        <v>1</v>
      </c>
      <c r="Q305" s="12">
        <v>2</v>
      </c>
      <c r="R305" s="12">
        <v>0</v>
      </c>
      <c r="S305" s="12">
        <v>0</v>
      </c>
    </row>
    <row r="306" spans="1:19" x14ac:dyDescent="0.25">
      <c r="A306" t="str">
        <f>'raw data'!D306</f>
        <v>Above 40</v>
      </c>
      <c r="B306">
        <v>6</v>
      </c>
      <c r="C306" s="12">
        <v>5</v>
      </c>
      <c r="D306" s="12" t="s">
        <v>526</v>
      </c>
      <c r="E306" s="12" t="s">
        <v>526</v>
      </c>
      <c r="F306" s="12" t="s">
        <v>526</v>
      </c>
      <c r="G306" s="12" t="s">
        <v>526</v>
      </c>
      <c r="H306" s="12" t="s">
        <v>526</v>
      </c>
      <c r="I306" s="12" t="s">
        <v>526</v>
      </c>
      <c r="J306" s="12">
        <v>5</v>
      </c>
      <c r="K306" s="12">
        <v>1</v>
      </c>
      <c r="L306" s="12" t="s">
        <v>526</v>
      </c>
      <c r="M306" s="12">
        <v>0</v>
      </c>
      <c r="N306" s="12" t="s">
        <v>526</v>
      </c>
      <c r="O306" s="12">
        <v>4</v>
      </c>
      <c r="P306" s="12" t="s">
        <v>526</v>
      </c>
      <c r="Q306" s="12" t="s">
        <v>526</v>
      </c>
      <c r="R306" s="12">
        <v>1</v>
      </c>
      <c r="S306" s="12">
        <v>1</v>
      </c>
    </row>
    <row r="307" spans="1:19" x14ac:dyDescent="0.25">
      <c r="A307" t="str">
        <f>'raw data'!D307</f>
        <v>21-23</v>
      </c>
      <c r="B307">
        <v>2</v>
      </c>
      <c r="C307" s="12">
        <v>3</v>
      </c>
      <c r="D307" s="12">
        <v>4</v>
      </c>
      <c r="E307" s="12" t="s">
        <v>526</v>
      </c>
      <c r="F307" s="12">
        <v>5</v>
      </c>
      <c r="G307" s="12">
        <v>2</v>
      </c>
      <c r="H307" s="12">
        <v>2</v>
      </c>
      <c r="I307" s="12">
        <v>2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4</v>
      </c>
      <c r="P307" s="12">
        <v>1</v>
      </c>
      <c r="Q307" s="12">
        <v>1</v>
      </c>
      <c r="R307" s="12">
        <v>1</v>
      </c>
      <c r="S307" s="12">
        <v>1</v>
      </c>
    </row>
    <row r="308" spans="1:19" x14ac:dyDescent="0.25">
      <c r="A308" t="str">
        <f>'raw data'!D308</f>
        <v>24-26</v>
      </c>
      <c r="B308">
        <v>3</v>
      </c>
      <c r="C308" s="12">
        <v>2</v>
      </c>
      <c r="D308" s="12">
        <v>1</v>
      </c>
      <c r="E308" s="12">
        <v>5</v>
      </c>
      <c r="F308" s="12">
        <v>2</v>
      </c>
      <c r="G308" s="12">
        <v>1</v>
      </c>
      <c r="H308" s="12" t="s">
        <v>526</v>
      </c>
      <c r="I308" s="12" t="s">
        <v>526</v>
      </c>
      <c r="J308" s="12">
        <v>2</v>
      </c>
      <c r="K308" s="12" t="s">
        <v>526</v>
      </c>
      <c r="L308" s="12">
        <v>1</v>
      </c>
      <c r="M308" s="12">
        <v>0</v>
      </c>
      <c r="N308" s="12">
        <v>1</v>
      </c>
      <c r="O308" s="12">
        <v>2</v>
      </c>
      <c r="P308" s="12">
        <v>0</v>
      </c>
      <c r="Q308" s="12" t="s">
        <v>526</v>
      </c>
      <c r="R308" s="12">
        <v>1</v>
      </c>
      <c r="S308" s="12" t="s">
        <v>526</v>
      </c>
    </row>
    <row r="309" spans="1:19" x14ac:dyDescent="0.25">
      <c r="A309" t="str">
        <f>'raw data'!D309</f>
        <v>21-23</v>
      </c>
      <c r="B309">
        <v>2</v>
      </c>
      <c r="C309" s="12">
        <v>3</v>
      </c>
      <c r="D309" s="12">
        <v>2</v>
      </c>
      <c r="E309" s="12">
        <v>4</v>
      </c>
      <c r="F309" s="12">
        <v>5</v>
      </c>
      <c r="G309" s="12">
        <v>2</v>
      </c>
      <c r="H309" s="12">
        <v>2</v>
      </c>
      <c r="I309" s="12">
        <v>2</v>
      </c>
      <c r="J309" s="12">
        <v>2</v>
      </c>
      <c r="K309" s="12">
        <v>1</v>
      </c>
      <c r="L309" s="12">
        <v>1</v>
      </c>
      <c r="M309" s="12">
        <v>0</v>
      </c>
      <c r="N309" s="12">
        <v>1</v>
      </c>
      <c r="O309" s="12">
        <v>4</v>
      </c>
      <c r="P309" s="12">
        <v>1</v>
      </c>
      <c r="Q309" s="12">
        <v>2</v>
      </c>
      <c r="R309" s="12">
        <v>1</v>
      </c>
      <c r="S309" s="12">
        <v>1</v>
      </c>
    </row>
    <row r="310" spans="1:19" x14ac:dyDescent="0.25">
      <c r="A310" t="str">
        <f>'raw data'!D310</f>
        <v>24-26</v>
      </c>
      <c r="B310">
        <v>3</v>
      </c>
      <c r="C310" s="12">
        <v>2</v>
      </c>
      <c r="D310" s="12">
        <v>2</v>
      </c>
      <c r="E310" s="12">
        <v>4</v>
      </c>
      <c r="F310" s="12">
        <v>1</v>
      </c>
      <c r="G310" s="12">
        <v>1</v>
      </c>
      <c r="H310" s="12">
        <v>1</v>
      </c>
      <c r="I310" s="12">
        <v>1</v>
      </c>
      <c r="J310" s="12">
        <v>1</v>
      </c>
      <c r="K310" s="12">
        <v>1</v>
      </c>
      <c r="L310" s="12">
        <v>1</v>
      </c>
      <c r="M310" s="12">
        <v>0</v>
      </c>
      <c r="N310" s="12">
        <v>1</v>
      </c>
      <c r="O310" s="12">
        <v>2</v>
      </c>
      <c r="P310" s="12">
        <v>1</v>
      </c>
      <c r="Q310" s="12">
        <v>4</v>
      </c>
      <c r="R310" s="12">
        <v>1</v>
      </c>
      <c r="S310" s="12">
        <v>1</v>
      </c>
    </row>
    <row r="311" spans="1:19" x14ac:dyDescent="0.25">
      <c r="A311" t="str">
        <f>'raw data'!D311</f>
        <v>Above 40</v>
      </c>
      <c r="B311">
        <v>6</v>
      </c>
      <c r="C311" s="12">
        <v>4</v>
      </c>
      <c r="D311" s="12">
        <v>2</v>
      </c>
      <c r="E311" s="12">
        <v>1</v>
      </c>
      <c r="F311" s="12">
        <v>5</v>
      </c>
      <c r="G311" s="12">
        <v>5</v>
      </c>
      <c r="H311" s="12">
        <v>5</v>
      </c>
      <c r="I311" s="12">
        <v>2</v>
      </c>
      <c r="J311" s="12">
        <v>2</v>
      </c>
      <c r="K311" s="12" t="s">
        <v>526</v>
      </c>
      <c r="L311" s="12">
        <v>1</v>
      </c>
      <c r="M311" s="12">
        <v>0</v>
      </c>
      <c r="N311" s="12">
        <v>0</v>
      </c>
      <c r="O311" s="12">
        <v>5</v>
      </c>
      <c r="P311" s="12">
        <v>1</v>
      </c>
      <c r="Q311" s="12">
        <v>1</v>
      </c>
      <c r="R311" s="12">
        <v>1</v>
      </c>
      <c r="S311" s="12">
        <v>0</v>
      </c>
    </row>
    <row r="312" spans="1:19" x14ac:dyDescent="0.25">
      <c r="A312" t="str">
        <f>'raw data'!D312</f>
        <v>24-26</v>
      </c>
      <c r="B312">
        <v>3</v>
      </c>
      <c r="C312" s="12">
        <v>1</v>
      </c>
      <c r="D312" s="12">
        <v>1</v>
      </c>
      <c r="E312" s="12">
        <v>5</v>
      </c>
      <c r="F312" s="12">
        <v>2</v>
      </c>
      <c r="G312" s="12">
        <v>1</v>
      </c>
      <c r="H312" s="12" t="s">
        <v>526</v>
      </c>
      <c r="I312" s="12">
        <v>1</v>
      </c>
      <c r="J312" s="12">
        <v>2</v>
      </c>
      <c r="K312" s="12" t="s">
        <v>526</v>
      </c>
      <c r="L312" s="12">
        <v>1</v>
      </c>
      <c r="M312" s="12">
        <v>0</v>
      </c>
      <c r="N312" s="12">
        <v>1</v>
      </c>
      <c r="O312" s="12">
        <v>4</v>
      </c>
      <c r="P312" s="12">
        <v>0</v>
      </c>
      <c r="Q312" s="12" t="s">
        <v>526</v>
      </c>
      <c r="R312" s="12">
        <v>1</v>
      </c>
      <c r="S312" s="12" t="s">
        <v>526</v>
      </c>
    </row>
    <row r="313" spans="1:19" x14ac:dyDescent="0.25">
      <c r="A313" t="str">
        <f>'raw data'!D313</f>
        <v>27-29</v>
      </c>
      <c r="B313">
        <v>4</v>
      </c>
      <c r="C313" s="12">
        <v>4</v>
      </c>
      <c r="D313" s="12">
        <v>1</v>
      </c>
      <c r="E313" s="12">
        <v>1</v>
      </c>
      <c r="F313" s="12" t="s">
        <v>526</v>
      </c>
      <c r="G313" s="12" t="s">
        <v>526</v>
      </c>
      <c r="H313" s="12">
        <v>5</v>
      </c>
      <c r="I313" s="12">
        <v>2</v>
      </c>
      <c r="J313" s="12">
        <v>2</v>
      </c>
      <c r="K313" s="12" t="s">
        <v>526</v>
      </c>
      <c r="L313" s="12">
        <v>0</v>
      </c>
      <c r="M313" s="12">
        <v>0</v>
      </c>
      <c r="N313" s="12">
        <v>1</v>
      </c>
      <c r="O313" s="12">
        <v>4</v>
      </c>
      <c r="P313" s="12">
        <v>0</v>
      </c>
      <c r="Q313" s="12" t="s">
        <v>526</v>
      </c>
      <c r="R313" s="12">
        <v>1</v>
      </c>
      <c r="S313" s="12">
        <v>0</v>
      </c>
    </row>
    <row r="314" spans="1:19" x14ac:dyDescent="0.25">
      <c r="A314" t="str">
        <f>'raw data'!D314</f>
        <v>27-29</v>
      </c>
      <c r="B314">
        <v>4</v>
      </c>
      <c r="C314" s="12">
        <v>2</v>
      </c>
      <c r="D314" s="12">
        <v>2</v>
      </c>
      <c r="E314" s="12">
        <v>5</v>
      </c>
      <c r="F314" s="12">
        <v>1</v>
      </c>
      <c r="G314" s="12">
        <v>2</v>
      </c>
      <c r="H314" s="12">
        <v>1</v>
      </c>
      <c r="I314" s="12">
        <v>1</v>
      </c>
      <c r="J314" s="12">
        <v>2</v>
      </c>
      <c r="K314" s="12">
        <v>1</v>
      </c>
      <c r="L314" s="12">
        <v>1</v>
      </c>
      <c r="M314" s="12">
        <v>0</v>
      </c>
      <c r="N314" s="12">
        <v>0</v>
      </c>
      <c r="O314" s="12">
        <v>3</v>
      </c>
      <c r="P314" s="12">
        <v>1</v>
      </c>
      <c r="Q314" s="12">
        <v>3</v>
      </c>
      <c r="R314" s="12" t="s">
        <v>526</v>
      </c>
      <c r="S314" s="12">
        <v>1</v>
      </c>
    </row>
    <row r="315" spans="1:19" x14ac:dyDescent="0.25">
      <c r="A315" t="str">
        <f>'raw data'!D315</f>
        <v>21-23</v>
      </c>
      <c r="B315">
        <v>2</v>
      </c>
      <c r="C315" s="12">
        <v>3</v>
      </c>
      <c r="D315" s="12">
        <v>2</v>
      </c>
      <c r="E315" s="12">
        <v>4</v>
      </c>
      <c r="F315" s="12">
        <v>1</v>
      </c>
      <c r="G315" s="12">
        <v>2</v>
      </c>
      <c r="H315" s="12">
        <v>2</v>
      </c>
      <c r="I315" s="12">
        <v>2</v>
      </c>
      <c r="J315" s="12">
        <v>2</v>
      </c>
      <c r="K315" s="12">
        <v>1</v>
      </c>
      <c r="L315" s="12">
        <v>1</v>
      </c>
      <c r="M315" s="12" t="s">
        <v>526</v>
      </c>
      <c r="N315" s="12">
        <v>0</v>
      </c>
      <c r="O315" s="12">
        <v>5</v>
      </c>
      <c r="P315" s="12">
        <v>1</v>
      </c>
      <c r="Q315" s="12">
        <v>3</v>
      </c>
      <c r="R315" s="12">
        <v>1</v>
      </c>
      <c r="S315" s="12">
        <v>1</v>
      </c>
    </row>
    <row r="316" spans="1:19" x14ac:dyDescent="0.25">
      <c r="A316" t="str">
        <f>'raw data'!D316</f>
        <v>24-26</v>
      </c>
      <c r="B316">
        <v>3</v>
      </c>
      <c r="C316" s="12">
        <v>4</v>
      </c>
      <c r="D316" s="12" t="s">
        <v>526</v>
      </c>
      <c r="E316" s="12" t="s">
        <v>526</v>
      </c>
      <c r="F316" s="12" t="s">
        <v>526</v>
      </c>
      <c r="G316" s="12" t="s">
        <v>526</v>
      </c>
      <c r="H316" s="12">
        <v>5</v>
      </c>
      <c r="I316" s="12">
        <v>5</v>
      </c>
      <c r="J316" s="12">
        <v>2</v>
      </c>
      <c r="K316" s="12">
        <v>1</v>
      </c>
      <c r="L316" s="12">
        <v>1</v>
      </c>
      <c r="M316" s="12">
        <v>1</v>
      </c>
      <c r="N316" s="12">
        <v>0</v>
      </c>
      <c r="O316" s="12">
        <v>3</v>
      </c>
      <c r="P316" s="12">
        <v>0</v>
      </c>
      <c r="Q316" s="12" t="s">
        <v>526</v>
      </c>
      <c r="R316" s="12">
        <v>1</v>
      </c>
      <c r="S316" s="12">
        <v>1</v>
      </c>
    </row>
    <row r="317" spans="1:19" x14ac:dyDescent="0.25">
      <c r="A317" t="str">
        <f>'raw data'!D317</f>
        <v>30-39</v>
      </c>
      <c r="B317">
        <v>5</v>
      </c>
      <c r="C317" s="12">
        <v>3</v>
      </c>
      <c r="D317" s="12">
        <v>4</v>
      </c>
      <c r="E317" s="12" t="s">
        <v>526</v>
      </c>
      <c r="F317" s="12">
        <v>2</v>
      </c>
      <c r="G317" s="12">
        <v>1</v>
      </c>
      <c r="H317" s="12">
        <v>1</v>
      </c>
      <c r="I317" s="12" t="s">
        <v>526</v>
      </c>
      <c r="J317" s="12">
        <v>5</v>
      </c>
      <c r="K317" s="12">
        <v>1</v>
      </c>
      <c r="L317" s="12">
        <v>1</v>
      </c>
      <c r="M317" s="12" t="s">
        <v>526</v>
      </c>
      <c r="N317" s="12">
        <v>0</v>
      </c>
      <c r="O317" s="12">
        <v>3</v>
      </c>
      <c r="P317" s="12">
        <v>1</v>
      </c>
      <c r="Q317" s="12">
        <v>1</v>
      </c>
      <c r="R317" s="12">
        <v>1</v>
      </c>
      <c r="S317" s="12" t="s">
        <v>526</v>
      </c>
    </row>
    <row r="318" spans="1:19" x14ac:dyDescent="0.25">
      <c r="A318" t="str">
        <f>'raw data'!D318</f>
        <v>30-39</v>
      </c>
      <c r="B318">
        <v>5</v>
      </c>
      <c r="C318" s="12">
        <v>3</v>
      </c>
      <c r="D318" s="12">
        <v>4</v>
      </c>
      <c r="E318" s="12" t="s">
        <v>526</v>
      </c>
      <c r="F318" s="12">
        <v>5</v>
      </c>
      <c r="G318" s="12">
        <v>1</v>
      </c>
      <c r="H318" s="12">
        <v>2</v>
      </c>
      <c r="I318" s="12">
        <v>1</v>
      </c>
      <c r="J318" s="12">
        <v>2</v>
      </c>
      <c r="K318" s="12">
        <v>0</v>
      </c>
      <c r="L318" s="12">
        <v>0</v>
      </c>
      <c r="M318" s="12">
        <v>0</v>
      </c>
      <c r="N318" s="12">
        <v>1</v>
      </c>
      <c r="O318" s="12">
        <v>3</v>
      </c>
      <c r="P318" s="12">
        <v>1</v>
      </c>
      <c r="Q318" s="12">
        <v>2</v>
      </c>
      <c r="R318" s="12" t="s">
        <v>526</v>
      </c>
      <c r="S318" s="12">
        <v>1</v>
      </c>
    </row>
    <row r="319" spans="1:19" x14ac:dyDescent="0.25">
      <c r="A319" t="str">
        <f>'raw data'!D319</f>
        <v>24-26</v>
      </c>
      <c r="B319">
        <v>3</v>
      </c>
      <c r="C319" s="12">
        <v>3</v>
      </c>
      <c r="D319" s="12" t="s">
        <v>526</v>
      </c>
      <c r="E319" s="12" t="s">
        <v>526</v>
      </c>
      <c r="F319" s="12" t="s">
        <v>526</v>
      </c>
      <c r="G319" s="12">
        <v>5</v>
      </c>
      <c r="H319" s="12">
        <v>5</v>
      </c>
      <c r="I319" s="12">
        <v>5</v>
      </c>
      <c r="J319" s="12">
        <v>2</v>
      </c>
      <c r="K319" s="12">
        <v>1</v>
      </c>
      <c r="L319" s="12">
        <v>1</v>
      </c>
      <c r="M319" s="12">
        <v>1</v>
      </c>
      <c r="N319" s="12">
        <v>0</v>
      </c>
      <c r="O319" s="12">
        <v>3</v>
      </c>
      <c r="P319" s="12">
        <v>0</v>
      </c>
      <c r="Q319" s="12" t="s">
        <v>526</v>
      </c>
      <c r="R319" s="12">
        <v>1</v>
      </c>
      <c r="S319" s="12">
        <v>1</v>
      </c>
    </row>
    <row r="320" spans="1:19" x14ac:dyDescent="0.25">
      <c r="A320" t="str">
        <f>'raw data'!D320</f>
        <v>21-23</v>
      </c>
      <c r="B320">
        <v>2</v>
      </c>
      <c r="C320" s="12">
        <v>3</v>
      </c>
      <c r="D320" s="12">
        <v>4</v>
      </c>
      <c r="E320" s="12" t="s">
        <v>526</v>
      </c>
      <c r="F320" s="12">
        <v>5</v>
      </c>
      <c r="G320" s="12">
        <v>2</v>
      </c>
      <c r="H320" s="12">
        <v>2</v>
      </c>
      <c r="I320" s="12">
        <v>5</v>
      </c>
      <c r="J320" s="12">
        <v>1</v>
      </c>
      <c r="K320" s="12">
        <v>1</v>
      </c>
      <c r="L320" s="12">
        <v>1</v>
      </c>
      <c r="M320" s="12">
        <v>1</v>
      </c>
      <c r="N320" s="12">
        <v>0</v>
      </c>
      <c r="O320" s="12">
        <v>2</v>
      </c>
      <c r="P320" s="12">
        <v>1</v>
      </c>
      <c r="Q320" s="12">
        <v>1</v>
      </c>
      <c r="R320" s="12">
        <v>1</v>
      </c>
      <c r="S320" s="12">
        <v>1</v>
      </c>
    </row>
    <row r="321" spans="1:19" x14ac:dyDescent="0.25">
      <c r="A321" t="str">
        <f>'raw data'!D321</f>
        <v>27-29</v>
      </c>
      <c r="B321">
        <v>4</v>
      </c>
      <c r="C321" s="12">
        <v>4</v>
      </c>
      <c r="D321" s="12" t="s">
        <v>526</v>
      </c>
      <c r="E321" s="12" t="s">
        <v>526</v>
      </c>
      <c r="F321" s="12" t="s">
        <v>526</v>
      </c>
      <c r="G321" s="12">
        <v>5</v>
      </c>
      <c r="H321" s="12">
        <v>2</v>
      </c>
      <c r="I321" s="12">
        <v>2</v>
      </c>
      <c r="J321" s="12">
        <v>2</v>
      </c>
      <c r="K321" s="12">
        <v>1</v>
      </c>
      <c r="L321" s="12">
        <v>0</v>
      </c>
      <c r="M321" s="12">
        <v>0</v>
      </c>
      <c r="N321" s="12">
        <v>1</v>
      </c>
      <c r="O321" s="12">
        <v>4</v>
      </c>
      <c r="P321" s="12">
        <v>0</v>
      </c>
      <c r="Q321" s="12" t="s">
        <v>526</v>
      </c>
      <c r="R321" s="12">
        <v>1</v>
      </c>
      <c r="S321" s="12" t="s">
        <v>526</v>
      </c>
    </row>
    <row r="322" spans="1:19" x14ac:dyDescent="0.25">
      <c r="A322" t="str">
        <f>'raw data'!D322</f>
        <v>30-39</v>
      </c>
      <c r="B322">
        <v>5</v>
      </c>
      <c r="C322" s="12">
        <v>3</v>
      </c>
      <c r="D322" s="12">
        <v>2</v>
      </c>
      <c r="E322" s="12">
        <v>5</v>
      </c>
      <c r="F322" s="12">
        <v>2</v>
      </c>
      <c r="G322" s="12">
        <v>1</v>
      </c>
      <c r="H322" s="12">
        <v>1</v>
      </c>
      <c r="I322" s="12" t="s">
        <v>526</v>
      </c>
      <c r="J322" s="12">
        <v>5</v>
      </c>
      <c r="K322" s="12">
        <v>1</v>
      </c>
      <c r="L322" s="12">
        <v>1</v>
      </c>
      <c r="M322" s="12">
        <v>1</v>
      </c>
      <c r="N322" s="12">
        <v>1</v>
      </c>
      <c r="O322" s="12">
        <v>3</v>
      </c>
      <c r="P322" s="12">
        <v>0</v>
      </c>
      <c r="Q322" s="12" t="s">
        <v>526</v>
      </c>
      <c r="R322" s="12">
        <v>0</v>
      </c>
      <c r="S322" s="12" t="s">
        <v>526</v>
      </c>
    </row>
    <row r="323" spans="1:19" x14ac:dyDescent="0.25">
      <c r="A323" t="str">
        <f>'raw data'!D323</f>
        <v>27-29</v>
      </c>
      <c r="B323">
        <v>4</v>
      </c>
      <c r="C323" s="12">
        <v>3</v>
      </c>
      <c r="D323" s="12">
        <v>4</v>
      </c>
      <c r="E323" s="12" t="s">
        <v>526</v>
      </c>
      <c r="F323" s="12">
        <v>1</v>
      </c>
      <c r="G323" s="12">
        <v>2</v>
      </c>
      <c r="H323" s="12">
        <v>2</v>
      </c>
      <c r="I323" s="12">
        <v>2</v>
      </c>
      <c r="J323" s="12">
        <v>1</v>
      </c>
      <c r="K323" s="12">
        <v>1</v>
      </c>
      <c r="L323" s="12" t="s">
        <v>526</v>
      </c>
      <c r="M323" s="12">
        <v>0</v>
      </c>
      <c r="N323" s="12">
        <v>0</v>
      </c>
      <c r="O323" s="12">
        <v>4</v>
      </c>
      <c r="P323" s="12">
        <v>1</v>
      </c>
      <c r="Q323" s="12">
        <v>1</v>
      </c>
      <c r="R323" s="12">
        <v>1</v>
      </c>
      <c r="S323" s="12">
        <v>0</v>
      </c>
    </row>
    <row r="324" spans="1:19" x14ac:dyDescent="0.25">
      <c r="A324" t="str">
        <f>'raw data'!D324</f>
        <v>24-26</v>
      </c>
      <c r="B324">
        <v>3</v>
      </c>
      <c r="C324" s="12">
        <v>1</v>
      </c>
      <c r="D324" s="12">
        <v>1</v>
      </c>
      <c r="E324" s="12">
        <v>5</v>
      </c>
      <c r="F324" s="12">
        <v>2</v>
      </c>
      <c r="G324" s="12">
        <v>1</v>
      </c>
      <c r="H324" s="12" t="s">
        <v>526</v>
      </c>
      <c r="I324" s="12">
        <v>1</v>
      </c>
      <c r="J324" s="12">
        <v>2</v>
      </c>
      <c r="K324" s="12" t="s">
        <v>526</v>
      </c>
      <c r="L324" s="12">
        <v>1</v>
      </c>
      <c r="M324" s="12">
        <v>0</v>
      </c>
      <c r="N324" s="12">
        <v>1</v>
      </c>
      <c r="O324" s="12">
        <v>4</v>
      </c>
      <c r="P324" s="12">
        <v>0</v>
      </c>
      <c r="Q324" s="12" t="s">
        <v>526</v>
      </c>
      <c r="R324" s="12">
        <v>1</v>
      </c>
      <c r="S324" s="12" t="s">
        <v>526</v>
      </c>
    </row>
    <row r="325" spans="1:19" x14ac:dyDescent="0.25">
      <c r="A325" t="str">
        <f>'raw data'!D325</f>
        <v>21-23</v>
      </c>
      <c r="B325">
        <v>2</v>
      </c>
      <c r="C325" s="12">
        <v>3</v>
      </c>
      <c r="D325" s="12">
        <v>4</v>
      </c>
      <c r="E325" s="12" t="s">
        <v>526</v>
      </c>
      <c r="F325" s="12">
        <v>5</v>
      </c>
      <c r="G325" s="12">
        <v>5</v>
      </c>
      <c r="H325" s="12">
        <v>2</v>
      </c>
      <c r="I325" s="12">
        <v>5</v>
      </c>
      <c r="J325" s="12">
        <v>2</v>
      </c>
      <c r="K325" s="12">
        <v>1</v>
      </c>
      <c r="L325" s="12">
        <v>1</v>
      </c>
      <c r="M325" s="12" t="s">
        <v>526</v>
      </c>
      <c r="N325" s="12">
        <v>0</v>
      </c>
      <c r="O325" s="12">
        <v>2</v>
      </c>
      <c r="P325" s="12">
        <v>1</v>
      </c>
      <c r="Q325" s="12">
        <v>4</v>
      </c>
      <c r="R325" s="12">
        <v>1</v>
      </c>
      <c r="S325" s="12">
        <v>1</v>
      </c>
    </row>
    <row r="326" spans="1:19" x14ac:dyDescent="0.25">
      <c r="A326" t="str">
        <f>'raw data'!D326</f>
        <v>27-29</v>
      </c>
      <c r="B326">
        <v>4</v>
      </c>
      <c r="C326" s="12">
        <v>5</v>
      </c>
      <c r="D326" s="12">
        <v>1</v>
      </c>
      <c r="E326" s="12">
        <v>1</v>
      </c>
      <c r="F326" s="12" t="s">
        <v>526</v>
      </c>
      <c r="G326" s="12" t="s">
        <v>526</v>
      </c>
      <c r="H326" s="12">
        <v>5</v>
      </c>
      <c r="I326" s="12">
        <v>2</v>
      </c>
      <c r="J326" s="12">
        <v>2</v>
      </c>
      <c r="K326" s="12" t="s">
        <v>526</v>
      </c>
      <c r="L326" s="12">
        <v>1</v>
      </c>
      <c r="M326" s="12">
        <v>0</v>
      </c>
      <c r="N326" s="12">
        <v>0</v>
      </c>
      <c r="O326" s="12">
        <v>4</v>
      </c>
      <c r="P326" s="12">
        <v>0</v>
      </c>
      <c r="Q326" s="12" t="s">
        <v>526</v>
      </c>
      <c r="R326" s="12">
        <v>1</v>
      </c>
      <c r="S326" s="12">
        <v>1</v>
      </c>
    </row>
    <row r="327" spans="1:19" x14ac:dyDescent="0.25">
      <c r="A327" t="str">
        <f>'raw data'!D327</f>
        <v>24-26</v>
      </c>
      <c r="B327">
        <v>3</v>
      </c>
      <c r="C327" s="12">
        <v>1</v>
      </c>
      <c r="D327" s="12">
        <v>1</v>
      </c>
      <c r="E327" s="12">
        <v>1</v>
      </c>
      <c r="F327" s="12">
        <v>2</v>
      </c>
      <c r="G327" s="12">
        <v>1</v>
      </c>
      <c r="H327" s="12" t="s">
        <v>526</v>
      </c>
      <c r="I327" s="12">
        <v>1</v>
      </c>
      <c r="J327" s="12">
        <v>1</v>
      </c>
      <c r="K327" s="12">
        <v>1</v>
      </c>
      <c r="L327" s="12">
        <v>1</v>
      </c>
      <c r="M327" s="12">
        <v>0</v>
      </c>
      <c r="N327" s="12">
        <v>1</v>
      </c>
      <c r="O327" s="12">
        <v>2</v>
      </c>
      <c r="P327" s="12">
        <v>1</v>
      </c>
      <c r="Q327" s="12">
        <v>3</v>
      </c>
      <c r="R327" s="12">
        <v>1</v>
      </c>
      <c r="S327" s="12">
        <v>1</v>
      </c>
    </row>
    <row r="328" spans="1:19" x14ac:dyDescent="0.25">
      <c r="A328" t="str">
        <f>'raw data'!D328</f>
        <v>30-39</v>
      </c>
      <c r="B328">
        <v>5</v>
      </c>
      <c r="C328" s="12">
        <v>3</v>
      </c>
      <c r="D328" s="12">
        <v>2</v>
      </c>
      <c r="E328" s="12">
        <v>1</v>
      </c>
      <c r="F328" s="12">
        <v>5</v>
      </c>
      <c r="G328" s="12">
        <v>5</v>
      </c>
      <c r="H328" s="12">
        <v>5</v>
      </c>
      <c r="I328" s="12">
        <v>2</v>
      </c>
      <c r="J328" s="12">
        <v>2</v>
      </c>
      <c r="K328" s="12">
        <v>1</v>
      </c>
      <c r="L328" s="12">
        <v>1</v>
      </c>
      <c r="M328" s="12">
        <v>0</v>
      </c>
      <c r="N328" s="12">
        <v>1</v>
      </c>
      <c r="O328" s="12">
        <v>5</v>
      </c>
      <c r="P328" s="12">
        <v>1</v>
      </c>
      <c r="Q328" s="12">
        <v>2</v>
      </c>
      <c r="R328" s="12">
        <v>1</v>
      </c>
      <c r="S328" s="12">
        <v>1</v>
      </c>
    </row>
    <row r="329" spans="1:19" x14ac:dyDescent="0.25">
      <c r="A329" t="str">
        <f>'raw data'!D329</f>
        <v>18-20</v>
      </c>
      <c r="B329">
        <v>1</v>
      </c>
      <c r="C329" s="12">
        <v>1</v>
      </c>
      <c r="D329" s="12">
        <v>1</v>
      </c>
      <c r="E329" s="12">
        <v>4</v>
      </c>
      <c r="F329" s="12">
        <v>2</v>
      </c>
      <c r="G329" s="12">
        <v>1</v>
      </c>
      <c r="H329" s="12">
        <v>1</v>
      </c>
      <c r="I329" s="12">
        <v>1</v>
      </c>
      <c r="J329" s="12">
        <v>5</v>
      </c>
      <c r="K329" s="12" t="s">
        <v>526</v>
      </c>
      <c r="L329" s="12">
        <v>1</v>
      </c>
      <c r="M329" s="12">
        <v>1</v>
      </c>
      <c r="N329" s="12">
        <v>1</v>
      </c>
      <c r="O329" s="12">
        <v>3</v>
      </c>
      <c r="P329" s="12" t="s">
        <v>526</v>
      </c>
      <c r="Q329" s="12" t="s">
        <v>526</v>
      </c>
      <c r="R329" s="12">
        <v>0</v>
      </c>
      <c r="S329" s="12" t="s">
        <v>526</v>
      </c>
    </row>
    <row r="330" spans="1:19" x14ac:dyDescent="0.25">
      <c r="A330" t="str">
        <f>'raw data'!D330</f>
        <v>Above 40</v>
      </c>
      <c r="B330">
        <v>6</v>
      </c>
      <c r="C330" s="12">
        <v>5</v>
      </c>
      <c r="D330" s="12" t="s">
        <v>526</v>
      </c>
      <c r="E330" s="12" t="s">
        <v>526</v>
      </c>
      <c r="F330" s="12" t="s">
        <v>526</v>
      </c>
      <c r="G330" s="12" t="s">
        <v>526</v>
      </c>
      <c r="H330" s="12" t="s">
        <v>526</v>
      </c>
      <c r="I330" s="12" t="s">
        <v>526</v>
      </c>
      <c r="J330" s="12">
        <v>5</v>
      </c>
      <c r="K330" s="12">
        <v>1</v>
      </c>
      <c r="L330" s="12" t="s">
        <v>526</v>
      </c>
      <c r="M330" s="12">
        <v>0</v>
      </c>
      <c r="N330" s="12" t="s">
        <v>526</v>
      </c>
      <c r="O330" s="12">
        <v>4</v>
      </c>
      <c r="P330" s="12" t="s">
        <v>526</v>
      </c>
      <c r="Q330" s="12" t="s">
        <v>526</v>
      </c>
      <c r="R330" s="12">
        <v>1</v>
      </c>
      <c r="S330" s="12">
        <v>1</v>
      </c>
    </row>
    <row r="331" spans="1:19" x14ac:dyDescent="0.25">
      <c r="A331" t="str">
        <f>'raw data'!D331</f>
        <v>30-39</v>
      </c>
      <c r="B331">
        <v>5</v>
      </c>
      <c r="C331" s="12">
        <v>2</v>
      </c>
      <c r="D331" s="12">
        <v>2</v>
      </c>
      <c r="E331" s="12">
        <v>5</v>
      </c>
      <c r="F331" s="12" t="s">
        <v>526</v>
      </c>
      <c r="G331" s="12">
        <v>1</v>
      </c>
      <c r="H331" s="12">
        <v>1</v>
      </c>
      <c r="I331" s="12" t="s">
        <v>526</v>
      </c>
      <c r="J331" s="12">
        <v>1</v>
      </c>
      <c r="K331" s="12">
        <v>0</v>
      </c>
      <c r="L331" s="12">
        <v>1</v>
      </c>
      <c r="M331" s="12">
        <v>1</v>
      </c>
      <c r="N331" s="12">
        <v>1</v>
      </c>
      <c r="O331" s="12">
        <v>1</v>
      </c>
      <c r="P331" s="12">
        <v>0</v>
      </c>
      <c r="Q331" s="12" t="s">
        <v>526</v>
      </c>
      <c r="R331" s="12">
        <v>0</v>
      </c>
      <c r="S331" s="12">
        <v>0</v>
      </c>
    </row>
    <row r="332" spans="1:19" x14ac:dyDescent="0.25">
      <c r="A332" t="str">
        <f>'raw data'!D332</f>
        <v>21-23</v>
      </c>
      <c r="B332">
        <v>2</v>
      </c>
      <c r="C332" s="12">
        <v>3</v>
      </c>
      <c r="D332" s="12">
        <v>2</v>
      </c>
      <c r="E332" s="12">
        <v>1</v>
      </c>
      <c r="F332" s="12">
        <v>1</v>
      </c>
      <c r="G332" s="12">
        <v>2</v>
      </c>
      <c r="H332" s="12">
        <v>2</v>
      </c>
      <c r="I332" s="12">
        <v>2</v>
      </c>
      <c r="J332" s="12">
        <v>1</v>
      </c>
      <c r="K332" s="12">
        <v>1</v>
      </c>
      <c r="L332" s="12">
        <v>1</v>
      </c>
      <c r="M332" s="12">
        <v>0</v>
      </c>
      <c r="N332" s="12">
        <v>0</v>
      </c>
      <c r="O332" s="12">
        <v>5</v>
      </c>
      <c r="P332" s="12">
        <v>1</v>
      </c>
      <c r="Q332" s="12">
        <v>3</v>
      </c>
      <c r="R332" s="12">
        <v>1</v>
      </c>
      <c r="S332" s="12">
        <v>1</v>
      </c>
    </row>
    <row r="333" spans="1:19" x14ac:dyDescent="0.25">
      <c r="A333" t="str">
        <f>'raw data'!D333</f>
        <v>Above 40</v>
      </c>
      <c r="B333">
        <v>6</v>
      </c>
      <c r="C333" s="12">
        <v>5</v>
      </c>
      <c r="D333" s="12" t="s">
        <v>526</v>
      </c>
      <c r="E333" s="12" t="s">
        <v>526</v>
      </c>
      <c r="F333" s="12" t="s">
        <v>526</v>
      </c>
      <c r="G333" s="12" t="s">
        <v>526</v>
      </c>
      <c r="H333" s="12" t="s">
        <v>526</v>
      </c>
      <c r="I333" s="12" t="s">
        <v>526</v>
      </c>
      <c r="J333" s="12">
        <v>2</v>
      </c>
      <c r="K333" s="12">
        <v>1</v>
      </c>
      <c r="L333" s="12" t="s">
        <v>526</v>
      </c>
      <c r="M333" s="12">
        <v>0</v>
      </c>
      <c r="N333" s="12">
        <v>0</v>
      </c>
      <c r="O333" s="12">
        <v>4</v>
      </c>
      <c r="P333" s="12" t="s">
        <v>526</v>
      </c>
      <c r="Q333" s="12" t="s">
        <v>526</v>
      </c>
      <c r="R333" s="12">
        <v>1</v>
      </c>
      <c r="S333" s="12">
        <v>1</v>
      </c>
    </row>
    <row r="334" spans="1:19" x14ac:dyDescent="0.25">
      <c r="A334" t="str">
        <f>'raw data'!D334</f>
        <v>Above 40</v>
      </c>
      <c r="B334">
        <v>6</v>
      </c>
      <c r="C334" s="12">
        <v>4</v>
      </c>
      <c r="D334" s="12" t="s">
        <v>526</v>
      </c>
      <c r="E334" s="12" t="s">
        <v>526</v>
      </c>
      <c r="F334" s="12" t="s">
        <v>526</v>
      </c>
      <c r="G334" s="12">
        <v>5</v>
      </c>
      <c r="H334" s="12">
        <v>5</v>
      </c>
      <c r="I334" s="12">
        <v>2</v>
      </c>
      <c r="J334" s="12">
        <v>5</v>
      </c>
      <c r="K334" s="12" t="s">
        <v>526</v>
      </c>
      <c r="L334" s="12">
        <v>1</v>
      </c>
      <c r="M334" s="12">
        <v>0</v>
      </c>
      <c r="N334" s="12">
        <v>0</v>
      </c>
      <c r="O334" s="12">
        <v>5</v>
      </c>
      <c r="P334" s="12">
        <v>1</v>
      </c>
      <c r="Q334" s="12">
        <v>3</v>
      </c>
      <c r="R334" s="12">
        <v>1</v>
      </c>
      <c r="S334" s="12">
        <v>0</v>
      </c>
    </row>
    <row r="335" spans="1:19" x14ac:dyDescent="0.25">
      <c r="A335" t="str">
        <f>'raw data'!D335</f>
        <v>24-26</v>
      </c>
      <c r="B335">
        <v>3</v>
      </c>
      <c r="C335" s="12">
        <v>2</v>
      </c>
      <c r="D335" s="12">
        <v>2</v>
      </c>
      <c r="E335" s="12">
        <v>5</v>
      </c>
      <c r="F335" s="12">
        <v>1</v>
      </c>
      <c r="G335" s="12">
        <v>2</v>
      </c>
      <c r="H335" s="12">
        <v>1</v>
      </c>
      <c r="I335" s="12">
        <v>1</v>
      </c>
      <c r="J335" s="12">
        <v>2</v>
      </c>
      <c r="K335" s="12">
        <v>1</v>
      </c>
      <c r="L335" s="12">
        <v>1</v>
      </c>
      <c r="M335" s="12">
        <v>1</v>
      </c>
      <c r="N335" s="12">
        <v>0</v>
      </c>
      <c r="O335" s="12">
        <v>2</v>
      </c>
      <c r="P335" s="12">
        <v>1</v>
      </c>
      <c r="Q335" s="12">
        <v>4</v>
      </c>
      <c r="R335" s="12" t="s">
        <v>526</v>
      </c>
      <c r="S335" s="12">
        <v>1</v>
      </c>
    </row>
    <row r="336" spans="1:19" x14ac:dyDescent="0.25">
      <c r="A336" t="str">
        <f>'raw data'!D336</f>
        <v>27-29</v>
      </c>
      <c r="B336">
        <v>4</v>
      </c>
      <c r="C336" s="12">
        <v>5</v>
      </c>
      <c r="D336" s="12">
        <v>1</v>
      </c>
      <c r="E336" s="12">
        <v>1</v>
      </c>
      <c r="F336" s="12" t="s">
        <v>526</v>
      </c>
      <c r="G336" s="12" t="s">
        <v>526</v>
      </c>
      <c r="H336" s="12">
        <v>5</v>
      </c>
      <c r="I336" s="12">
        <v>5</v>
      </c>
      <c r="J336" s="12">
        <v>2</v>
      </c>
      <c r="K336" s="12">
        <v>1</v>
      </c>
      <c r="L336" s="12">
        <v>1</v>
      </c>
      <c r="M336" s="12" t="s">
        <v>526</v>
      </c>
      <c r="N336" s="12">
        <v>0</v>
      </c>
      <c r="O336" s="12">
        <v>4</v>
      </c>
      <c r="P336" s="12">
        <v>0</v>
      </c>
      <c r="Q336" s="12" t="s">
        <v>526</v>
      </c>
      <c r="R336" s="12">
        <v>1</v>
      </c>
      <c r="S336" s="12">
        <v>1</v>
      </c>
    </row>
    <row r="337" spans="1:19" x14ac:dyDescent="0.25">
      <c r="A337" t="str">
        <f>'raw data'!D337</f>
        <v>18-20</v>
      </c>
      <c r="B337">
        <v>1</v>
      </c>
      <c r="C337" s="12">
        <v>2</v>
      </c>
      <c r="D337" s="12">
        <v>1</v>
      </c>
      <c r="E337" s="12">
        <v>4</v>
      </c>
      <c r="F337" s="12">
        <v>1</v>
      </c>
      <c r="G337" s="12">
        <v>1</v>
      </c>
      <c r="H337" s="12">
        <v>1</v>
      </c>
      <c r="I337" s="12">
        <v>1</v>
      </c>
      <c r="J337" s="12">
        <v>5</v>
      </c>
      <c r="K337" s="12" t="s">
        <v>526</v>
      </c>
      <c r="L337" s="12">
        <v>1</v>
      </c>
      <c r="M337" s="12">
        <v>1</v>
      </c>
      <c r="N337" s="12">
        <v>1</v>
      </c>
      <c r="O337" s="12">
        <v>3</v>
      </c>
      <c r="P337" s="12" t="s">
        <v>526</v>
      </c>
      <c r="Q337" s="12" t="s">
        <v>526</v>
      </c>
      <c r="R337" s="12">
        <v>0</v>
      </c>
      <c r="S337" s="12" t="s">
        <v>526</v>
      </c>
    </row>
    <row r="338" spans="1:19" x14ac:dyDescent="0.25">
      <c r="A338" t="str">
        <f>'raw data'!D338</f>
        <v>21-23</v>
      </c>
      <c r="B338">
        <v>2</v>
      </c>
      <c r="C338" s="12">
        <v>3</v>
      </c>
      <c r="D338" s="12">
        <v>2</v>
      </c>
      <c r="E338" s="12">
        <v>1</v>
      </c>
      <c r="F338" s="12">
        <v>1</v>
      </c>
      <c r="G338" s="12">
        <v>2</v>
      </c>
      <c r="H338" s="12">
        <v>2</v>
      </c>
      <c r="I338" s="12">
        <v>2</v>
      </c>
      <c r="J338" s="12">
        <v>1</v>
      </c>
      <c r="K338" s="12">
        <v>1</v>
      </c>
      <c r="L338" s="12" t="s">
        <v>526</v>
      </c>
      <c r="M338" s="12">
        <v>0</v>
      </c>
      <c r="N338" s="12">
        <v>0</v>
      </c>
      <c r="O338" s="12">
        <v>5</v>
      </c>
      <c r="P338" s="12">
        <v>1</v>
      </c>
      <c r="Q338" s="12">
        <v>3</v>
      </c>
      <c r="R338" s="12">
        <v>1</v>
      </c>
      <c r="S338" s="12">
        <v>1</v>
      </c>
    </row>
    <row r="339" spans="1:19" x14ac:dyDescent="0.25">
      <c r="A339" t="str">
        <f>'raw data'!D339</f>
        <v>24-26</v>
      </c>
      <c r="B339">
        <v>3</v>
      </c>
      <c r="C339" s="12">
        <v>2</v>
      </c>
      <c r="D339" s="12">
        <v>2</v>
      </c>
      <c r="E339" s="12">
        <v>5</v>
      </c>
      <c r="F339" s="12">
        <v>1</v>
      </c>
      <c r="G339" s="12">
        <v>1</v>
      </c>
      <c r="H339" s="12">
        <v>1</v>
      </c>
      <c r="I339" s="12">
        <v>1</v>
      </c>
      <c r="J339" s="12">
        <v>2</v>
      </c>
      <c r="K339" s="12">
        <v>1</v>
      </c>
      <c r="L339" s="12">
        <v>1</v>
      </c>
      <c r="M339" s="12">
        <v>0</v>
      </c>
      <c r="N339" s="12">
        <v>0</v>
      </c>
      <c r="O339" s="12">
        <v>2</v>
      </c>
      <c r="P339" s="12">
        <v>1</v>
      </c>
      <c r="Q339" s="12">
        <v>1</v>
      </c>
      <c r="R339" s="12" t="s">
        <v>526</v>
      </c>
      <c r="S339" s="12">
        <v>0</v>
      </c>
    </row>
    <row r="340" spans="1:19" x14ac:dyDescent="0.25">
      <c r="A340" t="str">
        <f>'raw data'!D340</f>
        <v>27-29</v>
      </c>
      <c r="B340">
        <v>4</v>
      </c>
      <c r="C340" s="12">
        <v>3</v>
      </c>
      <c r="D340" s="12">
        <v>4</v>
      </c>
      <c r="E340" s="12" t="s">
        <v>526</v>
      </c>
      <c r="F340" s="12">
        <v>1</v>
      </c>
      <c r="G340" s="12">
        <v>2</v>
      </c>
      <c r="H340" s="12">
        <v>2</v>
      </c>
      <c r="I340" s="12">
        <v>2</v>
      </c>
      <c r="J340" s="12">
        <v>5</v>
      </c>
      <c r="K340" s="12">
        <v>1</v>
      </c>
      <c r="L340" s="12" t="s">
        <v>526</v>
      </c>
      <c r="M340" s="12">
        <v>0</v>
      </c>
      <c r="N340" s="12">
        <v>1</v>
      </c>
      <c r="O340" s="12">
        <v>4</v>
      </c>
      <c r="P340" s="12">
        <v>1</v>
      </c>
      <c r="Q340" s="12">
        <v>3</v>
      </c>
      <c r="R340" s="12">
        <v>0</v>
      </c>
      <c r="S340" s="12">
        <v>0</v>
      </c>
    </row>
    <row r="341" spans="1:19" x14ac:dyDescent="0.25">
      <c r="A341" t="str">
        <f>'raw data'!D341</f>
        <v>21-23</v>
      </c>
      <c r="B341">
        <v>2</v>
      </c>
      <c r="C341" s="12">
        <v>3</v>
      </c>
      <c r="D341" s="12">
        <v>4</v>
      </c>
      <c r="E341" s="12" t="s">
        <v>526</v>
      </c>
      <c r="F341" s="12">
        <v>5</v>
      </c>
      <c r="G341" s="12">
        <v>2</v>
      </c>
      <c r="H341" s="12">
        <v>2</v>
      </c>
      <c r="I341" s="12">
        <v>2</v>
      </c>
      <c r="J341" s="12">
        <v>1</v>
      </c>
      <c r="K341" s="12">
        <v>1</v>
      </c>
      <c r="L341" s="12">
        <v>1</v>
      </c>
      <c r="M341" s="12">
        <v>1</v>
      </c>
      <c r="N341" s="12">
        <v>1</v>
      </c>
      <c r="O341" s="12">
        <v>4</v>
      </c>
      <c r="P341" s="12">
        <v>1</v>
      </c>
      <c r="Q341" s="12">
        <v>1</v>
      </c>
      <c r="R341" s="12">
        <v>1</v>
      </c>
      <c r="S341" s="12">
        <v>1</v>
      </c>
    </row>
    <row r="342" spans="1:19" x14ac:dyDescent="0.25">
      <c r="A342" t="str">
        <f>'raw data'!D342</f>
        <v>27-29</v>
      </c>
      <c r="B342">
        <v>4</v>
      </c>
      <c r="C342" s="12">
        <v>3</v>
      </c>
      <c r="D342" s="12" t="s">
        <v>526</v>
      </c>
      <c r="E342" s="12" t="s">
        <v>526</v>
      </c>
      <c r="F342" s="12">
        <v>1</v>
      </c>
      <c r="G342" s="12">
        <v>2</v>
      </c>
      <c r="H342" s="12">
        <v>2</v>
      </c>
      <c r="I342" s="12">
        <v>2</v>
      </c>
      <c r="J342" s="12">
        <v>5</v>
      </c>
      <c r="K342" s="12">
        <v>1</v>
      </c>
      <c r="L342" s="12">
        <v>0</v>
      </c>
      <c r="M342" s="12">
        <v>0</v>
      </c>
      <c r="N342" s="12">
        <v>1</v>
      </c>
      <c r="O342" s="12">
        <v>4</v>
      </c>
      <c r="P342" s="12">
        <v>1</v>
      </c>
      <c r="Q342" s="12">
        <v>4</v>
      </c>
      <c r="R342" s="12">
        <v>0</v>
      </c>
      <c r="S342" s="12">
        <v>0</v>
      </c>
    </row>
    <row r="343" spans="1:19" x14ac:dyDescent="0.25">
      <c r="A343" t="str">
        <f>'raw data'!D343</f>
        <v>24-26</v>
      </c>
      <c r="B343">
        <v>3</v>
      </c>
      <c r="C343" s="12">
        <v>4</v>
      </c>
      <c r="D343" s="12" t="s">
        <v>526</v>
      </c>
      <c r="E343" s="12" t="s">
        <v>526</v>
      </c>
      <c r="F343" s="12" t="s">
        <v>526</v>
      </c>
      <c r="G343" s="12" t="s">
        <v>526</v>
      </c>
      <c r="H343" s="12">
        <v>5</v>
      </c>
      <c r="I343" s="12">
        <v>5</v>
      </c>
      <c r="J343" s="12">
        <v>2</v>
      </c>
      <c r="K343" s="12">
        <v>1</v>
      </c>
      <c r="L343" s="12">
        <v>1</v>
      </c>
      <c r="M343" s="12">
        <v>1</v>
      </c>
      <c r="N343" s="12">
        <v>0</v>
      </c>
      <c r="O343" s="12">
        <v>3</v>
      </c>
      <c r="P343" s="12">
        <v>1</v>
      </c>
      <c r="Q343" s="12">
        <v>1</v>
      </c>
      <c r="R343" s="12">
        <v>1</v>
      </c>
      <c r="S343" s="12">
        <v>1</v>
      </c>
    </row>
    <row r="344" spans="1:19" x14ac:dyDescent="0.25">
      <c r="A344" t="str">
        <f>'raw data'!D344</f>
        <v>21-23</v>
      </c>
      <c r="B344">
        <v>2</v>
      </c>
      <c r="C344" s="12">
        <v>3</v>
      </c>
      <c r="D344" s="12">
        <v>2</v>
      </c>
      <c r="E344" s="12">
        <v>5</v>
      </c>
      <c r="F344" s="12">
        <v>5</v>
      </c>
      <c r="G344" s="12">
        <v>2</v>
      </c>
      <c r="H344" s="12">
        <v>2</v>
      </c>
      <c r="I344" s="12">
        <v>2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4</v>
      </c>
      <c r="P344" s="12">
        <v>1</v>
      </c>
      <c r="Q344" s="12">
        <v>2</v>
      </c>
      <c r="R344" s="12">
        <v>1</v>
      </c>
      <c r="S344" s="12">
        <v>1</v>
      </c>
    </row>
    <row r="345" spans="1:19" x14ac:dyDescent="0.25">
      <c r="A345" t="str">
        <f>'raw data'!D345</f>
        <v>18-20</v>
      </c>
      <c r="B345">
        <v>1</v>
      </c>
      <c r="C345" s="12">
        <v>1</v>
      </c>
      <c r="D345" s="12">
        <v>1</v>
      </c>
      <c r="E345" s="12">
        <v>1</v>
      </c>
      <c r="F345" s="12">
        <v>2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 t="s">
        <v>526</v>
      </c>
      <c r="M345" s="12">
        <v>0</v>
      </c>
      <c r="N345" s="12" t="s">
        <v>526</v>
      </c>
      <c r="O345" s="12">
        <v>4</v>
      </c>
      <c r="P345" s="12">
        <v>1</v>
      </c>
      <c r="Q345" s="12">
        <v>2</v>
      </c>
      <c r="R345" s="12">
        <v>1</v>
      </c>
      <c r="S345" s="12" t="s">
        <v>526</v>
      </c>
    </row>
    <row r="346" spans="1:19" x14ac:dyDescent="0.25">
      <c r="A346" t="str">
        <f>'raw data'!D346</f>
        <v>18-20</v>
      </c>
      <c r="B346">
        <v>1</v>
      </c>
      <c r="C346" s="12">
        <v>2</v>
      </c>
      <c r="D346" s="12">
        <v>1</v>
      </c>
      <c r="E346" s="12">
        <v>4</v>
      </c>
      <c r="F346" s="12">
        <v>1</v>
      </c>
      <c r="G346" s="12">
        <v>1</v>
      </c>
      <c r="H346" s="12">
        <v>1</v>
      </c>
      <c r="I346" s="12">
        <v>1</v>
      </c>
      <c r="J346" s="12">
        <v>5</v>
      </c>
      <c r="K346" s="12" t="s">
        <v>526</v>
      </c>
      <c r="L346" s="12">
        <v>1</v>
      </c>
      <c r="M346" s="12">
        <v>0</v>
      </c>
      <c r="N346" s="12">
        <v>1</v>
      </c>
      <c r="O346" s="12">
        <v>3</v>
      </c>
      <c r="P346" s="12">
        <v>1</v>
      </c>
      <c r="Q346" s="12">
        <v>2</v>
      </c>
      <c r="R346" s="12">
        <v>0</v>
      </c>
      <c r="S346" s="12" t="s">
        <v>526</v>
      </c>
    </row>
    <row r="347" spans="1:19" x14ac:dyDescent="0.25">
      <c r="A347" t="str">
        <f>'raw data'!D347</f>
        <v>30-39</v>
      </c>
      <c r="B347">
        <v>5</v>
      </c>
      <c r="C347" s="12">
        <v>2</v>
      </c>
      <c r="D347" s="12">
        <v>2</v>
      </c>
      <c r="E347" s="12">
        <v>5</v>
      </c>
      <c r="F347" s="12">
        <v>2</v>
      </c>
      <c r="G347" s="12">
        <v>1</v>
      </c>
      <c r="H347" s="12">
        <v>1</v>
      </c>
      <c r="I347" s="12" t="s">
        <v>526</v>
      </c>
      <c r="J347" s="12">
        <v>5</v>
      </c>
      <c r="K347" s="12">
        <v>0</v>
      </c>
      <c r="L347" s="12">
        <v>1</v>
      </c>
      <c r="M347" s="12">
        <v>1</v>
      </c>
      <c r="N347" s="12">
        <v>1</v>
      </c>
      <c r="O347" s="12">
        <v>1</v>
      </c>
      <c r="P347" s="12">
        <v>0</v>
      </c>
      <c r="Q347" s="12" t="s">
        <v>526</v>
      </c>
      <c r="R347" s="12">
        <v>0</v>
      </c>
      <c r="S347" s="12">
        <v>0</v>
      </c>
    </row>
    <row r="348" spans="1:19" x14ac:dyDescent="0.25">
      <c r="A348" t="str">
        <f>'raw data'!D348</f>
        <v>24-26</v>
      </c>
      <c r="B348">
        <v>3</v>
      </c>
      <c r="C348" s="12">
        <v>2</v>
      </c>
      <c r="D348" s="12">
        <v>2</v>
      </c>
      <c r="E348" s="12">
        <v>4</v>
      </c>
      <c r="F348" s="12">
        <v>1</v>
      </c>
      <c r="G348" s="12">
        <v>1</v>
      </c>
      <c r="H348" s="12">
        <v>1</v>
      </c>
      <c r="I348" s="12">
        <v>1</v>
      </c>
      <c r="J348" s="12">
        <v>2</v>
      </c>
      <c r="K348" s="12">
        <v>1</v>
      </c>
      <c r="L348" s="12">
        <v>1</v>
      </c>
      <c r="M348" s="12">
        <v>0</v>
      </c>
      <c r="N348" s="12">
        <v>1</v>
      </c>
      <c r="O348" s="12">
        <v>2</v>
      </c>
      <c r="P348" s="12">
        <v>1</v>
      </c>
      <c r="Q348" s="12">
        <v>4</v>
      </c>
      <c r="R348" s="12">
        <v>1</v>
      </c>
      <c r="S348" s="12">
        <v>1</v>
      </c>
    </row>
    <row r="349" spans="1:19" x14ac:dyDescent="0.25">
      <c r="A349" t="str">
        <f>'raw data'!D349</f>
        <v>Above 40</v>
      </c>
      <c r="B349">
        <v>6</v>
      </c>
      <c r="C349" s="12">
        <v>4</v>
      </c>
      <c r="D349" s="12">
        <v>2</v>
      </c>
      <c r="E349" s="12">
        <v>1</v>
      </c>
      <c r="F349" s="12">
        <v>5</v>
      </c>
      <c r="G349" s="12">
        <v>5</v>
      </c>
      <c r="H349" s="12">
        <v>5</v>
      </c>
      <c r="I349" s="12">
        <v>2</v>
      </c>
      <c r="J349" s="12">
        <v>2</v>
      </c>
      <c r="K349" s="12">
        <v>1</v>
      </c>
      <c r="L349" s="12">
        <v>1</v>
      </c>
      <c r="M349" s="12">
        <v>0</v>
      </c>
      <c r="N349" s="12">
        <v>0</v>
      </c>
      <c r="O349" s="12">
        <v>5</v>
      </c>
      <c r="P349" s="12">
        <v>1</v>
      </c>
      <c r="Q349" s="12">
        <v>2</v>
      </c>
      <c r="R349" s="12">
        <v>1</v>
      </c>
      <c r="S349" s="12">
        <v>1</v>
      </c>
    </row>
    <row r="350" spans="1:19" x14ac:dyDescent="0.25">
      <c r="A350" t="str">
        <f>'raw data'!D350</f>
        <v>27-29</v>
      </c>
      <c r="B350">
        <v>4</v>
      </c>
      <c r="C350" s="12">
        <v>5</v>
      </c>
      <c r="D350" s="12">
        <v>1</v>
      </c>
      <c r="E350" s="12">
        <v>1</v>
      </c>
      <c r="F350" s="12" t="s">
        <v>526</v>
      </c>
      <c r="G350" s="12" t="s">
        <v>526</v>
      </c>
      <c r="H350" s="12">
        <v>5</v>
      </c>
      <c r="I350" s="12">
        <v>5</v>
      </c>
      <c r="J350" s="12">
        <v>2</v>
      </c>
      <c r="K350" s="12">
        <v>1</v>
      </c>
      <c r="L350" s="12">
        <v>1</v>
      </c>
      <c r="M350" s="12" t="s">
        <v>526</v>
      </c>
      <c r="N350" s="12">
        <v>0</v>
      </c>
      <c r="O350" s="12">
        <v>4</v>
      </c>
      <c r="P350" s="12">
        <v>0</v>
      </c>
      <c r="Q350" s="12" t="s">
        <v>526</v>
      </c>
      <c r="R350" s="12">
        <v>1</v>
      </c>
      <c r="S350" s="12">
        <v>1</v>
      </c>
    </row>
    <row r="351" spans="1:19" x14ac:dyDescent="0.25">
      <c r="A351" t="str">
        <f>'raw data'!D351</f>
        <v>18-20</v>
      </c>
      <c r="B351">
        <v>1</v>
      </c>
      <c r="C351" s="12">
        <v>1</v>
      </c>
      <c r="D351" s="12">
        <v>1</v>
      </c>
      <c r="E351" s="12">
        <v>4</v>
      </c>
      <c r="F351" s="12">
        <v>2</v>
      </c>
      <c r="G351" s="12">
        <v>1</v>
      </c>
      <c r="H351" s="12">
        <v>1</v>
      </c>
      <c r="I351" s="12">
        <v>1</v>
      </c>
      <c r="J351" s="12">
        <v>5</v>
      </c>
      <c r="K351" s="12" t="s">
        <v>526</v>
      </c>
      <c r="L351" s="12">
        <v>1</v>
      </c>
      <c r="M351" s="12">
        <v>1</v>
      </c>
      <c r="N351" s="12">
        <v>1</v>
      </c>
      <c r="O351" s="12">
        <v>3</v>
      </c>
      <c r="P351" s="12" t="s">
        <v>526</v>
      </c>
      <c r="Q351" s="12" t="s">
        <v>526</v>
      </c>
      <c r="R351" s="12">
        <v>0</v>
      </c>
      <c r="S351" s="12" t="s">
        <v>526</v>
      </c>
    </row>
    <row r="352" spans="1:19" x14ac:dyDescent="0.25">
      <c r="A352" t="str">
        <f>'raw data'!D352</f>
        <v>27-29</v>
      </c>
      <c r="B352">
        <v>4</v>
      </c>
      <c r="C352" s="12">
        <v>5</v>
      </c>
      <c r="D352" s="12">
        <v>1</v>
      </c>
      <c r="E352" s="12">
        <v>1</v>
      </c>
      <c r="F352" s="12" t="s">
        <v>526</v>
      </c>
      <c r="G352" s="12" t="s">
        <v>526</v>
      </c>
      <c r="H352" s="12">
        <v>5</v>
      </c>
      <c r="I352" s="12">
        <v>5</v>
      </c>
      <c r="J352" s="12">
        <v>2</v>
      </c>
      <c r="K352" s="12">
        <v>1</v>
      </c>
      <c r="L352" s="12">
        <v>1</v>
      </c>
      <c r="M352" s="12" t="s">
        <v>526</v>
      </c>
      <c r="N352" s="12">
        <v>0</v>
      </c>
      <c r="O352" s="12">
        <v>4</v>
      </c>
      <c r="P352" s="12">
        <v>0</v>
      </c>
      <c r="Q352" s="12" t="s">
        <v>526</v>
      </c>
      <c r="R352" s="12">
        <v>1</v>
      </c>
      <c r="S352" s="12">
        <v>1</v>
      </c>
    </row>
    <row r="353" spans="1:19" x14ac:dyDescent="0.25">
      <c r="A353" t="str">
        <f>'raw data'!D353</f>
        <v>30-39</v>
      </c>
      <c r="B353">
        <v>5</v>
      </c>
      <c r="C353" s="12">
        <v>3</v>
      </c>
      <c r="D353" s="12">
        <v>4</v>
      </c>
      <c r="E353" s="12" t="s">
        <v>526</v>
      </c>
      <c r="F353" s="12">
        <v>2</v>
      </c>
      <c r="G353" s="12">
        <v>1</v>
      </c>
      <c r="H353" s="12">
        <v>2</v>
      </c>
      <c r="I353" s="12" t="s">
        <v>526</v>
      </c>
      <c r="J353" s="12">
        <v>5</v>
      </c>
      <c r="K353" s="12">
        <v>1</v>
      </c>
      <c r="L353" s="12">
        <v>1</v>
      </c>
      <c r="M353" s="12" t="s">
        <v>526</v>
      </c>
      <c r="N353" s="12">
        <v>0</v>
      </c>
      <c r="O353" s="12">
        <v>3</v>
      </c>
      <c r="P353" s="12">
        <v>1</v>
      </c>
      <c r="Q353" s="12">
        <v>1</v>
      </c>
      <c r="R353" s="12">
        <v>1</v>
      </c>
      <c r="S353" s="12" t="s">
        <v>526</v>
      </c>
    </row>
    <row r="354" spans="1:19" x14ac:dyDescent="0.25">
      <c r="A354" t="str">
        <f>'raw data'!D354</f>
        <v>27-29</v>
      </c>
      <c r="B354">
        <v>4</v>
      </c>
      <c r="C354" s="12">
        <v>5</v>
      </c>
      <c r="D354" s="12">
        <v>1</v>
      </c>
      <c r="E354" s="12">
        <v>1</v>
      </c>
      <c r="F354" s="12" t="s">
        <v>526</v>
      </c>
      <c r="G354" s="12" t="s">
        <v>526</v>
      </c>
      <c r="H354" s="12">
        <v>5</v>
      </c>
      <c r="I354" s="12">
        <v>5</v>
      </c>
      <c r="J354" s="12">
        <v>2</v>
      </c>
      <c r="K354" s="12">
        <v>1</v>
      </c>
      <c r="L354" s="12">
        <v>1</v>
      </c>
      <c r="M354" s="12">
        <v>0</v>
      </c>
      <c r="N354" s="12">
        <v>0</v>
      </c>
      <c r="O354" s="12">
        <v>4</v>
      </c>
      <c r="P354" s="12">
        <v>0</v>
      </c>
      <c r="Q354" s="12" t="s">
        <v>526</v>
      </c>
      <c r="R354" s="12">
        <v>1</v>
      </c>
      <c r="S354" s="12">
        <v>1</v>
      </c>
    </row>
    <row r="355" spans="1:19" x14ac:dyDescent="0.25">
      <c r="A355" t="str">
        <f>'raw data'!D355</f>
        <v>24-26</v>
      </c>
      <c r="B355">
        <v>3</v>
      </c>
      <c r="C355" s="12">
        <v>1</v>
      </c>
      <c r="D355" s="12">
        <v>1</v>
      </c>
      <c r="E355" s="12">
        <v>5</v>
      </c>
      <c r="F355" s="12">
        <v>2</v>
      </c>
      <c r="G355" s="12">
        <v>1</v>
      </c>
      <c r="H355" s="12" t="s">
        <v>526</v>
      </c>
      <c r="I355" s="12">
        <v>1</v>
      </c>
      <c r="J355" s="12">
        <v>1</v>
      </c>
      <c r="K355" s="12" t="s">
        <v>526</v>
      </c>
      <c r="L355" s="12">
        <v>1</v>
      </c>
      <c r="M355" s="12">
        <v>0</v>
      </c>
      <c r="N355" s="12">
        <v>1</v>
      </c>
      <c r="O355" s="12">
        <v>4</v>
      </c>
      <c r="P355" s="12">
        <v>0</v>
      </c>
      <c r="Q355" s="12" t="s">
        <v>526</v>
      </c>
      <c r="R355" s="12">
        <v>1</v>
      </c>
      <c r="S355" s="12" t="s">
        <v>526</v>
      </c>
    </row>
    <row r="356" spans="1:19" x14ac:dyDescent="0.25">
      <c r="A356" t="str">
        <f>'raw data'!D356</f>
        <v>30-39</v>
      </c>
      <c r="B356">
        <v>5</v>
      </c>
      <c r="C356" s="12">
        <v>2</v>
      </c>
      <c r="D356" s="12">
        <v>2</v>
      </c>
      <c r="E356" s="12">
        <v>5</v>
      </c>
      <c r="F356" s="12" t="s">
        <v>526</v>
      </c>
      <c r="G356" s="12">
        <v>1</v>
      </c>
      <c r="H356" s="12" t="s">
        <v>526</v>
      </c>
      <c r="I356" s="12" t="s">
        <v>526</v>
      </c>
      <c r="J356" s="12">
        <v>1</v>
      </c>
      <c r="K356" s="12">
        <v>0</v>
      </c>
      <c r="L356" s="12">
        <v>1</v>
      </c>
      <c r="M356" s="12">
        <v>0</v>
      </c>
      <c r="N356" s="12">
        <v>0</v>
      </c>
      <c r="O356" s="12">
        <v>1</v>
      </c>
      <c r="P356" s="12">
        <v>0</v>
      </c>
      <c r="Q356" s="12" t="s">
        <v>526</v>
      </c>
      <c r="R356" s="12">
        <v>0</v>
      </c>
      <c r="S356" s="12">
        <v>0</v>
      </c>
    </row>
    <row r="357" spans="1:19" x14ac:dyDescent="0.25">
      <c r="A357" t="str">
        <f>'raw data'!D357</f>
        <v>24-26</v>
      </c>
      <c r="B357">
        <v>3</v>
      </c>
      <c r="C357" s="12">
        <v>4</v>
      </c>
      <c r="D357" s="12" t="s">
        <v>526</v>
      </c>
      <c r="E357" s="12" t="s">
        <v>526</v>
      </c>
      <c r="F357" s="12" t="s">
        <v>526</v>
      </c>
      <c r="G357" s="12" t="s">
        <v>526</v>
      </c>
      <c r="H357" s="12">
        <v>5</v>
      </c>
      <c r="I357" s="12">
        <v>5</v>
      </c>
      <c r="J357" s="12">
        <v>2</v>
      </c>
      <c r="K357" s="12">
        <v>1</v>
      </c>
      <c r="L357" s="12">
        <v>1</v>
      </c>
      <c r="M357" s="12">
        <v>1</v>
      </c>
      <c r="N357" s="12">
        <v>0</v>
      </c>
      <c r="O357" s="12">
        <v>3</v>
      </c>
      <c r="P357" s="12">
        <v>1</v>
      </c>
      <c r="Q357" s="12">
        <v>1</v>
      </c>
      <c r="R357" s="12">
        <v>1</v>
      </c>
      <c r="S357" s="12">
        <v>1</v>
      </c>
    </row>
    <row r="358" spans="1:19" x14ac:dyDescent="0.25">
      <c r="A358" t="str">
        <f>'raw data'!D358</f>
        <v>27-29</v>
      </c>
      <c r="B358">
        <v>4</v>
      </c>
      <c r="C358" s="12">
        <v>3</v>
      </c>
      <c r="D358" s="12" t="s">
        <v>526</v>
      </c>
      <c r="E358" s="12" t="s">
        <v>526</v>
      </c>
      <c r="F358" s="12">
        <v>5</v>
      </c>
      <c r="G358" s="12">
        <v>5</v>
      </c>
      <c r="H358" s="12">
        <v>2</v>
      </c>
      <c r="I358" s="12">
        <v>2</v>
      </c>
      <c r="J358" s="12">
        <v>5</v>
      </c>
      <c r="K358" s="12">
        <v>1</v>
      </c>
      <c r="L358" s="12">
        <v>0</v>
      </c>
      <c r="M358" s="12">
        <v>0</v>
      </c>
      <c r="N358" s="12">
        <v>1</v>
      </c>
      <c r="O358" s="12">
        <v>4</v>
      </c>
      <c r="P358" s="12">
        <v>0</v>
      </c>
      <c r="Q358" s="12" t="s">
        <v>526</v>
      </c>
      <c r="R358" s="12" t="s">
        <v>526</v>
      </c>
      <c r="S358" s="12">
        <v>0</v>
      </c>
    </row>
    <row r="359" spans="1:19" x14ac:dyDescent="0.25">
      <c r="A359" t="str">
        <f>'raw data'!D359</f>
        <v>27-29</v>
      </c>
      <c r="B359">
        <v>4</v>
      </c>
      <c r="C359" s="12">
        <v>3</v>
      </c>
      <c r="D359" s="12" t="s">
        <v>526</v>
      </c>
      <c r="E359" s="12" t="s">
        <v>526</v>
      </c>
      <c r="F359" s="12">
        <v>1</v>
      </c>
      <c r="G359" s="12">
        <v>2</v>
      </c>
      <c r="H359" s="12">
        <v>2</v>
      </c>
      <c r="I359" s="12">
        <v>2</v>
      </c>
      <c r="J359" s="12">
        <v>5</v>
      </c>
      <c r="K359" s="12">
        <v>1</v>
      </c>
      <c r="L359" s="12">
        <v>1</v>
      </c>
      <c r="M359" s="12">
        <v>0</v>
      </c>
      <c r="N359" s="12">
        <v>1</v>
      </c>
      <c r="O359" s="12">
        <v>4</v>
      </c>
      <c r="P359" s="12">
        <v>1</v>
      </c>
      <c r="Q359" s="12">
        <v>4</v>
      </c>
      <c r="R359" s="12">
        <v>0</v>
      </c>
      <c r="S359" s="12">
        <v>0</v>
      </c>
    </row>
    <row r="360" spans="1:19" x14ac:dyDescent="0.25">
      <c r="A360" t="str">
        <f>'raw data'!D360</f>
        <v>27-29</v>
      </c>
      <c r="B360">
        <v>4</v>
      </c>
      <c r="C360" s="12">
        <v>2</v>
      </c>
      <c r="D360" s="12">
        <v>2</v>
      </c>
      <c r="E360" s="12">
        <v>5</v>
      </c>
      <c r="F360" s="12">
        <v>1</v>
      </c>
      <c r="G360" s="12">
        <v>2</v>
      </c>
      <c r="H360" s="12">
        <v>1</v>
      </c>
      <c r="I360" s="12">
        <v>2</v>
      </c>
      <c r="J360" s="12">
        <v>2</v>
      </c>
      <c r="K360" s="12">
        <v>1</v>
      </c>
      <c r="L360" s="12">
        <v>1</v>
      </c>
      <c r="M360" s="12">
        <v>0</v>
      </c>
      <c r="N360" s="12">
        <v>0</v>
      </c>
      <c r="O360" s="12">
        <v>3</v>
      </c>
      <c r="P360" s="12">
        <v>1</v>
      </c>
      <c r="Q360" s="12">
        <v>3</v>
      </c>
      <c r="R360" s="12">
        <v>1</v>
      </c>
      <c r="S360" s="12">
        <v>1</v>
      </c>
    </row>
    <row r="361" spans="1:19" x14ac:dyDescent="0.25">
      <c r="A361" t="str">
        <f>'raw data'!D361</f>
        <v>24-26</v>
      </c>
      <c r="B361">
        <v>3</v>
      </c>
      <c r="C361" s="12">
        <v>1</v>
      </c>
      <c r="D361" s="12">
        <v>1</v>
      </c>
      <c r="E361" s="12">
        <v>5</v>
      </c>
      <c r="F361" s="12">
        <v>2</v>
      </c>
      <c r="G361" s="12">
        <v>1</v>
      </c>
      <c r="H361" s="12" t="s">
        <v>526</v>
      </c>
      <c r="I361" s="12">
        <v>1</v>
      </c>
      <c r="J361" s="12">
        <v>1</v>
      </c>
      <c r="K361" s="12" t="s">
        <v>526</v>
      </c>
      <c r="L361" s="12">
        <v>1</v>
      </c>
      <c r="M361" s="12">
        <v>0</v>
      </c>
      <c r="N361" s="12">
        <v>1</v>
      </c>
      <c r="O361" s="12">
        <v>4</v>
      </c>
      <c r="P361" s="12">
        <v>0</v>
      </c>
      <c r="Q361" s="12" t="s">
        <v>526</v>
      </c>
      <c r="R361" s="12">
        <v>1</v>
      </c>
      <c r="S361" s="12">
        <v>1</v>
      </c>
    </row>
    <row r="362" spans="1:19" x14ac:dyDescent="0.25">
      <c r="A362" t="str">
        <f>'raw data'!D362</f>
        <v>Above 40</v>
      </c>
      <c r="B362">
        <v>6</v>
      </c>
      <c r="C362" s="12">
        <v>4</v>
      </c>
      <c r="D362" s="12">
        <v>2</v>
      </c>
      <c r="E362" s="12">
        <v>1</v>
      </c>
      <c r="F362" s="12">
        <v>5</v>
      </c>
      <c r="G362" s="12">
        <v>5</v>
      </c>
      <c r="H362" s="12">
        <v>5</v>
      </c>
      <c r="I362" s="12">
        <v>2</v>
      </c>
      <c r="J362" s="12">
        <v>2</v>
      </c>
      <c r="K362" s="12">
        <v>1</v>
      </c>
      <c r="L362" s="12">
        <v>1</v>
      </c>
      <c r="M362" s="12">
        <v>0</v>
      </c>
      <c r="N362" s="12">
        <v>0</v>
      </c>
      <c r="O362" s="12">
        <v>5</v>
      </c>
      <c r="P362" s="12">
        <v>1</v>
      </c>
      <c r="Q362" s="12">
        <v>1</v>
      </c>
      <c r="R362" s="12">
        <v>1</v>
      </c>
      <c r="S362" s="12">
        <v>1</v>
      </c>
    </row>
    <row r="363" spans="1:19" x14ac:dyDescent="0.25">
      <c r="A363" t="str">
        <f>'raw data'!D363</f>
        <v>24-26</v>
      </c>
      <c r="B363">
        <v>3</v>
      </c>
      <c r="C363" s="12">
        <v>2</v>
      </c>
      <c r="D363" s="12">
        <v>2</v>
      </c>
      <c r="E363" s="12">
        <v>4</v>
      </c>
      <c r="F363" s="12">
        <v>1</v>
      </c>
      <c r="G363" s="12">
        <v>1</v>
      </c>
      <c r="H363" s="12">
        <v>1</v>
      </c>
      <c r="I363" s="12">
        <v>1</v>
      </c>
      <c r="J363" s="12">
        <v>2</v>
      </c>
      <c r="K363" s="12">
        <v>1</v>
      </c>
      <c r="L363" s="12">
        <v>1</v>
      </c>
      <c r="M363" s="12">
        <v>0</v>
      </c>
      <c r="N363" s="12">
        <v>1</v>
      </c>
      <c r="O363" s="12">
        <v>3</v>
      </c>
      <c r="P363" s="12">
        <v>1</v>
      </c>
      <c r="Q363" s="12">
        <v>4</v>
      </c>
      <c r="R363" s="12">
        <v>1</v>
      </c>
      <c r="S363" s="12">
        <v>1</v>
      </c>
    </row>
    <row r="364" spans="1:19" x14ac:dyDescent="0.25">
      <c r="A364" t="str">
        <f>'raw data'!D364</f>
        <v>27-29</v>
      </c>
      <c r="B364">
        <v>4</v>
      </c>
      <c r="C364" s="12">
        <v>5</v>
      </c>
      <c r="D364" s="12">
        <v>1</v>
      </c>
      <c r="E364" s="12">
        <v>1</v>
      </c>
      <c r="F364" s="12" t="s">
        <v>526</v>
      </c>
      <c r="G364" s="12" t="s">
        <v>526</v>
      </c>
      <c r="H364" s="12">
        <v>5</v>
      </c>
      <c r="I364" s="12">
        <v>5</v>
      </c>
      <c r="J364" s="12">
        <v>2</v>
      </c>
      <c r="K364" s="12">
        <v>1</v>
      </c>
      <c r="L364" s="12">
        <v>1</v>
      </c>
      <c r="M364" s="12">
        <v>0</v>
      </c>
      <c r="N364" s="12">
        <v>0</v>
      </c>
      <c r="O364" s="12">
        <v>4</v>
      </c>
      <c r="P364" s="12">
        <v>0</v>
      </c>
      <c r="Q364" s="12" t="s">
        <v>526</v>
      </c>
      <c r="R364" s="12">
        <v>1</v>
      </c>
      <c r="S364" s="12">
        <v>1</v>
      </c>
    </row>
    <row r="365" spans="1:19" x14ac:dyDescent="0.25">
      <c r="A365" t="str">
        <f>'raw data'!D365</f>
        <v>24-26</v>
      </c>
      <c r="B365">
        <v>3</v>
      </c>
      <c r="C365" s="12">
        <v>2</v>
      </c>
      <c r="D365" s="12" t="s">
        <v>526</v>
      </c>
      <c r="E365" s="12" t="s">
        <v>526</v>
      </c>
      <c r="F365" s="12">
        <v>2</v>
      </c>
      <c r="G365" s="12" t="s">
        <v>526</v>
      </c>
      <c r="H365" s="12" t="s">
        <v>526</v>
      </c>
      <c r="I365" s="12" t="s">
        <v>526</v>
      </c>
      <c r="J365" s="12">
        <v>2</v>
      </c>
      <c r="K365" s="12">
        <v>1</v>
      </c>
      <c r="L365" s="12">
        <v>1</v>
      </c>
      <c r="M365" s="12">
        <v>0</v>
      </c>
      <c r="N365" s="12">
        <v>1</v>
      </c>
      <c r="O365" s="12">
        <v>4</v>
      </c>
      <c r="P365" s="12">
        <v>0</v>
      </c>
      <c r="Q365" s="12" t="s">
        <v>526</v>
      </c>
      <c r="R365" s="12">
        <v>1</v>
      </c>
      <c r="S365" s="12" t="s">
        <v>526</v>
      </c>
    </row>
    <row r="366" spans="1:19" x14ac:dyDescent="0.25">
      <c r="A366" t="str">
        <f>'raw data'!D366</f>
        <v>27-29</v>
      </c>
      <c r="B366">
        <v>4</v>
      </c>
      <c r="C366" s="12">
        <v>3</v>
      </c>
      <c r="D366" s="12">
        <v>4</v>
      </c>
      <c r="E366" s="12" t="s">
        <v>526</v>
      </c>
      <c r="F366" s="12">
        <v>1</v>
      </c>
      <c r="G366" s="12">
        <v>2</v>
      </c>
      <c r="H366" s="12">
        <v>2</v>
      </c>
      <c r="I366" s="12">
        <v>2</v>
      </c>
      <c r="J366" s="12">
        <v>1</v>
      </c>
      <c r="K366" s="12">
        <v>1</v>
      </c>
      <c r="L366" s="12">
        <v>1</v>
      </c>
      <c r="M366" s="12">
        <v>0</v>
      </c>
      <c r="N366" s="12">
        <v>1</v>
      </c>
      <c r="O366" s="12">
        <v>4</v>
      </c>
      <c r="P366" s="12">
        <v>1</v>
      </c>
      <c r="Q366" s="12">
        <v>4</v>
      </c>
      <c r="R366" s="12">
        <v>0</v>
      </c>
      <c r="S366" s="12">
        <v>0</v>
      </c>
    </row>
    <row r="367" spans="1:19" x14ac:dyDescent="0.25">
      <c r="A367" t="str">
        <f>'raw data'!D367</f>
        <v>24-26</v>
      </c>
      <c r="B367">
        <v>3</v>
      </c>
      <c r="C367" s="12">
        <v>2</v>
      </c>
      <c r="D367" s="12" t="s">
        <v>526</v>
      </c>
      <c r="E367" s="12" t="s">
        <v>526</v>
      </c>
      <c r="F367" s="12">
        <v>2</v>
      </c>
      <c r="G367" s="12" t="s">
        <v>526</v>
      </c>
      <c r="H367" s="12">
        <v>5</v>
      </c>
      <c r="I367" s="12" t="s">
        <v>526</v>
      </c>
      <c r="J367" s="12">
        <v>2</v>
      </c>
      <c r="K367" s="12">
        <v>1</v>
      </c>
      <c r="L367" s="12">
        <v>1</v>
      </c>
      <c r="M367" s="12">
        <v>0</v>
      </c>
      <c r="N367" s="12">
        <v>1</v>
      </c>
      <c r="O367" s="12">
        <v>4</v>
      </c>
      <c r="P367" s="12">
        <v>0</v>
      </c>
      <c r="Q367" s="12" t="s">
        <v>526</v>
      </c>
      <c r="R367" s="12">
        <v>1</v>
      </c>
      <c r="S367" s="12" t="s">
        <v>526</v>
      </c>
    </row>
    <row r="368" spans="1:19" x14ac:dyDescent="0.25">
      <c r="A368" t="str">
        <f>'raw data'!D368</f>
        <v>27-29</v>
      </c>
      <c r="B368">
        <v>4</v>
      </c>
      <c r="C368" s="12">
        <v>3</v>
      </c>
      <c r="D368" s="12">
        <v>4</v>
      </c>
      <c r="E368" s="12" t="s">
        <v>526</v>
      </c>
      <c r="F368" s="12">
        <v>1</v>
      </c>
      <c r="G368" s="12">
        <v>2</v>
      </c>
      <c r="H368" s="12">
        <v>2</v>
      </c>
      <c r="I368" s="12">
        <v>2</v>
      </c>
      <c r="J368" s="12">
        <v>1</v>
      </c>
      <c r="K368" s="12">
        <v>1</v>
      </c>
      <c r="L368" s="12" t="s">
        <v>526</v>
      </c>
      <c r="M368" s="12">
        <v>0</v>
      </c>
      <c r="N368" s="12">
        <v>0</v>
      </c>
      <c r="O368" s="12">
        <v>4</v>
      </c>
      <c r="P368" s="12">
        <v>1</v>
      </c>
      <c r="Q368" s="12">
        <v>1</v>
      </c>
      <c r="R368" s="12" t="s">
        <v>526</v>
      </c>
      <c r="S368" s="12">
        <v>0</v>
      </c>
    </row>
    <row r="369" spans="1:19" x14ac:dyDescent="0.25">
      <c r="A369" t="str">
        <f>'raw data'!D369</f>
        <v>30-39</v>
      </c>
      <c r="B369">
        <v>5</v>
      </c>
      <c r="C369" s="12">
        <v>3</v>
      </c>
      <c r="D369" s="12">
        <v>2</v>
      </c>
      <c r="E369" s="12">
        <v>5</v>
      </c>
      <c r="F369" s="12">
        <v>2</v>
      </c>
      <c r="G369" s="12">
        <v>1</v>
      </c>
      <c r="H369" s="12">
        <v>1</v>
      </c>
      <c r="I369" s="12" t="s">
        <v>526</v>
      </c>
      <c r="J369" s="12">
        <v>5</v>
      </c>
      <c r="K369" s="12">
        <v>1</v>
      </c>
      <c r="L369" s="12">
        <v>1</v>
      </c>
      <c r="M369" s="12">
        <v>1</v>
      </c>
      <c r="N369" s="12">
        <v>1</v>
      </c>
      <c r="O369" s="12">
        <v>3</v>
      </c>
      <c r="P369" s="12">
        <v>1</v>
      </c>
      <c r="Q369" s="12">
        <v>1</v>
      </c>
      <c r="R369" s="12">
        <v>0</v>
      </c>
      <c r="S369" s="12" t="s">
        <v>526</v>
      </c>
    </row>
    <row r="370" spans="1:19" x14ac:dyDescent="0.25">
      <c r="A370" t="str">
        <f>'raw data'!D370</f>
        <v>30-39</v>
      </c>
      <c r="B370">
        <v>5</v>
      </c>
      <c r="C370" s="12">
        <v>3</v>
      </c>
      <c r="D370" s="12" t="s">
        <v>526</v>
      </c>
      <c r="E370" s="12" t="s">
        <v>526</v>
      </c>
      <c r="F370" s="12">
        <v>5</v>
      </c>
      <c r="G370" s="12">
        <v>2</v>
      </c>
      <c r="H370" s="12">
        <v>2</v>
      </c>
      <c r="I370" s="12">
        <v>1</v>
      </c>
      <c r="J370" s="12">
        <v>1</v>
      </c>
      <c r="K370" s="12">
        <v>0</v>
      </c>
      <c r="L370" s="12">
        <v>0</v>
      </c>
      <c r="M370" s="12" t="s">
        <v>526</v>
      </c>
      <c r="N370" s="12">
        <v>1</v>
      </c>
      <c r="O370" s="12">
        <v>5</v>
      </c>
      <c r="P370" s="12">
        <v>0</v>
      </c>
      <c r="Q370" s="12" t="s">
        <v>526</v>
      </c>
      <c r="R370" s="12">
        <v>1</v>
      </c>
      <c r="S370" s="12">
        <v>1</v>
      </c>
    </row>
    <row r="371" spans="1:19" x14ac:dyDescent="0.25">
      <c r="A371" t="str">
        <f>'raw data'!D371</f>
        <v>30-39</v>
      </c>
      <c r="B371">
        <v>5</v>
      </c>
      <c r="C371" s="12">
        <v>3</v>
      </c>
      <c r="D371" s="12">
        <v>4</v>
      </c>
      <c r="E371" s="12" t="s">
        <v>526</v>
      </c>
      <c r="F371" s="12">
        <v>1</v>
      </c>
      <c r="G371" s="12">
        <v>1</v>
      </c>
      <c r="H371" s="12">
        <v>2</v>
      </c>
      <c r="I371" s="12" t="s">
        <v>526</v>
      </c>
      <c r="J371" s="12">
        <v>5</v>
      </c>
      <c r="K371" s="12">
        <v>0</v>
      </c>
      <c r="L371" s="12">
        <v>1</v>
      </c>
      <c r="M371" s="12" t="s">
        <v>526</v>
      </c>
      <c r="N371" s="12">
        <v>0</v>
      </c>
      <c r="O371" s="12">
        <v>3</v>
      </c>
      <c r="P371" s="12">
        <v>1</v>
      </c>
      <c r="Q371" s="12">
        <v>1</v>
      </c>
      <c r="R371" s="12">
        <v>1</v>
      </c>
      <c r="S371" s="12" t="s">
        <v>526</v>
      </c>
    </row>
    <row r="372" spans="1:19" x14ac:dyDescent="0.25">
      <c r="A372" t="str">
        <f>'raw data'!D372</f>
        <v>18-20</v>
      </c>
      <c r="B372">
        <v>1</v>
      </c>
      <c r="C372" s="12">
        <v>2</v>
      </c>
      <c r="D372" s="12">
        <v>1</v>
      </c>
      <c r="E372" s="12">
        <v>1</v>
      </c>
      <c r="F372" s="12">
        <v>1</v>
      </c>
      <c r="G372" s="12">
        <v>1</v>
      </c>
      <c r="H372" s="12">
        <v>2</v>
      </c>
      <c r="I372" s="12">
        <v>1</v>
      </c>
      <c r="J372" s="12" t="s">
        <v>526</v>
      </c>
      <c r="K372" s="12">
        <v>0</v>
      </c>
      <c r="L372" s="12">
        <v>1</v>
      </c>
      <c r="M372" s="12">
        <v>0</v>
      </c>
      <c r="N372" s="12">
        <v>0</v>
      </c>
      <c r="O372" s="12">
        <v>1</v>
      </c>
      <c r="P372" s="12" t="s">
        <v>526</v>
      </c>
      <c r="Q372" s="12" t="s">
        <v>526</v>
      </c>
      <c r="R372" s="12">
        <v>0</v>
      </c>
      <c r="S372" s="12">
        <v>0</v>
      </c>
    </row>
    <row r="373" spans="1:19" x14ac:dyDescent="0.25">
      <c r="A373" t="str">
        <f>'raw data'!D373</f>
        <v>21-23</v>
      </c>
      <c r="B373">
        <v>2</v>
      </c>
      <c r="C373" s="12">
        <v>3</v>
      </c>
      <c r="D373" s="12">
        <v>2</v>
      </c>
      <c r="E373" s="12">
        <v>1</v>
      </c>
      <c r="F373" s="12">
        <v>1</v>
      </c>
      <c r="G373" s="12">
        <v>2</v>
      </c>
      <c r="H373" s="12">
        <v>2</v>
      </c>
      <c r="I373" s="12">
        <v>2</v>
      </c>
      <c r="J373" s="12">
        <v>1</v>
      </c>
      <c r="K373" s="12">
        <v>1</v>
      </c>
      <c r="L373" s="12" t="s">
        <v>526</v>
      </c>
      <c r="M373" s="12">
        <v>0</v>
      </c>
      <c r="N373" s="12">
        <v>0</v>
      </c>
      <c r="O373" s="12">
        <v>5</v>
      </c>
      <c r="P373" s="12">
        <v>1</v>
      </c>
      <c r="Q373" s="12">
        <v>3</v>
      </c>
      <c r="R373" s="12" t="s">
        <v>526</v>
      </c>
      <c r="S373" s="12">
        <v>1</v>
      </c>
    </row>
    <row r="374" spans="1:19" x14ac:dyDescent="0.25">
      <c r="A374" t="str">
        <f>'raw data'!D374</f>
        <v>30-39</v>
      </c>
      <c r="B374">
        <v>5</v>
      </c>
      <c r="C374" s="12">
        <v>2</v>
      </c>
      <c r="D374" s="12">
        <v>2</v>
      </c>
      <c r="E374" s="12">
        <v>5</v>
      </c>
      <c r="F374" s="12" t="s">
        <v>526</v>
      </c>
      <c r="G374" s="12">
        <v>1</v>
      </c>
      <c r="H374" s="12">
        <v>1</v>
      </c>
      <c r="I374" s="12" t="s">
        <v>526</v>
      </c>
      <c r="J374" s="12">
        <v>1</v>
      </c>
      <c r="K374" s="12">
        <v>0</v>
      </c>
      <c r="L374" s="12">
        <v>1</v>
      </c>
      <c r="M374" s="12">
        <v>1</v>
      </c>
      <c r="N374" s="12">
        <v>1</v>
      </c>
      <c r="O374" s="12">
        <v>1</v>
      </c>
      <c r="P374" s="12">
        <v>0</v>
      </c>
      <c r="Q374" s="12" t="s">
        <v>526</v>
      </c>
      <c r="R374" s="12">
        <v>0</v>
      </c>
      <c r="S374" s="12">
        <v>0</v>
      </c>
    </row>
    <row r="375" spans="1:19" x14ac:dyDescent="0.25">
      <c r="A375" t="str">
        <f>'raw data'!D375</f>
        <v>18-20</v>
      </c>
      <c r="B375">
        <v>1</v>
      </c>
      <c r="C375" s="12">
        <v>1</v>
      </c>
      <c r="D375" s="12">
        <v>1</v>
      </c>
      <c r="E375" s="12">
        <v>1</v>
      </c>
      <c r="F375" s="12">
        <v>2</v>
      </c>
      <c r="G375" s="12">
        <v>1</v>
      </c>
      <c r="H375" s="12">
        <v>1</v>
      </c>
      <c r="I375" s="12">
        <v>1</v>
      </c>
      <c r="J375" s="12">
        <v>1</v>
      </c>
      <c r="K375" s="12">
        <v>1</v>
      </c>
      <c r="L375" s="12" t="s">
        <v>526</v>
      </c>
      <c r="M375" s="12">
        <v>0</v>
      </c>
      <c r="N375" s="12">
        <v>1</v>
      </c>
      <c r="O375" s="12">
        <v>4</v>
      </c>
      <c r="P375" s="12">
        <v>0</v>
      </c>
      <c r="Q375" s="12" t="s">
        <v>526</v>
      </c>
      <c r="R375" s="12">
        <v>1</v>
      </c>
      <c r="S375" s="12" t="s">
        <v>526</v>
      </c>
    </row>
    <row r="376" spans="1:19" x14ac:dyDescent="0.25">
      <c r="A376" t="str">
        <f>'raw data'!D376</f>
        <v>30-39</v>
      </c>
      <c r="B376">
        <v>5</v>
      </c>
      <c r="C376" s="12">
        <v>3</v>
      </c>
      <c r="D376" s="12" t="s">
        <v>526</v>
      </c>
      <c r="E376" s="12" t="s">
        <v>526</v>
      </c>
      <c r="F376" s="12">
        <v>5</v>
      </c>
      <c r="G376" s="12">
        <v>2</v>
      </c>
      <c r="H376" s="12">
        <v>2</v>
      </c>
      <c r="I376" s="12">
        <v>1</v>
      </c>
      <c r="J376" s="12">
        <v>1</v>
      </c>
      <c r="K376" s="12">
        <v>1</v>
      </c>
      <c r="L376" s="12">
        <v>0</v>
      </c>
      <c r="M376" s="12">
        <v>0</v>
      </c>
      <c r="N376" s="12">
        <v>1</v>
      </c>
      <c r="O376" s="12">
        <v>5</v>
      </c>
      <c r="P376" s="12">
        <v>0</v>
      </c>
      <c r="Q376" s="12" t="s">
        <v>526</v>
      </c>
      <c r="R376" s="12">
        <v>1</v>
      </c>
      <c r="S376" s="12">
        <v>1</v>
      </c>
    </row>
    <row r="377" spans="1:19" x14ac:dyDescent="0.25">
      <c r="A377" t="str">
        <f>'raw data'!D377</f>
        <v>24-26</v>
      </c>
      <c r="B377">
        <v>3</v>
      </c>
      <c r="C377" s="12">
        <v>2</v>
      </c>
      <c r="D377" s="12">
        <v>2</v>
      </c>
      <c r="E377" s="12">
        <v>4</v>
      </c>
      <c r="F377" s="12">
        <v>1</v>
      </c>
      <c r="G377" s="12">
        <v>1</v>
      </c>
      <c r="H377" s="12">
        <v>1</v>
      </c>
      <c r="I377" s="12">
        <v>1</v>
      </c>
      <c r="J377" s="12">
        <v>2</v>
      </c>
      <c r="K377" s="12">
        <v>1</v>
      </c>
      <c r="L377" s="12">
        <v>1</v>
      </c>
      <c r="M377" s="12">
        <v>0</v>
      </c>
      <c r="N377" s="12">
        <v>0</v>
      </c>
      <c r="O377" s="12">
        <v>2</v>
      </c>
      <c r="P377" s="12">
        <v>1</v>
      </c>
      <c r="Q377" s="12">
        <v>1</v>
      </c>
      <c r="R377" s="12" t="s">
        <v>526</v>
      </c>
      <c r="S377" s="12">
        <v>0</v>
      </c>
    </row>
    <row r="378" spans="1:19" x14ac:dyDescent="0.25">
      <c r="A378" t="str">
        <f>'raw data'!D378</f>
        <v>21-23</v>
      </c>
      <c r="B378">
        <v>2</v>
      </c>
      <c r="C378" s="12">
        <v>3</v>
      </c>
      <c r="D378" s="12">
        <v>2</v>
      </c>
      <c r="E378" s="12">
        <v>5</v>
      </c>
      <c r="F378" s="12">
        <v>5</v>
      </c>
      <c r="G378" s="12">
        <v>2</v>
      </c>
      <c r="H378" s="12">
        <v>2</v>
      </c>
      <c r="I378" s="12">
        <v>2</v>
      </c>
      <c r="J378" s="12">
        <v>2</v>
      </c>
      <c r="K378" s="12">
        <v>1</v>
      </c>
      <c r="L378" s="12">
        <v>1</v>
      </c>
      <c r="M378" s="12">
        <v>1</v>
      </c>
      <c r="N378" s="12">
        <v>1</v>
      </c>
      <c r="O378" s="12">
        <v>4</v>
      </c>
      <c r="P378" s="12">
        <v>1</v>
      </c>
      <c r="Q378" s="12">
        <v>2</v>
      </c>
      <c r="R378" s="12">
        <v>1</v>
      </c>
      <c r="S378" s="12">
        <v>1</v>
      </c>
    </row>
    <row r="379" spans="1:19" x14ac:dyDescent="0.25">
      <c r="A379" t="str">
        <f>'raw data'!D379</f>
        <v>21-23</v>
      </c>
      <c r="B379">
        <v>2</v>
      </c>
      <c r="C379" s="12">
        <v>3</v>
      </c>
      <c r="D379" s="12">
        <v>4</v>
      </c>
      <c r="E379" s="12" t="s">
        <v>526</v>
      </c>
      <c r="F379" s="12">
        <v>5</v>
      </c>
      <c r="G379" s="12">
        <v>2</v>
      </c>
      <c r="H379" s="12">
        <v>2</v>
      </c>
      <c r="I379" s="12">
        <v>2</v>
      </c>
      <c r="J379" s="12">
        <v>1</v>
      </c>
      <c r="K379" s="12">
        <v>1</v>
      </c>
      <c r="L379" s="12">
        <v>1</v>
      </c>
      <c r="M379" s="12">
        <v>1</v>
      </c>
      <c r="N379" s="12">
        <v>1</v>
      </c>
      <c r="O379" s="12">
        <v>4</v>
      </c>
      <c r="P379" s="12">
        <v>1</v>
      </c>
      <c r="Q379" s="12">
        <v>1</v>
      </c>
      <c r="R379" s="12">
        <v>1</v>
      </c>
      <c r="S379" s="12">
        <v>1</v>
      </c>
    </row>
    <row r="380" spans="1:19" x14ac:dyDescent="0.25">
      <c r="A380" t="str">
        <f>'raw data'!D380</f>
        <v>18-20</v>
      </c>
      <c r="B380">
        <v>1</v>
      </c>
      <c r="C380" s="12">
        <v>2</v>
      </c>
      <c r="D380" s="12">
        <v>1</v>
      </c>
      <c r="E380" s="12">
        <v>4</v>
      </c>
      <c r="F380" s="12">
        <v>1</v>
      </c>
      <c r="G380" s="12">
        <v>1</v>
      </c>
      <c r="H380" s="12">
        <v>2</v>
      </c>
      <c r="I380" s="12">
        <v>1</v>
      </c>
      <c r="J380" s="12">
        <v>5</v>
      </c>
      <c r="K380" s="12" t="s">
        <v>526</v>
      </c>
      <c r="L380" s="12">
        <v>1</v>
      </c>
      <c r="M380" s="12">
        <v>0</v>
      </c>
      <c r="N380" s="12">
        <v>1</v>
      </c>
      <c r="O380" s="12">
        <v>3</v>
      </c>
      <c r="P380" s="12">
        <v>1</v>
      </c>
      <c r="Q380" s="12">
        <v>2</v>
      </c>
      <c r="R380" s="12">
        <v>0</v>
      </c>
      <c r="S380" s="12" t="s">
        <v>526</v>
      </c>
    </row>
    <row r="381" spans="1:19" x14ac:dyDescent="0.25">
      <c r="A381" t="str">
        <f>'raw data'!D381</f>
        <v>30-39</v>
      </c>
      <c r="B381">
        <v>5</v>
      </c>
      <c r="C381" s="12">
        <v>2</v>
      </c>
      <c r="D381" s="12">
        <v>2</v>
      </c>
      <c r="E381" s="12">
        <v>5</v>
      </c>
      <c r="F381" s="12">
        <v>2</v>
      </c>
      <c r="G381" s="12">
        <v>1</v>
      </c>
      <c r="H381" s="12">
        <v>1</v>
      </c>
      <c r="I381" s="12" t="s">
        <v>526</v>
      </c>
      <c r="J381" s="12">
        <v>1</v>
      </c>
      <c r="K381" s="12">
        <v>0</v>
      </c>
      <c r="L381" s="12">
        <v>1</v>
      </c>
      <c r="M381" s="12">
        <v>1</v>
      </c>
      <c r="N381" s="12">
        <v>1</v>
      </c>
      <c r="O381" s="12">
        <v>1</v>
      </c>
      <c r="P381" s="12">
        <v>0</v>
      </c>
      <c r="Q381" s="12" t="s">
        <v>526</v>
      </c>
      <c r="R381" s="12">
        <v>0</v>
      </c>
      <c r="S381" s="12">
        <v>0</v>
      </c>
    </row>
    <row r="382" spans="1:19" x14ac:dyDescent="0.25">
      <c r="A382" t="str">
        <f>'raw data'!D382</f>
        <v>27-29</v>
      </c>
      <c r="B382">
        <v>4</v>
      </c>
      <c r="C382" s="12">
        <v>3</v>
      </c>
      <c r="D382" s="12" t="s">
        <v>526</v>
      </c>
      <c r="E382" s="12" t="s">
        <v>526</v>
      </c>
      <c r="F382" s="12">
        <v>1</v>
      </c>
      <c r="G382" s="12">
        <v>2</v>
      </c>
      <c r="H382" s="12">
        <v>2</v>
      </c>
      <c r="I382" s="12">
        <v>2</v>
      </c>
      <c r="J382" s="12">
        <v>5</v>
      </c>
      <c r="K382" s="12">
        <v>1</v>
      </c>
      <c r="L382" s="12">
        <v>0</v>
      </c>
      <c r="M382" s="12">
        <v>0</v>
      </c>
      <c r="N382" s="12">
        <v>1</v>
      </c>
      <c r="O382" s="12">
        <v>4</v>
      </c>
      <c r="P382" s="12">
        <v>1</v>
      </c>
      <c r="Q382" s="12">
        <v>4</v>
      </c>
      <c r="R382" s="12">
        <v>0</v>
      </c>
      <c r="S382" s="12">
        <v>0</v>
      </c>
    </row>
    <row r="383" spans="1:19" x14ac:dyDescent="0.25">
      <c r="A383" t="str">
        <f>'raw data'!D383</f>
        <v>30-39</v>
      </c>
      <c r="B383">
        <v>5</v>
      </c>
      <c r="C383" s="12">
        <v>3</v>
      </c>
      <c r="D383" s="12">
        <v>4</v>
      </c>
      <c r="E383" s="12" t="s">
        <v>526</v>
      </c>
      <c r="F383" s="12" t="s">
        <v>526</v>
      </c>
      <c r="G383" s="12">
        <v>1</v>
      </c>
      <c r="H383" s="12">
        <v>2</v>
      </c>
      <c r="I383" s="12">
        <v>1</v>
      </c>
      <c r="J383" s="12">
        <v>1</v>
      </c>
      <c r="K383" s="12">
        <v>0</v>
      </c>
      <c r="L383" s="12">
        <v>0</v>
      </c>
      <c r="M383" s="12">
        <v>0</v>
      </c>
      <c r="N383" s="12">
        <v>1</v>
      </c>
      <c r="O383" s="12">
        <v>3</v>
      </c>
      <c r="P383" s="12">
        <v>1</v>
      </c>
      <c r="Q383" s="12">
        <v>3</v>
      </c>
      <c r="R383" s="12" t="s">
        <v>526</v>
      </c>
      <c r="S383" s="12">
        <v>1</v>
      </c>
    </row>
    <row r="384" spans="1:19" x14ac:dyDescent="0.25">
      <c r="A384" t="str">
        <f>'raw data'!D384</f>
        <v>30-39</v>
      </c>
      <c r="B384">
        <v>5</v>
      </c>
      <c r="C384" s="12">
        <v>3</v>
      </c>
      <c r="D384" s="12">
        <v>4</v>
      </c>
      <c r="E384" s="12" t="s">
        <v>526</v>
      </c>
      <c r="F384" s="12" t="s">
        <v>526</v>
      </c>
      <c r="G384" s="12">
        <v>1</v>
      </c>
      <c r="H384" s="12">
        <v>2</v>
      </c>
      <c r="I384" s="12">
        <v>1</v>
      </c>
      <c r="J384" s="12">
        <v>1</v>
      </c>
      <c r="K384" s="12">
        <v>0</v>
      </c>
      <c r="L384" s="12">
        <v>0</v>
      </c>
      <c r="M384" s="12">
        <v>0</v>
      </c>
      <c r="N384" s="12">
        <v>1</v>
      </c>
      <c r="O384" s="12">
        <v>5</v>
      </c>
      <c r="P384" s="12">
        <v>1</v>
      </c>
      <c r="Q384" s="12">
        <v>3</v>
      </c>
      <c r="R384" s="12" t="s">
        <v>526</v>
      </c>
      <c r="S384" s="12">
        <v>1</v>
      </c>
    </row>
    <row r="385" spans="1:19" x14ac:dyDescent="0.25">
      <c r="A385" t="str">
        <f>'raw data'!D385</f>
        <v>24-26</v>
      </c>
      <c r="B385">
        <v>3</v>
      </c>
      <c r="C385" s="12">
        <v>2</v>
      </c>
      <c r="D385" s="12">
        <v>2</v>
      </c>
      <c r="E385" s="12">
        <v>5</v>
      </c>
      <c r="F385" s="12">
        <v>1</v>
      </c>
      <c r="G385" s="12">
        <v>1</v>
      </c>
      <c r="H385" s="12">
        <v>1</v>
      </c>
      <c r="I385" s="12">
        <v>1</v>
      </c>
      <c r="J385" s="12">
        <v>2</v>
      </c>
      <c r="K385" s="12">
        <v>1</v>
      </c>
      <c r="L385" s="12">
        <v>1</v>
      </c>
      <c r="M385" s="12">
        <v>0</v>
      </c>
      <c r="N385" s="12">
        <v>0</v>
      </c>
      <c r="O385" s="12">
        <v>2</v>
      </c>
      <c r="P385" s="12">
        <v>1</v>
      </c>
      <c r="Q385" s="12">
        <v>3</v>
      </c>
      <c r="R385" s="12" t="s">
        <v>526</v>
      </c>
      <c r="S385" s="12">
        <v>0</v>
      </c>
    </row>
    <row r="386" spans="1:19" x14ac:dyDescent="0.25">
      <c r="A386" t="str">
        <f>'raw data'!D386</f>
        <v>24-26</v>
      </c>
      <c r="B386">
        <v>3</v>
      </c>
      <c r="C386" s="12">
        <v>2</v>
      </c>
      <c r="D386" s="12">
        <v>2</v>
      </c>
      <c r="E386" s="12">
        <v>5</v>
      </c>
      <c r="F386" s="12">
        <v>1</v>
      </c>
      <c r="G386" s="12">
        <v>2</v>
      </c>
      <c r="H386" s="12">
        <v>1</v>
      </c>
      <c r="I386" s="12">
        <v>1</v>
      </c>
      <c r="J386" s="12">
        <v>2</v>
      </c>
      <c r="K386" s="12">
        <v>1</v>
      </c>
      <c r="L386" s="12">
        <v>1</v>
      </c>
      <c r="M386" s="12">
        <v>0</v>
      </c>
      <c r="N386" s="12">
        <v>0</v>
      </c>
      <c r="O386" s="12">
        <v>2</v>
      </c>
      <c r="P386" s="12">
        <v>1</v>
      </c>
      <c r="Q386" s="12">
        <v>4</v>
      </c>
      <c r="R386" s="12" t="s">
        <v>526</v>
      </c>
      <c r="S386" s="12">
        <v>1</v>
      </c>
    </row>
    <row r="387" spans="1:19" x14ac:dyDescent="0.25">
      <c r="A387" t="str">
        <f>'raw data'!D387</f>
        <v>21-23</v>
      </c>
      <c r="B387">
        <v>2</v>
      </c>
      <c r="C387" s="12">
        <v>3</v>
      </c>
      <c r="D387" s="12">
        <v>4</v>
      </c>
      <c r="E387" s="12" t="s">
        <v>526</v>
      </c>
      <c r="F387" s="12">
        <v>5</v>
      </c>
      <c r="G387" s="12">
        <v>5</v>
      </c>
      <c r="H387" s="12">
        <v>5</v>
      </c>
      <c r="I387" s="12">
        <v>5</v>
      </c>
      <c r="J387" s="12">
        <v>2</v>
      </c>
      <c r="K387" s="12">
        <v>1</v>
      </c>
      <c r="L387" s="12">
        <v>1</v>
      </c>
      <c r="M387" s="12">
        <v>0</v>
      </c>
      <c r="N387" s="12">
        <v>0</v>
      </c>
      <c r="O387" s="12">
        <v>3</v>
      </c>
      <c r="P387" s="12">
        <v>0</v>
      </c>
      <c r="Q387" s="12" t="s">
        <v>526</v>
      </c>
      <c r="R387" s="12">
        <v>1</v>
      </c>
      <c r="S387" s="12">
        <v>1</v>
      </c>
    </row>
    <row r="388" spans="1:19" x14ac:dyDescent="0.25">
      <c r="A388" t="str">
        <f>'raw data'!D388</f>
        <v>27-29</v>
      </c>
      <c r="B388">
        <v>4</v>
      </c>
      <c r="C388" s="12">
        <v>3</v>
      </c>
      <c r="D388" s="12" t="s">
        <v>526</v>
      </c>
      <c r="E388" s="12" t="s">
        <v>526</v>
      </c>
      <c r="F388" s="12">
        <v>5</v>
      </c>
      <c r="G388" s="12">
        <v>5</v>
      </c>
      <c r="H388" s="12">
        <v>2</v>
      </c>
      <c r="I388" s="12">
        <v>2</v>
      </c>
      <c r="J388" s="12">
        <v>5</v>
      </c>
      <c r="K388" s="12">
        <v>1</v>
      </c>
      <c r="L388" s="12">
        <v>0</v>
      </c>
      <c r="M388" s="12">
        <v>0</v>
      </c>
      <c r="N388" s="12">
        <v>0</v>
      </c>
      <c r="O388" s="12">
        <v>4</v>
      </c>
      <c r="P388" s="12">
        <v>0</v>
      </c>
      <c r="Q388" s="12" t="s">
        <v>526</v>
      </c>
      <c r="R388" s="12" t="s">
        <v>526</v>
      </c>
      <c r="S388" s="12">
        <v>0</v>
      </c>
    </row>
    <row r="389" spans="1:19" x14ac:dyDescent="0.25">
      <c r="A389" t="str">
        <f>'raw data'!D389</f>
        <v>21-23</v>
      </c>
      <c r="B389">
        <v>2</v>
      </c>
      <c r="C389" s="12">
        <v>3</v>
      </c>
      <c r="D389" s="12">
        <v>4</v>
      </c>
      <c r="E389" s="12" t="s">
        <v>526</v>
      </c>
      <c r="F389" s="12">
        <v>5</v>
      </c>
      <c r="G389" s="12">
        <v>5</v>
      </c>
      <c r="H389" s="12">
        <v>5</v>
      </c>
      <c r="I389" s="12">
        <v>5</v>
      </c>
      <c r="J389" s="12" t="s">
        <v>526</v>
      </c>
      <c r="K389" s="12">
        <v>1</v>
      </c>
      <c r="L389" s="12">
        <v>1</v>
      </c>
      <c r="M389" s="12" t="s">
        <v>526</v>
      </c>
      <c r="N389" s="12">
        <v>0</v>
      </c>
      <c r="O389" s="12">
        <v>3</v>
      </c>
      <c r="P389" s="12">
        <v>0</v>
      </c>
      <c r="Q389" s="12" t="s">
        <v>526</v>
      </c>
      <c r="R389" s="12">
        <v>1</v>
      </c>
      <c r="S389" s="12">
        <v>1</v>
      </c>
    </row>
    <row r="390" spans="1:19" x14ac:dyDescent="0.25">
      <c r="A390" t="str">
        <f>'raw data'!D390</f>
        <v>24-26</v>
      </c>
      <c r="B390">
        <v>3</v>
      </c>
      <c r="C390" s="12">
        <v>2</v>
      </c>
      <c r="D390" s="12">
        <v>2</v>
      </c>
      <c r="E390" s="12">
        <v>5</v>
      </c>
      <c r="F390" s="12">
        <v>1</v>
      </c>
      <c r="G390" s="12">
        <v>2</v>
      </c>
      <c r="H390" s="12">
        <v>1</v>
      </c>
      <c r="I390" s="12">
        <v>1</v>
      </c>
      <c r="J390" s="12">
        <v>2</v>
      </c>
      <c r="K390" s="12">
        <v>1</v>
      </c>
      <c r="L390" s="12">
        <v>1</v>
      </c>
      <c r="M390" s="12">
        <v>1</v>
      </c>
      <c r="N390" s="12">
        <v>0</v>
      </c>
      <c r="O390" s="12">
        <v>2</v>
      </c>
      <c r="P390" s="12" t="s">
        <v>526</v>
      </c>
      <c r="Q390" s="12" t="s">
        <v>526</v>
      </c>
      <c r="R390" s="12" t="s">
        <v>526</v>
      </c>
      <c r="S390" s="12">
        <v>1</v>
      </c>
    </row>
    <row r="391" spans="1:19" x14ac:dyDescent="0.25">
      <c r="A391" t="str">
        <f>'raw data'!D391</f>
        <v>24-26</v>
      </c>
      <c r="B391">
        <v>3</v>
      </c>
      <c r="C391" s="12">
        <v>2</v>
      </c>
      <c r="D391" s="12">
        <v>2</v>
      </c>
      <c r="E391" s="12">
        <v>4</v>
      </c>
      <c r="F391" s="12">
        <v>1</v>
      </c>
      <c r="G391" s="12">
        <v>1</v>
      </c>
      <c r="H391" s="12">
        <v>1</v>
      </c>
      <c r="I391" s="12">
        <v>1</v>
      </c>
      <c r="J391" s="12">
        <v>2</v>
      </c>
      <c r="K391" s="12">
        <v>1</v>
      </c>
      <c r="L391" s="12">
        <v>1</v>
      </c>
      <c r="M391" s="12">
        <v>0</v>
      </c>
      <c r="N391" s="12">
        <v>0</v>
      </c>
      <c r="O391" s="12">
        <v>3</v>
      </c>
      <c r="P391" s="12">
        <v>1</v>
      </c>
      <c r="Q391" s="12">
        <v>4</v>
      </c>
      <c r="R391" s="12">
        <v>1</v>
      </c>
      <c r="S391" s="12">
        <v>1</v>
      </c>
    </row>
    <row r="392" spans="1:19" x14ac:dyDescent="0.25">
      <c r="A392" t="str">
        <f>'raw data'!D392</f>
        <v>30-39</v>
      </c>
      <c r="B392">
        <v>5</v>
      </c>
      <c r="C392" s="12">
        <v>3</v>
      </c>
      <c r="D392" s="12">
        <v>4</v>
      </c>
      <c r="E392" s="12" t="s">
        <v>526</v>
      </c>
      <c r="F392" s="12">
        <v>1</v>
      </c>
      <c r="G392" s="12">
        <v>1</v>
      </c>
      <c r="H392" s="12">
        <v>2</v>
      </c>
      <c r="I392" s="12" t="s">
        <v>526</v>
      </c>
      <c r="J392" s="12">
        <v>5</v>
      </c>
      <c r="K392" s="12">
        <v>0</v>
      </c>
      <c r="L392" s="12">
        <v>1</v>
      </c>
      <c r="M392" s="12" t="s">
        <v>526</v>
      </c>
      <c r="N392" s="12">
        <v>0</v>
      </c>
      <c r="O392" s="12">
        <v>3</v>
      </c>
      <c r="P392" s="12">
        <v>1</v>
      </c>
      <c r="Q392" s="12">
        <v>1</v>
      </c>
      <c r="R392" s="12">
        <v>1</v>
      </c>
      <c r="S392" s="12" t="s">
        <v>526</v>
      </c>
    </row>
    <row r="393" spans="1:19" x14ac:dyDescent="0.25">
      <c r="A393" t="str">
        <f>'raw data'!D393</f>
        <v>27-29</v>
      </c>
      <c r="B393">
        <v>4</v>
      </c>
      <c r="C393" s="12">
        <v>5</v>
      </c>
      <c r="D393" s="12">
        <v>1</v>
      </c>
      <c r="E393" s="12">
        <v>1</v>
      </c>
      <c r="F393" s="12" t="s">
        <v>526</v>
      </c>
      <c r="G393" s="12" t="s">
        <v>526</v>
      </c>
      <c r="H393" s="12">
        <v>5</v>
      </c>
      <c r="I393" s="12">
        <v>2</v>
      </c>
      <c r="J393" s="12">
        <v>2</v>
      </c>
      <c r="K393" s="12" t="s">
        <v>526</v>
      </c>
      <c r="L393" s="12">
        <v>1</v>
      </c>
      <c r="M393" s="12">
        <v>0</v>
      </c>
      <c r="N393" s="12">
        <v>0</v>
      </c>
      <c r="O393" s="12">
        <v>4</v>
      </c>
      <c r="P393" s="12">
        <v>0</v>
      </c>
      <c r="Q393" s="12" t="s">
        <v>526</v>
      </c>
      <c r="R393" s="12">
        <v>1</v>
      </c>
      <c r="S393" s="12">
        <v>1</v>
      </c>
    </row>
    <row r="394" spans="1:19" x14ac:dyDescent="0.25">
      <c r="A394" t="str">
        <f>'raw data'!D394</f>
        <v>21-23</v>
      </c>
      <c r="B394">
        <v>2</v>
      </c>
      <c r="C394" s="12">
        <v>2</v>
      </c>
      <c r="D394" s="12">
        <v>1</v>
      </c>
      <c r="E394" s="12">
        <v>1</v>
      </c>
      <c r="F394" s="12">
        <v>1</v>
      </c>
      <c r="G394" s="12">
        <v>1</v>
      </c>
      <c r="H394" s="12">
        <v>2</v>
      </c>
      <c r="I394" s="12">
        <v>1</v>
      </c>
      <c r="J394" s="12">
        <v>1</v>
      </c>
      <c r="K394" s="12">
        <v>0</v>
      </c>
      <c r="L394" s="12" t="s">
        <v>526</v>
      </c>
      <c r="M394" s="12">
        <v>0</v>
      </c>
      <c r="N394" s="12">
        <v>0</v>
      </c>
      <c r="O394" s="12">
        <v>5</v>
      </c>
      <c r="P394" s="12" t="s">
        <v>526</v>
      </c>
      <c r="Q394" s="12" t="s">
        <v>526</v>
      </c>
      <c r="R394" s="12" t="s">
        <v>526</v>
      </c>
      <c r="S394" s="12">
        <v>0</v>
      </c>
    </row>
    <row r="395" spans="1:19" x14ac:dyDescent="0.25">
      <c r="A395" t="str">
        <f>'raw data'!D395</f>
        <v>27-29</v>
      </c>
      <c r="B395">
        <v>4</v>
      </c>
      <c r="C395" s="12">
        <v>2</v>
      </c>
      <c r="D395" s="12">
        <v>2</v>
      </c>
      <c r="E395" s="12">
        <v>5</v>
      </c>
      <c r="F395" s="12">
        <v>1</v>
      </c>
      <c r="G395" s="12">
        <v>2</v>
      </c>
      <c r="H395" s="12">
        <v>1</v>
      </c>
      <c r="I395" s="12">
        <v>1</v>
      </c>
      <c r="J395" s="12">
        <v>2</v>
      </c>
      <c r="K395" s="12">
        <v>1</v>
      </c>
      <c r="L395" s="12">
        <v>1</v>
      </c>
      <c r="M395" s="12">
        <v>0</v>
      </c>
      <c r="N395" s="12">
        <v>0</v>
      </c>
      <c r="O395" s="12">
        <v>3</v>
      </c>
      <c r="P395" s="12">
        <v>1</v>
      </c>
      <c r="Q395" s="12">
        <v>3</v>
      </c>
      <c r="R395" s="12" t="s">
        <v>526</v>
      </c>
      <c r="S395" s="12">
        <v>1</v>
      </c>
    </row>
    <row r="396" spans="1:19" x14ac:dyDescent="0.25">
      <c r="A396" t="str">
        <f>'raw data'!D396</f>
        <v>27-29</v>
      </c>
      <c r="B396">
        <v>4</v>
      </c>
      <c r="C396" s="12">
        <v>2</v>
      </c>
      <c r="D396" s="12">
        <v>2</v>
      </c>
      <c r="E396" s="12">
        <v>2</v>
      </c>
      <c r="F396" s="12">
        <v>1</v>
      </c>
      <c r="G396" s="12">
        <v>2</v>
      </c>
      <c r="H396" s="12">
        <v>2</v>
      </c>
      <c r="I396" s="12">
        <v>2</v>
      </c>
      <c r="J396" s="12">
        <v>1</v>
      </c>
      <c r="K396" s="12">
        <v>1</v>
      </c>
      <c r="L396" s="12" t="s">
        <v>526</v>
      </c>
      <c r="M396" s="12">
        <v>0</v>
      </c>
      <c r="N396" s="12">
        <v>0</v>
      </c>
      <c r="O396" s="12">
        <v>3</v>
      </c>
      <c r="P396" s="12">
        <v>1</v>
      </c>
      <c r="Q396" s="12">
        <v>1</v>
      </c>
      <c r="R396" s="12">
        <v>1</v>
      </c>
      <c r="S396" s="12">
        <v>1</v>
      </c>
    </row>
    <row r="397" spans="1:19" x14ac:dyDescent="0.25">
      <c r="A397" t="str">
        <f>'raw data'!D397</f>
        <v>27-29</v>
      </c>
      <c r="B397">
        <v>4</v>
      </c>
      <c r="C397" s="12">
        <v>2</v>
      </c>
      <c r="D397" s="12">
        <v>2</v>
      </c>
      <c r="E397" s="12">
        <v>5</v>
      </c>
      <c r="F397" s="12">
        <v>1</v>
      </c>
      <c r="G397" s="12">
        <v>2</v>
      </c>
      <c r="H397" s="12">
        <v>1</v>
      </c>
      <c r="I397" s="12">
        <v>1</v>
      </c>
      <c r="J397" s="12">
        <v>2</v>
      </c>
      <c r="K397" s="12">
        <v>1</v>
      </c>
      <c r="L397" s="12">
        <v>1</v>
      </c>
      <c r="M397" s="12">
        <v>0</v>
      </c>
      <c r="N397" s="12">
        <v>0</v>
      </c>
      <c r="O397" s="12">
        <v>3</v>
      </c>
      <c r="P397" s="12">
        <v>1</v>
      </c>
      <c r="Q397" s="12">
        <v>3</v>
      </c>
      <c r="R397" s="12">
        <v>1</v>
      </c>
      <c r="S397" s="12">
        <v>1</v>
      </c>
    </row>
    <row r="398" spans="1:19" x14ac:dyDescent="0.25">
      <c r="A398" t="str">
        <f>'raw data'!D398</f>
        <v>30-39</v>
      </c>
      <c r="B398">
        <v>5</v>
      </c>
      <c r="C398" s="12">
        <v>3</v>
      </c>
      <c r="D398" s="12" t="s">
        <v>526</v>
      </c>
      <c r="E398" s="12" t="s">
        <v>526</v>
      </c>
      <c r="F398" s="12">
        <v>5</v>
      </c>
      <c r="G398" s="12">
        <v>2</v>
      </c>
      <c r="H398" s="12">
        <v>2</v>
      </c>
      <c r="I398" s="12">
        <v>2</v>
      </c>
      <c r="J398" s="12">
        <v>2</v>
      </c>
      <c r="K398" s="12">
        <v>0</v>
      </c>
      <c r="L398" s="12">
        <v>0</v>
      </c>
      <c r="M398" s="12" t="s">
        <v>526</v>
      </c>
      <c r="N398" s="12">
        <v>1</v>
      </c>
      <c r="O398" s="12">
        <v>5</v>
      </c>
      <c r="P398" s="12">
        <v>0</v>
      </c>
      <c r="Q398" s="12" t="s">
        <v>526</v>
      </c>
      <c r="R398" s="12">
        <v>1</v>
      </c>
      <c r="S398" s="12">
        <v>1</v>
      </c>
    </row>
    <row r="399" spans="1:19" x14ac:dyDescent="0.25">
      <c r="A399" t="str">
        <f>'raw data'!D399</f>
        <v>24-26</v>
      </c>
      <c r="B399">
        <v>3</v>
      </c>
      <c r="C399" s="12">
        <v>4</v>
      </c>
      <c r="D399" s="12" t="s">
        <v>526</v>
      </c>
      <c r="E399" s="12" t="s">
        <v>526</v>
      </c>
      <c r="F399" s="12">
        <v>2</v>
      </c>
      <c r="G399" s="12" t="s">
        <v>526</v>
      </c>
      <c r="H399" s="12">
        <v>5</v>
      </c>
      <c r="I399" s="12" t="s">
        <v>526</v>
      </c>
      <c r="J399" s="12" t="s">
        <v>526</v>
      </c>
      <c r="K399" s="12">
        <v>1</v>
      </c>
      <c r="L399" s="12">
        <v>1</v>
      </c>
      <c r="M399" s="12">
        <v>0</v>
      </c>
      <c r="N399" s="12">
        <v>0</v>
      </c>
      <c r="O399" s="12">
        <v>4</v>
      </c>
      <c r="P399" s="12">
        <v>1</v>
      </c>
      <c r="Q399" s="12">
        <v>3</v>
      </c>
      <c r="R399" s="12">
        <v>1</v>
      </c>
      <c r="S399" s="12">
        <v>0</v>
      </c>
    </row>
    <row r="400" spans="1:19" x14ac:dyDescent="0.25">
      <c r="A400" t="str">
        <f>'raw data'!D400</f>
        <v>21-23</v>
      </c>
      <c r="B400">
        <v>2</v>
      </c>
      <c r="C400" s="12">
        <v>3</v>
      </c>
      <c r="D400" s="12">
        <v>2</v>
      </c>
      <c r="E400" s="12">
        <v>4</v>
      </c>
      <c r="F400" s="12">
        <v>1</v>
      </c>
      <c r="G400" s="12">
        <v>2</v>
      </c>
      <c r="H400" s="12">
        <v>2</v>
      </c>
      <c r="I400" s="12">
        <v>2</v>
      </c>
      <c r="J400" s="12">
        <v>2</v>
      </c>
      <c r="K400" s="12">
        <v>1</v>
      </c>
      <c r="L400" s="12">
        <v>1</v>
      </c>
      <c r="M400" s="12">
        <v>0</v>
      </c>
      <c r="N400" s="12">
        <v>0</v>
      </c>
      <c r="O400" s="12">
        <v>5</v>
      </c>
      <c r="P400" s="12">
        <v>1</v>
      </c>
      <c r="Q400" s="12">
        <v>3</v>
      </c>
      <c r="R400" s="12">
        <v>1</v>
      </c>
      <c r="S400" s="12">
        <v>1</v>
      </c>
    </row>
    <row r="401" spans="1:19" x14ac:dyDescent="0.25">
      <c r="A401" t="str">
        <f>'raw data'!D401</f>
        <v>27-29</v>
      </c>
      <c r="B401">
        <v>4</v>
      </c>
      <c r="C401" s="12">
        <v>3</v>
      </c>
      <c r="D401" s="12" t="s">
        <v>526</v>
      </c>
      <c r="E401" s="12" t="s">
        <v>526</v>
      </c>
      <c r="F401" s="12">
        <v>5</v>
      </c>
      <c r="G401" s="12">
        <v>5</v>
      </c>
      <c r="H401" s="12">
        <v>2</v>
      </c>
      <c r="I401" s="12">
        <v>2</v>
      </c>
      <c r="J401" s="12">
        <v>2</v>
      </c>
      <c r="K401" s="12">
        <v>1</v>
      </c>
      <c r="L401" s="12">
        <v>1</v>
      </c>
      <c r="M401" s="12">
        <v>0</v>
      </c>
      <c r="N401" s="12">
        <v>0</v>
      </c>
      <c r="O401" s="12">
        <v>1</v>
      </c>
      <c r="P401" s="12">
        <v>0</v>
      </c>
      <c r="Q401" s="12" t="s">
        <v>526</v>
      </c>
      <c r="R401" s="12" t="s">
        <v>526</v>
      </c>
      <c r="S401" s="12" t="s">
        <v>526</v>
      </c>
    </row>
    <row r="402" spans="1:19" x14ac:dyDescent="0.25">
      <c r="A402" t="str">
        <f>'raw data'!D402</f>
        <v>Above 40</v>
      </c>
      <c r="B402">
        <v>6</v>
      </c>
      <c r="C402" s="12">
        <v>4</v>
      </c>
      <c r="D402" s="12" t="s">
        <v>526</v>
      </c>
      <c r="E402" s="12" t="s">
        <v>526</v>
      </c>
      <c r="F402" s="12" t="s">
        <v>526</v>
      </c>
      <c r="G402" s="12" t="s">
        <v>526</v>
      </c>
      <c r="H402" s="12">
        <v>5</v>
      </c>
      <c r="I402" s="12">
        <v>5</v>
      </c>
      <c r="J402" s="12">
        <v>5</v>
      </c>
      <c r="K402" s="12" t="s">
        <v>526</v>
      </c>
      <c r="L402" s="12" t="s">
        <v>526</v>
      </c>
      <c r="M402" s="12">
        <v>0</v>
      </c>
      <c r="N402" s="12">
        <v>0</v>
      </c>
      <c r="O402" s="12">
        <v>5</v>
      </c>
      <c r="P402" s="12">
        <v>0</v>
      </c>
      <c r="Q402" s="12" t="s">
        <v>526</v>
      </c>
      <c r="R402" s="12">
        <v>1</v>
      </c>
      <c r="S402" s="12">
        <v>0</v>
      </c>
    </row>
    <row r="403" spans="1:19" x14ac:dyDescent="0.25">
      <c r="A403" t="str">
        <f>'raw data'!D403</f>
        <v>21-23</v>
      </c>
      <c r="B403">
        <v>2</v>
      </c>
      <c r="C403" s="12">
        <v>3</v>
      </c>
      <c r="D403" s="12">
        <v>4</v>
      </c>
      <c r="E403" s="12" t="s">
        <v>526</v>
      </c>
      <c r="F403" s="12">
        <v>5</v>
      </c>
      <c r="G403" s="12">
        <v>2</v>
      </c>
      <c r="H403" s="12">
        <v>2</v>
      </c>
      <c r="I403" s="12">
        <v>5</v>
      </c>
      <c r="J403" s="12">
        <v>1</v>
      </c>
      <c r="K403" s="12">
        <v>1</v>
      </c>
      <c r="L403" s="12">
        <v>1</v>
      </c>
      <c r="M403" s="12">
        <v>1</v>
      </c>
      <c r="N403" s="12">
        <v>0</v>
      </c>
      <c r="O403" s="12">
        <v>2</v>
      </c>
      <c r="P403" s="12">
        <v>1</v>
      </c>
      <c r="Q403" s="12">
        <v>1</v>
      </c>
      <c r="R403" s="12">
        <v>1</v>
      </c>
      <c r="S403" s="12">
        <v>1</v>
      </c>
    </row>
    <row r="404" spans="1:19" x14ac:dyDescent="0.25">
      <c r="A404" t="str">
        <f>'raw data'!D404</f>
        <v>27-29</v>
      </c>
      <c r="B404">
        <v>4</v>
      </c>
      <c r="C404" s="12">
        <v>4</v>
      </c>
      <c r="D404" s="12">
        <v>1</v>
      </c>
      <c r="E404" s="12">
        <v>1</v>
      </c>
      <c r="F404" s="12" t="s">
        <v>526</v>
      </c>
      <c r="G404" s="12" t="s">
        <v>526</v>
      </c>
      <c r="H404" s="12">
        <v>5</v>
      </c>
      <c r="I404" s="12">
        <v>2</v>
      </c>
      <c r="J404" s="12">
        <v>2</v>
      </c>
      <c r="K404" s="12" t="s">
        <v>526</v>
      </c>
      <c r="L404" s="12">
        <v>0</v>
      </c>
      <c r="M404" s="12">
        <v>0</v>
      </c>
      <c r="N404" s="12">
        <v>1</v>
      </c>
      <c r="O404" s="12">
        <v>4</v>
      </c>
      <c r="P404" s="12">
        <v>0</v>
      </c>
      <c r="Q404" s="12" t="s">
        <v>526</v>
      </c>
      <c r="R404" s="12">
        <v>1</v>
      </c>
      <c r="S404" s="12">
        <v>0</v>
      </c>
    </row>
    <row r="405" spans="1:19" x14ac:dyDescent="0.25">
      <c r="A405" t="str">
        <f>'raw data'!D405</f>
        <v>30-39</v>
      </c>
      <c r="B405">
        <v>5</v>
      </c>
      <c r="C405" s="12">
        <v>3</v>
      </c>
      <c r="D405" s="12">
        <v>4</v>
      </c>
      <c r="E405" s="12" t="s">
        <v>526</v>
      </c>
      <c r="F405" s="12">
        <v>1</v>
      </c>
      <c r="G405" s="12">
        <v>1</v>
      </c>
      <c r="H405" s="12">
        <v>2</v>
      </c>
      <c r="I405" s="12">
        <v>1</v>
      </c>
      <c r="J405" s="12">
        <v>1</v>
      </c>
      <c r="K405" s="12">
        <v>0</v>
      </c>
      <c r="L405" s="12">
        <v>0</v>
      </c>
      <c r="M405" s="12" t="s">
        <v>526</v>
      </c>
      <c r="N405" s="12">
        <v>1</v>
      </c>
      <c r="O405" s="12">
        <v>5</v>
      </c>
      <c r="P405" s="12">
        <v>1</v>
      </c>
      <c r="Q405" s="12">
        <v>2</v>
      </c>
      <c r="R405" s="12">
        <v>1</v>
      </c>
      <c r="S405" s="12">
        <v>1</v>
      </c>
    </row>
    <row r="406" spans="1:19" x14ac:dyDescent="0.25">
      <c r="A406" t="str">
        <f>'raw data'!D406</f>
        <v>24-26</v>
      </c>
      <c r="B406">
        <v>3</v>
      </c>
      <c r="C406" s="12">
        <v>1</v>
      </c>
      <c r="D406" s="12">
        <v>1</v>
      </c>
      <c r="E406" s="12">
        <v>1</v>
      </c>
      <c r="F406" s="12">
        <v>2</v>
      </c>
      <c r="G406" s="12">
        <v>1</v>
      </c>
      <c r="H406" s="12" t="s">
        <v>526</v>
      </c>
      <c r="I406" s="12">
        <v>1</v>
      </c>
      <c r="J406" s="12">
        <v>1</v>
      </c>
      <c r="K406" s="12" t="s">
        <v>526</v>
      </c>
      <c r="L406" s="12">
        <v>1</v>
      </c>
      <c r="M406" s="12">
        <v>0</v>
      </c>
      <c r="N406" s="12">
        <v>1</v>
      </c>
      <c r="O406" s="12">
        <v>2</v>
      </c>
      <c r="P406" s="12">
        <v>0</v>
      </c>
      <c r="Q406" s="12" t="s">
        <v>526</v>
      </c>
      <c r="R406" s="12">
        <v>1</v>
      </c>
      <c r="S406" s="12">
        <v>1</v>
      </c>
    </row>
    <row r="407" spans="1:19" x14ac:dyDescent="0.25">
      <c r="A407" t="str">
        <f>'raw data'!D407</f>
        <v>18-20</v>
      </c>
      <c r="B407">
        <v>1</v>
      </c>
      <c r="C407" s="12">
        <v>1</v>
      </c>
      <c r="D407" s="12">
        <v>1</v>
      </c>
      <c r="E407" s="12">
        <v>1</v>
      </c>
      <c r="F407" s="12">
        <v>2</v>
      </c>
      <c r="G407" s="12">
        <v>1</v>
      </c>
      <c r="H407" s="12">
        <v>1</v>
      </c>
      <c r="I407" s="12">
        <v>1</v>
      </c>
      <c r="J407" s="12">
        <v>1</v>
      </c>
      <c r="K407" s="12">
        <v>1</v>
      </c>
      <c r="L407" s="12" t="s">
        <v>526</v>
      </c>
      <c r="M407" s="12">
        <v>0</v>
      </c>
      <c r="N407" s="12" t="s">
        <v>526</v>
      </c>
      <c r="O407" s="12">
        <v>5</v>
      </c>
      <c r="P407" s="12" t="s">
        <v>526</v>
      </c>
      <c r="Q407" s="12" t="s">
        <v>526</v>
      </c>
      <c r="R407" s="12" t="s">
        <v>526</v>
      </c>
      <c r="S407" s="12" t="s">
        <v>526</v>
      </c>
    </row>
    <row r="408" spans="1:19" x14ac:dyDescent="0.25">
      <c r="A408" t="str">
        <f>'raw data'!D408</f>
        <v>Above 40</v>
      </c>
      <c r="B408">
        <v>6</v>
      </c>
      <c r="C408" s="12">
        <v>4</v>
      </c>
      <c r="D408" s="12" t="s">
        <v>526</v>
      </c>
      <c r="E408" s="12" t="s">
        <v>526</v>
      </c>
      <c r="F408" s="12" t="s">
        <v>526</v>
      </c>
      <c r="G408" s="12" t="s">
        <v>526</v>
      </c>
      <c r="H408" s="12">
        <v>5</v>
      </c>
      <c r="I408" s="12">
        <v>2</v>
      </c>
      <c r="J408" s="12">
        <v>5</v>
      </c>
      <c r="K408" s="12" t="s">
        <v>526</v>
      </c>
      <c r="L408" s="12">
        <v>1</v>
      </c>
      <c r="M408" s="12">
        <v>0</v>
      </c>
      <c r="N408" s="12">
        <v>0</v>
      </c>
      <c r="O408" s="12">
        <v>5</v>
      </c>
      <c r="P408" s="12">
        <v>1</v>
      </c>
      <c r="Q408" s="12">
        <v>3</v>
      </c>
      <c r="R408" s="12">
        <v>1</v>
      </c>
      <c r="S408" s="12">
        <v>0</v>
      </c>
    </row>
    <row r="409" spans="1:19" x14ac:dyDescent="0.25">
      <c r="A409" t="str">
        <f>'raw data'!D409</f>
        <v>27-29</v>
      </c>
      <c r="B409">
        <v>4</v>
      </c>
      <c r="C409" s="12">
        <v>3</v>
      </c>
      <c r="D409" s="12" t="s">
        <v>526</v>
      </c>
      <c r="E409" s="12" t="s">
        <v>526</v>
      </c>
      <c r="F409" s="12">
        <v>1</v>
      </c>
      <c r="G409" s="12">
        <v>2</v>
      </c>
      <c r="H409" s="12">
        <v>2</v>
      </c>
      <c r="I409" s="12">
        <v>2</v>
      </c>
      <c r="J409" s="12">
        <v>5</v>
      </c>
      <c r="K409" s="12">
        <v>1</v>
      </c>
      <c r="L409" s="12" t="s">
        <v>526</v>
      </c>
      <c r="M409" s="12">
        <v>0</v>
      </c>
      <c r="N409" s="12">
        <v>1</v>
      </c>
      <c r="O409" s="12">
        <v>4</v>
      </c>
      <c r="P409" s="12">
        <v>1</v>
      </c>
      <c r="Q409" s="12">
        <v>3</v>
      </c>
      <c r="R409" s="12">
        <v>0</v>
      </c>
      <c r="S409" s="12">
        <v>0</v>
      </c>
    </row>
    <row r="410" spans="1:19" x14ac:dyDescent="0.25">
      <c r="A410" t="str">
        <f>'raw data'!D410</f>
        <v>21-23</v>
      </c>
      <c r="B410">
        <v>2</v>
      </c>
      <c r="C410" s="12">
        <v>3</v>
      </c>
      <c r="D410" s="12">
        <v>4</v>
      </c>
      <c r="E410" s="12" t="s">
        <v>526</v>
      </c>
      <c r="F410" s="12">
        <v>5</v>
      </c>
      <c r="G410" s="12">
        <v>2</v>
      </c>
      <c r="H410" s="12">
        <v>2</v>
      </c>
      <c r="I410" s="12">
        <v>5</v>
      </c>
      <c r="J410" s="12">
        <v>1</v>
      </c>
      <c r="K410" s="12">
        <v>1</v>
      </c>
      <c r="L410" s="12">
        <v>1</v>
      </c>
      <c r="M410" s="12">
        <v>0</v>
      </c>
      <c r="N410" s="12" t="s">
        <v>526</v>
      </c>
      <c r="O410" s="12">
        <v>2</v>
      </c>
      <c r="P410" s="12">
        <v>1</v>
      </c>
      <c r="Q410" s="12">
        <v>4</v>
      </c>
      <c r="R410" s="12">
        <v>1</v>
      </c>
      <c r="S410" s="12">
        <v>1</v>
      </c>
    </row>
    <row r="411" spans="1:19" x14ac:dyDescent="0.25">
      <c r="A411" t="str">
        <f>'raw data'!D411</f>
        <v>27-29</v>
      </c>
      <c r="B411">
        <v>4</v>
      </c>
      <c r="C411" s="12">
        <v>2</v>
      </c>
      <c r="D411" s="12">
        <v>2</v>
      </c>
      <c r="E411" s="12">
        <v>2</v>
      </c>
      <c r="F411" s="12">
        <v>1</v>
      </c>
      <c r="G411" s="12">
        <v>2</v>
      </c>
      <c r="H411" s="12">
        <v>2</v>
      </c>
      <c r="I411" s="12">
        <v>2</v>
      </c>
      <c r="J411" s="12">
        <v>1</v>
      </c>
      <c r="K411" s="12">
        <v>1</v>
      </c>
      <c r="L411" s="12" t="s">
        <v>526</v>
      </c>
      <c r="M411" s="12">
        <v>0</v>
      </c>
      <c r="N411" s="12">
        <v>0</v>
      </c>
      <c r="O411" s="12">
        <v>3</v>
      </c>
      <c r="P411" s="12">
        <v>1</v>
      </c>
      <c r="Q411" s="12">
        <v>1</v>
      </c>
      <c r="R411" s="12">
        <v>1</v>
      </c>
      <c r="S411" s="12">
        <v>1</v>
      </c>
    </row>
    <row r="412" spans="1:19" x14ac:dyDescent="0.25">
      <c r="A412" t="str">
        <f>'raw data'!D412</f>
        <v>24-26</v>
      </c>
      <c r="B412">
        <v>3</v>
      </c>
      <c r="C412" s="12">
        <v>4</v>
      </c>
      <c r="D412" s="12" t="s">
        <v>526</v>
      </c>
      <c r="E412" s="12" t="s">
        <v>526</v>
      </c>
      <c r="F412" s="12" t="s">
        <v>526</v>
      </c>
      <c r="G412" s="12">
        <v>5</v>
      </c>
      <c r="H412" s="12">
        <v>5</v>
      </c>
      <c r="I412" s="12">
        <v>5</v>
      </c>
      <c r="J412" s="12">
        <v>2</v>
      </c>
      <c r="K412" s="12">
        <v>1</v>
      </c>
      <c r="L412" s="12">
        <v>1</v>
      </c>
      <c r="M412" s="12">
        <v>1</v>
      </c>
      <c r="N412" s="12">
        <v>0</v>
      </c>
      <c r="O412" s="12">
        <v>3</v>
      </c>
      <c r="P412" s="12">
        <v>0</v>
      </c>
      <c r="Q412" s="12" t="s">
        <v>526</v>
      </c>
      <c r="R412" s="12">
        <v>1</v>
      </c>
      <c r="S412" s="12">
        <v>1</v>
      </c>
    </row>
    <row r="413" spans="1:19" x14ac:dyDescent="0.25">
      <c r="A413" t="str">
        <f>'raw data'!D413</f>
        <v>Above 40</v>
      </c>
      <c r="B413">
        <v>6</v>
      </c>
      <c r="C413" s="12">
        <v>4</v>
      </c>
      <c r="D413" s="12" t="s">
        <v>526</v>
      </c>
      <c r="E413" s="12" t="s">
        <v>526</v>
      </c>
      <c r="F413" s="12" t="s">
        <v>526</v>
      </c>
      <c r="G413" s="12" t="s">
        <v>526</v>
      </c>
      <c r="H413" s="12">
        <v>5</v>
      </c>
      <c r="I413" s="12">
        <v>5</v>
      </c>
      <c r="J413" s="12" t="s">
        <v>526</v>
      </c>
      <c r="K413" s="12" t="s">
        <v>526</v>
      </c>
      <c r="L413" s="12" t="s">
        <v>526</v>
      </c>
      <c r="M413" s="12">
        <v>0</v>
      </c>
      <c r="N413" s="12">
        <v>0</v>
      </c>
      <c r="O413" s="12">
        <v>5</v>
      </c>
      <c r="P413" s="12">
        <v>0</v>
      </c>
      <c r="Q413" s="12" t="s">
        <v>526</v>
      </c>
      <c r="R413" s="12">
        <v>1</v>
      </c>
      <c r="S413" s="12">
        <v>0</v>
      </c>
    </row>
    <row r="414" spans="1:19" x14ac:dyDescent="0.25">
      <c r="A414" t="str">
        <f>'raw data'!D414</f>
        <v>27-29</v>
      </c>
      <c r="B414">
        <v>4</v>
      </c>
      <c r="C414" s="12">
        <v>2</v>
      </c>
      <c r="D414" s="12">
        <v>2</v>
      </c>
      <c r="E414" s="12">
        <v>2</v>
      </c>
      <c r="F414" s="12">
        <v>1</v>
      </c>
      <c r="G414" s="12">
        <v>2</v>
      </c>
      <c r="H414" s="12">
        <v>2</v>
      </c>
      <c r="I414" s="12">
        <v>2</v>
      </c>
      <c r="J414" s="12">
        <v>2</v>
      </c>
      <c r="K414" s="12">
        <v>1</v>
      </c>
      <c r="L414" s="12">
        <v>1</v>
      </c>
      <c r="M414" s="12">
        <v>0</v>
      </c>
      <c r="N414" s="12">
        <v>0</v>
      </c>
      <c r="O414" s="12">
        <v>3</v>
      </c>
      <c r="P414" s="12">
        <v>1</v>
      </c>
      <c r="Q414" s="12">
        <v>1</v>
      </c>
      <c r="R414" s="12">
        <v>1</v>
      </c>
      <c r="S414" s="12">
        <v>1</v>
      </c>
    </row>
    <row r="415" spans="1:19" x14ac:dyDescent="0.25">
      <c r="A415" t="str">
        <f>'raw data'!D415</f>
        <v>27-29</v>
      </c>
      <c r="B415">
        <v>4</v>
      </c>
      <c r="C415" s="12">
        <v>4</v>
      </c>
      <c r="D415" s="12">
        <v>1</v>
      </c>
      <c r="E415" s="12">
        <v>1</v>
      </c>
      <c r="F415" s="12" t="s">
        <v>526</v>
      </c>
      <c r="G415" s="12" t="s">
        <v>526</v>
      </c>
      <c r="H415" s="12">
        <v>5</v>
      </c>
      <c r="I415" s="12">
        <v>2</v>
      </c>
      <c r="J415" s="12">
        <v>2</v>
      </c>
      <c r="K415" s="12" t="s">
        <v>526</v>
      </c>
      <c r="L415" s="12">
        <v>0</v>
      </c>
      <c r="M415" s="12">
        <v>0</v>
      </c>
      <c r="N415" s="12">
        <v>1</v>
      </c>
      <c r="O415" s="12">
        <v>4</v>
      </c>
      <c r="P415" s="12">
        <v>0</v>
      </c>
      <c r="Q415" s="12" t="s">
        <v>526</v>
      </c>
      <c r="R415" s="12">
        <v>1</v>
      </c>
      <c r="S415" s="12">
        <v>0</v>
      </c>
    </row>
    <row r="416" spans="1:19" x14ac:dyDescent="0.25">
      <c r="A416" t="str">
        <f>'raw data'!D416</f>
        <v>18-20</v>
      </c>
      <c r="B416">
        <v>1</v>
      </c>
      <c r="C416" s="12">
        <v>1</v>
      </c>
      <c r="D416" s="12">
        <v>1</v>
      </c>
      <c r="E416" s="12">
        <v>4</v>
      </c>
      <c r="F416" s="12">
        <v>2</v>
      </c>
      <c r="G416" s="12">
        <v>1</v>
      </c>
      <c r="H416" s="12">
        <v>1</v>
      </c>
      <c r="I416" s="12">
        <v>1</v>
      </c>
      <c r="J416" s="12">
        <v>5</v>
      </c>
      <c r="K416" s="12" t="s">
        <v>526</v>
      </c>
      <c r="L416" s="12">
        <v>1</v>
      </c>
      <c r="M416" s="12">
        <v>1</v>
      </c>
      <c r="N416" s="12">
        <v>1</v>
      </c>
      <c r="O416" s="12">
        <v>3</v>
      </c>
      <c r="P416" s="12" t="s">
        <v>526</v>
      </c>
      <c r="Q416" s="12" t="s">
        <v>526</v>
      </c>
      <c r="R416" s="12">
        <v>1</v>
      </c>
      <c r="S416" s="12" t="s">
        <v>526</v>
      </c>
    </row>
    <row r="417" spans="1:19" x14ac:dyDescent="0.25">
      <c r="A417" t="str">
        <f>'raw data'!D417</f>
        <v>21-23</v>
      </c>
      <c r="B417">
        <v>2</v>
      </c>
      <c r="C417" s="12">
        <v>3</v>
      </c>
      <c r="D417" s="12">
        <v>2</v>
      </c>
      <c r="E417" s="12">
        <v>5</v>
      </c>
      <c r="F417" s="12">
        <v>5</v>
      </c>
      <c r="G417" s="12">
        <v>2</v>
      </c>
      <c r="H417" s="12">
        <v>2</v>
      </c>
      <c r="I417" s="12">
        <v>2</v>
      </c>
      <c r="J417" s="12">
        <v>1</v>
      </c>
      <c r="K417" s="12">
        <v>1</v>
      </c>
      <c r="L417" s="12">
        <v>1</v>
      </c>
      <c r="M417" s="12">
        <v>1</v>
      </c>
      <c r="N417" s="12">
        <v>1</v>
      </c>
      <c r="O417" s="12">
        <v>4</v>
      </c>
      <c r="P417" s="12">
        <v>1</v>
      </c>
      <c r="Q417" s="12">
        <v>2</v>
      </c>
      <c r="R417" s="12">
        <v>1</v>
      </c>
      <c r="S417" s="12">
        <v>1</v>
      </c>
    </row>
    <row r="418" spans="1:19" x14ac:dyDescent="0.25">
      <c r="A418" t="str">
        <f>'raw data'!D418</f>
        <v>18-20</v>
      </c>
      <c r="B418">
        <v>1</v>
      </c>
      <c r="C418" s="12">
        <v>1</v>
      </c>
      <c r="D418" s="12">
        <v>1</v>
      </c>
      <c r="E418" s="12">
        <v>4</v>
      </c>
      <c r="F418" s="12">
        <v>2</v>
      </c>
      <c r="G418" s="12">
        <v>1</v>
      </c>
      <c r="H418" s="12">
        <v>1</v>
      </c>
      <c r="I418" s="12">
        <v>1</v>
      </c>
      <c r="J418" s="12" t="s">
        <v>526</v>
      </c>
      <c r="K418" s="12">
        <v>0</v>
      </c>
      <c r="L418" s="12">
        <v>1</v>
      </c>
      <c r="M418" s="12">
        <v>1</v>
      </c>
      <c r="N418" s="12">
        <v>1</v>
      </c>
      <c r="O418" s="12">
        <v>1</v>
      </c>
      <c r="P418" s="12" t="s">
        <v>526</v>
      </c>
      <c r="Q418" s="12" t="s">
        <v>526</v>
      </c>
      <c r="R418" s="12">
        <v>1</v>
      </c>
      <c r="S418" s="12" t="s">
        <v>526</v>
      </c>
    </row>
    <row r="419" spans="1:19" x14ac:dyDescent="0.25">
      <c r="A419" t="str">
        <f>'raw data'!D419</f>
        <v>27-29</v>
      </c>
      <c r="B419">
        <v>4</v>
      </c>
      <c r="C419" s="12">
        <v>1</v>
      </c>
      <c r="D419" s="12">
        <v>1</v>
      </c>
      <c r="E419" s="12">
        <v>1</v>
      </c>
      <c r="F419" s="12" t="s">
        <v>526</v>
      </c>
      <c r="G419" s="12">
        <v>1</v>
      </c>
      <c r="H419" s="12" t="s">
        <v>526</v>
      </c>
      <c r="I419" s="12">
        <v>5</v>
      </c>
      <c r="J419" s="12">
        <v>2</v>
      </c>
      <c r="K419" s="12">
        <v>1</v>
      </c>
      <c r="L419" s="12">
        <v>1</v>
      </c>
      <c r="M419" s="12">
        <v>0</v>
      </c>
      <c r="N419" s="12">
        <v>0</v>
      </c>
      <c r="O419" s="12">
        <v>1</v>
      </c>
      <c r="P419" s="12">
        <v>0</v>
      </c>
      <c r="Q419" s="12" t="s">
        <v>526</v>
      </c>
      <c r="R419" s="12">
        <v>0</v>
      </c>
      <c r="S419" s="1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FE96D-BAD1-46EE-BEB6-8313EDBE402E}">
  <dimension ref="A1:T419"/>
  <sheetViews>
    <sheetView workbookViewId="0">
      <selection activeCell="B9" sqref="B9"/>
    </sheetView>
  </sheetViews>
  <sheetFormatPr defaultRowHeight="15.75" x14ac:dyDescent="0.25"/>
  <cols>
    <col min="1" max="1" width="12.85546875" customWidth="1"/>
    <col min="2" max="2" width="18.85546875" style="1" customWidth="1"/>
    <col min="3" max="3" width="9.140625" style="5"/>
  </cols>
  <sheetData>
    <row r="1" spans="1:20" s="1" customFormat="1" ht="64.5" customHeight="1" x14ac:dyDescent="0.25">
      <c r="A1" s="13" t="s">
        <v>402</v>
      </c>
      <c r="B1" s="14" t="s">
        <v>402</v>
      </c>
      <c r="C1" s="4" t="s">
        <v>485</v>
      </c>
      <c r="D1" s="3" t="s">
        <v>443</v>
      </c>
      <c r="E1" s="3" t="s">
        <v>428</v>
      </c>
      <c r="F1" s="3" t="s">
        <v>431</v>
      </c>
      <c r="G1" s="3" t="s">
        <v>437</v>
      </c>
      <c r="H1" s="3" t="s">
        <v>441</v>
      </c>
      <c r="I1" s="3" t="s">
        <v>442</v>
      </c>
      <c r="J1" s="3" t="s">
        <v>444</v>
      </c>
      <c r="K1" s="3" t="s">
        <v>452</v>
      </c>
      <c r="L1" s="3" t="s">
        <v>456</v>
      </c>
      <c r="M1" s="3" t="s">
        <v>457</v>
      </c>
      <c r="N1" s="3" t="s">
        <v>459</v>
      </c>
      <c r="O1" s="3" t="s">
        <v>460</v>
      </c>
      <c r="P1" s="3" t="s">
        <v>466</v>
      </c>
      <c r="Q1" s="3" t="s">
        <v>469</v>
      </c>
      <c r="R1" s="3" t="s">
        <v>470</v>
      </c>
      <c r="S1" s="3" t="s">
        <v>471</v>
      </c>
      <c r="T1" s="3"/>
    </row>
    <row r="2" spans="1:20" x14ac:dyDescent="0.25">
      <c r="A2" t="str">
        <f>'raw data'!F2</f>
        <v>BACHELOR</v>
      </c>
      <c r="B2" s="7">
        <v>2</v>
      </c>
      <c r="C2" s="12">
        <v>3</v>
      </c>
      <c r="D2" s="12">
        <v>2</v>
      </c>
      <c r="E2" s="12">
        <v>1</v>
      </c>
      <c r="F2" s="12">
        <v>1</v>
      </c>
      <c r="G2" s="12">
        <v>2</v>
      </c>
      <c r="H2" s="12">
        <v>2</v>
      </c>
      <c r="I2" s="12">
        <v>2</v>
      </c>
      <c r="J2" s="12">
        <v>1</v>
      </c>
      <c r="K2" s="12">
        <v>1</v>
      </c>
      <c r="L2" s="12" t="s">
        <v>526</v>
      </c>
      <c r="M2" s="12">
        <v>0</v>
      </c>
      <c r="N2" s="12">
        <v>0</v>
      </c>
      <c r="O2" s="12">
        <v>5</v>
      </c>
      <c r="P2" s="12">
        <v>1</v>
      </c>
      <c r="Q2" s="12">
        <v>3</v>
      </c>
      <c r="R2" s="12" t="s">
        <v>526</v>
      </c>
      <c r="S2" s="12">
        <v>0</v>
      </c>
    </row>
    <row r="3" spans="1:20" x14ac:dyDescent="0.25">
      <c r="A3" t="str">
        <f>'raw data'!F3</f>
        <v>DIPLOMA</v>
      </c>
      <c r="B3" s="7">
        <v>1</v>
      </c>
      <c r="C3" s="12">
        <v>1</v>
      </c>
      <c r="D3" s="12">
        <v>1</v>
      </c>
      <c r="E3" s="11">
        <v>1</v>
      </c>
      <c r="F3" s="12">
        <v>2</v>
      </c>
      <c r="G3" s="12">
        <v>1</v>
      </c>
      <c r="H3" s="12">
        <v>1</v>
      </c>
      <c r="I3" s="12">
        <v>1</v>
      </c>
      <c r="J3" s="12">
        <v>1</v>
      </c>
      <c r="K3" s="12">
        <v>1</v>
      </c>
      <c r="L3" s="12">
        <v>1</v>
      </c>
      <c r="M3" s="12">
        <v>0</v>
      </c>
      <c r="N3" s="12">
        <v>1</v>
      </c>
      <c r="O3" s="12">
        <v>2</v>
      </c>
      <c r="P3" s="12">
        <v>0</v>
      </c>
      <c r="Q3" s="12" t="s">
        <v>526</v>
      </c>
      <c r="R3" s="12">
        <v>1</v>
      </c>
      <c r="S3" s="12" t="s">
        <v>526</v>
      </c>
    </row>
    <row r="4" spans="1:20" x14ac:dyDescent="0.25">
      <c r="A4" t="str">
        <f>'raw data'!F4</f>
        <v>BACHELOR</v>
      </c>
      <c r="B4" s="7">
        <v>2</v>
      </c>
      <c r="C4" s="12">
        <v>2</v>
      </c>
      <c r="D4" s="12">
        <v>2</v>
      </c>
      <c r="E4" s="11">
        <v>5</v>
      </c>
      <c r="F4" s="12" t="s">
        <v>526</v>
      </c>
      <c r="G4" s="12">
        <v>1</v>
      </c>
      <c r="H4" s="12" t="s">
        <v>526</v>
      </c>
      <c r="I4" s="12" t="s">
        <v>526</v>
      </c>
      <c r="J4" s="12">
        <v>1</v>
      </c>
      <c r="K4" s="12">
        <v>0</v>
      </c>
      <c r="L4" s="12">
        <v>1</v>
      </c>
      <c r="M4" s="12">
        <v>1</v>
      </c>
      <c r="N4" s="12">
        <v>1</v>
      </c>
      <c r="O4" s="12">
        <v>3</v>
      </c>
      <c r="P4" s="12">
        <v>0</v>
      </c>
      <c r="Q4" s="12" t="s">
        <v>526</v>
      </c>
      <c r="R4" s="12">
        <v>0</v>
      </c>
      <c r="S4" s="12">
        <v>0</v>
      </c>
    </row>
    <row r="5" spans="1:20" x14ac:dyDescent="0.25">
      <c r="A5" t="str">
        <f>'raw data'!F5</f>
        <v>BACHELOR</v>
      </c>
      <c r="B5" s="7">
        <v>2</v>
      </c>
      <c r="C5" s="12">
        <v>3</v>
      </c>
      <c r="D5" s="12">
        <v>2</v>
      </c>
      <c r="E5" s="11">
        <v>2</v>
      </c>
      <c r="F5" s="12">
        <v>1</v>
      </c>
      <c r="G5" s="12">
        <v>2</v>
      </c>
      <c r="H5" s="12">
        <v>2</v>
      </c>
      <c r="I5" s="12">
        <v>2</v>
      </c>
      <c r="J5" s="12">
        <v>1</v>
      </c>
      <c r="K5" s="12">
        <v>1</v>
      </c>
      <c r="L5" s="12" t="s">
        <v>526</v>
      </c>
      <c r="M5" s="12">
        <v>0</v>
      </c>
      <c r="N5" s="12">
        <v>0</v>
      </c>
      <c r="O5" s="12">
        <v>3</v>
      </c>
      <c r="P5" s="12">
        <v>1</v>
      </c>
      <c r="Q5" s="12">
        <v>1</v>
      </c>
      <c r="R5" s="12">
        <v>1</v>
      </c>
      <c r="S5" s="12">
        <v>1</v>
      </c>
    </row>
    <row r="6" spans="1:20" x14ac:dyDescent="0.25">
      <c r="A6" t="str">
        <f>'raw data'!F6</f>
        <v>BACHELOR</v>
      </c>
      <c r="B6" s="7">
        <v>2</v>
      </c>
      <c r="C6" s="12">
        <v>3</v>
      </c>
      <c r="D6" s="12">
        <v>2</v>
      </c>
      <c r="E6" s="11">
        <v>1</v>
      </c>
      <c r="F6" s="12">
        <v>1</v>
      </c>
      <c r="G6" s="12">
        <v>2</v>
      </c>
      <c r="H6" s="12">
        <v>2</v>
      </c>
      <c r="I6" s="12">
        <v>1</v>
      </c>
      <c r="J6" s="12">
        <v>1</v>
      </c>
      <c r="K6" s="12">
        <v>0</v>
      </c>
      <c r="L6" s="12" t="s">
        <v>526</v>
      </c>
      <c r="M6" s="12">
        <v>0</v>
      </c>
      <c r="N6" s="12">
        <v>0</v>
      </c>
      <c r="O6" s="12">
        <v>5</v>
      </c>
      <c r="P6" s="12">
        <v>1</v>
      </c>
      <c r="Q6" s="12">
        <v>2</v>
      </c>
      <c r="R6" s="12">
        <v>1</v>
      </c>
      <c r="S6" s="12">
        <v>0</v>
      </c>
    </row>
    <row r="7" spans="1:20" x14ac:dyDescent="0.25">
      <c r="A7" t="str">
        <f>'raw data'!F7</f>
        <v>DIPLOMA</v>
      </c>
      <c r="B7" s="7">
        <v>1</v>
      </c>
      <c r="C7" s="12">
        <v>3</v>
      </c>
      <c r="D7" s="12">
        <v>4</v>
      </c>
      <c r="E7" s="11" t="s">
        <v>526</v>
      </c>
      <c r="F7" s="12">
        <v>2</v>
      </c>
      <c r="G7" s="12">
        <v>1</v>
      </c>
      <c r="H7" s="12">
        <v>1</v>
      </c>
      <c r="I7" s="12" t="s">
        <v>526</v>
      </c>
      <c r="J7" s="12">
        <v>5</v>
      </c>
      <c r="K7" s="12">
        <v>1</v>
      </c>
      <c r="L7" s="12">
        <v>1</v>
      </c>
      <c r="M7" s="12" t="s">
        <v>526</v>
      </c>
      <c r="N7" s="12">
        <v>0</v>
      </c>
      <c r="O7" s="12">
        <v>3</v>
      </c>
      <c r="P7" s="12">
        <v>1</v>
      </c>
      <c r="Q7" s="12">
        <v>1</v>
      </c>
      <c r="R7" s="12">
        <v>1</v>
      </c>
      <c r="S7" s="12" t="s">
        <v>526</v>
      </c>
    </row>
    <row r="8" spans="1:20" x14ac:dyDescent="0.25">
      <c r="A8" t="str">
        <f>'raw data'!F8</f>
        <v>DIPLOMA</v>
      </c>
      <c r="B8" s="7">
        <v>1</v>
      </c>
      <c r="C8" s="12">
        <v>1</v>
      </c>
      <c r="D8" s="12">
        <v>1</v>
      </c>
      <c r="E8" s="11">
        <v>5</v>
      </c>
      <c r="F8" s="12">
        <v>2</v>
      </c>
      <c r="G8" s="12">
        <v>1</v>
      </c>
      <c r="H8" s="12" t="s">
        <v>526</v>
      </c>
      <c r="I8" s="12">
        <v>1</v>
      </c>
      <c r="J8" s="12">
        <v>1</v>
      </c>
      <c r="K8" s="12" t="s">
        <v>526</v>
      </c>
      <c r="L8" s="12">
        <v>1</v>
      </c>
      <c r="M8" s="12">
        <v>0</v>
      </c>
      <c r="N8" s="12">
        <v>1</v>
      </c>
      <c r="O8" s="12">
        <v>4</v>
      </c>
      <c r="P8" s="12">
        <v>0</v>
      </c>
      <c r="Q8" s="12" t="s">
        <v>526</v>
      </c>
      <c r="R8" s="12">
        <v>1</v>
      </c>
      <c r="S8" s="12">
        <v>1</v>
      </c>
    </row>
    <row r="9" spans="1:20" x14ac:dyDescent="0.25">
      <c r="A9" t="str">
        <f>'raw data'!F9</f>
        <v>BACHELOR</v>
      </c>
      <c r="B9" s="7">
        <v>2</v>
      </c>
      <c r="C9" s="12">
        <v>3</v>
      </c>
      <c r="D9" s="12" t="s">
        <v>526</v>
      </c>
      <c r="E9" s="11" t="s">
        <v>526</v>
      </c>
      <c r="F9" s="12">
        <v>5</v>
      </c>
      <c r="G9" s="12">
        <v>2</v>
      </c>
      <c r="H9" s="12">
        <v>2</v>
      </c>
      <c r="I9" s="12">
        <v>2</v>
      </c>
      <c r="J9" s="12">
        <v>5</v>
      </c>
      <c r="K9" s="12">
        <v>1</v>
      </c>
      <c r="L9" s="12">
        <v>0</v>
      </c>
      <c r="M9" s="12">
        <v>0</v>
      </c>
      <c r="N9" s="12">
        <v>1</v>
      </c>
      <c r="O9" s="12">
        <v>4</v>
      </c>
      <c r="P9" s="12">
        <v>1</v>
      </c>
      <c r="Q9" s="12" t="s">
        <v>526</v>
      </c>
      <c r="R9" s="12" t="s">
        <v>526</v>
      </c>
      <c r="S9" s="12">
        <v>0</v>
      </c>
    </row>
    <row r="10" spans="1:20" x14ac:dyDescent="0.25">
      <c r="A10" t="str">
        <f>'raw data'!F10</f>
        <v>DIPLOMA</v>
      </c>
      <c r="B10" s="7">
        <v>1</v>
      </c>
      <c r="C10" s="12">
        <v>5</v>
      </c>
      <c r="D10" s="12">
        <v>1</v>
      </c>
      <c r="E10" s="12">
        <v>1</v>
      </c>
      <c r="F10" s="12" t="s">
        <v>526</v>
      </c>
      <c r="G10" s="12" t="s">
        <v>526</v>
      </c>
      <c r="H10" s="12">
        <v>5</v>
      </c>
      <c r="I10" s="12">
        <v>5</v>
      </c>
      <c r="J10" s="12">
        <v>2</v>
      </c>
      <c r="K10" s="12">
        <v>1</v>
      </c>
      <c r="L10" s="12">
        <v>1</v>
      </c>
      <c r="M10" s="12">
        <v>0</v>
      </c>
      <c r="N10" s="12">
        <v>0</v>
      </c>
      <c r="O10" s="12">
        <v>4</v>
      </c>
      <c r="P10" s="12">
        <v>0</v>
      </c>
      <c r="Q10" s="12" t="s">
        <v>526</v>
      </c>
      <c r="R10" s="12">
        <v>1</v>
      </c>
      <c r="S10" s="12">
        <v>1</v>
      </c>
    </row>
    <row r="11" spans="1:20" x14ac:dyDescent="0.25">
      <c r="A11" t="str">
        <f>'raw data'!F11</f>
        <v>DIPLOMA</v>
      </c>
      <c r="B11" s="7">
        <v>1</v>
      </c>
      <c r="C11" s="12">
        <v>1</v>
      </c>
      <c r="D11" s="12">
        <v>1</v>
      </c>
      <c r="E11" s="12">
        <v>2</v>
      </c>
      <c r="F11" s="12">
        <v>2</v>
      </c>
      <c r="G11" s="12">
        <v>1</v>
      </c>
      <c r="H11" s="12">
        <v>1</v>
      </c>
      <c r="I11" s="12">
        <v>1</v>
      </c>
      <c r="J11" s="12">
        <v>1</v>
      </c>
      <c r="K11" s="12">
        <v>0</v>
      </c>
      <c r="L11" s="12" t="s">
        <v>526</v>
      </c>
      <c r="M11" s="12">
        <v>1</v>
      </c>
      <c r="N11" s="12">
        <v>1</v>
      </c>
      <c r="O11" s="12">
        <v>4</v>
      </c>
      <c r="P11" s="12" t="s">
        <v>526</v>
      </c>
      <c r="Q11" s="12" t="s">
        <v>526</v>
      </c>
      <c r="R11" s="12">
        <v>1</v>
      </c>
      <c r="S11" s="12" t="s">
        <v>526</v>
      </c>
    </row>
    <row r="12" spans="1:20" x14ac:dyDescent="0.25">
      <c r="A12" t="str">
        <f>'raw data'!F12</f>
        <v>DIPLOMA</v>
      </c>
      <c r="B12" s="7">
        <v>1</v>
      </c>
      <c r="C12" s="12">
        <v>5</v>
      </c>
      <c r="D12" s="12">
        <v>1</v>
      </c>
      <c r="E12" s="12">
        <v>5</v>
      </c>
      <c r="F12" s="12">
        <v>2</v>
      </c>
      <c r="G12" s="12">
        <v>1</v>
      </c>
      <c r="H12" s="12" t="s">
        <v>526</v>
      </c>
      <c r="I12" s="12" t="s">
        <v>526</v>
      </c>
      <c r="J12" s="12">
        <v>2</v>
      </c>
      <c r="K12" s="12" t="s">
        <v>526</v>
      </c>
      <c r="L12" s="12">
        <v>1</v>
      </c>
      <c r="M12" s="12">
        <v>0</v>
      </c>
      <c r="N12" s="12">
        <v>1</v>
      </c>
      <c r="O12" s="12">
        <v>2</v>
      </c>
      <c r="P12" s="12">
        <v>0</v>
      </c>
      <c r="Q12" s="12" t="s">
        <v>526</v>
      </c>
      <c r="R12" s="12">
        <v>1</v>
      </c>
      <c r="S12" s="12" t="s">
        <v>526</v>
      </c>
    </row>
    <row r="13" spans="1:20" x14ac:dyDescent="0.25">
      <c r="A13" t="str">
        <f>'raw data'!F13</f>
        <v>BACHELOR</v>
      </c>
      <c r="B13" s="7">
        <v>2</v>
      </c>
      <c r="C13" s="12">
        <v>2</v>
      </c>
      <c r="D13" s="12">
        <v>1</v>
      </c>
      <c r="E13" s="12">
        <v>1</v>
      </c>
      <c r="F13" s="12">
        <v>1</v>
      </c>
      <c r="G13" s="12">
        <v>1</v>
      </c>
      <c r="H13" s="12">
        <v>2</v>
      </c>
      <c r="I13" s="12">
        <v>1</v>
      </c>
      <c r="J13" s="12" t="s">
        <v>526</v>
      </c>
      <c r="K13" s="12">
        <v>0</v>
      </c>
      <c r="L13" s="12" t="s">
        <v>526</v>
      </c>
      <c r="M13" s="12">
        <v>0</v>
      </c>
      <c r="N13" s="12">
        <v>0</v>
      </c>
      <c r="O13" s="12">
        <v>5</v>
      </c>
      <c r="P13" s="12" t="s">
        <v>526</v>
      </c>
      <c r="Q13" s="12" t="s">
        <v>526</v>
      </c>
      <c r="R13" s="12" t="s">
        <v>526</v>
      </c>
      <c r="S13" s="12">
        <v>0</v>
      </c>
    </row>
    <row r="14" spans="1:20" x14ac:dyDescent="0.25">
      <c r="A14" t="str">
        <f>'raw data'!F14</f>
        <v>MASTERS</v>
      </c>
      <c r="B14" s="7">
        <v>3</v>
      </c>
      <c r="C14" s="12">
        <v>5</v>
      </c>
      <c r="D14" s="12" t="s">
        <v>526</v>
      </c>
      <c r="E14" s="12" t="s">
        <v>526</v>
      </c>
      <c r="F14" s="12" t="s">
        <v>526</v>
      </c>
      <c r="G14" s="12" t="s">
        <v>526</v>
      </c>
      <c r="H14" s="12" t="s">
        <v>526</v>
      </c>
      <c r="I14" s="12" t="s">
        <v>526</v>
      </c>
      <c r="J14" s="12">
        <v>5</v>
      </c>
      <c r="K14" s="12" t="s">
        <v>526</v>
      </c>
      <c r="L14" s="12" t="s">
        <v>526</v>
      </c>
      <c r="M14" s="12">
        <v>0</v>
      </c>
      <c r="N14" s="12">
        <v>1</v>
      </c>
      <c r="O14" s="12">
        <v>5</v>
      </c>
      <c r="P14" s="12">
        <v>1</v>
      </c>
      <c r="Q14" s="12">
        <v>2</v>
      </c>
      <c r="R14" s="12">
        <v>1</v>
      </c>
      <c r="S14" s="12">
        <v>1</v>
      </c>
    </row>
    <row r="15" spans="1:20" x14ac:dyDescent="0.25">
      <c r="A15" t="str">
        <f>'raw data'!F15</f>
        <v>DIPLOMA</v>
      </c>
      <c r="B15" s="7">
        <v>1</v>
      </c>
      <c r="C15" s="12">
        <v>1</v>
      </c>
      <c r="D15" s="12">
        <v>1</v>
      </c>
      <c r="E15" s="12">
        <v>1</v>
      </c>
      <c r="F15" s="12">
        <v>2</v>
      </c>
      <c r="G15" s="12">
        <v>1</v>
      </c>
      <c r="H15" s="12" t="s">
        <v>526</v>
      </c>
      <c r="I15" s="12">
        <v>1</v>
      </c>
      <c r="J15" s="12">
        <v>1</v>
      </c>
      <c r="K15" s="12">
        <v>1</v>
      </c>
      <c r="L15" s="12">
        <v>1</v>
      </c>
      <c r="M15" s="12">
        <v>0</v>
      </c>
      <c r="N15" s="12">
        <v>1</v>
      </c>
      <c r="O15" s="12">
        <v>2</v>
      </c>
      <c r="P15" s="12">
        <v>1</v>
      </c>
      <c r="Q15" s="12">
        <v>2</v>
      </c>
      <c r="R15" s="12">
        <v>1</v>
      </c>
      <c r="S15" s="12">
        <v>1</v>
      </c>
    </row>
    <row r="16" spans="1:20" x14ac:dyDescent="0.25">
      <c r="A16" t="str">
        <f>'raw data'!F16</f>
        <v>BACHELOR</v>
      </c>
      <c r="B16" s="7">
        <v>2</v>
      </c>
      <c r="C16" s="12">
        <v>2</v>
      </c>
      <c r="D16" s="12">
        <v>2</v>
      </c>
      <c r="E16" s="12">
        <v>4</v>
      </c>
      <c r="F16" s="12">
        <v>1</v>
      </c>
      <c r="G16" s="12">
        <v>1</v>
      </c>
      <c r="H16" s="12">
        <v>1</v>
      </c>
      <c r="I16" s="12">
        <v>1</v>
      </c>
      <c r="J16" s="12" t="s">
        <v>526</v>
      </c>
      <c r="K16" s="12">
        <v>1</v>
      </c>
      <c r="L16" s="12">
        <v>1</v>
      </c>
      <c r="M16" s="12">
        <v>0</v>
      </c>
      <c r="N16" s="12">
        <v>0</v>
      </c>
      <c r="O16" s="12">
        <v>3</v>
      </c>
      <c r="P16" s="12">
        <v>1</v>
      </c>
      <c r="Q16" s="12">
        <v>1</v>
      </c>
      <c r="R16" s="12">
        <v>1</v>
      </c>
      <c r="S16" s="12">
        <v>1</v>
      </c>
    </row>
    <row r="17" spans="1:19" x14ac:dyDescent="0.25">
      <c r="A17" t="str">
        <f>'raw data'!F17</f>
        <v>BACHELOR</v>
      </c>
      <c r="B17" s="7">
        <v>2</v>
      </c>
      <c r="C17" s="12">
        <v>3</v>
      </c>
      <c r="D17" s="12">
        <v>4</v>
      </c>
      <c r="E17" s="12" t="s">
        <v>526</v>
      </c>
      <c r="F17" s="12">
        <v>5</v>
      </c>
      <c r="G17" s="12">
        <v>2</v>
      </c>
      <c r="H17" s="12">
        <v>2</v>
      </c>
      <c r="I17" s="12">
        <v>2</v>
      </c>
      <c r="J17" s="12">
        <v>1</v>
      </c>
      <c r="K17" s="12">
        <v>1</v>
      </c>
      <c r="L17" s="12">
        <v>1</v>
      </c>
      <c r="M17" s="12">
        <v>1</v>
      </c>
      <c r="N17" s="12">
        <v>1</v>
      </c>
      <c r="O17" s="12">
        <v>4</v>
      </c>
      <c r="P17" s="12">
        <v>1</v>
      </c>
      <c r="Q17" s="12">
        <v>2</v>
      </c>
      <c r="R17" s="12">
        <v>1</v>
      </c>
      <c r="S17" s="12">
        <v>1</v>
      </c>
    </row>
    <row r="18" spans="1:19" x14ac:dyDescent="0.25">
      <c r="A18" t="str">
        <f>'raw data'!F18</f>
        <v>MASTERS</v>
      </c>
      <c r="B18" s="7">
        <v>3</v>
      </c>
      <c r="C18" s="12">
        <v>4</v>
      </c>
      <c r="D18" s="12" t="s">
        <v>526</v>
      </c>
      <c r="E18" s="12" t="s">
        <v>526</v>
      </c>
      <c r="F18" s="12" t="s">
        <v>526</v>
      </c>
      <c r="G18" s="12" t="s">
        <v>526</v>
      </c>
      <c r="H18" s="12" t="s">
        <v>526</v>
      </c>
      <c r="I18" s="12" t="s">
        <v>526</v>
      </c>
      <c r="J18" s="12">
        <v>5</v>
      </c>
      <c r="K18" s="12" t="s">
        <v>526</v>
      </c>
      <c r="L18" s="12" t="s">
        <v>526</v>
      </c>
      <c r="M18" s="12">
        <v>0</v>
      </c>
      <c r="N18" s="12">
        <v>1</v>
      </c>
      <c r="O18" s="12">
        <v>5</v>
      </c>
      <c r="P18" s="12">
        <v>1</v>
      </c>
      <c r="Q18" s="12">
        <v>2</v>
      </c>
      <c r="R18" s="12">
        <v>1</v>
      </c>
      <c r="S18" s="12">
        <v>1</v>
      </c>
    </row>
    <row r="19" spans="1:19" x14ac:dyDescent="0.25">
      <c r="A19" t="str">
        <f>'raw data'!F19</f>
        <v>DIPLOMA</v>
      </c>
      <c r="B19" s="7">
        <v>1</v>
      </c>
      <c r="C19" s="12">
        <v>1</v>
      </c>
      <c r="D19" s="12">
        <v>1</v>
      </c>
      <c r="E19" s="12">
        <v>1</v>
      </c>
      <c r="F19" s="12">
        <v>2</v>
      </c>
      <c r="G19" s="12">
        <v>1</v>
      </c>
      <c r="H19" s="12" t="s">
        <v>526</v>
      </c>
      <c r="I19" s="12">
        <v>1</v>
      </c>
      <c r="J19" s="12">
        <v>1</v>
      </c>
      <c r="K19" s="12" t="s">
        <v>526</v>
      </c>
      <c r="L19" s="12">
        <v>1</v>
      </c>
      <c r="M19" s="12">
        <v>0</v>
      </c>
      <c r="N19" s="12">
        <v>1</v>
      </c>
      <c r="O19" s="12">
        <v>4</v>
      </c>
      <c r="P19" s="12">
        <v>0</v>
      </c>
      <c r="Q19" s="12" t="s">
        <v>526</v>
      </c>
      <c r="R19" s="12">
        <v>1</v>
      </c>
      <c r="S19" s="12">
        <v>1</v>
      </c>
    </row>
    <row r="20" spans="1:19" x14ac:dyDescent="0.25">
      <c r="A20" t="str">
        <f>'raw data'!F20</f>
        <v>BACHELOR</v>
      </c>
      <c r="B20" s="7">
        <v>2</v>
      </c>
      <c r="C20" s="12">
        <v>2</v>
      </c>
      <c r="D20" s="12">
        <v>2</v>
      </c>
      <c r="E20" s="12">
        <v>5</v>
      </c>
      <c r="F20" s="12">
        <v>1</v>
      </c>
      <c r="G20" s="12">
        <v>2</v>
      </c>
      <c r="H20" s="12">
        <v>1</v>
      </c>
      <c r="I20" s="12">
        <v>2</v>
      </c>
      <c r="J20" s="12">
        <v>2</v>
      </c>
      <c r="K20" s="12">
        <v>1</v>
      </c>
      <c r="L20" s="12">
        <v>1</v>
      </c>
      <c r="M20" s="12">
        <v>0</v>
      </c>
      <c r="N20" s="12">
        <v>0</v>
      </c>
      <c r="O20" s="12">
        <v>3</v>
      </c>
      <c r="P20" s="12">
        <v>1</v>
      </c>
      <c r="Q20" s="12">
        <v>1</v>
      </c>
      <c r="R20" s="12">
        <v>1</v>
      </c>
      <c r="S20" s="12">
        <v>1</v>
      </c>
    </row>
    <row r="21" spans="1:19" x14ac:dyDescent="0.25">
      <c r="A21" t="str">
        <f>'raw data'!F21</f>
        <v>BACHELOR</v>
      </c>
      <c r="B21" s="7">
        <v>2</v>
      </c>
      <c r="C21" s="12">
        <v>4</v>
      </c>
      <c r="D21" s="12" t="s">
        <v>526</v>
      </c>
      <c r="E21" s="12" t="s">
        <v>526</v>
      </c>
      <c r="F21" s="12">
        <v>5</v>
      </c>
      <c r="G21" s="12">
        <v>5</v>
      </c>
      <c r="H21" s="12">
        <v>2</v>
      </c>
      <c r="I21" s="12">
        <v>2</v>
      </c>
      <c r="J21" s="12">
        <v>2</v>
      </c>
      <c r="K21" s="12">
        <v>1</v>
      </c>
      <c r="L21" s="12">
        <v>0</v>
      </c>
      <c r="M21" s="12">
        <v>0</v>
      </c>
      <c r="N21" s="12">
        <v>0</v>
      </c>
      <c r="O21" s="12">
        <v>1</v>
      </c>
      <c r="P21" s="12">
        <v>0</v>
      </c>
      <c r="Q21" s="12" t="s">
        <v>526</v>
      </c>
      <c r="R21" s="12" t="s">
        <v>526</v>
      </c>
      <c r="S21" s="12" t="s">
        <v>526</v>
      </c>
    </row>
    <row r="22" spans="1:19" x14ac:dyDescent="0.25">
      <c r="A22" t="str">
        <f>'raw data'!F22</f>
        <v>BACHELOR</v>
      </c>
      <c r="B22" s="7">
        <v>2</v>
      </c>
      <c r="C22" s="12">
        <v>4</v>
      </c>
      <c r="D22" s="12" t="s">
        <v>526</v>
      </c>
      <c r="E22" s="12" t="s">
        <v>526</v>
      </c>
      <c r="F22" s="12" t="s">
        <v>526</v>
      </c>
      <c r="G22" s="12">
        <v>5</v>
      </c>
      <c r="H22" s="12">
        <v>5</v>
      </c>
      <c r="I22" s="12">
        <v>5</v>
      </c>
      <c r="J22" s="12">
        <v>2</v>
      </c>
      <c r="K22" s="12">
        <v>1</v>
      </c>
      <c r="L22" s="12">
        <v>1</v>
      </c>
      <c r="M22" s="12">
        <v>1</v>
      </c>
      <c r="N22" s="12">
        <v>0</v>
      </c>
      <c r="O22" s="12">
        <v>3</v>
      </c>
      <c r="P22" s="12">
        <v>0</v>
      </c>
      <c r="Q22" s="12" t="s">
        <v>526</v>
      </c>
      <c r="R22" s="12">
        <v>1</v>
      </c>
      <c r="S22" s="12">
        <v>1</v>
      </c>
    </row>
    <row r="23" spans="1:19" x14ac:dyDescent="0.25">
      <c r="A23" t="str">
        <f>'raw data'!F23</f>
        <v>DIPLOMA</v>
      </c>
      <c r="B23" s="7">
        <v>1</v>
      </c>
      <c r="C23" s="12">
        <v>1</v>
      </c>
      <c r="D23" s="12">
        <v>1</v>
      </c>
      <c r="E23" s="12">
        <v>2</v>
      </c>
      <c r="F23" s="12">
        <v>2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12" t="s">
        <v>526</v>
      </c>
      <c r="M23" s="12">
        <v>0</v>
      </c>
      <c r="N23" s="12">
        <v>1</v>
      </c>
      <c r="O23" s="12">
        <v>4</v>
      </c>
      <c r="P23" s="12" t="s">
        <v>526</v>
      </c>
      <c r="Q23" s="12" t="s">
        <v>526</v>
      </c>
      <c r="R23" s="12">
        <v>1</v>
      </c>
      <c r="S23" s="12" t="s">
        <v>526</v>
      </c>
    </row>
    <row r="24" spans="1:19" x14ac:dyDescent="0.25">
      <c r="A24" t="str">
        <f>'raw data'!F24</f>
        <v>BACHELOR</v>
      </c>
      <c r="B24" s="7">
        <v>2</v>
      </c>
      <c r="C24" s="12">
        <v>1</v>
      </c>
      <c r="D24" s="12">
        <v>2</v>
      </c>
      <c r="E24" s="12">
        <v>1</v>
      </c>
      <c r="F24" s="12">
        <v>2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0</v>
      </c>
      <c r="N24" s="12">
        <v>1</v>
      </c>
      <c r="O24" s="12">
        <v>2</v>
      </c>
      <c r="P24" s="12">
        <v>1</v>
      </c>
      <c r="Q24" s="12">
        <v>2</v>
      </c>
      <c r="R24" s="12">
        <v>1</v>
      </c>
      <c r="S24" s="12">
        <v>1</v>
      </c>
    </row>
    <row r="25" spans="1:19" x14ac:dyDescent="0.25">
      <c r="A25" t="str">
        <f>'raw data'!F25</f>
        <v>DIPLOMA</v>
      </c>
      <c r="B25" s="7">
        <v>1</v>
      </c>
      <c r="C25" s="12">
        <v>4</v>
      </c>
      <c r="D25" s="12" t="s">
        <v>526</v>
      </c>
      <c r="E25" s="12" t="s">
        <v>526</v>
      </c>
      <c r="F25" s="12" t="s">
        <v>526</v>
      </c>
      <c r="G25" s="12">
        <v>5</v>
      </c>
      <c r="H25" s="12">
        <v>2</v>
      </c>
      <c r="I25" s="12">
        <v>2</v>
      </c>
      <c r="J25" s="12">
        <v>2</v>
      </c>
      <c r="K25" s="12">
        <v>1</v>
      </c>
      <c r="L25" s="12">
        <v>0</v>
      </c>
      <c r="M25" s="12">
        <v>0</v>
      </c>
      <c r="N25" s="12">
        <v>0</v>
      </c>
      <c r="O25" s="12">
        <v>4</v>
      </c>
      <c r="P25" s="12">
        <v>0</v>
      </c>
      <c r="Q25" s="12" t="s">
        <v>526</v>
      </c>
      <c r="R25" s="12">
        <v>1</v>
      </c>
      <c r="S25" s="12" t="s">
        <v>526</v>
      </c>
    </row>
    <row r="26" spans="1:19" x14ac:dyDescent="0.25">
      <c r="A26" t="str">
        <f>'raw data'!F26</f>
        <v>BACHELOR</v>
      </c>
      <c r="B26" s="7">
        <v>2</v>
      </c>
      <c r="C26" s="12">
        <v>1</v>
      </c>
      <c r="D26" s="12">
        <v>2</v>
      </c>
      <c r="E26" s="12">
        <v>1</v>
      </c>
      <c r="F26" s="12">
        <v>2</v>
      </c>
      <c r="G26" s="12">
        <v>1</v>
      </c>
      <c r="H26" s="12">
        <v>1</v>
      </c>
      <c r="I26" s="12">
        <v>1</v>
      </c>
      <c r="J26" s="12">
        <v>1</v>
      </c>
      <c r="K26" s="12">
        <v>1</v>
      </c>
      <c r="L26" s="12">
        <v>1</v>
      </c>
      <c r="M26" s="12">
        <v>0</v>
      </c>
      <c r="N26" s="12">
        <v>1</v>
      </c>
      <c r="O26" s="12">
        <v>2</v>
      </c>
      <c r="P26" s="12">
        <v>1</v>
      </c>
      <c r="Q26" s="12" t="s">
        <v>526</v>
      </c>
      <c r="R26" s="12">
        <v>1</v>
      </c>
      <c r="S26" s="12">
        <v>1</v>
      </c>
    </row>
    <row r="27" spans="1:19" x14ac:dyDescent="0.25">
      <c r="A27" t="str">
        <f>'raw data'!F27</f>
        <v>DIPLOMA</v>
      </c>
      <c r="B27" s="7">
        <v>1</v>
      </c>
      <c r="C27" s="12">
        <v>3</v>
      </c>
      <c r="D27" s="12" t="s">
        <v>526</v>
      </c>
      <c r="E27" s="12" t="s">
        <v>526</v>
      </c>
      <c r="F27" s="12">
        <v>5</v>
      </c>
      <c r="G27" s="12">
        <v>2</v>
      </c>
      <c r="H27" s="12">
        <v>2</v>
      </c>
      <c r="I27" s="12">
        <v>1</v>
      </c>
      <c r="J27" s="12">
        <v>1</v>
      </c>
      <c r="K27" s="12">
        <v>1</v>
      </c>
      <c r="L27" s="12">
        <v>0</v>
      </c>
      <c r="M27" s="12" t="s">
        <v>526</v>
      </c>
      <c r="N27" s="12">
        <v>1</v>
      </c>
      <c r="O27" s="12">
        <v>5</v>
      </c>
      <c r="P27" s="12">
        <v>0</v>
      </c>
      <c r="Q27" s="12" t="s">
        <v>526</v>
      </c>
      <c r="R27" s="12" t="s">
        <v>526</v>
      </c>
      <c r="S27" s="12">
        <v>1</v>
      </c>
    </row>
    <row r="28" spans="1:19" x14ac:dyDescent="0.25">
      <c r="A28" t="str">
        <f>'raw data'!F28</f>
        <v>BACHELOR</v>
      </c>
      <c r="B28" s="7">
        <v>2</v>
      </c>
      <c r="C28" s="12">
        <v>2</v>
      </c>
      <c r="D28" s="12">
        <v>2</v>
      </c>
      <c r="E28" s="12">
        <v>4</v>
      </c>
      <c r="F28" s="12">
        <v>1</v>
      </c>
      <c r="G28" s="12">
        <v>1</v>
      </c>
      <c r="H28" s="12">
        <v>1</v>
      </c>
      <c r="I28" s="12">
        <v>1</v>
      </c>
      <c r="J28" s="12" t="s">
        <v>526</v>
      </c>
      <c r="K28" s="12">
        <v>1</v>
      </c>
      <c r="L28" s="12">
        <v>1</v>
      </c>
      <c r="M28" s="12">
        <v>0</v>
      </c>
      <c r="N28" s="12">
        <v>1</v>
      </c>
      <c r="O28" s="12">
        <v>2</v>
      </c>
      <c r="P28" s="12">
        <v>1</v>
      </c>
      <c r="Q28" s="12">
        <v>4</v>
      </c>
      <c r="R28" s="12">
        <v>1</v>
      </c>
      <c r="S28" s="12">
        <v>1</v>
      </c>
    </row>
    <row r="29" spans="1:19" x14ac:dyDescent="0.25">
      <c r="A29" t="str">
        <f>'raw data'!F29</f>
        <v>MASTERS</v>
      </c>
      <c r="B29" s="7">
        <v>3</v>
      </c>
      <c r="C29" s="12">
        <v>3</v>
      </c>
      <c r="D29" s="12">
        <v>2</v>
      </c>
      <c r="E29" s="12">
        <v>5</v>
      </c>
      <c r="F29" s="12">
        <v>2</v>
      </c>
      <c r="G29" s="12">
        <v>1</v>
      </c>
      <c r="H29" s="12">
        <v>1</v>
      </c>
      <c r="I29" s="12" t="s">
        <v>526</v>
      </c>
      <c r="J29" s="12">
        <v>5</v>
      </c>
      <c r="K29" s="12">
        <v>1</v>
      </c>
      <c r="L29" s="12">
        <v>1</v>
      </c>
      <c r="M29" s="12">
        <v>1</v>
      </c>
      <c r="N29" s="12">
        <v>1</v>
      </c>
      <c r="O29" s="12">
        <v>3</v>
      </c>
      <c r="P29" s="12">
        <v>0</v>
      </c>
      <c r="Q29" s="12" t="s">
        <v>526</v>
      </c>
      <c r="R29" s="12">
        <v>0</v>
      </c>
      <c r="S29" s="12" t="s">
        <v>526</v>
      </c>
    </row>
    <row r="30" spans="1:19" x14ac:dyDescent="0.25">
      <c r="A30" t="str">
        <f>'raw data'!F30</f>
        <v>BACHELOR</v>
      </c>
      <c r="B30" s="7">
        <v>2</v>
      </c>
      <c r="C30" s="12">
        <v>4</v>
      </c>
      <c r="D30" s="12" t="s">
        <v>526</v>
      </c>
      <c r="E30" s="12" t="s">
        <v>526</v>
      </c>
      <c r="F30" s="12" t="s">
        <v>526</v>
      </c>
      <c r="G30" s="12" t="s">
        <v>526</v>
      </c>
      <c r="H30" s="12">
        <v>5</v>
      </c>
      <c r="I30" s="12" t="s">
        <v>526</v>
      </c>
      <c r="J30" s="12">
        <v>2</v>
      </c>
      <c r="K30" s="12">
        <v>1</v>
      </c>
      <c r="L30" s="12">
        <v>1</v>
      </c>
      <c r="M30" s="12">
        <v>1</v>
      </c>
      <c r="N30" s="12">
        <v>0</v>
      </c>
      <c r="O30" s="12">
        <v>3</v>
      </c>
      <c r="P30" s="12">
        <v>1</v>
      </c>
      <c r="Q30" s="12">
        <v>4</v>
      </c>
      <c r="R30" s="12">
        <v>1</v>
      </c>
      <c r="S30" s="12">
        <v>1</v>
      </c>
    </row>
    <row r="31" spans="1:19" x14ac:dyDescent="0.25">
      <c r="A31" t="str">
        <f>'raw data'!F31</f>
        <v>MASTERS</v>
      </c>
      <c r="B31" s="7">
        <v>3</v>
      </c>
      <c r="C31" s="12">
        <v>4</v>
      </c>
      <c r="D31" s="12" t="s">
        <v>526</v>
      </c>
      <c r="E31" s="12" t="s">
        <v>526</v>
      </c>
      <c r="F31" s="12">
        <v>5</v>
      </c>
      <c r="G31" s="12">
        <v>5</v>
      </c>
      <c r="H31" s="12">
        <v>2</v>
      </c>
      <c r="I31" s="12">
        <v>2</v>
      </c>
      <c r="J31" s="12">
        <v>2</v>
      </c>
      <c r="K31" s="12">
        <v>1</v>
      </c>
      <c r="L31" s="12">
        <v>0</v>
      </c>
      <c r="M31" s="12">
        <v>0</v>
      </c>
      <c r="N31" s="12">
        <v>0</v>
      </c>
      <c r="O31" s="12">
        <v>1</v>
      </c>
      <c r="P31" s="12">
        <v>0</v>
      </c>
      <c r="Q31" s="12" t="s">
        <v>526</v>
      </c>
      <c r="R31" s="12" t="s">
        <v>526</v>
      </c>
      <c r="S31" s="12" t="s">
        <v>526</v>
      </c>
    </row>
    <row r="32" spans="1:19" x14ac:dyDescent="0.25">
      <c r="A32" t="str">
        <f>'raw data'!F32</f>
        <v>BACHELOR</v>
      </c>
      <c r="B32" s="7">
        <v>2</v>
      </c>
      <c r="C32" s="12">
        <v>2</v>
      </c>
      <c r="D32" s="12">
        <v>2</v>
      </c>
      <c r="E32" s="12">
        <v>5</v>
      </c>
      <c r="F32" s="12" t="s">
        <v>526</v>
      </c>
      <c r="G32" s="12">
        <v>1</v>
      </c>
      <c r="H32" s="12">
        <v>1</v>
      </c>
      <c r="I32" s="12" t="s">
        <v>526</v>
      </c>
      <c r="J32" s="12">
        <v>1</v>
      </c>
      <c r="K32" s="12">
        <v>0</v>
      </c>
      <c r="L32" s="12">
        <v>1</v>
      </c>
      <c r="M32" s="12">
        <v>1</v>
      </c>
      <c r="N32" s="12">
        <v>1</v>
      </c>
      <c r="O32" s="12">
        <v>1</v>
      </c>
      <c r="P32" s="12">
        <v>0</v>
      </c>
      <c r="Q32" s="12" t="s">
        <v>526</v>
      </c>
      <c r="R32" s="12">
        <v>0</v>
      </c>
      <c r="S32" s="12">
        <v>0</v>
      </c>
    </row>
    <row r="33" spans="1:19" x14ac:dyDescent="0.25">
      <c r="A33" t="str">
        <f>'raw data'!F33</f>
        <v>BACHELOR</v>
      </c>
      <c r="B33" s="7">
        <v>2</v>
      </c>
      <c r="C33" s="12">
        <v>3</v>
      </c>
      <c r="D33" s="12">
        <v>4</v>
      </c>
      <c r="E33" s="12" t="s">
        <v>526</v>
      </c>
      <c r="F33" s="12">
        <v>1</v>
      </c>
      <c r="G33" s="12">
        <v>2</v>
      </c>
      <c r="H33" s="12">
        <v>2</v>
      </c>
      <c r="I33" s="12">
        <v>2</v>
      </c>
      <c r="J33" s="12">
        <v>1</v>
      </c>
      <c r="K33" s="12">
        <v>1</v>
      </c>
      <c r="L33" s="12" t="s">
        <v>526</v>
      </c>
      <c r="M33" s="12">
        <v>0</v>
      </c>
      <c r="N33" s="12">
        <v>0</v>
      </c>
      <c r="O33" s="12">
        <v>4</v>
      </c>
      <c r="P33" s="12">
        <v>1</v>
      </c>
      <c r="Q33" s="12">
        <v>1</v>
      </c>
      <c r="R33" s="12">
        <v>0</v>
      </c>
      <c r="S33" s="12">
        <v>0</v>
      </c>
    </row>
    <row r="34" spans="1:19" x14ac:dyDescent="0.25">
      <c r="A34" t="str">
        <f>'raw data'!F34</f>
        <v>DIPLOMA</v>
      </c>
      <c r="B34" s="7">
        <v>1</v>
      </c>
      <c r="C34" s="12">
        <v>1</v>
      </c>
      <c r="D34" s="12">
        <v>1</v>
      </c>
      <c r="E34" s="12">
        <v>2</v>
      </c>
      <c r="F34" s="12">
        <v>2</v>
      </c>
      <c r="G34" s="12">
        <v>1</v>
      </c>
      <c r="H34" s="12">
        <v>1</v>
      </c>
      <c r="I34" s="12">
        <v>1</v>
      </c>
      <c r="J34" s="12">
        <v>1</v>
      </c>
      <c r="K34" s="12">
        <v>0</v>
      </c>
      <c r="L34" s="12" t="s">
        <v>526</v>
      </c>
      <c r="M34" s="12">
        <v>0</v>
      </c>
      <c r="N34" s="12">
        <v>1</v>
      </c>
      <c r="O34" s="12">
        <v>4</v>
      </c>
      <c r="P34" s="12" t="s">
        <v>526</v>
      </c>
      <c r="Q34" s="12" t="s">
        <v>526</v>
      </c>
      <c r="R34" s="12">
        <v>1</v>
      </c>
      <c r="S34" s="12" t="s">
        <v>526</v>
      </c>
    </row>
    <row r="35" spans="1:19" x14ac:dyDescent="0.25">
      <c r="A35" t="str">
        <f>'raw data'!F35</f>
        <v>BACHELOR</v>
      </c>
      <c r="B35" s="7">
        <v>2</v>
      </c>
      <c r="C35" s="12">
        <v>3</v>
      </c>
      <c r="D35" s="12">
        <v>4</v>
      </c>
      <c r="E35" s="12" t="s">
        <v>526</v>
      </c>
      <c r="F35" s="12">
        <v>5</v>
      </c>
      <c r="G35" s="12">
        <v>2</v>
      </c>
      <c r="H35" s="12">
        <v>2</v>
      </c>
      <c r="I35" s="12">
        <v>5</v>
      </c>
      <c r="J35" s="12">
        <v>1</v>
      </c>
      <c r="K35" s="12">
        <v>1</v>
      </c>
      <c r="L35" s="12">
        <v>1</v>
      </c>
      <c r="M35" s="12">
        <v>1</v>
      </c>
      <c r="N35" s="12" t="s">
        <v>526</v>
      </c>
      <c r="O35" s="12">
        <v>2</v>
      </c>
      <c r="P35" s="12">
        <v>1</v>
      </c>
      <c r="Q35" s="12">
        <v>1</v>
      </c>
      <c r="R35" s="12">
        <v>1</v>
      </c>
      <c r="S35" s="12">
        <v>1</v>
      </c>
    </row>
    <row r="36" spans="1:19" x14ac:dyDescent="0.25">
      <c r="A36" t="str">
        <f>'raw data'!F36</f>
        <v>BACHELOR</v>
      </c>
      <c r="B36" s="7">
        <v>2</v>
      </c>
      <c r="C36" s="12">
        <v>4</v>
      </c>
      <c r="D36" s="12" t="s">
        <v>526</v>
      </c>
      <c r="E36" s="12" t="s">
        <v>526</v>
      </c>
      <c r="F36" s="12" t="s">
        <v>526</v>
      </c>
      <c r="G36" s="12" t="s">
        <v>526</v>
      </c>
      <c r="H36" s="12">
        <v>5</v>
      </c>
      <c r="I36" s="12">
        <v>2</v>
      </c>
      <c r="J36" s="12">
        <v>5</v>
      </c>
      <c r="K36" s="12" t="s">
        <v>526</v>
      </c>
      <c r="L36" s="12">
        <v>1</v>
      </c>
      <c r="M36" s="12">
        <v>0</v>
      </c>
      <c r="N36" s="12" t="s">
        <v>526</v>
      </c>
      <c r="O36" s="12">
        <v>5</v>
      </c>
      <c r="P36" s="12">
        <v>1</v>
      </c>
      <c r="Q36" s="12">
        <v>3</v>
      </c>
      <c r="R36" s="12">
        <v>1</v>
      </c>
      <c r="S36" s="12">
        <v>0</v>
      </c>
    </row>
    <row r="37" spans="1:19" x14ac:dyDescent="0.25">
      <c r="A37" t="str">
        <f>'raw data'!F37</f>
        <v>BACHELOR</v>
      </c>
      <c r="B37" s="7">
        <v>2</v>
      </c>
      <c r="C37" s="12">
        <v>2</v>
      </c>
      <c r="D37" s="12">
        <v>2</v>
      </c>
      <c r="E37" s="12">
        <v>5</v>
      </c>
      <c r="F37" s="12" t="s">
        <v>526</v>
      </c>
      <c r="G37" s="12">
        <v>1</v>
      </c>
      <c r="H37" s="12" t="s">
        <v>526</v>
      </c>
      <c r="I37" s="12" t="s">
        <v>526</v>
      </c>
      <c r="J37" s="12">
        <v>1</v>
      </c>
      <c r="K37" s="12">
        <v>0</v>
      </c>
      <c r="L37" s="12">
        <v>1</v>
      </c>
      <c r="M37" s="12">
        <v>0</v>
      </c>
      <c r="N37" s="12">
        <v>0</v>
      </c>
      <c r="O37" s="12">
        <v>1</v>
      </c>
      <c r="P37" s="12">
        <v>0</v>
      </c>
      <c r="Q37" s="12" t="s">
        <v>526</v>
      </c>
      <c r="R37" s="12">
        <v>0</v>
      </c>
      <c r="S37" s="12">
        <v>0</v>
      </c>
    </row>
    <row r="38" spans="1:19" x14ac:dyDescent="0.25">
      <c r="A38" t="str">
        <f>'raw data'!F38</f>
        <v>BACHELOR</v>
      </c>
      <c r="B38" s="7">
        <v>2</v>
      </c>
      <c r="C38" s="12">
        <v>3</v>
      </c>
      <c r="D38" s="12" t="s">
        <v>526</v>
      </c>
      <c r="E38" s="12" t="s">
        <v>526</v>
      </c>
      <c r="F38" s="12" t="s">
        <v>526</v>
      </c>
      <c r="G38" s="12">
        <v>5</v>
      </c>
      <c r="H38" s="12">
        <v>5</v>
      </c>
      <c r="I38" s="12">
        <v>5</v>
      </c>
      <c r="J38" s="12">
        <v>2</v>
      </c>
      <c r="K38" s="12">
        <v>1</v>
      </c>
      <c r="L38" s="12">
        <v>1</v>
      </c>
      <c r="M38" s="12">
        <v>1</v>
      </c>
      <c r="N38" s="12">
        <v>0</v>
      </c>
      <c r="O38" s="12">
        <v>3</v>
      </c>
      <c r="P38" s="12">
        <v>0</v>
      </c>
      <c r="Q38" s="12" t="s">
        <v>526</v>
      </c>
      <c r="R38" s="12">
        <v>1</v>
      </c>
      <c r="S38" s="12">
        <v>1</v>
      </c>
    </row>
    <row r="39" spans="1:19" x14ac:dyDescent="0.25">
      <c r="A39" t="str">
        <f>'raw data'!F39</f>
        <v>DIPLOMA</v>
      </c>
      <c r="B39" s="7">
        <v>1</v>
      </c>
      <c r="C39" s="12">
        <v>1</v>
      </c>
      <c r="D39" s="12">
        <v>1</v>
      </c>
      <c r="E39" s="12">
        <v>1</v>
      </c>
      <c r="F39" s="12">
        <v>2</v>
      </c>
      <c r="G39" s="12">
        <v>1</v>
      </c>
      <c r="H39" s="12" t="s">
        <v>526</v>
      </c>
      <c r="I39" s="12">
        <v>1</v>
      </c>
      <c r="J39" s="12">
        <v>1</v>
      </c>
      <c r="K39" s="12">
        <v>1</v>
      </c>
      <c r="L39" s="12">
        <v>1</v>
      </c>
      <c r="M39" s="12">
        <v>0</v>
      </c>
      <c r="N39" s="12">
        <v>1</v>
      </c>
      <c r="O39" s="12">
        <v>2</v>
      </c>
      <c r="P39" s="12">
        <v>0</v>
      </c>
      <c r="Q39" s="12" t="s">
        <v>526</v>
      </c>
      <c r="R39" s="12">
        <v>1</v>
      </c>
      <c r="S39" s="12">
        <v>1</v>
      </c>
    </row>
    <row r="40" spans="1:19" x14ac:dyDescent="0.25">
      <c r="A40" t="str">
        <f>'raw data'!F40</f>
        <v>BACHELOR</v>
      </c>
      <c r="B40" s="7">
        <v>2</v>
      </c>
      <c r="C40" s="12">
        <v>2</v>
      </c>
      <c r="D40" s="12">
        <v>1</v>
      </c>
      <c r="E40" s="12">
        <v>1</v>
      </c>
      <c r="F40" s="12">
        <v>1</v>
      </c>
      <c r="G40" s="12">
        <v>1</v>
      </c>
      <c r="H40" s="12">
        <v>2</v>
      </c>
      <c r="I40" s="12">
        <v>1</v>
      </c>
      <c r="J40" s="12" t="s">
        <v>526</v>
      </c>
      <c r="K40" s="12">
        <v>0</v>
      </c>
      <c r="L40" s="12">
        <v>1</v>
      </c>
      <c r="M40" s="12">
        <v>0</v>
      </c>
      <c r="N40" s="12">
        <v>0</v>
      </c>
      <c r="O40" s="12">
        <v>1</v>
      </c>
      <c r="P40" s="12" t="s">
        <v>526</v>
      </c>
      <c r="Q40" s="12" t="s">
        <v>526</v>
      </c>
      <c r="R40" s="12">
        <v>0</v>
      </c>
      <c r="S40" s="12">
        <v>0</v>
      </c>
    </row>
    <row r="41" spans="1:19" x14ac:dyDescent="0.25">
      <c r="A41" t="str">
        <f>'raw data'!F41</f>
        <v>DIPLOMA</v>
      </c>
      <c r="B41" s="7">
        <v>1</v>
      </c>
      <c r="C41" s="12">
        <v>4</v>
      </c>
      <c r="D41" s="12" t="s">
        <v>526</v>
      </c>
      <c r="E41" s="12" t="s">
        <v>526</v>
      </c>
      <c r="F41" s="12">
        <v>2</v>
      </c>
      <c r="G41" s="12" t="s">
        <v>526</v>
      </c>
      <c r="H41" s="12">
        <v>5</v>
      </c>
      <c r="I41" s="12" t="s">
        <v>526</v>
      </c>
      <c r="J41" s="12" t="s">
        <v>526</v>
      </c>
      <c r="K41" s="12">
        <v>1</v>
      </c>
      <c r="L41" s="12">
        <v>1</v>
      </c>
      <c r="M41" s="12">
        <v>0</v>
      </c>
      <c r="N41" s="12">
        <v>0</v>
      </c>
      <c r="O41" s="12">
        <v>4</v>
      </c>
      <c r="P41" s="12">
        <v>1</v>
      </c>
      <c r="Q41" s="12">
        <v>3</v>
      </c>
      <c r="R41" s="12">
        <v>1</v>
      </c>
      <c r="S41" s="12">
        <v>0</v>
      </c>
    </row>
    <row r="42" spans="1:19" x14ac:dyDescent="0.25">
      <c r="A42" t="str">
        <f>'raw data'!F42</f>
        <v>DIPLOMA</v>
      </c>
      <c r="B42" s="7">
        <v>1</v>
      </c>
      <c r="C42" s="12">
        <v>5</v>
      </c>
      <c r="D42" s="12">
        <v>1</v>
      </c>
      <c r="E42" s="12">
        <v>5</v>
      </c>
      <c r="F42" s="12">
        <v>2</v>
      </c>
      <c r="G42" s="12">
        <v>1</v>
      </c>
      <c r="H42" s="12" t="s">
        <v>526</v>
      </c>
      <c r="I42" s="12" t="s">
        <v>526</v>
      </c>
      <c r="J42" s="12">
        <v>2</v>
      </c>
      <c r="K42" s="12" t="s">
        <v>526</v>
      </c>
      <c r="L42" s="12">
        <v>1</v>
      </c>
      <c r="M42" s="12">
        <v>0</v>
      </c>
      <c r="N42" s="12">
        <v>1</v>
      </c>
      <c r="O42" s="12">
        <v>2</v>
      </c>
      <c r="P42" s="12">
        <v>0</v>
      </c>
      <c r="Q42" s="12" t="s">
        <v>526</v>
      </c>
      <c r="R42" s="12">
        <v>1</v>
      </c>
      <c r="S42" s="12" t="s">
        <v>526</v>
      </c>
    </row>
    <row r="43" spans="1:19" x14ac:dyDescent="0.25">
      <c r="A43" t="str">
        <f>'raw data'!F43</f>
        <v>BACHELOR</v>
      </c>
      <c r="B43" s="7">
        <v>2</v>
      </c>
      <c r="C43" s="12">
        <v>2</v>
      </c>
      <c r="D43" s="12">
        <v>2</v>
      </c>
      <c r="E43" s="12">
        <v>5</v>
      </c>
      <c r="F43" s="12">
        <v>1</v>
      </c>
      <c r="G43" s="12">
        <v>2</v>
      </c>
      <c r="H43" s="12">
        <v>1</v>
      </c>
      <c r="I43" s="12">
        <v>1</v>
      </c>
      <c r="J43" s="12">
        <v>2</v>
      </c>
      <c r="K43" s="12">
        <v>1</v>
      </c>
      <c r="L43" s="12">
        <v>1</v>
      </c>
      <c r="M43" s="12">
        <v>0</v>
      </c>
      <c r="N43" s="12">
        <v>0</v>
      </c>
      <c r="O43" s="12">
        <v>3</v>
      </c>
      <c r="P43" s="12">
        <v>1</v>
      </c>
      <c r="Q43" s="12">
        <v>3</v>
      </c>
      <c r="R43" s="12" t="s">
        <v>526</v>
      </c>
      <c r="S43" s="12">
        <v>1</v>
      </c>
    </row>
    <row r="44" spans="1:19" x14ac:dyDescent="0.25">
      <c r="A44" t="str">
        <f>'raw data'!F44</f>
        <v>MASTERS</v>
      </c>
      <c r="B44" s="7">
        <v>3</v>
      </c>
      <c r="C44" s="12">
        <v>4</v>
      </c>
      <c r="D44" s="12" t="s">
        <v>526</v>
      </c>
      <c r="E44" s="12" t="s">
        <v>526</v>
      </c>
      <c r="F44" s="12" t="s">
        <v>526</v>
      </c>
      <c r="G44" s="12" t="s">
        <v>526</v>
      </c>
      <c r="H44" s="12">
        <v>5</v>
      </c>
      <c r="I44" s="12">
        <v>5</v>
      </c>
      <c r="J44" s="12">
        <v>5</v>
      </c>
      <c r="K44" s="12" t="s">
        <v>526</v>
      </c>
      <c r="L44" s="12" t="s">
        <v>526</v>
      </c>
      <c r="M44" s="12">
        <v>0</v>
      </c>
      <c r="N44" s="12">
        <v>0</v>
      </c>
      <c r="O44" s="12">
        <v>5</v>
      </c>
      <c r="P44" s="12">
        <v>0</v>
      </c>
      <c r="Q44" s="12" t="s">
        <v>526</v>
      </c>
      <c r="R44" s="12">
        <v>1</v>
      </c>
      <c r="S44" s="12">
        <v>0</v>
      </c>
    </row>
    <row r="45" spans="1:19" x14ac:dyDescent="0.25">
      <c r="A45" t="str">
        <f>'raw data'!F45</f>
        <v>BACHELOR</v>
      </c>
      <c r="B45" s="7">
        <v>2</v>
      </c>
      <c r="C45" s="12">
        <v>4</v>
      </c>
      <c r="D45" s="12">
        <v>2</v>
      </c>
      <c r="E45" s="12">
        <v>1</v>
      </c>
      <c r="F45" s="12">
        <v>5</v>
      </c>
      <c r="G45" s="12">
        <v>5</v>
      </c>
      <c r="H45" s="12">
        <v>5</v>
      </c>
      <c r="I45" s="12">
        <v>2</v>
      </c>
      <c r="J45" s="12">
        <v>2</v>
      </c>
      <c r="K45" s="12">
        <v>1</v>
      </c>
      <c r="L45" s="12">
        <v>1</v>
      </c>
      <c r="M45" s="12">
        <v>0</v>
      </c>
      <c r="N45" s="12">
        <v>0</v>
      </c>
      <c r="O45" s="12">
        <v>5</v>
      </c>
      <c r="P45" s="12">
        <v>1</v>
      </c>
      <c r="Q45" s="12">
        <v>1</v>
      </c>
      <c r="R45" s="12">
        <v>1</v>
      </c>
      <c r="S45" s="12">
        <v>1</v>
      </c>
    </row>
    <row r="46" spans="1:19" x14ac:dyDescent="0.25">
      <c r="A46" t="str">
        <f>'raw data'!F46</f>
        <v>BACHELOR</v>
      </c>
      <c r="B46" s="7">
        <v>2</v>
      </c>
      <c r="C46" s="12">
        <v>3</v>
      </c>
      <c r="D46" s="12">
        <v>2</v>
      </c>
      <c r="E46" s="12">
        <v>4</v>
      </c>
      <c r="F46" s="12">
        <v>1</v>
      </c>
      <c r="G46" s="12">
        <v>2</v>
      </c>
      <c r="H46" s="12">
        <v>2</v>
      </c>
      <c r="I46" s="12">
        <v>2</v>
      </c>
      <c r="J46" s="12">
        <v>2</v>
      </c>
      <c r="K46" s="12">
        <v>1</v>
      </c>
      <c r="L46" s="12">
        <v>1</v>
      </c>
      <c r="M46" s="12" t="s">
        <v>526</v>
      </c>
      <c r="N46" s="12">
        <v>0</v>
      </c>
      <c r="O46" s="12">
        <v>5</v>
      </c>
      <c r="P46" s="12">
        <v>1</v>
      </c>
      <c r="Q46" s="12">
        <v>3</v>
      </c>
      <c r="R46" s="12">
        <v>1</v>
      </c>
      <c r="S46" s="12">
        <v>1</v>
      </c>
    </row>
    <row r="47" spans="1:19" x14ac:dyDescent="0.25">
      <c r="A47" t="str">
        <f>'raw data'!F47</f>
        <v>DIPLOMA</v>
      </c>
      <c r="B47" s="7">
        <v>1</v>
      </c>
      <c r="C47" s="12">
        <v>1</v>
      </c>
      <c r="D47" s="12">
        <v>1</v>
      </c>
      <c r="E47" s="12">
        <v>4</v>
      </c>
      <c r="F47" s="12">
        <v>2</v>
      </c>
      <c r="G47" s="12">
        <v>1</v>
      </c>
      <c r="H47" s="12">
        <v>1</v>
      </c>
      <c r="I47" s="12">
        <v>1</v>
      </c>
      <c r="J47" s="12">
        <v>5</v>
      </c>
      <c r="K47" s="12" t="s">
        <v>526</v>
      </c>
      <c r="L47" s="12">
        <v>1</v>
      </c>
      <c r="M47" s="12">
        <v>0</v>
      </c>
      <c r="N47" s="12">
        <v>1</v>
      </c>
      <c r="O47" s="12">
        <v>3</v>
      </c>
      <c r="P47" s="12" t="s">
        <v>526</v>
      </c>
      <c r="Q47" s="12" t="s">
        <v>526</v>
      </c>
      <c r="R47" s="12">
        <v>1</v>
      </c>
      <c r="S47" s="12" t="s">
        <v>526</v>
      </c>
    </row>
    <row r="48" spans="1:19" x14ac:dyDescent="0.25">
      <c r="A48" t="str">
        <f>'raw data'!F48</f>
        <v>BACHELOR</v>
      </c>
      <c r="B48" s="7">
        <v>2</v>
      </c>
      <c r="C48" s="12">
        <v>2</v>
      </c>
      <c r="D48" s="12">
        <v>2</v>
      </c>
      <c r="E48" s="12">
        <v>5</v>
      </c>
      <c r="F48" s="12">
        <v>1</v>
      </c>
      <c r="G48" s="12">
        <v>2</v>
      </c>
      <c r="H48" s="12">
        <v>1</v>
      </c>
      <c r="I48" s="12">
        <v>1</v>
      </c>
      <c r="J48" s="12">
        <v>2</v>
      </c>
      <c r="K48" s="12">
        <v>1</v>
      </c>
      <c r="L48" s="12">
        <v>1</v>
      </c>
      <c r="M48" s="12">
        <v>1</v>
      </c>
      <c r="N48" s="12">
        <v>0</v>
      </c>
      <c r="O48" s="12">
        <v>2</v>
      </c>
      <c r="P48" s="12">
        <v>1</v>
      </c>
      <c r="Q48" s="12">
        <v>4</v>
      </c>
      <c r="R48" s="12" t="s">
        <v>526</v>
      </c>
      <c r="S48" s="12">
        <v>1</v>
      </c>
    </row>
    <row r="49" spans="1:19" x14ac:dyDescent="0.25">
      <c r="A49" t="str">
        <f>'raw data'!F49</f>
        <v>DIPLOMA</v>
      </c>
      <c r="B49" s="7">
        <v>1</v>
      </c>
      <c r="C49" s="12">
        <v>1</v>
      </c>
      <c r="D49" s="12">
        <v>1</v>
      </c>
      <c r="E49" s="12">
        <v>1</v>
      </c>
      <c r="F49" s="12">
        <v>2</v>
      </c>
      <c r="G49" s="12">
        <v>1</v>
      </c>
      <c r="H49" s="12" t="s">
        <v>526</v>
      </c>
      <c r="I49" s="12">
        <v>1</v>
      </c>
      <c r="J49" s="12">
        <v>1</v>
      </c>
      <c r="K49" s="12">
        <v>1</v>
      </c>
      <c r="L49" s="12">
        <v>1</v>
      </c>
      <c r="M49" s="12">
        <v>0</v>
      </c>
      <c r="N49" s="12">
        <v>1</v>
      </c>
      <c r="O49" s="12">
        <v>2</v>
      </c>
      <c r="P49" s="12">
        <v>1</v>
      </c>
      <c r="Q49" s="12">
        <v>3</v>
      </c>
      <c r="R49" s="12">
        <v>1</v>
      </c>
      <c r="S49" s="12">
        <v>1</v>
      </c>
    </row>
    <row r="50" spans="1:19" x14ac:dyDescent="0.25">
      <c r="A50" t="str">
        <f>'raw data'!F50</f>
        <v>BACHELOR</v>
      </c>
      <c r="B50" s="7">
        <v>2</v>
      </c>
      <c r="C50" s="12">
        <v>3</v>
      </c>
      <c r="D50" s="12" t="s">
        <v>526</v>
      </c>
      <c r="E50" s="12" t="s">
        <v>526</v>
      </c>
      <c r="F50" s="12">
        <v>5</v>
      </c>
      <c r="G50" s="12">
        <v>2</v>
      </c>
      <c r="H50" s="12">
        <v>2</v>
      </c>
      <c r="I50" s="12">
        <v>2</v>
      </c>
      <c r="J50" s="12">
        <v>2</v>
      </c>
      <c r="K50" s="12">
        <v>0</v>
      </c>
      <c r="L50" s="12">
        <v>0</v>
      </c>
      <c r="M50" s="12" t="s">
        <v>526</v>
      </c>
      <c r="N50" s="12">
        <v>1</v>
      </c>
      <c r="O50" s="12">
        <v>5</v>
      </c>
      <c r="P50" s="12">
        <v>1</v>
      </c>
      <c r="Q50" s="12">
        <v>2</v>
      </c>
      <c r="R50" s="12">
        <v>1</v>
      </c>
      <c r="S50" s="12">
        <v>1</v>
      </c>
    </row>
    <row r="51" spans="1:19" x14ac:dyDescent="0.25">
      <c r="A51" t="str">
        <f>'raw data'!F51</f>
        <v>MASTERS</v>
      </c>
      <c r="B51" s="7">
        <v>3</v>
      </c>
      <c r="C51" s="12">
        <v>4</v>
      </c>
      <c r="D51" s="12" t="s">
        <v>526</v>
      </c>
      <c r="E51" s="12" t="s">
        <v>526</v>
      </c>
      <c r="F51" s="12" t="s">
        <v>526</v>
      </c>
      <c r="G51" s="12" t="s">
        <v>526</v>
      </c>
      <c r="H51" s="12" t="s">
        <v>526</v>
      </c>
      <c r="I51" s="12" t="s">
        <v>526</v>
      </c>
      <c r="J51" s="12">
        <v>5</v>
      </c>
      <c r="K51" s="12" t="s">
        <v>526</v>
      </c>
      <c r="L51" s="12" t="s">
        <v>526</v>
      </c>
      <c r="M51" s="12">
        <v>0</v>
      </c>
      <c r="N51" s="12">
        <v>0</v>
      </c>
      <c r="O51" s="12">
        <v>5</v>
      </c>
      <c r="P51" s="12">
        <v>0</v>
      </c>
      <c r="Q51" s="12" t="s">
        <v>526</v>
      </c>
      <c r="R51" s="12">
        <v>1</v>
      </c>
      <c r="S51" s="12">
        <v>0</v>
      </c>
    </row>
    <row r="52" spans="1:19" x14ac:dyDescent="0.25">
      <c r="A52" t="str">
        <f>'raw data'!F52</f>
        <v>BACHELOR</v>
      </c>
      <c r="B52" s="7">
        <v>2</v>
      </c>
      <c r="C52" s="12">
        <v>3</v>
      </c>
      <c r="D52" s="12">
        <v>2</v>
      </c>
      <c r="E52" s="12">
        <v>4</v>
      </c>
      <c r="F52" s="12">
        <v>5</v>
      </c>
      <c r="G52" s="12">
        <v>2</v>
      </c>
      <c r="H52" s="12">
        <v>2</v>
      </c>
      <c r="I52" s="12">
        <v>2</v>
      </c>
      <c r="J52" s="12">
        <v>2</v>
      </c>
      <c r="K52" s="12">
        <v>1</v>
      </c>
      <c r="L52" s="12">
        <v>1</v>
      </c>
      <c r="M52" s="12">
        <v>0</v>
      </c>
      <c r="N52" s="12">
        <v>1</v>
      </c>
      <c r="O52" s="12">
        <v>4</v>
      </c>
      <c r="P52" s="12">
        <v>1</v>
      </c>
      <c r="Q52" s="12">
        <v>2</v>
      </c>
      <c r="R52" s="12">
        <v>1</v>
      </c>
      <c r="S52" s="12">
        <v>1</v>
      </c>
    </row>
    <row r="53" spans="1:19" x14ac:dyDescent="0.25">
      <c r="A53" t="str">
        <f>'raw data'!F53</f>
        <v>BACHELOR</v>
      </c>
      <c r="B53" s="7">
        <v>2</v>
      </c>
      <c r="C53" s="12">
        <v>2</v>
      </c>
      <c r="D53" s="12">
        <v>2</v>
      </c>
      <c r="E53" s="12">
        <v>5</v>
      </c>
      <c r="F53" s="12" t="s">
        <v>526</v>
      </c>
      <c r="G53" s="12">
        <v>1</v>
      </c>
      <c r="H53" s="12">
        <v>1</v>
      </c>
      <c r="I53" s="12" t="s">
        <v>526</v>
      </c>
      <c r="J53" s="12">
        <v>1</v>
      </c>
      <c r="K53" s="12">
        <v>0</v>
      </c>
      <c r="L53" s="12">
        <v>1</v>
      </c>
      <c r="M53" s="12">
        <v>1</v>
      </c>
      <c r="N53" s="12">
        <v>1</v>
      </c>
      <c r="O53" s="12">
        <v>1</v>
      </c>
      <c r="P53" s="12">
        <v>0</v>
      </c>
      <c r="Q53" s="12" t="s">
        <v>526</v>
      </c>
      <c r="R53" s="12">
        <v>0</v>
      </c>
      <c r="S53" s="12">
        <v>0</v>
      </c>
    </row>
    <row r="54" spans="1:19" x14ac:dyDescent="0.25">
      <c r="A54" t="str">
        <f>'raw data'!F54</f>
        <v>MASTERS</v>
      </c>
      <c r="B54" s="7">
        <v>3</v>
      </c>
      <c r="C54" s="12">
        <v>5</v>
      </c>
      <c r="D54" s="12" t="s">
        <v>526</v>
      </c>
      <c r="E54" s="12" t="s">
        <v>526</v>
      </c>
      <c r="F54" s="12" t="s">
        <v>526</v>
      </c>
      <c r="G54" s="12" t="s">
        <v>526</v>
      </c>
      <c r="H54" s="12" t="s">
        <v>526</v>
      </c>
      <c r="I54" s="12" t="s">
        <v>526</v>
      </c>
      <c r="J54" s="12">
        <v>5</v>
      </c>
      <c r="K54" s="12">
        <v>1</v>
      </c>
      <c r="L54" s="12" t="s">
        <v>526</v>
      </c>
      <c r="M54" s="12">
        <v>0</v>
      </c>
      <c r="N54" s="12">
        <v>1</v>
      </c>
      <c r="O54" s="12">
        <v>4</v>
      </c>
      <c r="P54" s="12" t="s">
        <v>526</v>
      </c>
      <c r="Q54" s="12" t="s">
        <v>526</v>
      </c>
      <c r="R54" s="12">
        <v>1</v>
      </c>
      <c r="S54" s="12">
        <v>1</v>
      </c>
    </row>
    <row r="55" spans="1:19" x14ac:dyDescent="0.25">
      <c r="A55" t="str">
        <f>'raw data'!F55</f>
        <v>BACHELOR</v>
      </c>
      <c r="B55" s="7">
        <v>2</v>
      </c>
      <c r="C55" s="12">
        <v>2</v>
      </c>
      <c r="D55" s="12">
        <v>2</v>
      </c>
      <c r="E55" s="12">
        <v>5</v>
      </c>
      <c r="F55" s="12" t="s">
        <v>526</v>
      </c>
      <c r="G55" s="12">
        <v>1</v>
      </c>
      <c r="H55" s="12">
        <v>1</v>
      </c>
      <c r="I55" s="12" t="s">
        <v>526</v>
      </c>
      <c r="J55" s="12">
        <v>1</v>
      </c>
      <c r="K55" s="12">
        <v>0</v>
      </c>
      <c r="L55" s="12">
        <v>1</v>
      </c>
      <c r="M55" s="12">
        <v>1</v>
      </c>
      <c r="N55" s="12">
        <v>1</v>
      </c>
      <c r="O55" s="12">
        <v>1</v>
      </c>
      <c r="P55" s="12">
        <v>0</v>
      </c>
      <c r="Q55" s="12" t="s">
        <v>526</v>
      </c>
      <c r="R55" s="12">
        <v>0</v>
      </c>
      <c r="S55" s="12">
        <v>0</v>
      </c>
    </row>
    <row r="56" spans="1:19" x14ac:dyDescent="0.25">
      <c r="A56" t="str">
        <f>'raw data'!F56</f>
        <v>DIPLOMA</v>
      </c>
      <c r="B56" s="7">
        <v>1</v>
      </c>
      <c r="C56" s="12">
        <v>1</v>
      </c>
      <c r="D56" s="12">
        <v>1</v>
      </c>
      <c r="E56" s="12">
        <v>5</v>
      </c>
      <c r="F56" s="12">
        <v>2</v>
      </c>
      <c r="G56" s="12">
        <v>1</v>
      </c>
      <c r="H56" s="12" t="s">
        <v>526</v>
      </c>
      <c r="I56" s="12">
        <v>1</v>
      </c>
      <c r="J56" s="12">
        <v>2</v>
      </c>
      <c r="K56" s="12" t="s">
        <v>526</v>
      </c>
      <c r="L56" s="12">
        <v>1</v>
      </c>
      <c r="M56" s="12">
        <v>0</v>
      </c>
      <c r="N56" s="12">
        <v>1</v>
      </c>
      <c r="O56" s="12">
        <v>4</v>
      </c>
      <c r="P56" s="12">
        <v>0</v>
      </c>
      <c r="Q56" s="12" t="s">
        <v>526</v>
      </c>
      <c r="R56" s="12">
        <v>1</v>
      </c>
      <c r="S56" s="12" t="s">
        <v>526</v>
      </c>
    </row>
    <row r="57" spans="1:19" x14ac:dyDescent="0.25">
      <c r="A57" t="str">
        <f>'raw data'!F57</f>
        <v>DIPLOMA</v>
      </c>
      <c r="B57" s="7">
        <v>1</v>
      </c>
      <c r="C57" s="12">
        <v>3</v>
      </c>
      <c r="D57" s="12">
        <v>4</v>
      </c>
      <c r="E57" s="12" t="s">
        <v>526</v>
      </c>
      <c r="F57" s="12">
        <v>5</v>
      </c>
      <c r="G57" s="12">
        <v>1</v>
      </c>
      <c r="H57" s="12">
        <v>2</v>
      </c>
      <c r="I57" s="12">
        <v>1</v>
      </c>
      <c r="J57" s="12">
        <v>1</v>
      </c>
      <c r="K57" s="12">
        <v>0</v>
      </c>
      <c r="L57" s="12">
        <v>0</v>
      </c>
      <c r="M57" s="12">
        <v>0</v>
      </c>
      <c r="N57" s="12">
        <v>1</v>
      </c>
      <c r="O57" s="12">
        <v>3</v>
      </c>
      <c r="P57" s="12">
        <v>1</v>
      </c>
      <c r="Q57" s="12">
        <v>3</v>
      </c>
      <c r="R57" s="12" t="s">
        <v>526</v>
      </c>
      <c r="S57" s="12">
        <v>1</v>
      </c>
    </row>
    <row r="58" spans="1:19" x14ac:dyDescent="0.25">
      <c r="A58" t="str">
        <f>'raw data'!F58</f>
        <v>MASTERS</v>
      </c>
      <c r="B58" s="7">
        <v>3</v>
      </c>
      <c r="C58" s="12">
        <v>4</v>
      </c>
      <c r="D58" s="12" t="s">
        <v>526</v>
      </c>
      <c r="E58" s="12" t="s">
        <v>526</v>
      </c>
      <c r="F58" s="12">
        <v>5</v>
      </c>
      <c r="G58" s="12">
        <v>5</v>
      </c>
      <c r="H58" s="12">
        <v>5</v>
      </c>
      <c r="I58" s="12">
        <v>2</v>
      </c>
      <c r="J58" s="12">
        <v>5</v>
      </c>
      <c r="K58" s="12" t="s">
        <v>526</v>
      </c>
      <c r="L58" s="12">
        <v>1</v>
      </c>
      <c r="M58" s="12">
        <v>0</v>
      </c>
      <c r="N58" s="12">
        <v>1</v>
      </c>
      <c r="O58" s="12">
        <v>5</v>
      </c>
      <c r="P58" s="12">
        <v>1</v>
      </c>
      <c r="Q58" s="12">
        <v>1</v>
      </c>
      <c r="R58" s="12">
        <v>1</v>
      </c>
      <c r="S58" s="12">
        <v>0</v>
      </c>
    </row>
    <row r="59" spans="1:19" x14ac:dyDescent="0.25">
      <c r="A59" t="str">
        <f>'raw data'!F59</f>
        <v>DIPLOMA</v>
      </c>
      <c r="B59" s="7">
        <v>1</v>
      </c>
      <c r="C59" s="12">
        <v>1</v>
      </c>
      <c r="D59" s="12">
        <v>1</v>
      </c>
      <c r="E59" s="12">
        <v>5</v>
      </c>
      <c r="F59" s="12">
        <v>2</v>
      </c>
      <c r="G59" s="12">
        <v>1</v>
      </c>
      <c r="H59" s="12" t="s">
        <v>526</v>
      </c>
      <c r="I59" s="12">
        <v>1</v>
      </c>
      <c r="J59" s="12">
        <v>2</v>
      </c>
      <c r="K59" s="12" t="s">
        <v>526</v>
      </c>
      <c r="L59" s="12">
        <v>1</v>
      </c>
      <c r="M59" s="12">
        <v>0</v>
      </c>
      <c r="N59" s="12">
        <v>1</v>
      </c>
      <c r="O59" s="12">
        <v>4</v>
      </c>
      <c r="P59" s="12">
        <v>0</v>
      </c>
      <c r="Q59" s="12" t="s">
        <v>526</v>
      </c>
      <c r="R59" s="12">
        <v>1</v>
      </c>
      <c r="S59" s="12" t="s">
        <v>526</v>
      </c>
    </row>
    <row r="60" spans="1:19" x14ac:dyDescent="0.25">
      <c r="A60" t="str">
        <f>'raw data'!F60</f>
        <v>DIPLOMA</v>
      </c>
      <c r="B60" s="7">
        <v>1</v>
      </c>
      <c r="C60" s="12">
        <v>3</v>
      </c>
      <c r="D60" s="12" t="s">
        <v>526</v>
      </c>
      <c r="E60" s="12" t="s">
        <v>526</v>
      </c>
      <c r="F60" s="12">
        <v>5</v>
      </c>
      <c r="G60" s="12">
        <v>2</v>
      </c>
      <c r="H60" s="12">
        <v>2</v>
      </c>
      <c r="I60" s="12">
        <v>1</v>
      </c>
      <c r="J60" s="12">
        <v>1</v>
      </c>
      <c r="K60" s="12">
        <v>1</v>
      </c>
      <c r="L60" s="12">
        <v>0</v>
      </c>
      <c r="M60" s="12">
        <v>0</v>
      </c>
      <c r="N60" s="12">
        <v>1</v>
      </c>
      <c r="O60" s="12">
        <v>5</v>
      </c>
      <c r="P60" s="12">
        <v>0</v>
      </c>
      <c r="Q60" s="12" t="s">
        <v>526</v>
      </c>
      <c r="R60" s="12">
        <v>1</v>
      </c>
      <c r="S60" s="12">
        <v>1</v>
      </c>
    </row>
    <row r="61" spans="1:19" x14ac:dyDescent="0.25">
      <c r="A61" t="str">
        <f>'raw data'!F61</f>
        <v>DIPLOMA</v>
      </c>
      <c r="B61" s="7">
        <v>1</v>
      </c>
      <c r="C61" s="12">
        <v>3</v>
      </c>
      <c r="D61" s="12" t="s">
        <v>526</v>
      </c>
      <c r="E61" s="12" t="s">
        <v>526</v>
      </c>
      <c r="F61" s="12">
        <v>5</v>
      </c>
      <c r="G61" s="12">
        <v>1</v>
      </c>
      <c r="H61" s="12">
        <v>2</v>
      </c>
      <c r="I61" s="12">
        <v>1</v>
      </c>
      <c r="J61" s="12">
        <v>1</v>
      </c>
      <c r="K61" s="12">
        <v>0</v>
      </c>
      <c r="L61" s="12">
        <v>0</v>
      </c>
      <c r="M61" s="12">
        <v>0</v>
      </c>
      <c r="N61" s="12">
        <v>1</v>
      </c>
      <c r="O61" s="12">
        <v>5</v>
      </c>
      <c r="P61" s="12">
        <v>0</v>
      </c>
      <c r="Q61" s="12" t="s">
        <v>526</v>
      </c>
      <c r="R61" s="12" t="s">
        <v>526</v>
      </c>
      <c r="S61" s="12">
        <v>1</v>
      </c>
    </row>
    <row r="62" spans="1:19" x14ac:dyDescent="0.25">
      <c r="A62" t="str">
        <f>'raw data'!F62</f>
        <v>MASTERS</v>
      </c>
      <c r="B62" s="7">
        <v>3</v>
      </c>
      <c r="C62" s="12">
        <v>4</v>
      </c>
      <c r="D62" s="12" t="s">
        <v>526</v>
      </c>
      <c r="E62" s="12" t="s">
        <v>526</v>
      </c>
      <c r="F62" s="12" t="s">
        <v>526</v>
      </c>
      <c r="G62" s="12" t="s">
        <v>526</v>
      </c>
      <c r="H62" s="12" t="s">
        <v>526</v>
      </c>
      <c r="I62" s="12" t="s">
        <v>526</v>
      </c>
      <c r="J62" s="12">
        <v>5</v>
      </c>
      <c r="K62" s="12" t="s">
        <v>526</v>
      </c>
      <c r="L62" s="12" t="s">
        <v>526</v>
      </c>
      <c r="M62" s="12">
        <v>0</v>
      </c>
      <c r="N62" s="12">
        <v>0</v>
      </c>
      <c r="O62" s="12">
        <v>5</v>
      </c>
      <c r="P62" s="12">
        <v>1</v>
      </c>
      <c r="Q62" s="12">
        <v>2</v>
      </c>
      <c r="R62" s="12">
        <v>1</v>
      </c>
      <c r="S62" s="12">
        <v>0</v>
      </c>
    </row>
    <row r="63" spans="1:19" x14ac:dyDescent="0.25">
      <c r="A63" t="str">
        <f>'raw data'!F63</f>
        <v>BACHELOR</v>
      </c>
      <c r="B63" s="7">
        <v>2</v>
      </c>
      <c r="C63" s="12">
        <v>4</v>
      </c>
      <c r="D63" s="12" t="s">
        <v>526</v>
      </c>
      <c r="E63" s="12" t="s">
        <v>526</v>
      </c>
      <c r="F63" s="12">
        <v>5</v>
      </c>
      <c r="G63" s="12">
        <v>5</v>
      </c>
      <c r="H63" s="12">
        <v>2</v>
      </c>
      <c r="I63" s="12">
        <v>2</v>
      </c>
      <c r="J63" s="12">
        <v>2</v>
      </c>
      <c r="K63" s="12">
        <v>1</v>
      </c>
      <c r="L63" s="12">
        <v>1</v>
      </c>
      <c r="M63" s="12">
        <v>0</v>
      </c>
      <c r="N63" s="12">
        <v>0</v>
      </c>
      <c r="O63" s="12">
        <v>1</v>
      </c>
      <c r="P63" s="12">
        <v>0</v>
      </c>
      <c r="Q63" s="12" t="s">
        <v>526</v>
      </c>
      <c r="R63" s="12" t="s">
        <v>526</v>
      </c>
      <c r="S63" s="12" t="s">
        <v>526</v>
      </c>
    </row>
    <row r="64" spans="1:19" x14ac:dyDescent="0.25">
      <c r="A64" t="str">
        <f>'raw data'!F64</f>
        <v>DIPLOMA</v>
      </c>
      <c r="B64" s="7">
        <v>1</v>
      </c>
      <c r="C64" s="12">
        <v>4</v>
      </c>
      <c r="D64" s="12">
        <v>1</v>
      </c>
      <c r="E64" s="12">
        <v>1</v>
      </c>
      <c r="F64" s="12" t="s">
        <v>526</v>
      </c>
      <c r="G64" s="12" t="s">
        <v>526</v>
      </c>
      <c r="H64" s="12">
        <v>5</v>
      </c>
      <c r="I64" s="12">
        <v>2</v>
      </c>
      <c r="J64" s="12">
        <v>2</v>
      </c>
      <c r="K64" s="12" t="s">
        <v>526</v>
      </c>
      <c r="L64" s="12">
        <v>0</v>
      </c>
      <c r="M64" s="12">
        <v>0</v>
      </c>
      <c r="N64" s="12">
        <v>1</v>
      </c>
      <c r="O64" s="12">
        <v>4</v>
      </c>
      <c r="P64" s="12">
        <v>0</v>
      </c>
      <c r="Q64" s="12" t="s">
        <v>526</v>
      </c>
      <c r="R64" s="12">
        <v>1</v>
      </c>
      <c r="S64" s="12">
        <v>0</v>
      </c>
    </row>
    <row r="65" spans="1:19" x14ac:dyDescent="0.25">
      <c r="A65" t="str">
        <f>'raw data'!F65</f>
        <v>DIPLOMA</v>
      </c>
      <c r="B65" s="7">
        <v>1</v>
      </c>
      <c r="C65" s="12">
        <v>2</v>
      </c>
      <c r="D65" s="12" t="s">
        <v>526</v>
      </c>
      <c r="E65" s="12" t="s">
        <v>526</v>
      </c>
      <c r="F65" s="12">
        <v>2</v>
      </c>
      <c r="G65" s="12" t="s">
        <v>526</v>
      </c>
      <c r="H65" s="12">
        <v>5</v>
      </c>
      <c r="I65" s="12" t="s">
        <v>526</v>
      </c>
      <c r="J65" s="12" t="s">
        <v>526</v>
      </c>
      <c r="K65" s="12">
        <v>1</v>
      </c>
      <c r="L65" s="12">
        <v>1</v>
      </c>
      <c r="M65" s="12">
        <v>0</v>
      </c>
      <c r="N65" s="12">
        <v>0</v>
      </c>
      <c r="O65" s="12">
        <v>4</v>
      </c>
      <c r="P65" s="12">
        <v>0</v>
      </c>
      <c r="Q65" s="12" t="s">
        <v>526</v>
      </c>
      <c r="R65" s="12">
        <v>1</v>
      </c>
      <c r="S65" s="12">
        <v>0</v>
      </c>
    </row>
    <row r="66" spans="1:19" x14ac:dyDescent="0.25">
      <c r="A66" t="str">
        <f>'raw data'!F66</f>
        <v>BACHELOR</v>
      </c>
      <c r="B66" s="7">
        <v>2</v>
      </c>
      <c r="C66" s="12">
        <v>4</v>
      </c>
      <c r="D66" s="12" t="s">
        <v>526</v>
      </c>
      <c r="E66" s="12" t="s">
        <v>526</v>
      </c>
      <c r="F66" s="12">
        <v>5</v>
      </c>
      <c r="G66" s="12">
        <v>5</v>
      </c>
      <c r="H66" s="12">
        <v>5</v>
      </c>
      <c r="I66" s="12">
        <v>2</v>
      </c>
      <c r="J66" s="12">
        <v>5</v>
      </c>
      <c r="K66" s="12" t="s">
        <v>526</v>
      </c>
      <c r="L66" s="12">
        <v>1</v>
      </c>
      <c r="M66" s="12">
        <v>0</v>
      </c>
      <c r="N66" s="12">
        <v>0</v>
      </c>
      <c r="O66" s="12">
        <v>5</v>
      </c>
      <c r="P66" s="12">
        <v>1</v>
      </c>
      <c r="Q66" s="12">
        <v>1</v>
      </c>
      <c r="R66" s="12">
        <v>1</v>
      </c>
      <c r="S66" s="12">
        <v>0</v>
      </c>
    </row>
    <row r="67" spans="1:19" x14ac:dyDescent="0.25">
      <c r="A67" t="str">
        <f>'raw data'!F67</f>
        <v>BACHELOR</v>
      </c>
      <c r="B67" s="7">
        <v>2</v>
      </c>
      <c r="C67" s="12">
        <v>3</v>
      </c>
      <c r="D67" s="12">
        <v>2</v>
      </c>
      <c r="E67" s="12">
        <v>1</v>
      </c>
      <c r="F67" s="12">
        <v>1</v>
      </c>
      <c r="G67" s="12">
        <v>2</v>
      </c>
      <c r="H67" s="12">
        <v>2</v>
      </c>
      <c r="I67" s="12">
        <v>2</v>
      </c>
      <c r="J67" s="12">
        <v>1</v>
      </c>
      <c r="K67" s="12">
        <v>1</v>
      </c>
      <c r="L67" s="12" t="s">
        <v>526</v>
      </c>
      <c r="M67" s="12">
        <v>0</v>
      </c>
      <c r="N67" s="12">
        <v>0</v>
      </c>
      <c r="O67" s="12">
        <v>5</v>
      </c>
      <c r="P67" s="12">
        <v>1</v>
      </c>
      <c r="Q67" s="12">
        <v>3</v>
      </c>
      <c r="R67" s="12">
        <v>1</v>
      </c>
      <c r="S67" s="12">
        <v>1</v>
      </c>
    </row>
    <row r="68" spans="1:19" x14ac:dyDescent="0.25">
      <c r="A68" t="str">
        <f>'raw data'!F68</f>
        <v>MASTERS</v>
      </c>
      <c r="B68" s="7">
        <v>3</v>
      </c>
      <c r="C68" s="12">
        <v>4</v>
      </c>
      <c r="D68" s="12" t="s">
        <v>526</v>
      </c>
      <c r="E68" s="12" t="s">
        <v>526</v>
      </c>
      <c r="F68" s="12" t="s">
        <v>526</v>
      </c>
      <c r="G68" s="12" t="s">
        <v>526</v>
      </c>
      <c r="H68" s="12" t="s">
        <v>526</v>
      </c>
      <c r="I68" s="12" t="s">
        <v>526</v>
      </c>
      <c r="J68" s="12">
        <v>5</v>
      </c>
      <c r="K68" s="12" t="s">
        <v>526</v>
      </c>
      <c r="L68" s="12" t="s">
        <v>526</v>
      </c>
      <c r="M68" s="12">
        <v>0</v>
      </c>
      <c r="N68" s="12">
        <v>0</v>
      </c>
      <c r="O68" s="12">
        <v>5</v>
      </c>
      <c r="P68" s="12">
        <v>0</v>
      </c>
      <c r="Q68" s="12" t="s">
        <v>526</v>
      </c>
      <c r="R68" s="12">
        <v>1</v>
      </c>
      <c r="S68" s="12">
        <v>0</v>
      </c>
    </row>
    <row r="69" spans="1:19" x14ac:dyDescent="0.25">
      <c r="A69" t="str">
        <f>'raw data'!F69</f>
        <v>DIPLOMA</v>
      </c>
      <c r="B69" s="7">
        <v>1</v>
      </c>
      <c r="C69" s="12">
        <v>4</v>
      </c>
      <c r="D69" s="12" t="s">
        <v>526</v>
      </c>
      <c r="E69" s="12" t="s">
        <v>526</v>
      </c>
      <c r="F69" s="12" t="s">
        <v>526</v>
      </c>
      <c r="G69" s="12" t="s">
        <v>526</v>
      </c>
      <c r="H69" s="12">
        <v>5</v>
      </c>
      <c r="I69" s="12" t="s">
        <v>526</v>
      </c>
      <c r="J69" s="12" t="s">
        <v>526</v>
      </c>
      <c r="K69" s="12">
        <v>1</v>
      </c>
      <c r="L69" s="12">
        <v>1</v>
      </c>
      <c r="M69" s="12">
        <v>1</v>
      </c>
      <c r="N69" s="12">
        <v>0</v>
      </c>
      <c r="O69" s="12">
        <v>4</v>
      </c>
      <c r="P69" s="12">
        <v>1</v>
      </c>
      <c r="Q69" s="12">
        <v>3</v>
      </c>
      <c r="R69" s="12">
        <v>1</v>
      </c>
      <c r="S69" s="12">
        <v>0</v>
      </c>
    </row>
    <row r="70" spans="1:19" x14ac:dyDescent="0.25">
      <c r="A70" t="str">
        <f>'raw data'!F70</f>
        <v>DIPLOMA</v>
      </c>
      <c r="B70" s="7">
        <v>1</v>
      </c>
      <c r="C70" s="12">
        <v>3</v>
      </c>
      <c r="D70" s="12" t="s">
        <v>526</v>
      </c>
      <c r="E70" s="12" t="s">
        <v>526</v>
      </c>
      <c r="F70" s="12">
        <v>5</v>
      </c>
      <c r="G70" s="12">
        <v>2</v>
      </c>
      <c r="H70" s="12">
        <v>2</v>
      </c>
      <c r="I70" s="12">
        <v>1</v>
      </c>
      <c r="J70" s="12">
        <v>1</v>
      </c>
      <c r="K70" s="12">
        <v>1</v>
      </c>
      <c r="L70" s="12">
        <v>0</v>
      </c>
      <c r="M70" s="12" t="s">
        <v>526</v>
      </c>
      <c r="N70" s="12">
        <v>1</v>
      </c>
      <c r="O70" s="12">
        <v>5</v>
      </c>
      <c r="P70" s="12">
        <v>0</v>
      </c>
      <c r="Q70" s="12" t="s">
        <v>526</v>
      </c>
      <c r="R70" s="12" t="s">
        <v>526</v>
      </c>
      <c r="S70" s="12">
        <v>1</v>
      </c>
    </row>
    <row r="71" spans="1:19" x14ac:dyDescent="0.25">
      <c r="A71" t="str">
        <f>'raw data'!F71</f>
        <v>DIPLOMA</v>
      </c>
      <c r="B71" s="7">
        <v>1</v>
      </c>
      <c r="C71" s="12">
        <v>4</v>
      </c>
      <c r="D71" s="12">
        <v>1</v>
      </c>
      <c r="E71" s="12">
        <v>1</v>
      </c>
      <c r="F71" s="12" t="s">
        <v>526</v>
      </c>
      <c r="G71" s="12" t="s">
        <v>526</v>
      </c>
      <c r="H71" s="12">
        <v>5</v>
      </c>
      <c r="I71" s="12">
        <v>2</v>
      </c>
      <c r="J71" s="12">
        <v>2</v>
      </c>
      <c r="K71" s="12" t="s">
        <v>526</v>
      </c>
      <c r="L71" s="12">
        <v>1</v>
      </c>
      <c r="M71" s="12">
        <v>0</v>
      </c>
      <c r="N71" s="12">
        <v>1</v>
      </c>
      <c r="O71" s="12">
        <v>4</v>
      </c>
      <c r="P71" s="12">
        <v>0</v>
      </c>
      <c r="Q71" s="12" t="s">
        <v>526</v>
      </c>
      <c r="R71" s="12">
        <v>1</v>
      </c>
      <c r="S71" s="12">
        <v>0</v>
      </c>
    </row>
    <row r="72" spans="1:19" x14ac:dyDescent="0.25">
      <c r="A72" t="str">
        <f>'raw data'!F72</f>
        <v>DIPLOMA</v>
      </c>
      <c r="B72" s="7">
        <v>1</v>
      </c>
      <c r="C72" s="12">
        <v>3</v>
      </c>
      <c r="D72" s="12">
        <v>4</v>
      </c>
      <c r="E72" s="12" t="s">
        <v>526</v>
      </c>
      <c r="F72" s="12">
        <v>5</v>
      </c>
      <c r="G72" s="12">
        <v>1</v>
      </c>
      <c r="H72" s="12">
        <v>2</v>
      </c>
      <c r="I72" s="12">
        <v>1</v>
      </c>
      <c r="J72" s="12">
        <v>2</v>
      </c>
      <c r="K72" s="12">
        <v>0</v>
      </c>
      <c r="L72" s="12">
        <v>0</v>
      </c>
      <c r="M72" s="12">
        <v>0</v>
      </c>
      <c r="N72" s="12">
        <v>1</v>
      </c>
      <c r="O72" s="12">
        <v>3</v>
      </c>
      <c r="P72" s="12">
        <v>1</v>
      </c>
      <c r="Q72" s="12">
        <v>2</v>
      </c>
      <c r="R72" s="12" t="s">
        <v>526</v>
      </c>
      <c r="S72" s="12">
        <v>1</v>
      </c>
    </row>
    <row r="73" spans="1:19" x14ac:dyDescent="0.25">
      <c r="A73" t="str">
        <f>'raw data'!F73</f>
        <v>BACHELOR</v>
      </c>
      <c r="B73" s="7">
        <v>2</v>
      </c>
      <c r="C73" s="12">
        <v>2</v>
      </c>
      <c r="D73" s="12">
        <v>1</v>
      </c>
      <c r="E73" s="12">
        <v>1</v>
      </c>
      <c r="F73" s="12">
        <v>1</v>
      </c>
      <c r="G73" s="12">
        <v>1</v>
      </c>
      <c r="H73" s="12">
        <v>2</v>
      </c>
      <c r="I73" s="12">
        <v>1</v>
      </c>
      <c r="J73" s="12">
        <v>1</v>
      </c>
      <c r="K73" s="12">
        <v>0</v>
      </c>
      <c r="L73" s="12" t="s">
        <v>526</v>
      </c>
      <c r="M73" s="12">
        <v>0</v>
      </c>
      <c r="N73" s="12">
        <v>0</v>
      </c>
      <c r="O73" s="12">
        <v>5</v>
      </c>
      <c r="P73" s="12">
        <v>1</v>
      </c>
      <c r="Q73" s="12">
        <v>2</v>
      </c>
      <c r="R73" s="12">
        <v>1</v>
      </c>
      <c r="S73" s="12">
        <v>0</v>
      </c>
    </row>
    <row r="74" spans="1:19" x14ac:dyDescent="0.25">
      <c r="A74" t="str">
        <f>'raw data'!F74</f>
        <v>DIPLOMA</v>
      </c>
      <c r="B74" s="7">
        <v>1</v>
      </c>
      <c r="C74" s="12">
        <v>2</v>
      </c>
      <c r="D74" s="12" t="s">
        <v>526</v>
      </c>
      <c r="E74" s="12" t="s">
        <v>526</v>
      </c>
      <c r="F74" s="12">
        <v>2</v>
      </c>
      <c r="G74" s="12" t="s">
        <v>526</v>
      </c>
      <c r="H74" s="12" t="s">
        <v>526</v>
      </c>
      <c r="I74" s="12" t="s">
        <v>526</v>
      </c>
      <c r="J74" s="12">
        <v>2</v>
      </c>
      <c r="K74" s="12">
        <v>1</v>
      </c>
      <c r="L74" s="12">
        <v>1</v>
      </c>
      <c r="M74" s="12">
        <v>0</v>
      </c>
      <c r="N74" s="12">
        <v>1</v>
      </c>
      <c r="O74" s="12">
        <v>4</v>
      </c>
      <c r="P74" s="12">
        <v>0</v>
      </c>
      <c r="Q74" s="12" t="s">
        <v>526</v>
      </c>
      <c r="R74" s="12">
        <v>1</v>
      </c>
      <c r="S74" s="12" t="s">
        <v>526</v>
      </c>
    </row>
    <row r="75" spans="1:19" x14ac:dyDescent="0.25">
      <c r="A75" t="str">
        <f>'raw data'!F75</f>
        <v>DIPLOMA</v>
      </c>
      <c r="B75" s="7">
        <v>1</v>
      </c>
      <c r="C75" s="12">
        <v>5</v>
      </c>
      <c r="D75" s="12">
        <v>1</v>
      </c>
      <c r="E75" s="12">
        <v>1</v>
      </c>
      <c r="F75" s="12" t="s">
        <v>526</v>
      </c>
      <c r="G75" s="12" t="s">
        <v>526</v>
      </c>
      <c r="H75" s="12">
        <v>5</v>
      </c>
      <c r="I75" s="12">
        <v>2</v>
      </c>
      <c r="J75" s="12">
        <v>2</v>
      </c>
      <c r="K75" s="12" t="s">
        <v>526</v>
      </c>
      <c r="L75" s="12">
        <v>1</v>
      </c>
      <c r="M75" s="12">
        <v>0</v>
      </c>
      <c r="N75" s="12">
        <v>0</v>
      </c>
      <c r="O75" s="12">
        <v>4</v>
      </c>
      <c r="P75" s="12">
        <v>0</v>
      </c>
      <c r="Q75" s="12" t="s">
        <v>526</v>
      </c>
      <c r="R75" s="12">
        <v>1</v>
      </c>
      <c r="S75" s="12">
        <v>1</v>
      </c>
    </row>
    <row r="76" spans="1:19" x14ac:dyDescent="0.25">
      <c r="A76" t="str">
        <f>'raw data'!F76</f>
        <v>BACHELOR</v>
      </c>
      <c r="B76" s="7">
        <v>2</v>
      </c>
      <c r="C76" s="12">
        <v>3</v>
      </c>
      <c r="D76" s="12" t="s">
        <v>526</v>
      </c>
      <c r="E76" s="12" t="s">
        <v>526</v>
      </c>
      <c r="F76" s="12">
        <v>5</v>
      </c>
      <c r="G76" s="12">
        <v>2</v>
      </c>
      <c r="H76" s="12">
        <v>5</v>
      </c>
      <c r="I76" s="12">
        <v>2</v>
      </c>
      <c r="J76" s="12">
        <v>2</v>
      </c>
      <c r="K76" s="12">
        <v>0</v>
      </c>
      <c r="L76" s="12">
        <v>0</v>
      </c>
      <c r="M76" s="12">
        <v>0</v>
      </c>
      <c r="N76" s="12">
        <v>1</v>
      </c>
      <c r="O76" s="12">
        <v>5</v>
      </c>
      <c r="P76" s="12">
        <v>1</v>
      </c>
      <c r="Q76" s="12">
        <v>2</v>
      </c>
      <c r="R76" s="12">
        <v>1</v>
      </c>
      <c r="S76" s="12">
        <v>1</v>
      </c>
    </row>
    <row r="77" spans="1:19" x14ac:dyDescent="0.25">
      <c r="A77" t="str">
        <f>'raw data'!F77</f>
        <v>DIPLOMA</v>
      </c>
      <c r="B77" s="7">
        <v>1</v>
      </c>
      <c r="C77" s="12">
        <v>5</v>
      </c>
      <c r="D77" s="12">
        <v>1</v>
      </c>
      <c r="E77" s="12">
        <v>1</v>
      </c>
      <c r="F77" s="12" t="s">
        <v>526</v>
      </c>
      <c r="G77" s="12" t="s">
        <v>526</v>
      </c>
      <c r="H77" s="12">
        <v>5</v>
      </c>
      <c r="I77" s="12">
        <v>5</v>
      </c>
      <c r="J77" s="12">
        <v>2</v>
      </c>
      <c r="K77" s="12">
        <v>1</v>
      </c>
      <c r="L77" s="12">
        <v>1</v>
      </c>
      <c r="M77" s="12" t="s">
        <v>526</v>
      </c>
      <c r="N77" s="12">
        <v>0</v>
      </c>
      <c r="O77" s="12">
        <v>4</v>
      </c>
      <c r="P77" s="12">
        <v>0</v>
      </c>
      <c r="Q77" s="12" t="s">
        <v>526</v>
      </c>
      <c r="R77" s="12">
        <v>1</v>
      </c>
      <c r="S77" s="12">
        <v>1</v>
      </c>
    </row>
    <row r="78" spans="1:19" x14ac:dyDescent="0.25">
      <c r="A78" t="str">
        <f>'raw data'!F78</f>
        <v>DIPLOMA</v>
      </c>
      <c r="B78" s="7">
        <v>1</v>
      </c>
      <c r="C78" s="12">
        <v>3</v>
      </c>
      <c r="D78" s="12">
        <v>4</v>
      </c>
      <c r="E78" s="12" t="s">
        <v>526</v>
      </c>
      <c r="F78" s="12">
        <v>5</v>
      </c>
      <c r="G78" s="12">
        <v>1</v>
      </c>
      <c r="H78" s="12">
        <v>2</v>
      </c>
      <c r="I78" s="12">
        <v>1</v>
      </c>
      <c r="J78" s="12">
        <v>2</v>
      </c>
      <c r="K78" s="12">
        <v>0</v>
      </c>
      <c r="L78" s="12">
        <v>0</v>
      </c>
      <c r="M78" s="12">
        <v>0</v>
      </c>
      <c r="N78" s="12">
        <v>1</v>
      </c>
      <c r="O78" s="12">
        <v>3</v>
      </c>
      <c r="P78" s="12">
        <v>1</v>
      </c>
      <c r="Q78" s="12">
        <v>2</v>
      </c>
      <c r="R78" s="12" t="s">
        <v>526</v>
      </c>
      <c r="S78" s="12">
        <v>1</v>
      </c>
    </row>
    <row r="79" spans="1:19" x14ac:dyDescent="0.25">
      <c r="A79" t="str">
        <f>'raw data'!F79</f>
        <v>DIPLOMA</v>
      </c>
      <c r="B79" s="7">
        <v>1</v>
      </c>
      <c r="C79" s="12">
        <v>4</v>
      </c>
      <c r="D79" s="12">
        <v>1</v>
      </c>
      <c r="E79" s="12">
        <v>1</v>
      </c>
      <c r="F79" s="12" t="s">
        <v>526</v>
      </c>
      <c r="G79" s="12" t="s">
        <v>526</v>
      </c>
      <c r="H79" s="12">
        <v>5</v>
      </c>
      <c r="I79" s="12">
        <v>2</v>
      </c>
      <c r="J79" s="12">
        <v>2</v>
      </c>
      <c r="K79" s="12" t="s">
        <v>526</v>
      </c>
      <c r="L79" s="12">
        <v>1</v>
      </c>
      <c r="M79" s="12">
        <v>0</v>
      </c>
      <c r="N79" s="12">
        <v>1</v>
      </c>
      <c r="O79" s="12">
        <v>4</v>
      </c>
      <c r="P79" s="12">
        <v>0</v>
      </c>
      <c r="Q79" s="12" t="s">
        <v>526</v>
      </c>
      <c r="R79" s="12">
        <v>1</v>
      </c>
      <c r="S79" s="12">
        <v>0</v>
      </c>
    </row>
    <row r="80" spans="1:19" x14ac:dyDescent="0.25">
      <c r="A80" t="str">
        <f>'raw data'!F80</f>
        <v>BACHELOR</v>
      </c>
      <c r="B80" s="7">
        <v>2</v>
      </c>
      <c r="C80" s="12">
        <v>2</v>
      </c>
      <c r="D80" s="12">
        <v>2</v>
      </c>
      <c r="E80" s="12">
        <v>5</v>
      </c>
      <c r="F80" s="12">
        <v>1</v>
      </c>
      <c r="G80" s="12">
        <v>1</v>
      </c>
      <c r="H80" s="12">
        <v>1</v>
      </c>
      <c r="I80" s="12">
        <v>1</v>
      </c>
      <c r="J80" s="12">
        <v>2</v>
      </c>
      <c r="K80" s="12">
        <v>1</v>
      </c>
      <c r="L80" s="12">
        <v>1</v>
      </c>
      <c r="M80" s="12">
        <v>0</v>
      </c>
      <c r="N80" s="12">
        <v>0</v>
      </c>
      <c r="O80" s="12">
        <v>2</v>
      </c>
      <c r="P80" s="12">
        <v>1</v>
      </c>
      <c r="Q80" s="12">
        <v>1</v>
      </c>
      <c r="R80" s="12" t="s">
        <v>526</v>
      </c>
      <c r="S80" s="12">
        <v>0</v>
      </c>
    </row>
    <row r="81" spans="1:19" x14ac:dyDescent="0.25">
      <c r="A81" t="str">
        <f>'raw data'!F81</f>
        <v>BACHELOR</v>
      </c>
      <c r="B81" s="7">
        <v>2</v>
      </c>
      <c r="C81" s="12">
        <v>4</v>
      </c>
      <c r="D81" s="12" t="s">
        <v>526</v>
      </c>
      <c r="E81" s="12" t="s">
        <v>526</v>
      </c>
      <c r="F81" s="12" t="s">
        <v>526</v>
      </c>
      <c r="G81" s="12">
        <v>5</v>
      </c>
      <c r="H81" s="12">
        <v>5</v>
      </c>
      <c r="I81" s="12">
        <v>5</v>
      </c>
      <c r="J81" s="12">
        <v>2</v>
      </c>
      <c r="K81" s="12">
        <v>1</v>
      </c>
      <c r="L81" s="12">
        <v>1</v>
      </c>
      <c r="M81" s="12">
        <v>1</v>
      </c>
      <c r="N81" s="12">
        <v>0</v>
      </c>
      <c r="O81" s="12">
        <v>3</v>
      </c>
      <c r="P81" s="12">
        <v>0</v>
      </c>
      <c r="Q81" s="12" t="s">
        <v>526</v>
      </c>
      <c r="R81" s="12">
        <v>1</v>
      </c>
      <c r="S81" s="12">
        <v>1</v>
      </c>
    </row>
    <row r="82" spans="1:19" x14ac:dyDescent="0.25">
      <c r="A82" t="str">
        <f>'raw data'!F82</f>
        <v>BACHELOR</v>
      </c>
      <c r="B82" s="7">
        <v>2</v>
      </c>
      <c r="C82" s="12">
        <v>2</v>
      </c>
      <c r="D82" s="12">
        <v>2</v>
      </c>
      <c r="E82" s="12">
        <v>5</v>
      </c>
      <c r="F82" s="12">
        <v>1</v>
      </c>
      <c r="G82" s="12">
        <v>2</v>
      </c>
      <c r="H82" s="12">
        <v>1</v>
      </c>
      <c r="I82" s="12">
        <v>2</v>
      </c>
      <c r="J82" s="12">
        <v>2</v>
      </c>
      <c r="K82" s="12">
        <v>1</v>
      </c>
      <c r="L82" s="12">
        <v>1</v>
      </c>
      <c r="M82" s="12">
        <v>0</v>
      </c>
      <c r="N82" s="12">
        <v>0</v>
      </c>
      <c r="O82" s="12">
        <v>3</v>
      </c>
      <c r="P82" s="12">
        <v>1</v>
      </c>
      <c r="Q82" s="12">
        <v>3</v>
      </c>
      <c r="R82" s="12">
        <v>1</v>
      </c>
      <c r="S82" s="12">
        <v>1</v>
      </c>
    </row>
    <row r="83" spans="1:19" x14ac:dyDescent="0.25">
      <c r="A83" t="str">
        <f>'raw data'!F83</f>
        <v>DIPLOMA</v>
      </c>
      <c r="B83" s="7">
        <v>1</v>
      </c>
      <c r="C83" s="12">
        <v>1</v>
      </c>
      <c r="D83" s="12">
        <v>1</v>
      </c>
      <c r="E83" s="12">
        <v>2</v>
      </c>
      <c r="F83" s="12">
        <v>2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 t="s">
        <v>526</v>
      </c>
      <c r="M83" s="12">
        <v>1</v>
      </c>
      <c r="N83" s="12">
        <v>1</v>
      </c>
      <c r="O83" s="12">
        <v>4</v>
      </c>
      <c r="P83" s="12" t="s">
        <v>526</v>
      </c>
      <c r="Q83" s="12" t="s">
        <v>526</v>
      </c>
      <c r="R83" s="12" t="s">
        <v>526</v>
      </c>
      <c r="S83" s="12" t="s">
        <v>526</v>
      </c>
    </row>
    <row r="84" spans="1:19" x14ac:dyDescent="0.25">
      <c r="A84" t="str">
        <f>'raw data'!F84</f>
        <v>MASTERS</v>
      </c>
      <c r="B84" s="7">
        <v>3</v>
      </c>
      <c r="C84" s="12">
        <v>4</v>
      </c>
      <c r="D84" s="12" t="s">
        <v>526</v>
      </c>
      <c r="E84" s="12" t="s">
        <v>526</v>
      </c>
      <c r="F84" s="12">
        <v>5</v>
      </c>
      <c r="G84" s="12">
        <v>5</v>
      </c>
      <c r="H84" s="12">
        <v>2</v>
      </c>
      <c r="I84" s="12">
        <v>2</v>
      </c>
      <c r="J84" s="12">
        <v>2</v>
      </c>
      <c r="K84" s="12">
        <v>1</v>
      </c>
      <c r="L84" s="12">
        <v>0</v>
      </c>
      <c r="M84" s="12">
        <v>0</v>
      </c>
      <c r="N84" s="12">
        <v>0</v>
      </c>
      <c r="O84" s="12">
        <v>1</v>
      </c>
      <c r="P84" s="12">
        <v>0</v>
      </c>
      <c r="Q84" s="12" t="s">
        <v>526</v>
      </c>
      <c r="R84" s="12" t="s">
        <v>526</v>
      </c>
      <c r="S84" s="12" t="s">
        <v>526</v>
      </c>
    </row>
    <row r="85" spans="1:19" x14ac:dyDescent="0.25">
      <c r="A85" t="str">
        <f>'raw data'!F85</f>
        <v>MASTERS</v>
      </c>
      <c r="B85" s="7">
        <v>3</v>
      </c>
      <c r="C85" s="12">
        <v>4</v>
      </c>
      <c r="D85" s="12" t="s">
        <v>526</v>
      </c>
      <c r="E85" s="12" t="s">
        <v>526</v>
      </c>
      <c r="F85" s="12" t="s">
        <v>526</v>
      </c>
      <c r="G85" s="12" t="s">
        <v>526</v>
      </c>
      <c r="H85" s="12" t="s">
        <v>526</v>
      </c>
      <c r="I85" s="12" t="s">
        <v>526</v>
      </c>
      <c r="J85" s="12">
        <v>5</v>
      </c>
      <c r="K85" s="12" t="s">
        <v>526</v>
      </c>
      <c r="L85" s="12" t="s">
        <v>526</v>
      </c>
      <c r="M85" s="12">
        <v>0</v>
      </c>
      <c r="N85" s="12">
        <v>1</v>
      </c>
      <c r="O85" s="12">
        <v>5</v>
      </c>
      <c r="P85" s="12">
        <v>1</v>
      </c>
      <c r="Q85" s="12">
        <v>2</v>
      </c>
      <c r="R85" s="12">
        <v>1</v>
      </c>
      <c r="S85" s="12">
        <v>0</v>
      </c>
    </row>
    <row r="86" spans="1:19" x14ac:dyDescent="0.25">
      <c r="A86" t="str">
        <f>'raw data'!F86</f>
        <v>DIPLOMA</v>
      </c>
      <c r="B86" s="7">
        <v>1</v>
      </c>
      <c r="C86" s="12">
        <v>5</v>
      </c>
      <c r="D86" s="12" t="s">
        <v>526</v>
      </c>
      <c r="E86" s="12" t="s">
        <v>526</v>
      </c>
      <c r="F86" s="12">
        <v>2</v>
      </c>
      <c r="G86" s="12" t="s">
        <v>526</v>
      </c>
      <c r="H86" s="12">
        <v>5</v>
      </c>
      <c r="I86" s="12" t="s">
        <v>526</v>
      </c>
      <c r="J86" s="12" t="s">
        <v>526</v>
      </c>
      <c r="K86" s="12">
        <v>1</v>
      </c>
      <c r="L86" s="12">
        <v>1</v>
      </c>
      <c r="M86" s="12">
        <v>0</v>
      </c>
      <c r="N86" s="12">
        <v>0</v>
      </c>
      <c r="O86" s="12">
        <v>4</v>
      </c>
      <c r="P86" s="12">
        <v>0</v>
      </c>
      <c r="Q86" s="12" t="s">
        <v>526</v>
      </c>
      <c r="R86" s="12">
        <v>1</v>
      </c>
      <c r="S86" s="12">
        <v>0</v>
      </c>
    </row>
    <row r="87" spans="1:19" x14ac:dyDescent="0.25">
      <c r="A87" t="str">
        <f>'raw data'!F87</f>
        <v>MASTERS</v>
      </c>
      <c r="B87" s="7">
        <v>3</v>
      </c>
      <c r="C87" s="12">
        <v>5</v>
      </c>
      <c r="D87" s="12" t="s">
        <v>526</v>
      </c>
      <c r="E87" s="12" t="s">
        <v>526</v>
      </c>
      <c r="F87" s="12" t="s">
        <v>526</v>
      </c>
      <c r="G87" s="12" t="s">
        <v>526</v>
      </c>
      <c r="H87" s="12" t="s">
        <v>526</v>
      </c>
      <c r="I87" s="12" t="s">
        <v>526</v>
      </c>
      <c r="J87" s="12">
        <v>5</v>
      </c>
      <c r="K87" s="12">
        <v>1</v>
      </c>
      <c r="L87" s="12" t="s">
        <v>526</v>
      </c>
      <c r="M87" s="12">
        <v>0</v>
      </c>
      <c r="N87" s="12">
        <v>1</v>
      </c>
      <c r="O87" s="12">
        <v>4</v>
      </c>
      <c r="P87" s="12" t="s">
        <v>526</v>
      </c>
      <c r="Q87" s="12" t="s">
        <v>526</v>
      </c>
      <c r="R87" s="12">
        <v>1</v>
      </c>
      <c r="S87" s="12">
        <v>1</v>
      </c>
    </row>
    <row r="88" spans="1:19" x14ac:dyDescent="0.25">
      <c r="A88" t="str">
        <f>'raw data'!F88</f>
        <v>DIPLOMA</v>
      </c>
      <c r="B88" s="7">
        <v>1</v>
      </c>
      <c r="C88" s="12">
        <v>2</v>
      </c>
      <c r="D88" s="12">
        <v>1</v>
      </c>
      <c r="E88" s="12">
        <v>4</v>
      </c>
      <c r="F88" s="12">
        <v>1</v>
      </c>
      <c r="G88" s="12">
        <v>1</v>
      </c>
      <c r="H88" s="12">
        <v>2</v>
      </c>
      <c r="I88" s="12">
        <v>1</v>
      </c>
      <c r="J88" s="12">
        <v>5</v>
      </c>
      <c r="K88" s="12">
        <v>0</v>
      </c>
      <c r="L88" s="12">
        <v>1</v>
      </c>
      <c r="M88" s="12">
        <v>0</v>
      </c>
      <c r="N88" s="12">
        <v>1</v>
      </c>
      <c r="O88" s="12">
        <v>3</v>
      </c>
      <c r="P88" s="12" t="s">
        <v>526</v>
      </c>
      <c r="Q88" s="12" t="s">
        <v>526</v>
      </c>
      <c r="R88" s="12">
        <v>0</v>
      </c>
      <c r="S88" s="12">
        <v>0</v>
      </c>
    </row>
    <row r="89" spans="1:19" x14ac:dyDescent="0.25">
      <c r="A89" t="str">
        <f>'raw data'!F89</f>
        <v>BACHELOR</v>
      </c>
      <c r="B89" s="7">
        <v>2</v>
      </c>
      <c r="C89" s="12">
        <v>3</v>
      </c>
      <c r="D89" s="12">
        <v>2</v>
      </c>
      <c r="E89" s="12">
        <v>2</v>
      </c>
      <c r="F89" s="12">
        <v>1</v>
      </c>
      <c r="G89" s="12">
        <v>2</v>
      </c>
      <c r="H89" s="12">
        <v>2</v>
      </c>
      <c r="I89" s="12">
        <v>2</v>
      </c>
      <c r="J89" s="12">
        <v>1</v>
      </c>
      <c r="K89" s="12">
        <v>1</v>
      </c>
      <c r="L89" s="12" t="s">
        <v>526</v>
      </c>
      <c r="M89" s="12">
        <v>0</v>
      </c>
      <c r="N89" s="12">
        <v>0</v>
      </c>
      <c r="O89" s="12">
        <v>4</v>
      </c>
      <c r="P89" s="12">
        <v>1</v>
      </c>
      <c r="Q89" s="12">
        <v>1</v>
      </c>
      <c r="R89" s="12">
        <v>1</v>
      </c>
      <c r="S89" s="12">
        <v>0</v>
      </c>
    </row>
    <row r="90" spans="1:19" x14ac:dyDescent="0.25">
      <c r="A90" t="str">
        <f>'raw data'!F90</f>
        <v>BACHELOR</v>
      </c>
      <c r="B90" s="7">
        <v>2</v>
      </c>
      <c r="C90" s="12">
        <v>4</v>
      </c>
      <c r="D90" s="12" t="s">
        <v>526</v>
      </c>
      <c r="E90" s="12" t="s">
        <v>526</v>
      </c>
      <c r="F90" s="12" t="s">
        <v>526</v>
      </c>
      <c r="G90" s="12">
        <v>5</v>
      </c>
      <c r="H90" s="12">
        <v>5</v>
      </c>
      <c r="I90" s="12">
        <v>2</v>
      </c>
      <c r="J90" s="12">
        <v>2</v>
      </c>
      <c r="K90" s="12" t="s">
        <v>526</v>
      </c>
      <c r="L90" s="12">
        <v>1</v>
      </c>
      <c r="M90" s="12">
        <v>0</v>
      </c>
      <c r="N90" s="12">
        <v>0</v>
      </c>
      <c r="O90" s="12">
        <v>5</v>
      </c>
      <c r="P90" s="12">
        <v>1</v>
      </c>
      <c r="Q90" s="12">
        <v>3</v>
      </c>
      <c r="R90" s="12">
        <v>1</v>
      </c>
      <c r="S90" s="12">
        <v>0</v>
      </c>
    </row>
    <row r="91" spans="1:19" x14ac:dyDescent="0.25">
      <c r="A91" t="str">
        <f>'raw data'!F91</f>
        <v>BACHELOR</v>
      </c>
      <c r="B91" s="7">
        <v>2</v>
      </c>
      <c r="C91" s="12">
        <v>4</v>
      </c>
      <c r="D91" s="12" t="s">
        <v>526</v>
      </c>
      <c r="E91" s="12" t="s">
        <v>526</v>
      </c>
      <c r="F91" s="12">
        <v>5</v>
      </c>
      <c r="G91" s="12">
        <v>5</v>
      </c>
      <c r="H91" s="12">
        <v>2</v>
      </c>
      <c r="I91" s="12">
        <v>2</v>
      </c>
      <c r="J91" s="12">
        <v>2</v>
      </c>
      <c r="K91" s="12">
        <v>1</v>
      </c>
      <c r="L91" s="12">
        <v>0</v>
      </c>
      <c r="M91" s="12">
        <v>0</v>
      </c>
      <c r="N91" s="12">
        <v>0</v>
      </c>
      <c r="O91" s="12">
        <v>1</v>
      </c>
      <c r="P91" s="12">
        <v>0</v>
      </c>
      <c r="Q91" s="12" t="s">
        <v>526</v>
      </c>
      <c r="R91" s="12" t="s">
        <v>526</v>
      </c>
      <c r="S91" s="12" t="s">
        <v>526</v>
      </c>
    </row>
    <row r="92" spans="1:19" x14ac:dyDescent="0.25">
      <c r="A92" t="str">
        <f>'raw data'!F92</f>
        <v>DIPLOMA</v>
      </c>
      <c r="B92" s="7">
        <v>1</v>
      </c>
      <c r="C92" s="12">
        <v>4</v>
      </c>
      <c r="D92" s="12" t="s">
        <v>526</v>
      </c>
      <c r="E92" s="12" t="s">
        <v>526</v>
      </c>
      <c r="F92" s="12" t="s">
        <v>526</v>
      </c>
      <c r="G92" s="12" t="s">
        <v>526</v>
      </c>
      <c r="H92" s="12">
        <v>5</v>
      </c>
      <c r="I92" s="12" t="s">
        <v>526</v>
      </c>
      <c r="J92" s="12" t="s">
        <v>526</v>
      </c>
      <c r="K92" s="12">
        <v>1</v>
      </c>
      <c r="L92" s="12">
        <v>1</v>
      </c>
      <c r="M92" s="12">
        <v>1</v>
      </c>
      <c r="N92" s="12">
        <v>0</v>
      </c>
      <c r="O92" s="12">
        <v>4</v>
      </c>
      <c r="P92" s="12">
        <v>1</v>
      </c>
      <c r="Q92" s="12">
        <v>3</v>
      </c>
      <c r="R92" s="12">
        <v>1</v>
      </c>
      <c r="S92" s="12">
        <v>0</v>
      </c>
    </row>
    <row r="93" spans="1:19" x14ac:dyDescent="0.25">
      <c r="A93" t="str">
        <f>'raw data'!F93</f>
        <v>BACHELOR</v>
      </c>
      <c r="B93" s="7">
        <v>2</v>
      </c>
      <c r="C93" s="12">
        <v>3</v>
      </c>
      <c r="D93" s="12">
        <v>4</v>
      </c>
      <c r="E93" s="12" t="s">
        <v>526</v>
      </c>
      <c r="F93" s="12">
        <v>5</v>
      </c>
      <c r="G93" s="12">
        <v>5</v>
      </c>
      <c r="H93" s="12">
        <v>5</v>
      </c>
      <c r="I93" s="12">
        <v>5</v>
      </c>
      <c r="J93" s="12">
        <v>2</v>
      </c>
      <c r="K93" s="12">
        <v>1</v>
      </c>
      <c r="L93" s="12">
        <v>1</v>
      </c>
      <c r="M93" s="12" t="s">
        <v>526</v>
      </c>
      <c r="N93" s="12">
        <v>0</v>
      </c>
      <c r="O93" s="12">
        <v>3</v>
      </c>
      <c r="P93" s="12">
        <v>0</v>
      </c>
      <c r="Q93" s="12" t="s">
        <v>526</v>
      </c>
      <c r="R93" s="12">
        <v>1</v>
      </c>
      <c r="S93" s="12">
        <v>1</v>
      </c>
    </row>
    <row r="94" spans="1:19" x14ac:dyDescent="0.25">
      <c r="A94" t="str">
        <f>'raw data'!F94</f>
        <v>DIPLOMA</v>
      </c>
      <c r="B94" s="7">
        <v>1</v>
      </c>
      <c r="C94" s="12">
        <v>2</v>
      </c>
      <c r="D94" s="12" t="s">
        <v>526</v>
      </c>
      <c r="E94" s="12" t="s">
        <v>526</v>
      </c>
      <c r="F94" s="12">
        <v>2</v>
      </c>
      <c r="G94" s="12" t="s">
        <v>526</v>
      </c>
      <c r="H94" s="12" t="s">
        <v>526</v>
      </c>
      <c r="I94" s="12" t="s">
        <v>526</v>
      </c>
      <c r="J94" s="12">
        <v>2</v>
      </c>
      <c r="K94" s="12">
        <v>1</v>
      </c>
      <c r="L94" s="12">
        <v>1</v>
      </c>
      <c r="M94" s="12">
        <v>0</v>
      </c>
      <c r="N94" s="12">
        <v>1</v>
      </c>
      <c r="O94" s="12">
        <v>4</v>
      </c>
      <c r="P94" s="12">
        <v>0</v>
      </c>
      <c r="Q94" s="12" t="s">
        <v>526</v>
      </c>
      <c r="R94" s="12">
        <v>1</v>
      </c>
      <c r="S94" s="12" t="s">
        <v>526</v>
      </c>
    </row>
    <row r="95" spans="1:19" x14ac:dyDescent="0.25">
      <c r="A95" t="str">
        <f>'raw data'!F95</f>
        <v>BACHELOR</v>
      </c>
      <c r="B95" s="7">
        <v>2</v>
      </c>
      <c r="C95" s="12">
        <v>4</v>
      </c>
      <c r="D95" s="12">
        <v>2</v>
      </c>
      <c r="E95" s="12">
        <v>1</v>
      </c>
      <c r="F95" s="12">
        <v>5</v>
      </c>
      <c r="G95" s="12">
        <v>5</v>
      </c>
      <c r="H95" s="12">
        <v>5</v>
      </c>
      <c r="I95" s="12">
        <v>2</v>
      </c>
      <c r="J95" s="12">
        <v>2</v>
      </c>
      <c r="K95" s="12">
        <v>1</v>
      </c>
      <c r="L95" s="12">
        <v>1</v>
      </c>
      <c r="M95" s="12">
        <v>0</v>
      </c>
      <c r="N95" s="12">
        <v>0</v>
      </c>
      <c r="O95" s="12">
        <v>5</v>
      </c>
      <c r="P95" s="12">
        <v>1</v>
      </c>
      <c r="Q95" s="12">
        <v>1</v>
      </c>
      <c r="R95" s="12">
        <v>1</v>
      </c>
      <c r="S95" s="12">
        <v>1</v>
      </c>
    </row>
    <row r="96" spans="1:19" x14ac:dyDescent="0.25">
      <c r="A96" t="str">
        <f>'raw data'!F96</f>
        <v>BACHELOR</v>
      </c>
      <c r="B96" s="7">
        <v>2</v>
      </c>
      <c r="C96" s="12">
        <v>2</v>
      </c>
      <c r="D96" s="12">
        <v>2</v>
      </c>
      <c r="E96" s="12">
        <v>5</v>
      </c>
      <c r="F96" s="12">
        <v>1</v>
      </c>
      <c r="G96" s="12">
        <v>2</v>
      </c>
      <c r="H96" s="12">
        <v>1</v>
      </c>
      <c r="I96" s="12">
        <v>1</v>
      </c>
      <c r="J96" s="12">
        <v>2</v>
      </c>
      <c r="K96" s="12">
        <v>1</v>
      </c>
      <c r="L96" s="12">
        <v>1</v>
      </c>
      <c r="M96" s="12">
        <v>1</v>
      </c>
      <c r="N96" s="12">
        <v>0</v>
      </c>
      <c r="O96" s="12">
        <v>2</v>
      </c>
      <c r="P96" s="12">
        <v>1</v>
      </c>
      <c r="Q96" s="12">
        <v>4</v>
      </c>
      <c r="R96" s="12" t="s">
        <v>526</v>
      </c>
      <c r="S96" s="12">
        <v>1</v>
      </c>
    </row>
    <row r="97" spans="1:19" x14ac:dyDescent="0.25">
      <c r="A97" t="str">
        <f>'raw data'!F97</f>
        <v>BACHELOR</v>
      </c>
      <c r="B97" s="7">
        <v>2</v>
      </c>
      <c r="C97" s="12">
        <v>2</v>
      </c>
      <c r="D97" s="12">
        <v>2</v>
      </c>
      <c r="E97" s="12">
        <v>5</v>
      </c>
      <c r="F97" s="12" t="s">
        <v>526</v>
      </c>
      <c r="G97" s="12">
        <v>1</v>
      </c>
      <c r="H97" s="12" t="s">
        <v>526</v>
      </c>
      <c r="I97" s="12" t="s">
        <v>526</v>
      </c>
      <c r="J97" s="12">
        <v>1</v>
      </c>
      <c r="K97" s="12">
        <v>0</v>
      </c>
      <c r="L97" s="12">
        <v>1</v>
      </c>
      <c r="M97" s="12">
        <v>1</v>
      </c>
      <c r="N97" s="12">
        <v>1</v>
      </c>
      <c r="O97" s="12">
        <v>1</v>
      </c>
      <c r="P97" s="12">
        <v>0</v>
      </c>
      <c r="Q97" s="12" t="s">
        <v>526</v>
      </c>
      <c r="R97" s="12">
        <v>0</v>
      </c>
      <c r="S97" s="12">
        <v>0</v>
      </c>
    </row>
    <row r="98" spans="1:19" x14ac:dyDescent="0.25">
      <c r="A98" t="str">
        <f>'raw data'!F98</f>
        <v>BACHELOR</v>
      </c>
      <c r="B98" s="7">
        <v>2</v>
      </c>
      <c r="C98" s="12">
        <v>2</v>
      </c>
      <c r="D98" s="12">
        <v>2</v>
      </c>
      <c r="E98" s="12">
        <v>5</v>
      </c>
      <c r="F98" s="12" t="s">
        <v>526</v>
      </c>
      <c r="G98" s="12">
        <v>1</v>
      </c>
      <c r="H98" s="12" t="s">
        <v>526</v>
      </c>
      <c r="I98" s="12" t="s">
        <v>526</v>
      </c>
      <c r="J98" s="12">
        <v>1</v>
      </c>
      <c r="K98" s="12">
        <v>0</v>
      </c>
      <c r="L98" s="12">
        <v>1</v>
      </c>
      <c r="M98" s="12">
        <v>1</v>
      </c>
      <c r="N98" s="12">
        <v>1</v>
      </c>
      <c r="O98" s="12">
        <v>1</v>
      </c>
      <c r="P98" s="12">
        <v>0</v>
      </c>
      <c r="Q98" s="12" t="s">
        <v>526</v>
      </c>
      <c r="R98" s="12">
        <v>0</v>
      </c>
      <c r="S98" s="12">
        <v>0</v>
      </c>
    </row>
    <row r="99" spans="1:19" x14ac:dyDescent="0.25">
      <c r="A99" t="str">
        <f>'raw data'!F99</f>
        <v>BACHELOR</v>
      </c>
      <c r="B99" s="7">
        <v>2</v>
      </c>
      <c r="C99" s="12">
        <v>3</v>
      </c>
      <c r="D99" s="12">
        <v>2</v>
      </c>
      <c r="E99" s="12">
        <v>4</v>
      </c>
      <c r="F99" s="12">
        <v>1</v>
      </c>
      <c r="G99" s="12">
        <v>2</v>
      </c>
      <c r="H99" s="12">
        <v>2</v>
      </c>
      <c r="I99" s="12">
        <v>2</v>
      </c>
      <c r="J99" s="12">
        <v>2</v>
      </c>
      <c r="K99" s="12">
        <v>1</v>
      </c>
      <c r="L99" s="12">
        <v>1</v>
      </c>
      <c r="M99" s="12" t="s">
        <v>526</v>
      </c>
      <c r="N99" s="12">
        <v>1</v>
      </c>
      <c r="O99" s="12">
        <v>2</v>
      </c>
      <c r="P99" s="12">
        <v>1</v>
      </c>
      <c r="Q99" s="12">
        <v>3</v>
      </c>
      <c r="R99" s="12">
        <v>1</v>
      </c>
      <c r="S99" s="12">
        <v>1</v>
      </c>
    </row>
    <row r="100" spans="1:19" x14ac:dyDescent="0.25">
      <c r="A100" t="str">
        <f>'raw data'!F100</f>
        <v>DIPLOMA</v>
      </c>
      <c r="B100" s="7">
        <v>1</v>
      </c>
      <c r="C100" s="12">
        <v>3</v>
      </c>
      <c r="D100" s="12" t="s">
        <v>526</v>
      </c>
      <c r="E100" s="12" t="s">
        <v>526</v>
      </c>
      <c r="F100" s="12">
        <v>5</v>
      </c>
      <c r="G100" s="12">
        <v>2</v>
      </c>
      <c r="H100" s="12">
        <v>2</v>
      </c>
      <c r="I100" s="12">
        <v>1</v>
      </c>
      <c r="J100" s="12">
        <v>1</v>
      </c>
      <c r="K100" s="12">
        <v>0</v>
      </c>
      <c r="L100" s="12">
        <v>0</v>
      </c>
      <c r="M100" s="12" t="s">
        <v>526</v>
      </c>
      <c r="N100" s="12">
        <v>1</v>
      </c>
      <c r="O100" s="12">
        <v>5</v>
      </c>
      <c r="P100" s="12">
        <v>0</v>
      </c>
      <c r="Q100" s="12" t="s">
        <v>526</v>
      </c>
      <c r="R100" s="12">
        <v>1</v>
      </c>
      <c r="S100" s="12">
        <v>1</v>
      </c>
    </row>
    <row r="101" spans="1:19" x14ac:dyDescent="0.25">
      <c r="A101" t="str">
        <f>'raw data'!F101</f>
        <v>BACHELOR</v>
      </c>
      <c r="B101" s="7">
        <v>2</v>
      </c>
      <c r="C101" s="12">
        <v>5</v>
      </c>
      <c r="D101" s="12">
        <v>1</v>
      </c>
      <c r="E101" s="12">
        <v>1</v>
      </c>
      <c r="F101" s="12" t="s">
        <v>526</v>
      </c>
      <c r="G101" s="12" t="s">
        <v>526</v>
      </c>
      <c r="H101" s="12">
        <v>5</v>
      </c>
      <c r="I101" s="12">
        <v>5</v>
      </c>
      <c r="J101" s="12">
        <v>2</v>
      </c>
      <c r="K101" s="12">
        <v>1</v>
      </c>
      <c r="L101" s="12">
        <v>1</v>
      </c>
      <c r="M101" s="12">
        <v>0</v>
      </c>
      <c r="N101" s="12">
        <v>0</v>
      </c>
      <c r="O101" s="12">
        <v>4</v>
      </c>
      <c r="P101" s="12">
        <v>0</v>
      </c>
      <c r="Q101" s="12" t="s">
        <v>526</v>
      </c>
      <c r="R101" s="12">
        <v>1</v>
      </c>
      <c r="S101" s="12">
        <v>1</v>
      </c>
    </row>
    <row r="102" spans="1:19" x14ac:dyDescent="0.25">
      <c r="A102" t="str">
        <f>'raw data'!F102</f>
        <v>DIPLOMA</v>
      </c>
      <c r="B102" s="7">
        <v>1</v>
      </c>
      <c r="C102" s="12">
        <v>3</v>
      </c>
      <c r="D102" s="12" t="s">
        <v>526</v>
      </c>
      <c r="E102" s="12" t="s">
        <v>526</v>
      </c>
      <c r="F102" s="12">
        <v>5</v>
      </c>
      <c r="G102" s="12">
        <v>2</v>
      </c>
      <c r="H102" s="12">
        <v>2</v>
      </c>
      <c r="I102" s="12">
        <v>1</v>
      </c>
      <c r="J102" s="12">
        <v>1</v>
      </c>
      <c r="K102" s="12">
        <v>1</v>
      </c>
      <c r="L102" s="12">
        <v>0</v>
      </c>
      <c r="M102" s="12">
        <v>0</v>
      </c>
      <c r="N102" s="12">
        <v>1</v>
      </c>
      <c r="O102" s="12">
        <v>5</v>
      </c>
      <c r="P102" s="12">
        <v>0</v>
      </c>
      <c r="Q102" s="12" t="s">
        <v>526</v>
      </c>
      <c r="R102" s="12">
        <v>1</v>
      </c>
      <c r="S102" s="12">
        <v>1</v>
      </c>
    </row>
    <row r="103" spans="1:19" x14ac:dyDescent="0.25">
      <c r="A103" t="str">
        <f>'raw data'!F103</f>
        <v>BACHELOR</v>
      </c>
      <c r="B103" s="7">
        <v>2</v>
      </c>
      <c r="C103" s="12">
        <v>1</v>
      </c>
      <c r="D103" s="12">
        <v>1</v>
      </c>
      <c r="E103" s="12">
        <v>1</v>
      </c>
      <c r="F103" s="12" t="s">
        <v>526</v>
      </c>
      <c r="G103" s="12">
        <v>1</v>
      </c>
      <c r="H103" s="12" t="s">
        <v>526</v>
      </c>
      <c r="I103" s="12">
        <v>5</v>
      </c>
      <c r="J103" s="12">
        <v>2</v>
      </c>
      <c r="K103" s="12">
        <v>0</v>
      </c>
      <c r="L103" s="12">
        <v>1</v>
      </c>
      <c r="M103" s="12">
        <v>0</v>
      </c>
      <c r="N103" s="12">
        <v>0</v>
      </c>
      <c r="O103" s="12">
        <v>1</v>
      </c>
      <c r="P103" s="12">
        <v>0</v>
      </c>
      <c r="Q103" s="12" t="s">
        <v>526</v>
      </c>
      <c r="R103" s="12">
        <v>0</v>
      </c>
      <c r="S103" s="12">
        <v>1</v>
      </c>
    </row>
    <row r="104" spans="1:19" x14ac:dyDescent="0.25">
      <c r="A104" t="str">
        <f>'raw data'!F104</f>
        <v>BACHELOR</v>
      </c>
      <c r="B104" s="7">
        <v>2</v>
      </c>
      <c r="C104" s="12">
        <v>5</v>
      </c>
      <c r="D104" s="12">
        <v>1</v>
      </c>
      <c r="E104" s="12">
        <v>1</v>
      </c>
      <c r="F104" s="12" t="s">
        <v>526</v>
      </c>
      <c r="G104" s="12" t="s">
        <v>526</v>
      </c>
      <c r="H104" s="12">
        <v>5</v>
      </c>
      <c r="I104" s="12">
        <v>5</v>
      </c>
      <c r="J104" s="12">
        <v>2</v>
      </c>
      <c r="K104" s="12">
        <v>1</v>
      </c>
      <c r="L104" s="12">
        <v>1</v>
      </c>
      <c r="M104" s="12">
        <v>0</v>
      </c>
      <c r="N104" s="12">
        <v>0</v>
      </c>
      <c r="O104" s="12">
        <v>4</v>
      </c>
      <c r="P104" s="12">
        <v>0</v>
      </c>
      <c r="Q104" s="12" t="s">
        <v>526</v>
      </c>
      <c r="R104" s="12">
        <v>1</v>
      </c>
      <c r="S104" s="12">
        <v>1</v>
      </c>
    </row>
    <row r="105" spans="1:19" x14ac:dyDescent="0.25">
      <c r="A105" t="str">
        <f>'raw data'!F105</f>
        <v>DIPLOMA</v>
      </c>
      <c r="B105" s="7">
        <v>1</v>
      </c>
      <c r="C105" s="12">
        <v>3</v>
      </c>
      <c r="D105" s="12">
        <v>4</v>
      </c>
      <c r="E105" s="12" t="s">
        <v>526</v>
      </c>
      <c r="F105" s="12">
        <v>5</v>
      </c>
      <c r="G105" s="12">
        <v>1</v>
      </c>
      <c r="H105" s="12">
        <v>2</v>
      </c>
      <c r="I105" s="12">
        <v>1</v>
      </c>
      <c r="J105" s="12">
        <v>2</v>
      </c>
      <c r="K105" s="12">
        <v>0</v>
      </c>
      <c r="L105" s="12">
        <v>0</v>
      </c>
      <c r="M105" s="12">
        <v>0</v>
      </c>
      <c r="N105" s="12">
        <v>1</v>
      </c>
      <c r="O105" s="12">
        <v>3</v>
      </c>
      <c r="P105" s="12">
        <v>1</v>
      </c>
      <c r="Q105" s="12">
        <v>2</v>
      </c>
      <c r="R105" s="12" t="s">
        <v>526</v>
      </c>
      <c r="S105" s="12">
        <v>1</v>
      </c>
    </row>
    <row r="106" spans="1:19" x14ac:dyDescent="0.25">
      <c r="A106" t="str">
        <f>'raw data'!F106</f>
        <v>BACHELOR</v>
      </c>
      <c r="B106" s="7">
        <v>2</v>
      </c>
      <c r="C106" s="12">
        <v>4</v>
      </c>
      <c r="D106" s="12" t="s">
        <v>526</v>
      </c>
      <c r="E106" s="12" t="s">
        <v>526</v>
      </c>
      <c r="F106" s="12" t="s">
        <v>526</v>
      </c>
      <c r="G106" s="12" t="s">
        <v>526</v>
      </c>
      <c r="H106" s="12">
        <v>5</v>
      </c>
      <c r="I106" s="12" t="s">
        <v>526</v>
      </c>
      <c r="J106" s="12">
        <v>2</v>
      </c>
      <c r="K106" s="12">
        <v>1</v>
      </c>
      <c r="L106" s="12">
        <v>1</v>
      </c>
      <c r="M106" s="12">
        <v>1</v>
      </c>
      <c r="N106" s="12">
        <v>0</v>
      </c>
      <c r="O106" s="12">
        <v>3</v>
      </c>
      <c r="P106" s="12">
        <v>1</v>
      </c>
      <c r="Q106" s="12">
        <v>4</v>
      </c>
      <c r="R106" s="12">
        <v>1</v>
      </c>
      <c r="S106" s="12">
        <v>1</v>
      </c>
    </row>
    <row r="107" spans="1:19" x14ac:dyDescent="0.25">
      <c r="A107" t="str">
        <f>'raw data'!F107</f>
        <v>MASTERS</v>
      </c>
      <c r="B107" s="7">
        <v>3</v>
      </c>
      <c r="C107" s="12">
        <v>5</v>
      </c>
      <c r="D107" s="12" t="s">
        <v>526</v>
      </c>
      <c r="E107" s="12" t="s">
        <v>526</v>
      </c>
      <c r="F107" s="12" t="s">
        <v>526</v>
      </c>
      <c r="G107" s="12" t="s">
        <v>526</v>
      </c>
      <c r="H107" s="12" t="s">
        <v>526</v>
      </c>
      <c r="I107" s="12" t="s">
        <v>526</v>
      </c>
      <c r="J107" s="12">
        <v>2</v>
      </c>
      <c r="K107" s="12">
        <v>1</v>
      </c>
      <c r="L107" s="12" t="s">
        <v>526</v>
      </c>
      <c r="M107" s="12">
        <v>0</v>
      </c>
      <c r="N107" s="12">
        <v>1</v>
      </c>
      <c r="O107" s="12">
        <v>4</v>
      </c>
      <c r="P107" s="12">
        <v>1</v>
      </c>
      <c r="Q107" s="12">
        <v>2</v>
      </c>
      <c r="R107" s="12">
        <v>1</v>
      </c>
      <c r="S107" s="12">
        <v>1</v>
      </c>
    </row>
    <row r="108" spans="1:19" x14ac:dyDescent="0.25">
      <c r="A108" t="str">
        <f>'raw data'!F108</f>
        <v>BACHELOR</v>
      </c>
      <c r="B108" s="7">
        <v>2</v>
      </c>
      <c r="C108" s="12">
        <v>3</v>
      </c>
      <c r="D108" s="12">
        <v>2</v>
      </c>
      <c r="E108" s="12">
        <v>1</v>
      </c>
      <c r="F108" s="12">
        <v>1</v>
      </c>
      <c r="G108" s="12">
        <v>2</v>
      </c>
      <c r="H108" s="12">
        <v>2</v>
      </c>
      <c r="I108" s="12">
        <v>2</v>
      </c>
      <c r="J108" s="12">
        <v>1</v>
      </c>
      <c r="K108" s="12">
        <v>0</v>
      </c>
      <c r="L108" s="12">
        <v>1</v>
      </c>
      <c r="M108" s="12">
        <v>0</v>
      </c>
      <c r="N108" s="12">
        <v>0</v>
      </c>
      <c r="O108" s="12">
        <v>5</v>
      </c>
      <c r="P108" s="12" t="s">
        <v>526</v>
      </c>
      <c r="Q108" s="12" t="s">
        <v>526</v>
      </c>
      <c r="R108" s="12">
        <v>1</v>
      </c>
      <c r="S108" s="12">
        <v>0</v>
      </c>
    </row>
    <row r="109" spans="1:19" x14ac:dyDescent="0.25">
      <c r="A109" t="str">
        <f>'raw data'!F109</f>
        <v>BACHELOR</v>
      </c>
      <c r="B109" s="7">
        <v>2</v>
      </c>
      <c r="C109" s="12">
        <v>2</v>
      </c>
      <c r="D109" s="12">
        <v>2</v>
      </c>
      <c r="E109" s="12">
        <v>5</v>
      </c>
      <c r="F109" s="12" t="s">
        <v>526</v>
      </c>
      <c r="G109" s="12">
        <v>1</v>
      </c>
      <c r="H109" s="12" t="s">
        <v>526</v>
      </c>
      <c r="I109" s="12" t="s">
        <v>526</v>
      </c>
      <c r="J109" s="12">
        <v>1</v>
      </c>
      <c r="K109" s="12">
        <v>0</v>
      </c>
      <c r="L109" s="12">
        <v>1</v>
      </c>
      <c r="M109" s="12">
        <v>0</v>
      </c>
      <c r="N109" s="12">
        <v>0</v>
      </c>
      <c r="O109" s="12">
        <v>1</v>
      </c>
      <c r="P109" s="12">
        <v>0</v>
      </c>
      <c r="Q109" s="12" t="s">
        <v>526</v>
      </c>
      <c r="R109" s="12">
        <v>0</v>
      </c>
      <c r="S109" s="12">
        <v>0</v>
      </c>
    </row>
    <row r="110" spans="1:19" x14ac:dyDescent="0.25">
      <c r="A110" t="str">
        <f>'raw data'!F110</f>
        <v>DIPLOMA</v>
      </c>
      <c r="B110" s="7">
        <v>1</v>
      </c>
      <c r="C110" s="12">
        <v>1</v>
      </c>
      <c r="D110" s="12">
        <v>1</v>
      </c>
      <c r="E110" s="12">
        <v>2</v>
      </c>
      <c r="F110" s="12">
        <v>2</v>
      </c>
      <c r="G110" s="12">
        <v>1</v>
      </c>
      <c r="H110" s="12">
        <v>1</v>
      </c>
      <c r="I110" s="12">
        <v>1</v>
      </c>
      <c r="J110" s="12">
        <v>1</v>
      </c>
      <c r="K110" s="12">
        <v>0</v>
      </c>
      <c r="L110" s="12" t="s">
        <v>526</v>
      </c>
      <c r="M110" s="12">
        <v>1</v>
      </c>
      <c r="N110" s="12">
        <v>1</v>
      </c>
      <c r="O110" s="12">
        <v>2</v>
      </c>
      <c r="P110" s="12" t="s">
        <v>526</v>
      </c>
      <c r="Q110" s="12" t="s">
        <v>526</v>
      </c>
      <c r="R110" s="12">
        <v>1</v>
      </c>
      <c r="S110" s="12">
        <v>0</v>
      </c>
    </row>
    <row r="111" spans="1:19" x14ac:dyDescent="0.25">
      <c r="A111" t="str">
        <f>'raw data'!F111</f>
        <v>DIPLOMA</v>
      </c>
      <c r="B111" s="7">
        <v>1</v>
      </c>
      <c r="C111" s="12">
        <v>2</v>
      </c>
      <c r="D111" s="12">
        <v>1</v>
      </c>
      <c r="E111" s="12">
        <v>4</v>
      </c>
      <c r="F111" s="12">
        <v>1</v>
      </c>
      <c r="G111" s="12">
        <v>1</v>
      </c>
      <c r="H111" s="12">
        <v>1</v>
      </c>
      <c r="I111" s="12">
        <v>1</v>
      </c>
      <c r="J111" s="12">
        <v>5</v>
      </c>
      <c r="K111" s="12" t="s">
        <v>526</v>
      </c>
      <c r="L111" s="12">
        <v>1</v>
      </c>
      <c r="M111" s="12">
        <v>0</v>
      </c>
      <c r="N111" s="12">
        <v>1</v>
      </c>
      <c r="O111" s="12">
        <v>3</v>
      </c>
      <c r="P111" s="12">
        <v>1</v>
      </c>
      <c r="Q111" s="12">
        <v>2</v>
      </c>
      <c r="R111" s="12">
        <v>0</v>
      </c>
      <c r="S111" s="12" t="s">
        <v>526</v>
      </c>
    </row>
    <row r="112" spans="1:19" x14ac:dyDescent="0.25">
      <c r="A112" t="str">
        <f>'raw data'!F112</f>
        <v>BACHELOR</v>
      </c>
      <c r="B112" s="7">
        <v>2</v>
      </c>
      <c r="C112" s="12">
        <v>4</v>
      </c>
      <c r="D112" s="12" t="s">
        <v>526</v>
      </c>
      <c r="E112" s="12" t="s">
        <v>526</v>
      </c>
      <c r="F112" s="12" t="s">
        <v>526</v>
      </c>
      <c r="G112" s="12">
        <v>5</v>
      </c>
      <c r="H112" s="12">
        <v>5</v>
      </c>
      <c r="I112" s="12">
        <v>2</v>
      </c>
      <c r="J112" s="12">
        <v>5</v>
      </c>
      <c r="K112" s="12" t="s">
        <v>526</v>
      </c>
      <c r="L112" s="12">
        <v>1</v>
      </c>
      <c r="M112" s="12">
        <v>0</v>
      </c>
      <c r="N112" s="12" t="s">
        <v>526</v>
      </c>
      <c r="O112" s="12">
        <v>5</v>
      </c>
      <c r="P112" s="12">
        <v>1</v>
      </c>
      <c r="Q112" s="12">
        <v>3</v>
      </c>
      <c r="R112" s="12">
        <v>1</v>
      </c>
      <c r="S112" s="12">
        <v>0</v>
      </c>
    </row>
    <row r="113" spans="1:19" x14ac:dyDescent="0.25">
      <c r="A113" t="str">
        <f>'raw data'!F113</f>
        <v>BACHELOR</v>
      </c>
      <c r="B113" s="7">
        <v>2</v>
      </c>
      <c r="C113" s="12">
        <v>3</v>
      </c>
      <c r="D113" s="12">
        <v>2</v>
      </c>
      <c r="E113" s="12">
        <v>1</v>
      </c>
      <c r="F113" s="12">
        <v>5</v>
      </c>
      <c r="G113" s="12">
        <v>5</v>
      </c>
      <c r="H113" s="12">
        <v>5</v>
      </c>
      <c r="I113" s="12">
        <v>2</v>
      </c>
      <c r="J113" s="12">
        <v>2</v>
      </c>
      <c r="K113" s="12">
        <v>1</v>
      </c>
      <c r="L113" s="12">
        <v>1</v>
      </c>
      <c r="M113" s="12">
        <v>0</v>
      </c>
      <c r="N113" s="12">
        <v>1</v>
      </c>
      <c r="O113" s="12">
        <v>5</v>
      </c>
      <c r="P113" s="12">
        <v>1</v>
      </c>
      <c r="Q113" s="12">
        <v>2</v>
      </c>
      <c r="R113" s="12">
        <v>1</v>
      </c>
      <c r="S113" s="12">
        <v>1</v>
      </c>
    </row>
    <row r="114" spans="1:19" x14ac:dyDescent="0.25">
      <c r="A114" t="str">
        <f>'raw data'!F114</f>
        <v>BACHELOR</v>
      </c>
      <c r="B114" s="7">
        <v>2</v>
      </c>
      <c r="C114" s="12">
        <v>2</v>
      </c>
      <c r="D114" s="12">
        <v>2</v>
      </c>
      <c r="E114" s="12">
        <v>4</v>
      </c>
      <c r="F114" s="12">
        <v>1</v>
      </c>
      <c r="G114" s="12">
        <v>1</v>
      </c>
      <c r="H114" s="12">
        <v>1</v>
      </c>
      <c r="I114" s="12">
        <v>1</v>
      </c>
      <c r="J114" s="12">
        <v>2</v>
      </c>
      <c r="K114" s="12">
        <v>1</v>
      </c>
      <c r="L114" s="12">
        <v>1</v>
      </c>
      <c r="M114" s="12">
        <v>0</v>
      </c>
      <c r="N114" s="12">
        <v>0</v>
      </c>
      <c r="O114" s="12">
        <v>2</v>
      </c>
      <c r="P114" s="12">
        <v>1</v>
      </c>
      <c r="Q114" s="12">
        <v>1</v>
      </c>
      <c r="R114" s="12" t="s">
        <v>526</v>
      </c>
      <c r="S114" s="12">
        <v>0</v>
      </c>
    </row>
    <row r="115" spans="1:19" x14ac:dyDescent="0.25">
      <c r="A115" t="str">
        <f>'raw data'!F115</f>
        <v>MASTERS</v>
      </c>
      <c r="B115" s="7">
        <v>3</v>
      </c>
      <c r="C115" s="12">
        <v>4</v>
      </c>
      <c r="D115" s="12" t="s">
        <v>526</v>
      </c>
      <c r="E115" s="12" t="s">
        <v>526</v>
      </c>
      <c r="F115" s="12" t="s">
        <v>526</v>
      </c>
      <c r="G115" s="12" t="s">
        <v>526</v>
      </c>
      <c r="H115" s="12">
        <v>5</v>
      </c>
      <c r="I115" s="12">
        <v>5</v>
      </c>
      <c r="J115" s="12">
        <v>5</v>
      </c>
      <c r="K115" s="12">
        <v>0</v>
      </c>
      <c r="L115" s="12" t="s">
        <v>526</v>
      </c>
      <c r="M115" s="12">
        <v>0</v>
      </c>
      <c r="N115" s="12">
        <v>1</v>
      </c>
      <c r="O115" s="12">
        <v>5</v>
      </c>
      <c r="P115" s="12">
        <v>0</v>
      </c>
      <c r="Q115" s="12" t="s">
        <v>526</v>
      </c>
      <c r="R115" s="12">
        <v>1</v>
      </c>
      <c r="S115" s="12">
        <v>0</v>
      </c>
    </row>
    <row r="116" spans="1:19" x14ac:dyDescent="0.25">
      <c r="A116" t="str">
        <f>'raw data'!F116</f>
        <v>BACHELOR</v>
      </c>
      <c r="B116" s="7">
        <v>2</v>
      </c>
      <c r="C116" s="12">
        <v>2</v>
      </c>
      <c r="D116" s="12">
        <v>1</v>
      </c>
      <c r="E116" s="12">
        <v>1</v>
      </c>
      <c r="F116" s="12">
        <v>1</v>
      </c>
      <c r="G116" s="12">
        <v>1</v>
      </c>
      <c r="H116" s="12">
        <v>2</v>
      </c>
      <c r="I116" s="12">
        <v>1</v>
      </c>
      <c r="J116" s="12" t="s">
        <v>526</v>
      </c>
      <c r="K116" s="12">
        <v>0</v>
      </c>
      <c r="L116" s="12">
        <v>1</v>
      </c>
      <c r="M116" s="12">
        <v>0</v>
      </c>
      <c r="N116" s="12">
        <v>0</v>
      </c>
      <c r="O116" s="12">
        <v>1</v>
      </c>
      <c r="P116" s="12" t="s">
        <v>526</v>
      </c>
      <c r="Q116" s="12" t="s">
        <v>526</v>
      </c>
      <c r="R116" s="12">
        <v>0</v>
      </c>
      <c r="S116" s="12">
        <v>0</v>
      </c>
    </row>
    <row r="117" spans="1:19" x14ac:dyDescent="0.25">
      <c r="A117" t="str">
        <f>'raw data'!F117</f>
        <v>DIPLOMA</v>
      </c>
      <c r="B117" s="7">
        <v>1</v>
      </c>
      <c r="C117" s="12">
        <v>3</v>
      </c>
      <c r="D117" s="12" t="s">
        <v>526</v>
      </c>
      <c r="E117" s="12" t="s">
        <v>526</v>
      </c>
      <c r="F117" s="12">
        <v>5</v>
      </c>
      <c r="G117" s="12">
        <v>2</v>
      </c>
      <c r="H117" s="12">
        <v>2</v>
      </c>
      <c r="I117" s="12">
        <v>1</v>
      </c>
      <c r="J117" s="12">
        <v>1</v>
      </c>
      <c r="K117" s="12">
        <v>1</v>
      </c>
      <c r="L117" s="12">
        <v>0</v>
      </c>
      <c r="M117" s="12">
        <v>0</v>
      </c>
      <c r="N117" s="12">
        <v>1</v>
      </c>
      <c r="O117" s="12">
        <v>5</v>
      </c>
      <c r="P117" s="12">
        <v>0</v>
      </c>
      <c r="Q117" s="12" t="s">
        <v>526</v>
      </c>
      <c r="R117" s="12" t="s">
        <v>526</v>
      </c>
      <c r="S117" s="12">
        <v>1</v>
      </c>
    </row>
    <row r="118" spans="1:19" x14ac:dyDescent="0.25">
      <c r="A118" t="str">
        <f>'raw data'!F118</f>
        <v>BACHELOR</v>
      </c>
      <c r="B118" s="7">
        <v>2</v>
      </c>
      <c r="C118" s="12">
        <v>1</v>
      </c>
      <c r="D118" s="12">
        <v>2</v>
      </c>
      <c r="E118" s="12">
        <v>1</v>
      </c>
      <c r="F118" s="12">
        <v>2</v>
      </c>
      <c r="G118" s="12">
        <v>1</v>
      </c>
      <c r="H118" s="12">
        <v>1</v>
      </c>
      <c r="I118" s="12">
        <v>1</v>
      </c>
      <c r="J118" s="12">
        <v>1</v>
      </c>
      <c r="K118" s="12">
        <v>1</v>
      </c>
      <c r="L118" s="12">
        <v>1</v>
      </c>
      <c r="M118" s="12">
        <v>0</v>
      </c>
      <c r="N118" s="12">
        <v>1</v>
      </c>
      <c r="O118" s="12">
        <v>2</v>
      </c>
      <c r="P118" s="12">
        <v>1</v>
      </c>
      <c r="Q118" s="12" t="s">
        <v>526</v>
      </c>
      <c r="R118" s="12">
        <v>1</v>
      </c>
      <c r="S118" s="12">
        <v>1</v>
      </c>
    </row>
    <row r="119" spans="1:19" x14ac:dyDescent="0.25">
      <c r="A119" t="str">
        <f>'raw data'!F119</f>
        <v>MASTERS</v>
      </c>
      <c r="B119" s="7">
        <v>3</v>
      </c>
      <c r="C119" s="12">
        <v>4</v>
      </c>
      <c r="D119" s="12" t="s">
        <v>526</v>
      </c>
      <c r="E119" s="12" t="s">
        <v>526</v>
      </c>
      <c r="F119" s="12">
        <v>5</v>
      </c>
      <c r="G119" s="12">
        <v>5</v>
      </c>
      <c r="H119" s="12">
        <v>5</v>
      </c>
      <c r="I119" s="12">
        <v>2</v>
      </c>
      <c r="J119" s="12">
        <v>5</v>
      </c>
      <c r="K119" s="12" t="s">
        <v>526</v>
      </c>
      <c r="L119" s="12">
        <v>1</v>
      </c>
      <c r="M119" s="12">
        <v>0</v>
      </c>
      <c r="N119" s="12">
        <v>1</v>
      </c>
      <c r="O119" s="12">
        <v>5</v>
      </c>
      <c r="P119" s="12">
        <v>1</v>
      </c>
      <c r="Q119" s="12">
        <v>3</v>
      </c>
      <c r="R119" s="12">
        <v>1</v>
      </c>
      <c r="S119" s="12">
        <v>0</v>
      </c>
    </row>
    <row r="120" spans="1:19" x14ac:dyDescent="0.25">
      <c r="A120" t="str">
        <f>'raw data'!F120</f>
        <v>BACHELOR</v>
      </c>
      <c r="B120" s="7">
        <v>2</v>
      </c>
      <c r="C120" s="12">
        <v>3</v>
      </c>
      <c r="D120" s="12" t="s">
        <v>526</v>
      </c>
      <c r="E120" s="12" t="s">
        <v>526</v>
      </c>
      <c r="F120" s="12">
        <v>5</v>
      </c>
      <c r="G120" s="12">
        <v>2</v>
      </c>
      <c r="H120" s="12">
        <v>2</v>
      </c>
      <c r="I120" s="12">
        <v>2</v>
      </c>
      <c r="J120" s="12">
        <v>2</v>
      </c>
      <c r="K120" s="12">
        <v>0</v>
      </c>
      <c r="L120" s="12">
        <v>0</v>
      </c>
      <c r="M120" s="12" t="s">
        <v>526</v>
      </c>
      <c r="N120" s="12">
        <v>1</v>
      </c>
      <c r="O120" s="12">
        <v>5</v>
      </c>
      <c r="P120" s="12">
        <v>1</v>
      </c>
      <c r="Q120" s="12">
        <v>2</v>
      </c>
      <c r="R120" s="12">
        <v>1</v>
      </c>
      <c r="S120" s="12">
        <v>1</v>
      </c>
    </row>
    <row r="121" spans="1:19" x14ac:dyDescent="0.25">
      <c r="A121" t="str">
        <f>'raw data'!F121</f>
        <v>DIPLOMA</v>
      </c>
      <c r="B121" s="7">
        <v>1</v>
      </c>
      <c r="C121" s="12">
        <v>2</v>
      </c>
      <c r="D121" s="12" t="s">
        <v>526</v>
      </c>
      <c r="E121" s="12" t="s">
        <v>526</v>
      </c>
      <c r="F121" s="12">
        <v>2</v>
      </c>
      <c r="G121" s="12" t="s">
        <v>526</v>
      </c>
      <c r="H121" s="12">
        <v>5</v>
      </c>
      <c r="I121" s="12" t="s">
        <v>526</v>
      </c>
      <c r="J121" s="12">
        <v>2</v>
      </c>
      <c r="K121" s="12">
        <v>1</v>
      </c>
      <c r="L121" s="12">
        <v>1</v>
      </c>
      <c r="M121" s="12">
        <v>0</v>
      </c>
      <c r="N121" s="12">
        <v>1</v>
      </c>
      <c r="O121" s="12">
        <v>4</v>
      </c>
      <c r="P121" s="12">
        <v>0</v>
      </c>
      <c r="Q121" s="12" t="s">
        <v>526</v>
      </c>
      <c r="R121" s="12">
        <v>1</v>
      </c>
      <c r="S121" s="12" t="s">
        <v>526</v>
      </c>
    </row>
    <row r="122" spans="1:19" x14ac:dyDescent="0.25">
      <c r="A122" t="str">
        <f>'raw data'!F122</f>
        <v>DIPLOMA</v>
      </c>
      <c r="B122" s="7">
        <v>1</v>
      </c>
      <c r="C122" s="12">
        <v>5</v>
      </c>
      <c r="D122" s="12">
        <v>1</v>
      </c>
      <c r="E122" s="12">
        <v>1</v>
      </c>
      <c r="F122" s="12" t="s">
        <v>526</v>
      </c>
      <c r="G122" s="12" t="s">
        <v>526</v>
      </c>
      <c r="H122" s="12">
        <v>5</v>
      </c>
      <c r="I122" s="12">
        <v>5</v>
      </c>
      <c r="J122" s="12">
        <v>2</v>
      </c>
      <c r="K122" s="12">
        <v>1</v>
      </c>
      <c r="L122" s="12">
        <v>1</v>
      </c>
      <c r="M122" s="12">
        <v>0</v>
      </c>
      <c r="N122" s="12">
        <v>0</v>
      </c>
      <c r="O122" s="12">
        <v>4</v>
      </c>
      <c r="P122" s="12">
        <v>0</v>
      </c>
      <c r="Q122" s="12" t="s">
        <v>526</v>
      </c>
      <c r="R122" s="12">
        <v>1</v>
      </c>
      <c r="S122" s="12">
        <v>1</v>
      </c>
    </row>
    <row r="123" spans="1:19" x14ac:dyDescent="0.25">
      <c r="A123" t="str">
        <f>'raw data'!F123</f>
        <v>DIPLOMA</v>
      </c>
      <c r="B123" s="7">
        <v>1</v>
      </c>
      <c r="C123" s="12">
        <v>3</v>
      </c>
      <c r="D123" s="12" t="s">
        <v>526</v>
      </c>
      <c r="E123" s="12" t="s">
        <v>526</v>
      </c>
      <c r="F123" s="12">
        <v>5</v>
      </c>
      <c r="G123" s="12">
        <v>2</v>
      </c>
      <c r="H123" s="12">
        <v>2</v>
      </c>
      <c r="I123" s="12">
        <v>1</v>
      </c>
      <c r="J123" s="12">
        <v>1</v>
      </c>
      <c r="K123" s="12">
        <v>0</v>
      </c>
      <c r="L123" s="12">
        <v>0</v>
      </c>
      <c r="M123" s="12" t="s">
        <v>526</v>
      </c>
      <c r="N123" s="12">
        <v>1</v>
      </c>
      <c r="O123" s="12">
        <v>5</v>
      </c>
      <c r="P123" s="12">
        <v>0</v>
      </c>
      <c r="Q123" s="12" t="s">
        <v>526</v>
      </c>
      <c r="R123" s="12">
        <v>1</v>
      </c>
      <c r="S123" s="12">
        <v>1</v>
      </c>
    </row>
    <row r="124" spans="1:19" x14ac:dyDescent="0.25">
      <c r="A124" t="str">
        <f>'raw data'!F124</f>
        <v>DIPLOMA</v>
      </c>
      <c r="B124" s="7">
        <v>1</v>
      </c>
      <c r="C124" s="12">
        <v>3</v>
      </c>
      <c r="D124" s="12" t="s">
        <v>526</v>
      </c>
      <c r="E124" s="12" t="s">
        <v>526</v>
      </c>
      <c r="F124" s="12">
        <v>5</v>
      </c>
      <c r="G124" s="12">
        <v>2</v>
      </c>
      <c r="H124" s="12">
        <v>2</v>
      </c>
      <c r="I124" s="12">
        <v>1</v>
      </c>
      <c r="J124" s="12">
        <v>1</v>
      </c>
      <c r="K124" s="12">
        <v>1</v>
      </c>
      <c r="L124" s="12">
        <v>0</v>
      </c>
      <c r="M124" s="12" t="s">
        <v>526</v>
      </c>
      <c r="N124" s="12">
        <v>1</v>
      </c>
      <c r="O124" s="12">
        <v>5</v>
      </c>
      <c r="P124" s="12">
        <v>0</v>
      </c>
      <c r="Q124" s="12" t="s">
        <v>526</v>
      </c>
      <c r="R124" s="12" t="s">
        <v>526</v>
      </c>
      <c r="S124" s="12">
        <v>1</v>
      </c>
    </row>
    <row r="125" spans="1:19" x14ac:dyDescent="0.25">
      <c r="A125" t="str">
        <f>'raw data'!F125</f>
        <v>BACHELOR</v>
      </c>
      <c r="B125" s="7">
        <v>2</v>
      </c>
      <c r="C125" s="12">
        <v>4</v>
      </c>
      <c r="D125" s="12" t="s">
        <v>526</v>
      </c>
      <c r="E125" s="12" t="s">
        <v>526</v>
      </c>
      <c r="F125" s="12" t="s">
        <v>526</v>
      </c>
      <c r="G125" s="12" t="s">
        <v>526</v>
      </c>
      <c r="H125" s="12">
        <v>5</v>
      </c>
      <c r="I125" s="12" t="s">
        <v>526</v>
      </c>
      <c r="J125" s="12">
        <v>2</v>
      </c>
      <c r="K125" s="12">
        <v>1</v>
      </c>
      <c r="L125" s="12">
        <v>1</v>
      </c>
      <c r="M125" s="12">
        <v>1</v>
      </c>
      <c r="N125" s="12">
        <v>0</v>
      </c>
      <c r="O125" s="12">
        <v>1</v>
      </c>
      <c r="P125" s="12">
        <v>1</v>
      </c>
      <c r="Q125" s="12">
        <v>4</v>
      </c>
      <c r="R125" s="12">
        <v>1</v>
      </c>
      <c r="S125" s="12">
        <v>1</v>
      </c>
    </row>
    <row r="126" spans="1:19" x14ac:dyDescent="0.25">
      <c r="A126" t="str">
        <f>'raw data'!F126</f>
        <v>DIPLOMA</v>
      </c>
      <c r="B126" s="7">
        <v>1</v>
      </c>
      <c r="C126" s="12">
        <v>4</v>
      </c>
      <c r="D126" s="12" t="s">
        <v>526</v>
      </c>
      <c r="E126" s="12" t="s">
        <v>526</v>
      </c>
      <c r="F126" s="12" t="s">
        <v>526</v>
      </c>
      <c r="G126" s="12">
        <v>5</v>
      </c>
      <c r="H126" s="12">
        <v>2</v>
      </c>
      <c r="I126" s="12">
        <v>2</v>
      </c>
      <c r="J126" s="12">
        <v>2</v>
      </c>
      <c r="K126" s="12">
        <v>1</v>
      </c>
      <c r="L126" s="12">
        <v>0</v>
      </c>
      <c r="M126" s="12">
        <v>0</v>
      </c>
      <c r="N126" s="12">
        <v>0</v>
      </c>
      <c r="O126" s="12">
        <v>1</v>
      </c>
      <c r="P126" s="12">
        <v>0</v>
      </c>
      <c r="Q126" s="12" t="s">
        <v>526</v>
      </c>
      <c r="R126" s="12" t="s">
        <v>526</v>
      </c>
      <c r="S126" s="12" t="s">
        <v>526</v>
      </c>
    </row>
    <row r="127" spans="1:19" x14ac:dyDescent="0.25">
      <c r="A127" t="str">
        <f>'raw data'!F127</f>
        <v>DIPLOMA</v>
      </c>
      <c r="B127" s="7">
        <v>1</v>
      </c>
      <c r="C127" s="12">
        <v>3</v>
      </c>
      <c r="D127" s="12">
        <v>2</v>
      </c>
      <c r="E127" s="12">
        <v>5</v>
      </c>
      <c r="F127" s="12">
        <v>2</v>
      </c>
      <c r="G127" s="12">
        <v>1</v>
      </c>
      <c r="H127" s="12">
        <v>1</v>
      </c>
      <c r="I127" s="12" t="s">
        <v>526</v>
      </c>
      <c r="J127" s="12">
        <v>5</v>
      </c>
      <c r="K127" s="12">
        <v>1</v>
      </c>
      <c r="L127" s="12">
        <v>1</v>
      </c>
      <c r="M127" s="12">
        <v>1</v>
      </c>
      <c r="N127" s="12" t="s">
        <v>526</v>
      </c>
      <c r="O127" s="12">
        <v>3</v>
      </c>
      <c r="P127" s="12">
        <v>1</v>
      </c>
      <c r="Q127" s="12">
        <v>1</v>
      </c>
      <c r="R127" s="12">
        <v>0</v>
      </c>
      <c r="S127" s="12" t="s">
        <v>526</v>
      </c>
    </row>
    <row r="128" spans="1:19" x14ac:dyDescent="0.25">
      <c r="A128" t="str">
        <f>'raw data'!F128</f>
        <v>DIPLOMA</v>
      </c>
      <c r="B128" s="7">
        <v>1</v>
      </c>
      <c r="C128" s="12">
        <v>1</v>
      </c>
      <c r="D128" s="12">
        <v>1</v>
      </c>
      <c r="E128" s="12">
        <v>2</v>
      </c>
      <c r="F128" s="12">
        <v>2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4</v>
      </c>
      <c r="P128" s="12" t="s">
        <v>526</v>
      </c>
      <c r="Q128" s="12" t="s">
        <v>526</v>
      </c>
      <c r="R128" s="12">
        <v>1</v>
      </c>
      <c r="S128" s="12" t="s">
        <v>526</v>
      </c>
    </row>
    <row r="129" spans="1:19" x14ac:dyDescent="0.25">
      <c r="A129" t="str">
        <f>'raw data'!F129</f>
        <v>BACHELOR</v>
      </c>
      <c r="B129" s="7">
        <v>2</v>
      </c>
      <c r="C129" s="12">
        <v>3</v>
      </c>
      <c r="D129" s="12">
        <v>2</v>
      </c>
      <c r="E129" s="12">
        <v>4</v>
      </c>
      <c r="F129" s="12">
        <v>5</v>
      </c>
      <c r="G129" s="12">
        <v>2</v>
      </c>
      <c r="H129" s="12">
        <v>2</v>
      </c>
      <c r="I129" s="12">
        <v>2</v>
      </c>
      <c r="J129" s="12">
        <v>2</v>
      </c>
      <c r="K129" s="12">
        <v>1</v>
      </c>
      <c r="L129" s="12">
        <v>1</v>
      </c>
      <c r="M129" s="12">
        <v>0</v>
      </c>
      <c r="N129" s="12">
        <v>1</v>
      </c>
      <c r="O129" s="12">
        <v>4</v>
      </c>
      <c r="P129" s="12">
        <v>1</v>
      </c>
      <c r="Q129" s="12">
        <v>2</v>
      </c>
      <c r="R129" s="12">
        <v>1</v>
      </c>
      <c r="S129" s="12">
        <v>1</v>
      </c>
    </row>
    <row r="130" spans="1:19" x14ac:dyDescent="0.25">
      <c r="A130" t="str">
        <f>'raw data'!F130</f>
        <v>BACHELOR</v>
      </c>
      <c r="B130" s="7">
        <v>2</v>
      </c>
      <c r="C130" s="12">
        <v>3</v>
      </c>
      <c r="D130" s="12">
        <v>2</v>
      </c>
      <c r="E130" s="12">
        <v>4</v>
      </c>
      <c r="F130" s="12">
        <v>5</v>
      </c>
      <c r="G130" s="12">
        <v>2</v>
      </c>
      <c r="H130" s="12">
        <v>2</v>
      </c>
      <c r="I130" s="12">
        <v>2</v>
      </c>
      <c r="J130" s="12">
        <v>2</v>
      </c>
      <c r="K130" s="12">
        <v>1</v>
      </c>
      <c r="L130" s="12">
        <v>1</v>
      </c>
      <c r="M130" s="12" t="s">
        <v>526</v>
      </c>
      <c r="N130" s="12">
        <v>1</v>
      </c>
      <c r="O130" s="12">
        <v>4</v>
      </c>
      <c r="P130" s="12">
        <v>1</v>
      </c>
      <c r="Q130" s="12">
        <v>2</v>
      </c>
      <c r="R130" s="12">
        <v>1</v>
      </c>
      <c r="S130" s="12">
        <v>1</v>
      </c>
    </row>
    <row r="131" spans="1:19" x14ac:dyDescent="0.25">
      <c r="A131" t="str">
        <f>'raw data'!F131</f>
        <v>BACHELOR</v>
      </c>
      <c r="B131" s="7">
        <v>2</v>
      </c>
      <c r="C131" s="12">
        <v>4</v>
      </c>
      <c r="D131" s="12" t="s">
        <v>526</v>
      </c>
      <c r="E131" s="12" t="s">
        <v>526</v>
      </c>
      <c r="F131" s="12" t="s">
        <v>526</v>
      </c>
      <c r="G131" s="12" t="s">
        <v>526</v>
      </c>
      <c r="H131" s="12">
        <v>5</v>
      </c>
      <c r="I131" s="12" t="s">
        <v>526</v>
      </c>
      <c r="J131" s="12">
        <v>2</v>
      </c>
      <c r="K131" s="12">
        <v>1</v>
      </c>
      <c r="L131" s="12">
        <v>1</v>
      </c>
      <c r="M131" s="12">
        <v>1</v>
      </c>
      <c r="N131" s="12">
        <v>0</v>
      </c>
      <c r="O131" s="12">
        <v>3</v>
      </c>
      <c r="P131" s="12">
        <v>1</v>
      </c>
      <c r="Q131" s="12">
        <v>1</v>
      </c>
      <c r="R131" s="12">
        <v>1</v>
      </c>
      <c r="S131" s="12">
        <v>1</v>
      </c>
    </row>
    <row r="132" spans="1:19" x14ac:dyDescent="0.25">
      <c r="A132" t="str">
        <f>'raw data'!F132</f>
        <v>DIPLOMA</v>
      </c>
      <c r="B132" s="7">
        <v>1</v>
      </c>
      <c r="C132" s="12">
        <v>1</v>
      </c>
      <c r="D132" s="12">
        <v>1</v>
      </c>
      <c r="E132" s="12">
        <v>1</v>
      </c>
      <c r="F132" s="12">
        <v>2</v>
      </c>
      <c r="G132" s="12">
        <v>1</v>
      </c>
      <c r="H132" s="12" t="s">
        <v>526</v>
      </c>
      <c r="I132" s="12">
        <v>1</v>
      </c>
      <c r="J132" s="12">
        <v>1</v>
      </c>
      <c r="K132" s="12">
        <v>1</v>
      </c>
      <c r="L132" s="12">
        <v>1</v>
      </c>
      <c r="M132" s="12">
        <v>0</v>
      </c>
      <c r="N132" s="12">
        <v>1</v>
      </c>
      <c r="O132" s="12">
        <v>2</v>
      </c>
      <c r="P132" s="12">
        <v>0</v>
      </c>
      <c r="Q132" s="12" t="s">
        <v>526</v>
      </c>
      <c r="R132" s="12">
        <v>1</v>
      </c>
      <c r="S132" s="12">
        <v>1</v>
      </c>
    </row>
    <row r="133" spans="1:19" x14ac:dyDescent="0.25">
      <c r="A133" t="str">
        <f>'raw data'!F133</f>
        <v>DIPLOMA</v>
      </c>
      <c r="B133" s="7">
        <v>1</v>
      </c>
      <c r="C133" s="12">
        <v>1</v>
      </c>
      <c r="D133" s="12">
        <v>1</v>
      </c>
      <c r="E133" s="12">
        <v>2</v>
      </c>
      <c r="F133" s="12">
        <v>2</v>
      </c>
      <c r="G133" s="12">
        <v>1</v>
      </c>
      <c r="H133" s="12">
        <v>1</v>
      </c>
      <c r="I133" s="12">
        <v>1</v>
      </c>
      <c r="J133" s="12">
        <v>1</v>
      </c>
      <c r="K133" s="12">
        <v>0</v>
      </c>
      <c r="L133" s="12" t="s">
        <v>526</v>
      </c>
      <c r="M133" s="12">
        <v>1</v>
      </c>
      <c r="N133" s="12">
        <v>1</v>
      </c>
      <c r="O133" s="12">
        <v>1</v>
      </c>
      <c r="P133" s="12" t="s">
        <v>526</v>
      </c>
      <c r="Q133" s="12" t="s">
        <v>526</v>
      </c>
      <c r="R133" s="12">
        <v>1</v>
      </c>
      <c r="S133" s="12">
        <v>0</v>
      </c>
    </row>
    <row r="134" spans="1:19" x14ac:dyDescent="0.25">
      <c r="A134" t="str">
        <f>'raw data'!F134</f>
        <v>DIPLOMA</v>
      </c>
      <c r="B134" s="7">
        <v>1</v>
      </c>
      <c r="C134" s="12">
        <v>3</v>
      </c>
      <c r="D134" s="12">
        <v>4</v>
      </c>
      <c r="E134" s="12" t="s">
        <v>526</v>
      </c>
      <c r="F134" s="12" t="s">
        <v>526</v>
      </c>
      <c r="G134" s="12">
        <v>1</v>
      </c>
      <c r="H134" s="12">
        <v>2</v>
      </c>
      <c r="I134" s="12">
        <v>1</v>
      </c>
      <c r="J134" s="12">
        <v>2</v>
      </c>
      <c r="K134" s="12">
        <v>0</v>
      </c>
      <c r="L134" s="12">
        <v>0</v>
      </c>
      <c r="M134" s="12">
        <v>0</v>
      </c>
      <c r="N134" s="12">
        <v>1</v>
      </c>
      <c r="O134" s="12">
        <v>3</v>
      </c>
      <c r="P134" s="12">
        <v>1</v>
      </c>
      <c r="Q134" s="12">
        <v>3</v>
      </c>
      <c r="R134" s="12" t="s">
        <v>526</v>
      </c>
      <c r="S134" s="12">
        <v>1</v>
      </c>
    </row>
    <row r="135" spans="1:19" x14ac:dyDescent="0.25">
      <c r="A135" t="str">
        <f>'raw data'!F135</f>
        <v>BACHELOR</v>
      </c>
      <c r="B135" s="7">
        <v>2</v>
      </c>
      <c r="C135" s="12">
        <v>3</v>
      </c>
      <c r="D135" s="12">
        <v>2</v>
      </c>
      <c r="E135" s="12">
        <v>1</v>
      </c>
      <c r="F135" s="12">
        <v>5</v>
      </c>
      <c r="G135" s="12">
        <v>5</v>
      </c>
      <c r="H135" s="12">
        <v>5</v>
      </c>
      <c r="I135" s="12">
        <v>2</v>
      </c>
      <c r="J135" s="12">
        <v>2</v>
      </c>
      <c r="K135" s="12">
        <v>1</v>
      </c>
      <c r="L135" s="12">
        <v>1</v>
      </c>
      <c r="M135" s="12">
        <v>0</v>
      </c>
      <c r="N135" s="12">
        <v>1</v>
      </c>
      <c r="O135" s="12">
        <v>5</v>
      </c>
      <c r="P135" s="12">
        <v>1</v>
      </c>
      <c r="Q135" s="12">
        <v>2</v>
      </c>
      <c r="R135" s="12">
        <v>1</v>
      </c>
      <c r="S135" s="12">
        <v>1</v>
      </c>
    </row>
    <row r="136" spans="1:19" x14ac:dyDescent="0.25">
      <c r="A136" t="str">
        <f>'raw data'!F136</f>
        <v>DIPLOMA</v>
      </c>
      <c r="B136" s="7">
        <v>1</v>
      </c>
      <c r="C136" s="12">
        <v>4</v>
      </c>
      <c r="D136" s="12" t="s">
        <v>526</v>
      </c>
      <c r="E136" s="12" t="s">
        <v>526</v>
      </c>
      <c r="F136" s="12" t="s">
        <v>526</v>
      </c>
      <c r="G136" s="12" t="s">
        <v>526</v>
      </c>
      <c r="H136" s="12">
        <v>5</v>
      </c>
      <c r="I136" s="12" t="s">
        <v>526</v>
      </c>
      <c r="J136" s="12" t="s">
        <v>526</v>
      </c>
      <c r="K136" s="12">
        <v>1</v>
      </c>
      <c r="L136" s="12">
        <v>1</v>
      </c>
      <c r="M136" s="12">
        <v>1</v>
      </c>
      <c r="N136" s="12">
        <v>0</v>
      </c>
      <c r="O136" s="12">
        <v>4</v>
      </c>
      <c r="P136" s="12">
        <v>1</v>
      </c>
      <c r="Q136" s="12">
        <v>3</v>
      </c>
      <c r="R136" s="12">
        <v>1</v>
      </c>
      <c r="S136" s="12">
        <v>0</v>
      </c>
    </row>
    <row r="137" spans="1:19" x14ac:dyDescent="0.25">
      <c r="A137" t="str">
        <f>'raw data'!F137</f>
        <v>BACHELOR</v>
      </c>
      <c r="B137" s="7">
        <v>2</v>
      </c>
      <c r="C137" s="12">
        <v>3</v>
      </c>
      <c r="D137" s="12">
        <v>2</v>
      </c>
      <c r="E137" s="12">
        <v>2</v>
      </c>
      <c r="F137" s="12">
        <v>1</v>
      </c>
      <c r="G137" s="12">
        <v>2</v>
      </c>
      <c r="H137" s="12">
        <v>2</v>
      </c>
      <c r="I137" s="12">
        <v>2</v>
      </c>
      <c r="J137" s="12">
        <v>1</v>
      </c>
      <c r="K137" s="12">
        <v>1</v>
      </c>
      <c r="L137" s="12" t="s">
        <v>526</v>
      </c>
      <c r="M137" s="12">
        <v>0</v>
      </c>
      <c r="N137" s="12">
        <v>0</v>
      </c>
      <c r="O137" s="12">
        <v>3</v>
      </c>
      <c r="P137" s="12">
        <v>1</v>
      </c>
      <c r="Q137" s="12">
        <v>1</v>
      </c>
      <c r="R137" s="12">
        <v>1</v>
      </c>
      <c r="S137" s="12">
        <v>1</v>
      </c>
    </row>
    <row r="138" spans="1:19" x14ac:dyDescent="0.25">
      <c r="A138" t="str">
        <f>'raw data'!F138</f>
        <v>BACHELOR</v>
      </c>
      <c r="B138" s="7">
        <v>2</v>
      </c>
      <c r="C138" s="12">
        <v>3</v>
      </c>
      <c r="D138" s="12">
        <v>4</v>
      </c>
      <c r="E138" s="12" t="s">
        <v>526</v>
      </c>
      <c r="F138" s="12">
        <v>5</v>
      </c>
      <c r="G138" s="12">
        <v>2</v>
      </c>
      <c r="H138" s="12">
        <v>2</v>
      </c>
      <c r="I138" s="12">
        <v>2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4</v>
      </c>
      <c r="P138" s="12">
        <v>1</v>
      </c>
      <c r="Q138" s="12">
        <v>2</v>
      </c>
      <c r="R138" s="12">
        <v>1</v>
      </c>
      <c r="S138" s="12">
        <v>1</v>
      </c>
    </row>
    <row r="139" spans="1:19" x14ac:dyDescent="0.25">
      <c r="A139" t="str">
        <f>'raw data'!F139</f>
        <v>BACHELOR</v>
      </c>
      <c r="B139" s="7">
        <v>2</v>
      </c>
      <c r="C139" s="12">
        <v>3</v>
      </c>
      <c r="D139" s="12">
        <v>2</v>
      </c>
      <c r="E139" s="12">
        <v>2</v>
      </c>
      <c r="F139" s="12">
        <v>1</v>
      </c>
      <c r="G139" s="12">
        <v>2</v>
      </c>
      <c r="H139" s="12">
        <v>2</v>
      </c>
      <c r="I139" s="12">
        <v>2</v>
      </c>
      <c r="J139" s="12">
        <v>1</v>
      </c>
      <c r="K139" s="12">
        <v>1</v>
      </c>
      <c r="L139" s="12" t="s">
        <v>526</v>
      </c>
      <c r="M139" s="12">
        <v>0</v>
      </c>
      <c r="N139" s="12">
        <v>0</v>
      </c>
      <c r="O139" s="12">
        <v>4</v>
      </c>
      <c r="P139" s="12">
        <v>1</v>
      </c>
      <c r="Q139" s="12">
        <v>1</v>
      </c>
      <c r="R139" s="12">
        <v>1</v>
      </c>
      <c r="S139" s="12">
        <v>0</v>
      </c>
    </row>
    <row r="140" spans="1:19" x14ac:dyDescent="0.25">
      <c r="A140" t="str">
        <f>'raw data'!F140</f>
        <v>DIPLOMA</v>
      </c>
      <c r="B140" s="7">
        <v>1</v>
      </c>
      <c r="C140" s="12">
        <v>3</v>
      </c>
      <c r="D140" s="12">
        <v>4</v>
      </c>
      <c r="E140" s="12" t="s">
        <v>526</v>
      </c>
      <c r="F140" s="12" t="s">
        <v>526</v>
      </c>
      <c r="G140" s="12">
        <v>1</v>
      </c>
      <c r="H140" s="12">
        <v>2</v>
      </c>
      <c r="I140" s="12">
        <v>1</v>
      </c>
      <c r="J140" s="12">
        <v>1</v>
      </c>
      <c r="K140" s="12">
        <v>0</v>
      </c>
      <c r="L140" s="12">
        <v>0</v>
      </c>
      <c r="M140" s="12">
        <v>0</v>
      </c>
      <c r="N140" s="12">
        <v>1</v>
      </c>
      <c r="O140" s="12">
        <v>5</v>
      </c>
      <c r="P140" s="12">
        <v>0</v>
      </c>
      <c r="Q140" s="12" t="s">
        <v>526</v>
      </c>
      <c r="R140" s="12" t="s">
        <v>526</v>
      </c>
      <c r="S140" s="12">
        <v>1</v>
      </c>
    </row>
    <row r="141" spans="1:19" x14ac:dyDescent="0.25">
      <c r="A141" t="str">
        <f>'raw data'!F141</f>
        <v>DIPLOMA</v>
      </c>
      <c r="B141" s="7">
        <v>1</v>
      </c>
      <c r="C141" s="12">
        <v>5</v>
      </c>
      <c r="D141" s="12">
        <v>1</v>
      </c>
      <c r="E141" s="12">
        <v>1</v>
      </c>
      <c r="F141" s="12" t="s">
        <v>526</v>
      </c>
      <c r="G141" s="12" t="s">
        <v>526</v>
      </c>
      <c r="H141" s="12">
        <v>5</v>
      </c>
      <c r="I141" s="12">
        <v>5</v>
      </c>
      <c r="J141" s="12">
        <v>2</v>
      </c>
      <c r="K141" s="12">
        <v>1</v>
      </c>
      <c r="L141" s="12">
        <v>1</v>
      </c>
      <c r="M141" s="12">
        <v>0</v>
      </c>
      <c r="N141" s="12">
        <v>0</v>
      </c>
      <c r="O141" s="12">
        <v>4</v>
      </c>
      <c r="P141" s="12">
        <v>0</v>
      </c>
      <c r="Q141" s="12" t="s">
        <v>526</v>
      </c>
      <c r="R141" s="12">
        <v>1</v>
      </c>
      <c r="S141" s="12">
        <v>1</v>
      </c>
    </row>
    <row r="142" spans="1:19" x14ac:dyDescent="0.25">
      <c r="A142" t="str">
        <f>'raw data'!F142</f>
        <v>MASTERS</v>
      </c>
      <c r="B142" s="7">
        <v>3</v>
      </c>
      <c r="C142" s="12">
        <v>3</v>
      </c>
      <c r="D142" s="12">
        <v>2</v>
      </c>
      <c r="E142" s="12">
        <v>5</v>
      </c>
      <c r="F142" s="12">
        <v>2</v>
      </c>
      <c r="G142" s="12">
        <v>1</v>
      </c>
      <c r="H142" s="12">
        <v>1</v>
      </c>
      <c r="I142" s="12" t="s">
        <v>526</v>
      </c>
      <c r="J142" s="12">
        <v>5</v>
      </c>
      <c r="K142" s="12">
        <v>1</v>
      </c>
      <c r="L142" s="12">
        <v>1</v>
      </c>
      <c r="M142" s="12">
        <v>1</v>
      </c>
      <c r="N142" s="12">
        <v>1</v>
      </c>
      <c r="O142" s="12">
        <v>3</v>
      </c>
      <c r="P142" s="12">
        <v>0</v>
      </c>
      <c r="Q142" s="12" t="s">
        <v>526</v>
      </c>
      <c r="R142" s="12">
        <v>0</v>
      </c>
      <c r="S142" s="12" t="s">
        <v>526</v>
      </c>
    </row>
    <row r="143" spans="1:19" x14ac:dyDescent="0.25">
      <c r="A143" t="str">
        <f>'raw data'!F143</f>
        <v>BACHELOR</v>
      </c>
      <c r="B143" s="7">
        <v>2</v>
      </c>
      <c r="C143" s="12">
        <v>4</v>
      </c>
      <c r="D143" s="12" t="s">
        <v>526</v>
      </c>
      <c r="E143" s="12" t="s">
        <v>526</v>
      </c>
      <c r="F143" s="12" t="s">
        <v>526</v>
      </c>
      <c r="G143" s="12" t="s">
        <v>526</v>
      </c>
      <c r="H143" s="12">
        <v>5</v>
      </c>
      <c r="I143" s="12">
        <v>5</v>
      </c>
      <c r="J143" s="12">
        <v>2</v>
      </c>
      <c r="K143" s="12">
        <v>1</v>
      </c>
      <c r="L143" s="12">
        <v>1</v>
      </c>
      <c r="M143" s="12">
        <v>1</v>
      </c>
      <c r="N143" s="12">
        <v>0</v>
      </c>
      <c r="O143" s="12">
        <v>3</v>
      </c>
      <c r="P143" s="12">
        <v>1</v>
      </c>
      <c r="Q143" s="12">
        <v>1</v>
      </c>
      <c r="R143" s="12">
        <v>1</v>
      </c>
      <c r="S143" s="12">
        <v>1</v>
      </c>
    </row>
    <row r="144" spans="1:19" x14ac:dyDescent="0.25">
      <c r="A144" t="str">
        <f>'raw data'!F144</f>
        <v>BACHELOR</v>
      </c>
      <c r="B144" s="7">
        <v>2</v>
      </c>
      <c r="C144" s="12">
        <v>3</v>
      </c>
      <c r="D144" s="12">
        <v>4</v>
      </c>
      <c r="E144" s="12" t="s">
        <v>526</v>
      </c>
      <c r="F144" s="12">
        <v>5</v>
      </c>
      <c r="G144" s="12">
        <v>5</v>
      </c>
      <c r="H144" s="12">
        <v>2</v>
      </c>
      <c r="I144" s="12">
        <v>5</v>
      </c>
      <c r="J144" s="12">
        <v>2</v>
      </c>
      <c r="K144" s="12">
        <v>1</v>
      </c>
      <c r="L144" s="12">
        <v>1</v>
      </c>
      <c r="M144" s="12">
        <v>0</v>
      </c>
      <c r="N144" s="12">
        <v>0</v>
      </c>
      <c r="O144" s="12">
        <v>2</v>
      </c>
      <c r="P144" s="12">
        <v>0</v>
      </c>
      <c r="Q144" s="12" t="s">
        <v>526</v>
      </c>
      <c r="R144" s="12">
        <v>1</v>
      </c>
      <c r="S144" s="12">
        <v>1</v>
      </c>
    </row>
    <row r="145" spans="1:19" x14ac:dyDescent="0.25">
      <c r="A145" t="str">
        <f>'raw data'!F145</f>
        <v>DIPLOMA</v>
      </c>
      <c r="B145" s="7">
        <v>1</v>
      </c>
      <c r="C145" s="12">
        <v>3</v>
      </c>
      <c r="D145" s="12">
        <v>4</v>
      </c>
      <c r="E145" s="12" t="s">
        <v>526</v>
      </c>
      <c r="F145" s="12">
        <v>5</v>
      </c>
      <c r="G145" s="12">
        <v>1</v>
      </c>
      <c r="H145" s="12">
        <v>2</v>
      </c>
      <c r="I145" s="12">
        <v>1</v>
      </c>
      <c r="J145" s="12">
        <v>1</v>
      </c>
      <c r="K145" s="12">
        <v>0</v>
      </c>
      <c r="L145" s="12">
        <v>0</v>
      </c>
      <c r="M145" s="12">
        <v>0</v>
      </c>
      <c r="N145" s="12">
        <v>1</v>
      </c>
      <c r="O145" s="12">
        <v>5</v>
      </c>
      <c r="P145" s="12">
        <v>0</v>
      </c>
      <c r="Q145" s="12" t="s">
        <v>526</v>
      </c>
      <c r="R145" s="12" t="s">
        <v>526</v>
      </c>
      <c r="S145" s="12">
        <v>1</v>
      </c>
    </row>
    <row r="146" spans="1:19" x14ac:dyDescent="0.25">
      <c r="A146" t="str">
        <f>'raw data'!F146</f>
        <v>DIPLOMA</v>
      </c>
      <c r="B146" s="7">
        <v>1</v>
      </c>
      <c r="C146" s="12">
        <v>1</v>
      </c>
      <c r="D146" s="12">
        <v>1</v>
      </c>
      <c r="E146" s="12">
        <v>2</v>
      </c>
      <c r="F146" s="12">
        <v>2</v>
      </c>
      <c r="G146" s="12">
        <v>1</v>
      </c>
      <c r="H146" s="12">
        <v>1</v>
      </c>
      <c r="I146" s="12">
        <v>1</v>
      </c>
      <c r="J146" s="12">
        <v>1</v>
      </c>
      <c r="K146" s="12">
        <v>1</v>
      </c>
      <c r="L146" s="12">
        <v>1</v>
      </c>
      <c r="M146" s="12">
        <v>1</v>
      </c>
      <c r="N146" s="12">
        <v>1</v>
      </c>
      <c r="O146" s="12">
        <v>4</v>
      </c>
      <c r="P146" s="12" t="s">
        <v>526</v>
      </c>
      <c r="Q146" s="12" t="s">
        <v>526</v>
      </c>
      <c r="R146" s="12" t="s">
        <v>526</v>
      </c>
      <c r="S146" s="12" t="s">
        <v>526</v>
      </c>
    </row>
    <row r="147" spans="1:19" x14ac:dyDescent="0.25">
      <c r="A147" t="str">
        <f>'raw data'!F147</f>
        <v>BACHELOR</v>
      </c>
      <c r="B147" s="7">
        <v>2</v>
      </c>
      <c r="C147" s="12">
        <v>3</v>
      </c>
      <c r="D147" s="12">
        <v>2</v>
      </c>
      <c r="E147" s="12">
        <v>1</v>
      </c>
      <c r="F147" s="12">
        <v>1</v>
      </c>
      <c r="G147" s="12">
        <v>2</v>
      </c>
      <c r="H147" s="12">
        <v>2</v>
      </c>
      <c r="I147" s="12">
        <v>1</v>
      </c>
      <c r="J147" s="12">
        <v>1</v>
      </c>
      <c r="K147" s="12">
        <v>0</v>
      </c>
      <c r="L147" s="12">
        <v>1</v>
      </c>
      <c r="M147" s="12">
        <v>0</v>
      </c>
      <c r="N147" s="12">
        <v>0</v>
      </c>
      <c r="O147" s="12">
        <v>5</v>
      </c>
      <c r="P147" s="12">
        <v>1</v>
      </c>
      <c r="Q147" s="12">
        <v>2</v>
      </c>
      <c r="R147" s="12">
        <v>1</v>
      </c>
      <c r="S147" s="12">
        <v>0</v>
      </c>
    </row>
    <row r="148" spans="1:19" x14ac:dyDescent="0.25">
      <c r="A148" t="str">
        <f>'raw data'!F148</f>
        <v>DIPLOMA</v>
      </c>
      <c r="B148" s="7">
        <v>1</v>
      </c>
      <c r="C148" s="12">
        <v>4</v>
      </c>
      <c r="D148" s="12">
        <v>1</v>
      </c>
      <c r="E148" s="12">
        <v>1</v>
      </c>
      <c r="F148" s="12" t="s">
        <v>526</v>
      </c>
      <c r="G148" s="12" t="s">
        <v>526</v>
      </c>
      <c r="H148" s="12">
        <v>5</v>
      </c>
      <c r="I148" s="12">
        <v>2</v>
      </c>
      <c r="J148" s="12">
        <v>2</v>
      </c>
      <c r="K148" s="12">
        <v>1</v>
      </c>
      <c r="L148" s="12">
        <v>0</v>
      </c>
      <c r="M148" s="12">
        <v>0</v>
      </c>
      <c r="N148" s="12">
        <v>1</v>
      </c>
      <c r="O148" s="12">
        <v>4</v>
      </c>
      <c r="P148" s="12">
        <v>0</v>
      </c>
      <c r="Q148" s="12" t="s">
        <v>526</v>
      </c>
      <c r="R148" s="12">
        <v>1</v>
      </c>
      <c r="S148" s="12" t="s">
        <v>526</v>
      </c>
    </row>
    <row r="149" spans="1:19" x14ac:dyDescent="0.25">
      <c r="A149" t="str">
        <f>'raw data'!F149</f>
        <v>BACHELOR</v>
      </c>
      <c r="B149" s="7">
        <v>2</v>
      </c>
      <c r="C149" s="12">
        <v>3</v>
      </c>
      <c r="D149" s="12">
        <v>4</v>
      </c>
      <c r="E149" s="12" t="s">
        <v>526</v>
      </c>
      <c r="F149" s="12">
        <v>1</v>
      </c>
      <c r="G149" s="12">
        <v>2</v>
      </c>
      <c r="H149" s="12">
        <v>2</v>
      </c>
      <c r="I149" s="12">
        <v>2</v>
      </c>
      <c r="J149" s="12">
        <v>1</v>
      </c>
      <c r="K149" s="12">
        <v>1</v>
      </c>
      <c r="L149" s="12" t="s">
        <v>526</v>
      </c>
      <c r="M149" s="12">
        <v>0</v>
      </c>
      <c r="N149" s="12">
        <v>0</v>
      </c>
      <c r="O149" s="12">
        <v>4</v>
      </c>
      <c r="P149" s="12">
        <v>1</v>
      </c>
      <c r="Q149" s="12">
        <v>4</v>
      </c>
      <c r="R149" s="12">
        <v>0</v>
      </c>
      <c r="S149" s="12">
        <v>0</v>
      </c>
    </row>
    <row r="150" spans="1:19" x14ac:dyDescent="0.25">
      <c r="A150" t="str">
        <f>'raw data'!F150</f>
        <v>MASTERS</v>
      </c>
      <c r="B150" s="7">
        <v>3</v>
      </c>
      <c r="C150" s="12">
        <v>3</v>
      </c>
      <c r="D150" s="12">
        <v>2</v>
      </c>
      <c r="E150" s="12">
        <v>5</v>
      </c>
      <c r="F150" s="12">
        <v>2</v>
      </c>
      <c r="G150" s="12">
        <v>1</v>
      </c>
      <c r="H150" s="12">
        <v>1</v>
      </c>
      <c r="I150" s="12" t="s">
        <v>526</v>
      </c>
      <c r="J150" s="12">
        <v>5</v>
      </c>
      <c r="K150" s="12">
        <v>1</v>
      </c>
      <c r="L150" s="12">
        <v>1</v>
      </c>
      <c r="M150" s="12">
        <v>1</v>
      </c>
      <c r="N150" s="12">
        <v>1</v>
      </c>
      <c r="O150" s="12">
        <v>3</v>
      </c>
      <c r="P150" s="12">
        <v>0</v>
      </c>
      <c r="Q150" s="12" t="s">
        <v>526</v>
      </c>
      <c r="R150" s="12">
        <v>0</v>
      </c>
      <c r="S150" s="12" t="s">
        <v>526</v>
      </c>
    </row>
    <row r="151" spans="1:19" x14ac:dyDescent="0.25">
      <c r="A151" t="str">
        <f>'raw data'!F151</f>
        <v>BACHELOR</v>
      </c>
      <c r="B151" s="7">
        <v>2</v>
      </c>
      <c r="C151" s="12">
        <v>3</v>
      </c>
      <c r="D151" s="12">
        <v>4</v>
      </c>
      <c r="E151" s="12" t="s">
        <v>526</v>
      </c>
      <c r="F151" s="12">
        <v>5</v>
      </c>
      <c r="G151" s="12">
        <v>5</v>
      </c>
      <c r="H151" s="12">
        <v>5</v>
      </c>
      <c r="I151" s="12">
        <v>5</v>
      </c>
      <c r="J151" s="12">
        <v>2</v>
      </c>
      <c r="K151" s="12">
        <v>1</v>
      </c>
      <c r="L151" s="12">
        <v>1</v>
      </c>
      <c r="M151" s="12">
        <v>0</v>
      </c>
      <c r="N151" s="12">
        <v>0</v>
      </c>
      <c r="O151" s="12">
        <v>3</v>
      </c>
      <c r="P151" s="12">
        <v>0</v>
      </c>
      <c r="Q151" s="12" t="s">
        <v>526</v>
      </c>
      <c r="R151" s="12">
        <v>1</v>
      </c>
      <c r="S151" s="12">
        <v>1</v>
      </c>
    </row>
    <row r="152" spans="1:19" x14ac:dyDescent="0.25">
      <c r="A152" t="str">
        <f>'raw data'!F152</f>
        <v>MASTERS</v>
      </c>
      <c r="B152" s="7">
        <v>3</v>
      </c>
      <c r="C152" s="12">
        <v>4</v>
      </c>
      <c r="D152" s="12" t="s">
        <v>526</v>
      </c>
      <c r="E152" s="12" t="s">
        <v>526</v>
      </c>
      <c r="F152" s="12">
        <v>5</v>
      </c>
      <c r="G152" s="12">
        <v>5</v>
      </c>
      <c r="H152" s="12">
        <v>2</v>
      </c>
      <c r="I152" s="12">
        <v>2</v>
      </c>
      <c r="J152" s="12">
        <v>2</v>
      </c>
      <c r="K152" s="12">
        <v>1</v>
      </c>
      <c r="L152" s="12">
        <v>1</v>
      </c>
      <c r="M152" s="12">
        <v>0</v>
      </c>
      <c r="N152" s="12">
        <v>0</v>
      </c>
      <c r="O152" s="12">
        <v>1</v>
      </c>
      <c r="P152" s="12">
        <v>0</v>
      </c>
      <c r="Q152" s="12" t="s">
        <v>526</v>
      </c>
      <c r="R152" s="12" t="s">
        <v>526</v>
      </c>
      <c r="S152" s="12" t="s">
        <v>526</v>
      </c>
    </row>
    <row r="153" spans="1:19" x14ac:dyDescent="0.25">
      <c r="A153" t="str">
        <f>'raw data'!F153</f>
        <v>BACHELOR</v>
      </c>
      <c r="B153" s="7">
        <v>2</v>
      </c>
      <c r="C153" s="12">
        <v>4</v>
      </c>
      <c r="D153" s="12" t="s">
        <v>526</v>
      </c>
      <c r="E153" s="12" t="s">
        <v>526</v>
      </c>
      <c r="F153" s="12" t="s">
        <v>526</v>
      </c>
      <c r="G153" s="12">
        <v>5</v>
      </c>
      <c r="H153" s="12">
        <v>5</v>
      </c>
      <c r="I153" s="12">
        <v>5</v>
      </c>
      <c r="J153" s="12">
        <v>2</v>
      </c>
      <c r="K153" s="12">
        <v>1</v>
      </c>
      <c r="L153" s="12">
        <v>1</v>
      </c>
      <c r="M153" s="12">
        <v>1</v>
      </c>
      <c r="N153" s="12">
        <v>0</v>
      </c>
      <c r="O153" s="12">
        <v>3</v>
      </c>
      <c r="P153" s="12">
        <v>0</v>
      </c>
      <c r="Q153" s="12" t="s">
        <v>526</v>
      </c>
      <c r="R153" s="12">
        <v>1</v>
      </c>
      <c r="S153" s="12">
        <v>1</v>
      </c>
    </row>
    <row r="154" spans="1:19" x14ac:dyDescent="0.25">
      <c r="A154" t="str">
        <f>'raw data'!F154</f>
        <v>MASTERS</v>
      </c>
      <c r="B154" s="7">
        <v>3</v>
      </c>
      <c r="C154" s="12">
        <v>5</v>
      </c>
      <c r="D154" s="12" t="s">
        <v>526</v>
      </c>
      <c r="E154" s="12" t="s">
        <v>526</v>
      </c>
      <c r="F154" s="12" t="s">
        <v>526</v>
      </c>
      <c r="G154" s="12" t="s">
        <v>526</v>
      </c>
      <c r="H154" s="12" t="s">
        <v>526</v>
      </c>
      <c r="I154" s="12" t="s">
        <v>526</v>
      </c>
      <c r="J154" s="12">
        <v>5</v>
      </c>
      <c r="K154" s="12">
        <v>1</v>
      </c>
      <c r="L154" s="12" t="s">
        <v>526</v>
      </c>
      <c r="M154" s="12">
        <v>0</v>
      </c>
      <c r="N154" s="12">
        <v>1</v>
      </c>
      <c r="O154" s="12">
        <v>4</v>
      </c>
      <c r="P154" s="12" t="s">
        <v>526</v>
      </c>
      <c r="Q154" s="12" t="s">
        <v>526</v>
      </c>
      <c r="R154" s="12">
        <v>1</v>
      </c>
      <c r="S154" s="12">
        <v>1</v>
      </c>
    </row>
    <row r="155" spans="1:19" x14ac:dyDescent="0.25">
      <c r="A155" t="str">
        <f>'raw data'!F155</f>
        <v>BACHELOR</v>
      </c>
      <c r="B155" s="7">
        <v>2</v>
      </c>
      <c r="C155" s="12">
        <v>3</v>
      </c>
      <c r="D155" s="12" t="s">
        <v>526</v>
      </c>
      <c r="E155" s="12" t="s">
        <v>526</v>
      </c>
      <c r="F155" s="12">
        <v>5</v>
      </c>
      <c r="G155" s="12">
        <v>5</v>
      </c>
      <c r="H155" s="12">
        <v>5</v>
      </c>
      <c r="I155" s="12">
        <v>2</v>
      </c>
      <c r="J155" s="12">
        <v>2</v>
      </c>
      <c r="K155" s="12">
        <v>1</v>
      </c>
      <c r="L155" s="12">
        <v>0</v>
      </c>
      <c r="M155" s="12">
        <v>0</v>
      </c>
      <c r="N155" s="12">
        <v>1</v>
      </c>
      <c r="O155" s="12">
        <v>5</v>
      </c>
      <c r="P155" s="12">
        <v>1</v>
      </c>
      <c r="Q155" s="12">
        <v>2</v>
      </c>
      <c r="R155" s="12">
        <v>1</v>
      </c>
      <c r="S155" s="12">
        <v>1</v>
      </c>
    </row>
    <row r="156" spans="1:19" x14ac:dyDescent="0.25">
      <c r="A156" t="str">
        <f>'raw data'!F156</f>
        <v>DIPLOMA</v>
      </c>
      <c r="B156" s="7">
        <v>1</v>
      </c>
      <c r="C156" s="12">
        <v>5</v>
      </c>
      <c r="D156" s="12">
        <v>1</v>
      </c>
      <c r="E156" s="12">
        <v>5</v>
      </c>
      <c r="F156" s="12">
        <v>2</v>
      </c>
      <c r="G156" s="12">
        <v>1</v>
      </c>
      <c r="H156" s="12" t="s">
        <v>526</v>
      </c>
      <c r="I156" s="12" t="s">
        <v>526</v>
      </c>
      <c r="J156" s="12">
        <v>2</v>
      </c>
      <c r="K156" s="12" t="s">
        <v>526</v>
      </c>
      <c r="L156" s="12">
        <v>1</v>
      </c>
      <c r="M156" s="12">
        <v>0</v>
      </c>
      <c r="N156" s="12">
        <v>1</v>
      </c>
      <c r="O156" s="12">
        <v>4</v>
      </c>
      <c r="P156" s="12">
        <v>0</v>
      </c>
      <c r="Q156" s="12" t="s">
        <v>526</v>
      </c>
      <c r="R156" s="12">
        <v>1</v>
      </c>
      <c r="S156" s="12" t="s">
        <v>526</v>
      </c>
    </row>
    <row r="157" spans="1:19" x14ac:dyDescent="0.25">
      <c r="A157" t="str">
        <f>'raw data'!F157</f>
        <v>DIPLOMA</v>
      </c>
      <c r="B157" s="7">
        <v>1</v>
      </c>
      <c r="C157" s="12">
        <v>4</v>
      </c>
      <c r="D157" s="12" t="s">
        <v>526</v>
      </c>
      <c r="E157" s="12" t="s">
        <v>526</v>
      </c>
      <c r="F157" s="12">
        <v>2</v>
      </c>
      <c r="G157" s="12" t="s">
        <v>526</v>
      </c>
      <c r="H157" s="12">
        <v>5</v>
      </c>
      <c r="I157" s="12" t="s">
        <v>526</v>
      </c>
      <c r="J157" s="12" t="s">
        <v>526</v>
      </c>
      <c r="K157" s="12">
        <v>1</v>
      </c>
      <c r="L157" s="12">
        <v>1</v>
      </c>
      <c r="M157" s="12">
        <v>0</v>
      </c>
      <c r="N157" s="12">
        <v>0</v>
      </c>
      <c r="O157" s="12">
        <v>4</v>
      </c>
      <c r="P157" s="12">
        <v>1</v>
      </c>
      <c r="Q157" s="12">
        <v>3</v>
      </c>
      <c r="R157" s="12">
        <v>1</v>
      </c>
      <c r="S157" s="12">
        <v>0</v>
      </c>
    </row>
    <row r="158" spans="1:19" x14ac:dyDescent="0.25">
      <c r="A158" t="str">
        <f>'raw data'!F158</f>
        <v>DIPLOMA</v>
      </c>
      <c r="B158" s="7">
        <v>1</v>
      </c>
      <c r="C158" s="12">
        <v>2</v>
      </c>
      <c r="D158" s="12" t="s">
        <v>526</v>
      </c>
      <c r="E158" s="12" t="s">
        <v>526</v>
      </c>
      <c r="F158" s="12">
        <v>2</v>
      </c>
      <c r="G158" s="12" t="s">
        <v>526</v>
      </c>
      <c r="H158" s="12" t="s">
        <v>526</v>
      </c>
      <c r="I158" s="12" t="s">
        <v>526</v>
      </c>
      <c r="J158" s="12">
        <v>2</v>
      </c>
      <c r="K158" s="12">
        <v>1</v>
      </c>
      <c r="L158" s="12">
        <v>1</v>
      </c>
      <c r="M158" s="12">
        <v>0</v>
      </c>
      <c r="N158" s="12">
        <v>1</v>
      </c>
      <c r="O158" s="12">
        <v>4</v>
      </c>
      <c r="P158" s="12">
        <v>0</v>
      </c>
      <c r="Q158" s="12" t="s">
        <v>526</v>
      </c>
      <c r="R158" s="12">
        <v>1</v>
      </c>
      <c r="S158" s="12" t="s">
        <v>526</v>
      </c>
    </row>
    <row r="159" spans="1:19" x14ac:dyDescent="0.25">
      <c r="A159" t="str">
        <f>'raw data'!F159</f>
        <v>BACHELOR</v>
      </c>
      <c r="B159" s="7">
        <v>2</v>
      </c>
      <c r="C159" s="12">
        <v>3</v>
      </c>
      <c r="D159" s="12" t="s">
        <v>526</v>
      </c>
      <c r="E159" s="12" t="s">
        <v>526</v>
      </c>
      <c r="F159" s="12">
        <v>5</v>
      </c>
      <c r="G159" s="12">
        <v>2</v>
      </c>
      <c r="H159" s="12">
        <v>2</v>
      </c>
      <c r="I159" s="12">
        <v>2</v>
      </c>
      <c r="J159" s="12">
        <v>5</v>
      </c>
      <c r="K159" s="12">
        <v>1</v>
      </c>
      <c r="L159" s="12">
        <v>1</v>
      </c>
      <c r="M159" s="12">
        <v>0</v>
      </c>
      <c r="N159" s="12">
        <v>1</v>
      </c>
      <c r="O159" s="12">
        <v>4</v>
      </c>
      <c r="P159" s="12">
        <v>1</v>
      </c>
      <c r="Q159" s="12">
        <v>4</v>
      </c>
      <c r="R159" s="12">
        <v>0</v>
      </c>
      <c r="S159" s="12">
        <v>0</v>
      </c>
    </row>
    <row r="160" spans="1:19" x14ac:dyDescent="0.25">
      <c r="A160" t="str">
        <f>'raw data'!F160</f>
        <v>BACHELOR</v>
      </c>
      <c r="B160" s="7">
        <v>2</v>
      </c>
      <c r="C160" s="12">
        <v>3</v>
      </c>
      <c r="D160" s="12" t="s">
        <v>526</v>
      </c>
      <c r="E160" s="12" t="s">
        <v>526</v>
      </c>
      <c r="F160" s="12">
        <v>1</v>
      </c>
      <c r="G160" s="12">
        <v>2</v>
      </c>
      <c r="H160" s="12">
        <v>2</v>
      </c>
      <c r="I160" s="12">
        <v>2</v>
      </c>
      <c r="J160" s="12">
        <v>5</v>
      </c>
      <c r="K160" s="12">
        <v>1</v>
      </c>
      <c r="L160" s="12" t="s">
        <v>526</v>
      </c>
      <c r="M160" s="12">
        <v>0</v>
      </c>
      <c r="N160" s="12">
        <v>1</v>
      </c>
      <c r="O160" s="12">
        <v>4</v>
      </c>
      <c r="P160" s="12">
        <v>1</v>
      </c>
      <c r="Q160" s="12">
        <v>3</v>
      </c>
      <c r="R160" s="12">
        <v>0</v>
      </c>
      <c r="S160" s="12">
        <v>0</v>
      </c>
    </row>
    <row r="161" spans="1:19" x14ac:dyDescent="0.25">
      <c r="A161" t="str">
        <f>'raw data'!F161</f>
        <v>BACHELOR</v>
      </c>
      <c r="B161" s="7">
        <v>2</v>
      </c>
      <c r="C161" s="12">
        <v>3</v>
      </c>
      <c r="D161" s="12" t="s">
        <v>526</v>
      </c>
      <c r="E161" s="12" t="s">
        <v>526</v>
      </c>
      <c r="F161" s="12">
        <v>5</v>
      </c>
      <c r="G161" s="12">
        <v>2</v>
      </c>
      <c r="H161" s="12">
        <v>2</v>
      </c>
      <c r="I161" s="12">
        <v>2</v>
      </c>
      <c r="J161" s="12">
        <v>5</v>
      </c>
      <c r="K161" s="12">
        <v>1</v>
      </c>
      <c r="L161" s="12">
        <v>0</v>
      </c>
      <c r="M161" s="12">
        <v>0</v>
      </c>
      <c r="N161" s="12">
        <v>1</v>
      </c>
      <c r="O161" s="12">
        <v>4</v>
      </c>
      <c r="P161" s="12">
        <v>1</v>
      </c>
      <c r="Q161" s="12">
        <v>4</v>
      </c>
      <c r="R161" s="12">
        <v>0</v>
      </c>
      <c r="S161" s="12">
        <v>0</v>
      </c>
    </row>
    <row r="162" spans="1:19" x14ac:dyDescent="0.25">
      <c r="A162" t="str">
        <f>'raw data'!F162</f>
        <v>DIPLOMA</v>
      </c>
      <c r="B162" s="7">
        <v>1</v>
      </c>
      <c r="C162" s="12">
        <v>4</v>
      </c>
      <c r="D162" s="12">
        <v>1</v>
      </c>
      <c r="E162" s="12">
        <v>1</v>
      </c>
      <c r="F162" s="12" t="s">
        <v>526</v>
      </c>
      <c r="G162" s="12" t="s">
        <v>526</v>
      </c>
      <c r="H162" s="12">
        <v>5</v>
      </c>
      <c r="I162" s="12">
        <v>2</v>
      </c>
      <c r="J162" s="12">
        <v>2</v>
      </c>
      <c r="K162" s="12">
        <v>1</v>
      </c>
      <c r="L162" s="12">
        <v>0</v>
      </c>
      <c r="M162" s="12">
        <v>0</v>
      </c>
      <c r="N162" s="12">
        <v>1</v>
      </c>
      <c r="O162" s="12">
        <v>4</v>
      </c>
      <c r="P162" s="12">
        <v>0</v>
      </c>
      <c r="Q162" s="12" t="s">
        <v>526</v>
      </c>
      <c r="R162" s="12">
        <v>1</v>
      </c>
      <c r="S162" s="12" t="s">
        <v>526</v>
      </c>
    </row>
    <row r="163" spans="1:19" x14ac:dyDescent="0.25">
      <c r="A163" t="str">
        <f>'raw data'!F163</f>
        <v>DIPLOMA</v>
      </c>
      <c r="B163" s="7">
        <v>1</v>
      </c>
      <c r="C163" s="12">
        <v>3</v>
      </c>
      <c r="D163" s="12">
        <v>2</v>
      </c>
      <c r="E163" s="12">
        <v>5</v>
      </c>
      <c r="F163" s="12">
        <v>2</v>
      </c>
      <c r="G163" s="12">
        <v>1</v>
      </c>
      <c r="H163" s="12">
        <v>1</v>
      </c>
      <c r="I163" s="12" t="s">
        <v>526</v>
      </c>
      <c r="J163" s="12">
        <v>5</v>
      </c>
      <c r="K163" s="12">
        <v>1</v>
      </c>
      <c r="L163" s="12">
        <v>1</v>
      </c>
      <c r="M163" s="12">
        <v>1</v>
      </c>
      <c r="N163" s="12" t="s">
        <v>526</v>
      </c>
      <c r="O163" s="12">
        <v>3</v>
      </c>
      <c r="P163" s="12">
        <v>1</v>
      </c>
      <c r="Q163" s="12">
        <v>1</v>
      </c>
      <c r="R163" s="12">
        <v>0</v>
      </c>
      <c r="S163" s="12" t="s">
        <v>526</v>
      </c>
    </row>
    <row r="164" spans="1:19" x14ac:dyDescent="0.25">
      <c r="A164" t="str">
        <f>'raw data'!F164</f>
        <v>BACHELOR</v>
      </c>
      <c r="B164" s="7">
        <v>2</v>
      </c>
      <c r="C164" s="12">
        <v>3</v>
      </c>
      <c r="D164" s="12">
        <v>4</v>
      </c>
      <c r="E164" s="12" t="s">
        <v>526</v>
      </c>
      <c r="F164" s="12">
        <v>5</v>
      </c>
      <c r="G164" s="12">
        <v>5</v>
      </c>
      <c r="H164" s="12">
        <v>2</v>
      </c>
      <c r="I164" s="12">
        <v>5</v>
      </c>
      <c r="J164" s="12" t="s">
        <v>526</v>
      </c>
      <c r="K164" s="12">
        <v>1</v>
      </c>
      <c r="L164" s="12">
        <v>1</v>
      </c>
      <c r="M164" s="12">
        <v>1</v>
      </c>
      <c r="N164" s="12">
        <v>0</v>
      </c>
      <c r="O164" s="12">
        <v>2</v>
      </c>
      <c r="P164" s="12">
        <v>0</v>
      </c>
      <c r="Q164" s="12" t="s">
        <v>526</v>
      </c>
      <c r="R164" s="12">
        <v>1</v>
      </c>
      <c r="S164" s="12">
        <v>1</v>
      </c>
    </row>
    <row r="165" spans="1:19" x14ac:dyDescent="0.25">
      <c r="A165" t="str">
        <f>'raw data'!F165</f>
        <v>DIPLOMA</v>
      </c>
      <c r="B165" s="7">
        <v>1</v>
      </c>
      <c r="C165" s="12">
        <v>3</v>
      </c>
      <c r="D165" s="12">
        <v>2</v>
      </c>
      <c r="E165" s="12">
        <v>2</v>
      </c>
      <c r="F165" s="12">
        <v>2</v>
      </c>
      <c r="G165" s="12">
        <v>1</v>
      </c>
      <c r="H165" s="12">
        <v>1</v>
      </c>
      <c r="I165" s="12" t="s">
        <v>526</v>
      </c>
      <c r="J165" s="12">
        <v>5</v>
      </c>
      <c r="K165" s="12">
        <v>1</v>
      </c>
      <c r="L165" s="12">
        <v>1</v>
      </c>
      <c r="M165" s="12">
        <v>1</v>
      </c>
      <c r="N165" s="12" t="s">
        <v>526</v>
      </c>
      <c r="O165" s="12">
        <v>3</v>
      </c>
      <c r="P165" s="12">
        <v>1</v>
      </c>
      <c r="Q165" s="12">
        <v>1</v>
      </c>
      <c r="R165" s="12">
        <v>0</v>
      </c>
      <c r="S165" s="12" t="s">
        <v>526</v>
      </c>
    </row>
    <row r="166" spans="1:19" x14ac:dyDescent="0.25">
      <c r="A166" t="str">
        <f>'raw data'!F166</f>
        <v>BACHELOR</v>
      </c>
      <c r="B166" s="7">
        <v>2</v>
      </c>
      <c r="C166" s="12">
        <v>3</v>
      </c>
      <c r="D166" s="12">
        <v>2</v>
      </c>
      <c r="E166" s="12">
        <v>1</v>
      </c>
      <c r="F166" s="12">
        <v>1</v>
      </c>
      <c r="G166" s="12">
        <v>2</v>
      </c>
      <c r="H166" s="12">
        <v>2</v>
      </c>
      <c r="I166" s="12">
        <v>1</v>
      </c>
      <c r="J166" s="12">
        <v>1</v>
      </c>
      <c r="K166" s="12">
        <v>0</v>
      </c>
      <c r="L166" s="12" t="s">
        <v>526</v>
      </c>
      <c r="M166" s="12">
        <v>0</v>
      </c>
      <c r="N166" s="12">
        <v>0</v>
      </c>
      <c r="O166" s="12">
        <v>5</v>
      </c>
      <c r="P166" s="12">
        <v>1</v>
      </c>
      <c r="Q166" s="12">
        <v>2</v>
      </c>
      <c r="R166" s="12">
        <v>1</v>
      </c>
      <c r="S166" s="12">
        <v>0</v>
      </c>
    </row>
    <row r="167" spans="1:19" x14ac:dyDescent="0.25">
      <c r="A167" t="str">
        <f>'raw data'!F167</f>
        <v>DIPLOMA</v>
      </c>
      <c r="B167" s="7">
        <v>1</v>
      </c>
      <c r="C167" s="12">
        <v>4</v>
      </c>
      <c r="D167" s="12" t="s">
        <v>526</v>
      </c>
      <c r="E167" s="12" t="s">
        <v>526</v>
      </c>
      <c r="F167" s="12" t="s">
        <v>526</v>
      </c>
      <c r="G167" s="12" t="s">
        <v>526</v>
      </c>
      <c r="H167" s="12">
        <v>5</v>
      </c>
      <c r="I167" s="12" t="s">
        <v>526</v>
      </c>
      <c r="J167" s="12" t="s">
        <v>526</v>
      </c>
      <c r="K167" s="12">
        <v>1</v>
      </c>
      <c r="L167" s="12">
        <v>1</v>
      </c>
      <c r="M167" s="12">
        <v>1</v>
      </c>
      <c r="N167" s="12">
        <v>0</v>
      </c>
      <c r="O167" s="12">
        <v>4</v>
      </c>
      <c r="P167" s="12">
        <v>1</v>
      </c>
      <c r="Q167" s="12">
        <v>4</v>
      </c>
      <c r="R167" s="12">
        <v>1</v>
      </c>
      <c r="S167" s="12">
        <v>0</v>
      </c>
    </row>
    <row r="168" spans="1:19" x14ac:dyDescent="0.25">
      <c r="A168" t="str">
        <f>'raw data'!F168</f>
        <v>DIPLOMA</v>
      </c>
      <c r="B168" s="7">
        <v>1</v>
      </c>
      <c r="C168" s="12">
        <v>1</v>
      </c>
      <c r="D168" s="12">
        <v>1</v>
      </c>
      <c r="E168" s="12">
        <v>1</v>
      </c>
      <c r="F168" s="12">
        <v>2</v>
      </c>
      <c r="G168" s="12">
        <v>1</v>
      </c>
      <c r="H168" s="12">
        <v>1</v>
      </c>
      <c r="I168" s="12">
        <v>1</v>
      </c>
      <c r="J168" s="12">
        <v>1</v>
      </c>
      <c r="K168" s="12">
        <v>1</v>
      </c>
      <c r="L168" s="12" t="s">
        <v>526</v>
      </c>
      <c r="M168" s="12">
        <v>0</v>
      </c>
      <c r="N168" s="12">
        <v>1</v>
      </c>
      <c r="O168" s="12">
        <v>2</v>
      </c>
      <c r="P168" s="12" t="s">
        <v>526</v>
      </c>
      <c r="Q168" s="12" t="s">
        <v>526</v>
      </c>
      <c r="R168" s="12">
        <v>1</v>
      </c>
      <c r="S168" s="12" t="s">
        <v>526</v>
      </c>
    </row>
    <row r="169" spans="1:19" x14ac:dyDescent="0.25">
      <c r="A169" t="str">
        <f>'raw data'!F169</f>
        <v>DIPLOMA</v>
      </c>
      <c r="B169" s="7">
        <v>1</v>
      </c>
      <c r="C169" s="12">
        <v>3</v>
      </c>
      <c r="D169" s="12" t="s">
        <v>526</v>
      </c>
      <c r="E169" s="12" t="s">
        <v>526</v>
      </c>
      <c r="F169" s="12">
        <v>5</v>
      </c>
      <c r="G169" s="12">
        <v>2</v>
      </c>
      <c r="H169" s="12">
        <v>2</v>
      </c>
      <c r="I169" s="12">
        <v>2</v>
      </c>
      <c r="J169" s="12">
        <v>2</v>
      </c>
      <c r="K169" s="12">
        <v>0</v>
      </c>
      <c r="L169" s="12">
        <v>0</v>
      </c>
      <c r="M169" s="12" t="s">
        <v>526</v>
      </c>
      <c r="N169" s="12">
        <v>1</v>
      </c>
      <c r="O169" s="12">
        <v>5</v>
      </c>
      <c r="P169" s="12">
        <v>0</v>
      </c>
      <c r="Q169" s="12" t="s">
        <v>526</v>
      </c>
      <c r="R169" s="12">
        <v>1</v>
      </c>
      <c r="S169" s="12">
        <v>1</v>
      </c>
    </row>
    <row r="170" spans="1:19" x14ac:dyDescent="0.25">
      <c r="A170" t="str">
        <f>'raw data'!F170</f>
        <v>DIPLOMA</v>
      </c>
      <c r="B170" s="7">
        <v>1</v>
      </c>
      <c r="C170" s="12">
        <v>4</v>
      </c>
      <c r="D170" s="12" t="s">
        <v>526</v>
      </c>
      <c r="E170" s="12" t="s">
        <v>526</v>
      </c>
      <c r="F170" s="12" t="s">
        <v>526</v>
      </c>
      <c r="G170" s="12">
        <v>5</v>
      </c>
      <c r="H170" s="12">
        <v>2</v>
      </c>
      <c r="I170" s="12">
        <v>2</v>
      </c>
      <c r="J170" s="12">
        <v>2</v>
      </c>
      <c r="K170" s="12">
        <v>1</v>
      </c>
      <c r="L170" s="12">
        <v>0</v>
      </c>
      <c r="M170" s="12">
        <v>0</v>
      </c>
      <c r="N170" s="12">
        <v>1</v>
      </c>
      <c r="O170" s="12">
        <v>4</v>
      </c>
      <c r="P170" s="12">
        <v>0</v>
      </c>
      <c r="Q170" s="12" t="s">
        <v>526</v>
      </c>
      <c r="R170" s="12">
        <v>1</v>
      </c>
      <c r="S170" s="12" t="s">
        <v>526</v>
      </c>
    </row>
    <row r="171" spans="1:19" x14ac:dyDescent="0.25">
      <c r="A171" t="str">
        <f>'raw data'!F171</f>
        <v>BACHELOR</v>
      </c>
      <c r="B171" s="7">
        <v>2</v>
      </c>
      <c r="C171" s="12">
        <v>4</v>
      </c>
      <c r="D171" s="12" t="s">
        <v>526</v>
      </c>
      <c r="E171" s="12" t="s">
        <v>526</v>
      </c>
      <c r="F171" s="12" t="s">
        <v>526</v>
      </c>
      <c r="G171" s="12">
        <v>5</v>
      </c>
      <c r="H171" s="12">
        <v>5</v>
      </c>
      <c r="I171" s="12">
        <v>5</v>
      </c>
      <c r="J171" s="12">
        <v>2</v>
      </c>
      <c r="K171" s="12">
        <v>1</v>
      </c>
      <c r="L171" s="12">
        <v>1</v>
      </c>
      <c r="M171" s="12">
        <v>1</v>
      </c>
      <c r="N171" s="12">
        <v>0</v>
      </c>
      <c r="O171" s="12">
        <v>3</v>
      </c>
      <c r="P171" s="12">
        <v>0</v>
      </c>
      <c r="Q171" s="12" t="s">
        <v>526</v>
      </c>
      <c r="R171" s="12">
        <v>1</v>
      </c>
      <c r="S171" s="12">
        <v>1</v>
      </c>
    </row>
    <row r="172" spans="1:19" x14ac:dyDescent="0.25">
      <c r="A172" t="str">
        <f>'raw data'!F172</f>
        <v>BACHELOR</v>
      </c>
      <c r="B172" s="7">
        <v>2</v>
      </c>
      <c r="C172" s="12">
        <v>2</v>
      </c>
      <c r="D172" s="12">
        <v>2</v>
      </c>
      <c r="E172" s="12">
        <v>5</v>
      </c>
      <c r="F172" s="12">
        <v>1</v>
      </c>
      <c r="G172" s="12">
        <v>2</v>
      </c>
      <c r="H172" s="12">
        <v>1</v>
      </c>
      <c r="I172" s="12">
        <v>1</v>
      </c>
      <c r="J172" s="12">
        <v>2</v>
      </c>
      <c r="K172" s="12">
        <v>1</v>
      </c>
      <c r="L172" s="12">
        <v>1</v>
      </c>
      <c r="M172" s="12">
        <v>1</v>
      </c>
      <c r="N172" s="12">
        <v>0</v>
      </c>
      <c r="O172" s="12">
        <v>2</v>
      </c>
      <c r="P172" s="12">
        <v>1</v>
      </c>
      <c r="Q172" s="12">
        <v>4</v>
      </c>
      <c r="R172" s="12" t="s">
        <v>526</v>
      </c>
      <c r="S172" s="12">
        <v>1</v>
      </c>
    </row>
    <row r="173" spans="1:19" x14ac:dyDescent="0.25">
      <c r="A173" t="str">
        <f>'raw data'!F173</f>
        <v>BACHELOR</v>
      </c>
      <c r="B173" s="7">
        <v>2</v>
      </c>
      <c r="C173" s="12">
        <v>3</v>
      </c>
      <c r="D173" s="12" t="s">
        <v>526</v>
      </c>
      <c r="E173" s="12" t="s">
        <v>526</v>
      </c>
      <c r="F173" s="12" t="s">
        <v>526</v>
      </c>
      <c r="G173" s="12">
        <v>5</v>
      </c>
      <c r="H173" s="12">
        <v>5</v>
      </c>
      <c r="I173" s="12">
        <v>5</v>
      </c>
      <c r="J173" s="12">
        <v>2</v>
      </c>
      <c r="K173" s="12">
        <v>1</v>
      </c>
      <c r="L173" s="12">
        <v>1</v>
      </c>
      <c r="M173" s="12">
        <v>1</v>
      </c>
      <c r="N173" s="12">
        <v>0</v>
      </c>
      <c r="O173" s="12">
        <v>3</v>
      </c>
      <c r="P173" s="12">
        <v>0</v>
      </c>
      <c r="Q173" s="12" t="s">
        <v>526</v>
      </c>
      <c r="R173" s="12">
        <v>1</v>
      </c>
      <c r="S173" s="12">
        <v>1</v>
      </c>
    </row>
    <row r="174" spans="1:19" x14ac:dyDescent="0.25">
      <c r="A174" t="str">
        <f>'raw data'!F174</f>
        <v>DIPLOMA</v>
      </c>
      <c r="B174" s="7">
        <v>1</v>
      </c>
      <c r="C174" s="12">
        <v>3</v>
      </c>
      <c r="D174" s="12">
        <v>4</v>
      </c>
      <c r="E174" s="12" t="s">
        <v>526</v>
      </c>
      <c r="F174" s="12">
        <v>1</v>
      </c>
      <c r="G174" s="12">
        <v>1</v>
      </c>
      <c r="H174" s="12">
        <v>2</v>
      </c>
      <c r="I174" s="12">
        <v>1</v>
      </c>
      <c r="J174" s="12">
        <v>1</v>
      </c>
      <c r="K174" s="12">
        <v>0</v>
      </c>
      <c r="L174" s="12">
        <v>0</v>
      </c>
      <c r="M174" s="12" t="s">
        <v>526</v>
      </c>
      <c r="N174" s="12">
        <v>0</v>
      </c>
      <c r="O174" s="12">
        <v>3</v>
      </c>
      <c r="P174" s="12">
        <v>1</v>
      </c>
      <c r="Q174" s="12">
        <v>2</v>
      </c>
      <c r="R174" s="12">
        <v>1</v>
      </c>
      <c r="S174" s="12" t="s">
        <v>526</v>
      </c>
    </row>
    <row r="175" spans="1:19" x14ac:dyDescent="0.25">
      <c r="A175" t="str">
        <f>'raw data'!F175</f>
        <v>BACHELOR</v>
      </c>
      <c r="B175" s="7">
        <v>2</v>
      </c>
      <c r="C175" s="12">
        <v>2</v>
      </c>
      <c r="D175" s="12">
        <v>2</v>
      </c>
      <c r="E175" s="12">
        <v>5</v>
      </c>
      <c r="F175" s="12">
        <v>1</v>
      </c>
      <c r="G175" s="12">
        <v>2</v>
      </c>
      <c r="H175" s="12">
        <v>1</v>
      </c>
      <c r="I175" s="12">
        <v>2</v>
      </c>
      <c r="J175" s="12">
        <v>2</v>
      </c>
      <c r="K175" s="12">
        <v>1</v>
      </c>
      <c r="L175" s="12">
        <v>1</v>
      </c>
      <c r="M175" s="12">
        <v>0</v>
      </c>
      <c r="N175" s="12">
        <v>0</v>
      </c>
      <c r="O175" s="12">
        <v>3</v>
      </c>
      <c r="P175" s="12">
        <v>1</v>
      </c>
      <c r="Q175" s="12">
        <v>1</v>
      </c>
      <c r="R175" s="12">
        <v>1</v>
      </c>
      <c r="S175" s="12">
        <v>1</v>
      </c>
    </row>
    <row r="176" spans="1:19" x14ac:dyDescent="0.25">
      <c r="A176" t="str">
        <f>'raw data'!F176</f>
        <v>BACHELOR</v>
      </c>
      <c r="B176" s="7">
        <v>2</v>
      </c>
      <c r="C176" s="12">
        <v>2</v>
      </c>
      <c r="D176" s="12">
        <v>2</v>
      </c>
      <c r="E176" s="12">
        <v>5</v>
      </c>
      <c r="F176" s="12">
        <v>1</v>
      </c>
      <c r="G176" s="12">
        <v>1</v>
      </c>
      <c r="H176" s="12">
        <v>1</v>
      </c>
      <c r="I176" s="12">
        <v>1</v>
      </c>
      <c r="J176" s="12">
        <v>2</v>
      </c>
      <c r="K176" s="12">
        <v>1</v>
      </c>
      <c r="L176" s="12">
        <v>1</v>
      </c>
      <c r="M176" s="12">
        <v>0</v>
      </c>
      <c r="N176" s="12">
        <v>0</v>
      </c>
      <c r="O176" s="12">
        <v>2</v>
      </c>
      <c r="P176" s="12">
        <v>1</v>
      </c>
      <c r="Q176" s="12">
        <v>3</v>
      </c>
      <c r="R176" s="12" t="s">
        <v>526</v>
      </c>
      <c r="S176" s="12">
        <v>0</v>
      </c>
    </row>
    <row r="177" spans="1:19" x14ac:dyDescent="0.25">
      <c r="A177" t="str">
        <f>'raw data'!F177</f>
        <v>DIPLOMA</v>
      </c>
      <c r="B177" s="7">
        <v>1</v>
      </c>
      <c r="C177" s="12">
        <v>3</v>
      </c>
      <c r="D177" s="12">
        <v>2</v>
      </c>
      <c r="E177" s="12">
        <v>5</v>
      </c>
      <c r="F177" s="12">
        <v>2</v>
      </c>
      <c r="G177" s="12">
        <v>1</v>
      </c>
      <c r="H177" s="12">
        <v>1</v>
      </c>
      <c r="I177" s="12" t="s">
        <v>526</v>
      </c>
      <c r="J177" s="12">
        <v>5</v>
      </c>
      <c r="K177" s="12">
        <v>1</v>
      </c>
      <c r="L177" s="12">
        <v>1</v>
      </c>
      <c r="M177" s="12">
        <v>1</v>
      </c>
      <c r="N177" s="12" t="s">
        <v>526</v>
      </c>
      <c r="O177" s="12">
        <v>3</v>
      </c>
      <c r="P177" s="12">
        <v>1</v>
      </c>
      <c r="Q177" s="12">
        <v>1</v>
      </c>
      <c r="R177" s="12">
        <v>0</v>
      </c>
      <c r="S177" s="12" t="s">
        <v>526</v>
      </c>
    </row>
    <row r="178" spans="1:19" x14ac:dyDescent="0.25">
      <c r="A178" t="str">
        <f>'raw data'!F178</f>
        <v>BACHELOR</v>
      </c>
      <c r="B178" s="7">
        <v>2</v>
      </c>
      <c r="C178" s="12">
        <v>2</v>
      </c>
      <c r="D178" s="12">
        <v>2</v>
      </c>
      <c r="E178" s="12">
        <v>5</v>
      </c>
      <c r="F178" s="12">
        <v>1</v>
      </c>
      <c r="G178" s="12">
        <v>2</v>
      </c>
      <c r="H178" s="12">
        <v>1</v>
      </c>
      <c r="I178" s="12">
        <v>1</v>
      </c>
      <c r="J178" s="12">
        <v>2</v>
      </c>
      <c r="K178" s="12">
        <v>1</v>
      </c>
      <c r="L178" s="12">
        <v>1</v>
      </c>
      <c r="M178" s="12">
        <v>0</v>
      </c>
      <c r="N178" s="12">
        <v>0</v>
      </c>
      <c r="O178" s="12">
        <v>3</v>
      </c>
      <c r="P178" s="12">
        <v>1</v>
      </c>
      <c r="Q178" s="12">
        <v>3</v>
      </c>
      <c r="R178" s="12" t="s">
        <v>526</v>
      </c>
      <c r="S178" s="12">
        <v>1</v>
      </c>
    </row>
    <row r="179" spans="1:19" x14ac:dyDescent="0.25">
      <c r="A179" t="str">
        <f>'raw data'!F179</f>
        <v>BACHELOR</v>
      </c>
      <c r="B179" s="7">
        <v>2</v>
      </c>
      <c r="C179" s="12">
        <v>3</v>
      </c>
      <c r="D179" s="12">
        <v>2</v>
      </c>
      <c r="E179" s="12">
        <v>2</v>
      </c>
      <c r="F179" s="12">
        <v>1</v>
      </c>
      <c r="G179" s="12">
        <v>2</v>
      </c>
      <c r="H179" s="12">
        <v>2</v>
      </c>
      <c r="I179" s="12">
        <v>2</v>
      </c>
      <c r="J179" s="12">
        <v>1</v>
      </c>
      <c r="K179" s="12">
        <v>1</v>
      </c>
      <c r="L179" s="12" t="s">
        <v>526</v>
      </c>
      <c r="M179" s="12">
        <v>0</v>
      </c>
      <c r="N179" s="12">
        <v>0</v>
      </c>
      <c r="O179" s="12">
        <v>4</v>
      </c>
      <c r="P179" s="12">
        <v>1</v>
      </c>
      <c r="Q179" s="12">
        <v>5</v>
      </c>
      <c r="R179" s="12">
        <v>1</v>
      </c>
      <c r="S179" s="12">
        <v>0</v>
      </c>
    </row>
    <row r="180" spans="1:19" x14ac:dyDescent="0.25">
      <c r="A180" t="str">
        <f>'raw data'!F180</f>
        <v>BACHELOR</v>
      </c>
      <c r="B180" s="7">
        <v>2</v>
      </c>
      <c r="C180" s="12">
        <v>3</v>
      </c>
      <c r="D180" s="12" t="s">
        <v>526</v>
      </c>
      <c r="E180" s="12" t="s">
        <v>526</v>
      </c>
      <c r="F180" s="12">
        <v>5</v>
      </c>
      <c r="G180" s="12">
        <v>2</v>
      </c>
      <c r="H180" s="12">
        <v>5</v>
      </c>
      <c r="I180" s="12">
        <v>2</v>
      </c>
      <c r="J180" s="12">
        <v>2</v>
      </c>
      <c r="K180" s="12">
        <v>1</v>
      </c>
      <c r="L180" s="12">
        <v>0</v>
      </c>
      <c r="M180" s="12">
        <v>0</v>
      </c>
      <c r="N180" s="12">
        <v>1</v>
      </c>
      <c r="O180" s="12">
        <v>5</v>
      </c>
      <c r="P180" s="12">
        <v>1</v>
      </c>
      <c r="Q180" s="12">
        <v>2</v>
      </c>
      <c r="R180" s="12">
        <v>1</v>
      </c>
      <c r="S180" s="12">
        <v>1</v>
      </c>
    </row>
    <row r="181" spans="1:19" x14ac:dyDescent="0.25">
      <c r="A181" t="str">
        <f>'raw data'!F181</f>
        <v>DIPLOMA</v>
      </c>
      <c r="B181" s="7">
        <v>1</v>
      </c>
      <c r="C181" s="12">
        <v>3</v>
      </c>
      <c r="D181" s="12" t="s">
        <v>526</v>
      </c>
      <c r="E181" s="12" t="s">
        <v>526</v>
      </c>
      <c r="F181" s="12">
        <v>5</v>
      </c>
      <c r="G181" s="12">
        <v>2</v>
      </c>
      <c r="H181" s="12">
        <v>2</v>
      </c>
      <c r="I181" s="12">
        <v>1</v>
      </c>
      <c r="J181" s="12">
        <v>1</v>
      </c>
      <c r="K181" s="12">
        <v>1</v>
      </c>
      <c r="L181" s="12">
        <v>0</v>
      </c>
      <c r="M181" s="12">
        <v>0</v>
      </c>
      <c r="N181" s="12">
        <v>1</v>
      </c>
      <c r="O181" s="12">
        <v>5</v>
      </c>
      <c r="P181" s="12">
        <v>0</v>
      </c>
      <c r="Q181" s="12" t="s">
        <v>526</v>
      </c>
      <c r="R181" s="12" t="s">
        <v>526</v>
      </c>
      <c r="S181" s="12">
        <v>1</v>
      </c>
    </row>
    <row r="182" spans="1:19" x14ac:dyDescent="0.25">
      <c r="A182" t="str">
        <f>'raw data'!F182</f>
        <v>DIPLOMA</v>
      </c>
      <c r="B182" s="7">
        <v>1</v>
      </c>
      <c r="C182" s="12">
        <v>1</v>
      </c>
      <c r="D182" s="12">
        <v>1</v>
      </c>
      <c r="E182" s="12">
        <v>1</v>
      </c>
      <c r="F182" s="12">
        <v>2</v>
      </c>
      <c r="G182" s="12">
        <v>1</v>
      </c>
      <c r="H182" s="12" t="s">
        <v>526</v>
      </c>
      <c r="I182" s="12">
        <v>1</v>
      </c>
      <c r="J182" s="12">
        <v>1</v>
      </c>
      <c r="K182" s="12">
        <v>1</v>
      </c>
      <c r="L182" s="12">
        <v>1</v>
      </c>
      <c r="M182" s="12">
        <v>0</v>
      </c>
      <c r="N182" s="12">
        <v>1</v>
      </c>
      <c r="O182" s="12">
        <v>2</v>
      </c>
      <c r="P182" s="12">
        <v>0</v>
      </c>
      <c r="Q182" s="12" t="s">
        <v>526</v>
      </c>
      <c r="R182" s="12">
        <v>1</v>
      </c>
      <c r="S182" s="12">
        <v>1</v>
      </c>
    </row>
    <row r="183" spans="1:19" x14ac:dyDescent="0.25">
      <c r="A183" t="str">
        <f>'raw data'!F183</f>
        <v>BACHELOR</v>
      </c>
      <c r="B183" s="7">
        <v>2</v>
      </c>
      <c r="C183" s="12">
        <v>2</v>
      </c>
      <c r="D183" s="12">
        <v>1</v>
      </c>
      <c r="E183" s="12">
        <v>5</v>
      </c>
      <c r="F183" s="12" t="s">
        <v>526</v>
      </c>
      <c r="G183" s="12">
        <v>1</v>
      </c>
      <c r="H183" s="12" t="s">
        <v>526</v>
      </c>
      <c r="I183" s="12" t="s">
        <v>526</v>
      </c>
      <c r="J183" s="12">
        <v>1</v>
      </c>
      <c r="K183" s="12">
        <v>0</v>
      </c>
      <c r="L183" s="12">
        <v>1</v>
      </c>
      <c r="M183" s="12" t="s">
        <v>526</v>
      </c>
      <c r="N183" s="12">
        <v>0</v>
      </c>
      <c r="O183" s="12">
        <v>1</v>
      </c>
      <c r="P183" s="12">
        <v>0</v>
      </c>
      <c r="Q183" s="12" t="s">
        <v>526</v>
      </c>
      <c r="R183" s="12">
        <v>0</v>
      </c>
      <c r="S183" s="12">
        <v>0</v>
      </c>
    </row>
    <row r="184" spans="1:19" x14ac:dyDescent="0.25">
      <c r="A184" t="str">
        <f>'raw data'!F184</f>
        <v>DIPLOMA</v>
      </c>
      <c r="B184" s="7">
        <v>1</v>
      </c>
      <c r="C184" s="12">
        <v>1</v>
      </c>
      <c r="D184" s="12">
        <v>1</v>
      </c>
      <c r="E184" s="12">
        <v>2</v>
      </c>
      <c r="F184" s="12">
        <v>2</v>
      </c>
      <c r="G184" s="12">
        <v>1</v>
      </c>
      <c r="H184" s="12">
        <v>1</v>
      </c>
      <c r="I184" s="12">
        <v>1</v>
      </c>
      <c r="J184" s="12">
        <v>1</v>
      </c>
      <c r="K184" s="12">
        <v>1</v>
      </c>
      <c r="L184" s="12" t="s">
        <v>526</v>
      </c>
      <c r="M184" s="12">
        <v>0</v>
      </c>
      <c r="N184" s="12">
        <v>1</v>
      </c>
      <c r="O184" s="12">
        <v>4</v>
      </c>
      <c r="P184" s="12" t="s">
        <v>526</v>
      </c>
      <c r="Q184" s="12" t="s">
        <v>526</v>
      </c>
      <c r="R184" s="12">
        <v>1</v>
      </c>
      <c r="S184" s="12" t="s">
        <v>526</v>
      </c>
    </row>
    <row r="185" spans="1:19" x14ac:dyDescent="0.25">
      <c r="A185" t="str">
        <f>'raw data'!F185</f>
        <v>BACHELOR</v>
      </c>
      <c r="B185" s="7">
        <v>2</v>
      </c>
      <c r="C185" s="12">
        <v>4</v>
      </c>
      <c r="D185" s="12" t="s">
        <v>526</v>
      </c>
      <c r="E185" s="12" t="s">
        <v>526</v>
      </c>
      <c r="F185" s="12">
        <v>5</v>
      </c>
      <c r="G185" s="12">
        <v>5</v>
      </c>
      <c r="H185" s="12">
        <v>2</v>
      </c>
      <c r="I185" s="12">
        <v>2</v>
      </c>
      <c r="J185" s="12">
        <v>2</v>
      </c>
      <c r="K185" s="12">
        <v>1</v>
      </c>
      <c r="L185" s="12">
        <v>0</v>
      </c>
      <c r="M185" s="12">
        <v>0</v>
      </c>
      <c r="N185" s="12">
        <v>0</v>
      </c>
      <c r="O185" s="12">
        <v>1</v>
      </c>
      <c r="P185" s="12">
        <v>0</v>
      </c>
      <c r="Q185" s="12" t="s">
        <v>526</v>
      </c>
      <c r="R185" s="12" t="s">
        <v>526</v>
      </c>
      <c r="S185" s="12" t="s">
        <v>526</v>
      </c>
    </row>
    <row r="186" spans="1:19" x14ac:dyDescent="0.25">
      <c r="A186" t="str">
        <f>'raw data'!F186</f>
        <v>BACHELOR</v>
      </c>
      <c r="B186" s="7">
        <v>2</v>
      </c>
      <c r="C186" s="12">
        <v>4</v>
      </c>
      <c r="D186" s="12" t="s">
        <v>526</v>
      </c>
      <c r="E186" s="12" t="s">
        <v>526</v>
      </c>
      <c r="F186" s="12" t="s">
        <v>526</v>
      </c>
      <c r="G186" s="12" t="s">
        <v>526</v>
      </c>
      <c r="H186" s="12">
        <v>5</v>
      </c>
      <c r="I186" s="12">
        <v>5</v>
      </c>
      <c r="J186" s="12">
        <v>2</v>
      </c>
      <c r="K186" s="12">
        <v>1</v>
      </c>
      <c r="L186" s="12">
        <v>1</v>
      </c>
      <c r="M186" s="12">
        <v>1</v>
      </c>
      <c r="N186" s="12">
        <v>0</v>
      </c>
      <c r="O186" s="12">
        <v>3</v>
      </c>
      <c r="P186" s="12">
        <v>1</v>
      </c>
      <c r="Q186" s="12">
        <v>1</v>
      </c>
      <c r="R186" s="12">
        <v>1</v>
      </c>
      <c r="S186" s="12">
        <v>1</v>
      </c>
    </row>
    <row r="187" spans="1:19" x14ac:dyDescent="0.25">
      <c r="A187" t="str">
        <f>'raw data'!F187</f>
        <v>BACHELOR</v>
      </c>
      <c r="B187" s="7">
        <v>2</v>
      </c>
      <c r="C187" s="12">
        <v>2</v>
      </c>
      <c r="D187" s="12">
        <v>2</v>
      </c>
      <c r="E187" s="12">
        <v>5</v>
      </c>
      <c r="F187" s="12">
        <v>1</v>
      </c>
      <c r="G187" s="12">
        <v>2</v>
      </c>
      <c r="H187" s="12">
        <v>1</v>
      </c>
      <c r="I187" s="12">
        <v>2</v>
      </c>
      <c r="J187" s="12">
        <v>2</v>
      </c>
      <c r="K187" s="12">
        <v>1</v>
      </c>
      <c r="L187" s="12">
        <v>1</v>
      </c>
      <c r="M187" s="12">
        <v>0</v>
      </c>
      <c r="N187" s="12">
        <v>0</v>
      </c>
      <c r="O187" s="12">
        <v>3</v>
      </c>
      <c r="P187" s="12">
        <v>1</v>
      </c>
      <c r="Q187" s="12">
        <v>1</v>
      </c>
      <c r="R187" s="12">
        <v>1</v>
      </c>
      <c r="S187" s="12">
        <v>1</v>
      </c>
    </row>
    <row r="188" spans="1:19" x14ac:dyDescent="0.25">
      <c r="A188" t="str">
        <f>'raw data'!F188</f>
        <v>DIPLOMA</v>
      </c>
      <c r="B188" s="7">
        <v>1</v>
      </c>
      <c r="C188" s="12">
        <v>1</v>
      </c>
      <c r="D188" s="12">
        <v>1</v>
      </c>
      <c r="E188" s="12">
        <v>4</v>
      </c>
      <c r="F188" s="12">
        <v>1</v>
      </c>
      <c r="G188" s="12">
        <v>1</v>
      </c>
      <c r="H188" s="12">
        <v>1</v>
      </c>
      <c r="I188" s="12">
        <v>1</v>
      </c>
      <c r="J188" s="12">
        <v>5</v>
      </c>
      <c r="K188" s="12" t="s">
        <v>526</v>
      </c>
      <c r="L188" s="12">
        <v>1</v>
      </c>
      <c r="M188" s="12">
        <v>1</v>
      </c>
      <c r="N188" s="12">
        <v>1</v>
      </c>
      <c r="O188" s="12">
        <v>3</v>
      </c>
      <c r="P188" s="12" t="s">
        <v>526</v>
      </c>
      <c r="Q188" s="12" t="s">
        <v>526</v>
      </c>
      <c r="R188" s="12">
        <v>0</v>
      </c>
      <c r="S188" s="12" t="s">
        <v>526</v>
      </c>
    </row>
    <row r="189" spans="1:19" x14ac:dyDescent="0.25">
      <c r="A189" t="str">
        <f>'raw data'!F189</f>
        <v>MASTERS</v>
      </c>
      <c r="B189" s="7">
        <v>3</v>
      </c>
      <c r="C189" s="12">
        <v>5</v>
      </c>
      <c r="D189" s="12" t="s">
        <v>526</v>
      </c>
      <c r="E189" s="12" t="s">
        <v>526</v>
      </c>
      <c r="F189" s="12" t="s">
        <v>526</v>
      </c>
      <c r="G189" s="12" t="s">
        <v>526</v>
      </c>
      <c r="H189" s="12" t="s">
        <v>526</v>
      </c>
      <c r="I189" s="12" t="s">
        <v>526</v>
      </c>
      <c r="J189" s="12">
        <v>5</v>
      </c>
      <c r="K189" s="12" t="s">
        <v>526</v>
      </c>
      <c r="L189" s="12" t="s">
        <v>526</v>
      </c>
      <c r="M189" s="12">
        <v>0</v>
      </c>
      <c r="N189" s="12">
        <v>1</v>
      </c>
      <c r="O189" s="12">
        <v>5</v>
      </c>
      <c r="P189" s="12">
        <v>1</v>
      </c>
      <c r="Q189" s="12">
        <v>2</v>
      </c>
      <c r="R189" s="12">
        <v>1</v>
      </c>
      <c r="S189" s="12">
        <v>1</v>
      </c>
    </row>
    <row r="190" spans="1:19" x14ac:dyDescent="0.25">
      <c r="A190" t="str">
        <f>'raw data'!F190</f>
        <v>DIPLOMA</v>
      </c>
      <c r="B190" s="7">
        <v>1</v>
      </c>
      <c r="C190" s="12">
        <v>1</v>
      </c>
      <c r="D190" s="12">
        <v>1</v>
      </c>
      <c r="E190" s="12">
        <v>4</v>
      </c>
      <c r="F190" s="12">
        <v>2</v>
      </c>
      <c r="G190" s="12">
        <v>1</v>
      </c>
      <c r="H190" s="12">
        <v>1</v>
      </c>
      <c r="I190" s="12">
        <v>1</v>
      </c>
      <c r="J190" s="12" t="s">
        <v>526</v>
      </c>
      <c r="K190" s="12">
        <v>0</v>
      </c>
      <c r="L190" s="12">
        <v>1</v>
      </c>
      <c r="M190" s="12">
        <v>1</v>
      </c>
      <c r="N190" s="12">
        <v>1</v>
      </c>
      <c r="O190" s="12">
        <v>3</v>
      </c>
      <c r="P190" s="12" t="s">
        <v>526</v>
      </c>
      <c r="Q190" s="12" t="s">
        <v>526</v>
      </c>
      <c r="R190" s="12">
        <v>1</v>
      </c>
      <c r="S190" s="12" t="s">
        <v>526</v>
      </c>
    </row>
    <row r="191" spans="1:19" x14ac:dyDescent="0.25">
      <c r="A191" t="str">
        <f>'raw data'!F191</f>
        <v>DIPLOMA</v>
      </c>
      <c r="B191" s="7">
        <v>1</v>
      </c>
      <c r="C191" s="12">
        <v>1</v>
      </c>
      <c r="D191" s="12">
        <v>1</v>
      </c>
      <c r="E191" s="12">
        <v>5</v>
      </c>
      <c r="F191" s="12">
        <v>2</v>
      </c>
      <c r="G191" s="12">
        <v>1</v>
      </c>
      <c r="H191" s="12" t="s">
        <v>526</v>
      </c>
      <c r="I191" s="12">
        <v>1</v>
      </c>
      <c r="J191" s="12">
        <v>2</v>
      </c>
      <c r="K191" s="12" t="s">
        <v>526</v>
      </c>
      <c r="L191" s="12">
        <v>1</v>
      </c>
      <c r="M191" s="12">
        <v>0</v>
      </c>
      <c r="N191" s="12">
        <v>1</v>
      </c>
      <c r="O191" s="12">
        <v>4</v>
      </c>
      <c r="P191" s="12">
        <v>0</v>
      </c>
      <c r="Q191" s="12" t="s">
        <v>526</v>
      </c>
      <c r="R191" s="12">
        <v>1</v>
      </c>
      <c r="S191" s="12" t="s">
        <v>526</v>
      </c>
    </row>
    <row r="192" spans="1:19" x14ac:dyDescent="0.25">
      <c r="A192" t="str">
        <f>'raw data'!F192</f>
        <v>DIPLOMA</v>
      </c>
      <c r="B192" s="7">
        <v>1</v>
      </c>
      <c r="C192" s="12">
        <v>3</v>
      </c>
      <c r="D192" s="12">
        <v>4</v>
      </c>
      <c r="E192" s="12" t="s">
        <v>526</v>
      </c>
      <c r="F192" s="12">
        <v>1</v>
      </c>
      <c r="G192" s="12">
        <v>1</v>
      </c>
      <c r="H192" s="12">
        <v>2</v>
      </c>
      <c r="I192" s="12">
        <v>1</v>
      </c>
      <c r="J192" s="12">
        <v>1</v>
      </c>
      <c r="K192" s="12">
        <v>0</v>
      </c>
      <c r="L192" s="12">
        <v>0</v>
      </c>
      <c r="M192" s="12" t="s">
        <v>526</v>
      </c>
      <c r="N192" s="12">
        <v>0</v>
      </c>
      <c r="O192" s="12">
        <v>3</v>
      </c>
      <c r="P192" s="12">
        <v>1</v>
      </c>
      <c r="Q192" s="12">
        <v>1</v>
      </c>
      <c r="R192" s="12">
        <v>1</v>
      </c>
      <c r="S192" s="12" t="s">
        <v>526</v>
      </c>
    </row>
    <row r="193" spans="1:19" x14ac:dyDescent="0.25">
      <c r="A193" t="str">
        <f>'raw data'!F193</f>
        <v>BACHELOR</v>
      </c>
      <c r="B193" s="7">
        <v>2</v>
      </c>
      <c r="C193" s="12">
        <v>3</v>
      </c>
      <c r="D193" s="12">
        <v>4</v>
      </c>
      <c r="E193" s="12" t="s">
        <v>526</v>
      </c>
      <c r="F193" s="12">
        <v>5</v>
      </c>
      <c r="G193" s="12">
        <v>5</v>
      </c>
      <c r="H193" s="12">
        <v>2</v>
      </c>
      <c r="I193" s="12">
        <v>5</v>
      </c>
      <c r="J193" s="12">
        <v>1</v>
      </c>
      <c r="K193" s="12">
        <v>1</v>
      </c>
      <c r="L193" s="12">
        <v>1</v>
      </c>
      <c r="M193" s="12">
        <v>1</v>
      </c>
      <c r="N193" s="12">
        <v>0</v>
      </c>
      <c r="O193" s="12">
        <v>2</v>
      </c>
      <c r="P193" s="12">
        <v>1</v>
      </c>
      <c r="Q193" s="12">
        <v>4</v>
      </c>
      <c r="R193" s="12">
        <v>1</v>
      </c>
      <c r="S193" s="12">
        <v>0</v>
      </c>
    </row>
    <row r="194" spans="1:19" x14ac:dyDescent="0.25">
      <c r="A194" t="str">
        <f>'raw data'!F194</f>
        <v>DIPLOMA</v>
      </c>
      <c r="B194" s="7">
        <v>1</v>
      </c>
      <c r="C194" s="12">
        <v>3</v>
      </c>
      <c r="D194" s="12">
        <v>4</v>
      </c>
      <c r="E194" s="12" t="s">
        <v>526</v>
      </c>
      <c r="F194" s="12">
        <v>2</v>
      </c>
      <c r="G194" s="12">
        <v>1</v>
      </c>
      <c r="H194" s="12">
        <v>1</v>
      </c>
      <c r="I194" s="12" t="s">
        <v>526</v>
      </c>
      <c r="J194" s="12">
        <v>5</v>
      </c>
      <c r="K194" s="12">
        <v>1</v>
      </c>
      <c r="L194" s="12">
        <v>1</v>
      </c>
      <c r="M194" s="12">
        <v>1</v>
      </c>
      <c r="N194" s="12">
        <v>0</v>
      </c>
      <c r="O194" s="12">
        <v>3</v>
      </c>
      <c r="P194" s="12">
        <v>1</v>
      </c>
      <c r="Q194" s="12">
        <v>1</v>
      </c>
      <c r="R194" s="12">
        <v>1</v>
      </c>
      <c r="S194" s="12" t="s">
        <v>526</v>
      </c>
    </row>
    <row r="195" spans="1:19" x14ac:dyDescent="0.25">
      <c r="A195" t="str">
        <f>'raw data'!F195</f>
        <v>MASTERS</v>
      </c>
      <c r="B195" s="7">
        <v>3</v>
      </c>
      <c r="C195" s="12">
        <v>2</v>
      </c>
      <c r="D195" s="12">
        <v>2</v>
      </c>
      <c r="E195" s="12">
        <v>5</v>
      </c>
      <c r="F195" s="12">
        <v>2</v>
      </c>
      <c r="G195" s="12">
        <v>1</v>
      </c>
      <c r="H195" s="12">
        <v>1</v>
      </c>
      <c r="I195" s="12" t="s">
        <v>526</v>
      </c>
      <c r="J195" s="12">
        <v>5</v>
      </c>
      <c r="K195" s="12">
        <v>0</v>
      </c>
      <c r="L195" s="12">
        <v>1</v>
      </c>
      <c r="M195" s="12">
        <v>1</v>
      </c>
      <c r="N195" s="12">
        <v>1</v>
      </c>
      <c r="O195" s="12">
        <v>1</v>
      </c>
      <c r="P195" s="12">
        <v>0</v>
      </c>
      <c r="Q195" s="12" t="s">
        <v>526</v>
      </c>
      <c r="R195" s="12">
        <v>0</v>
      </c>
      <c r="S195" s="12">
        <v>0</v>
      </c>
    </row>
    <row r="196" spans="1:19" x14ac:dyDescent="0.25">
      <c r="A196" t="str">
        <f>'raw data'!F196</f>
        <v>BACHELOR</v>
      </c>
      <c r="B196" s="7">
        <v>2</v>
      </c>
      <c r="C196" s="12">
        <v>3</v>
      </c>
      <c r="D196" s="12">
        <v>2</v>
      </c>
      <c r="E196" s="12">
        <v>5</v>
      </c>
      <c r="F196" s="12">
        <v>5</v>
      </c>
      <c r="G196" s="12">
        <v>2</v>
      </c>
      <c r="H196" s="12">
        <v>2</v>
      </c>
      <c r="I196" s="12">
        <v>2</v>
      </c>
      <c r="J196" s="12">
        <v>2</v>
      </c>
      <c r="K196" s="12">
        <v>1</v>
      </c>
      <c r="L196" s="12">
        <v>1</v>
      </c>
      <c r="M196" s="12">
        <v>0</v>
      </c>
      <c r="N196" s="12">
        <v>1</v>
      </c>
      <c r="O196" s="12">
        <v>4</v>
      </c>
      <c r="P196" s="12">
        <v>1</v>
      </c>
      <c r="Q196" s="12">
        <v>2</v>
      </c>
      <c r="R196" s="12">
        <v>1</v>
      </c>
      <c r="S196" s="12">
        <v>1</v>
      </c>
    </row>
    <row r="197" spans="1:19" x14ac:dyDescent="0.25">
      <c r="A197" t="str">
        <f>'raw data'!F197</f>
        <v>BACHELOR</v>
      </c>
      <c r="B197" s="7">
        <v>2</v>
      </c>
      <c r="C197" s="12">
        <v>3</v>
      </c>
      <c r="D197" s="12">
        <v>4</v>
      </c>
      <c r="E197" s="12" t="s">
        <v>526</v>
      </c>
      <c r="F197" s="12">
        <v>5</v>
      </c>
      <c r="G197" s="12">
        <v>2</v>
      </c>
      <c r="H197" s="12">
        <v>2</v>
      </c>
      <c r="I197" s="12">
        <v>5</v>
      </c>
      <c r="J197" s="12">
        <v>1</v>
      </c>
      <c r="K197" s="12">
        <v>1</v>
      </c>
      <c r="L197" s="12">
        <v>1</v>
      </c>
      <c r="M197" s="12" t="s">
        <v>526</v>
      </c>
      <c r="N197" s="12">
        <v>0</v>
      </c>
      <c r="O197" s="12">
        <v>2</v>
      </c>
      <c r="P197" s="12">
        <v>1</v>
      </c>
      <c r="Q197" s="12">
        <v>4</v>
      </c>
      <c r="R197" s="12">
        <v>1</v>
      </c>
      <c r="S197" s="12">
        <v>0</v>
      </c>
    </row>
    <row r="198" spans="1:19" x14ac:dyDescent="0.25">
      <c r="A198" t="str">
        <f>'raw data'!F198</f>
        <v>BACHELOR</v>
      </c>
      <c r="B198" s="7">
        <v>2</v>
      </c>
      <c r="C198" s="12">
        <v>3</v>
      </c>
      <c r="D198" s="12">
        <v>2</v>
      </c>
      <c r="E198" s="12">
        <v>4</v>
      </c>
      <c r="F198" s="12">
        <v>1</v>
      </c>
      <c r="G198" s="12">
        <v>2</v>
      </c>
      <c r="H198" s="12">
        <v>2</v>
      </c>
      <c r="I198" s="12">
        <v>2</v>
      </c>
      <c r="J198" s="12">
        <v>2</v>
      </c>
      <c r="K198" s="12">
        <v>1</v>
      </c>
      <c r="L198" s="12">
        <v>1</v>
      </c>
      <c r="M198" s="12">
        <v>0</v>
      </c>
      <c r="N198" s="12">
        <v>0</v>
      </c>
      <c r="O198" s="12">
        <v>5</v>
      </c>
      <c r="P198" s="12">
        <v>1</v>
      </c>
      <c r="Q198" s="12">
        <v>3</v>
      </c>
      <c r="R198" s="12">
        <v>1</v>
      </c>
      <c r="S198" s="12">
        <v>1</v>
      </c>
    </row>
    <row r="199" spans="1:19" x14ac:dyDescent="0.25">
      <c r="A199" t="str">
        <f>'raw data'!F199</f>
        <v>DIPLOMA</v>
      </c>
      <c r="B199" s="7">
        <v>1</v>
      </c>
      <c r="C199" s="12">
        <v>2</v>
      </c>
      <c r="D199" s="12" t="s">
        <v>526</v>
      </c>
      <c r="E199" s="12" t="s">
        <v>526</v>
      </c>
      <c r="F199" s="12">
        <v>2</v>
      </c>
      <c r="G199" s="12" t="s">
        <v>526</v>
      </c>
      <c r="H199" s="12" t="s">
        <v>526</v>
      </c>
      <c r="I199" s="12" t="s">
        <v>526</v>
      </c>
      <c r="J199" s="12">
        <v>2</v>
      </c>
      <c r="K199" s="12">
        <v>1</v>
      </c>
      <c r="L199" s="12">
        <v>1</v>
      </c>
      <c r="M199" s="12">
        <v>0</v>
      </c>
      <c r="N199" s="12">
        <v>1</v>
      </c>
      <c r="O199" s="12">
        <v>4</v>
      </c>
      <c r="P199" s="12">
        <v>0</v>
      </c>
      <c r="Q199" s="12" t="s">
        <v>526</v>
      </c>
      <c r="R199" s="12">
        <v>1</v>
      </c>
      <c r="S199" s="12" t="s">
        <v>526</v>
      </c>
    </row>
    <row r="200" spans="1:19" x14ac:dyDescent="0.25">
      <c r="A200" t="str">
        <f>'raw data'!F200</f>
        <v>BACHELOR</v>
      </c>
      <c r="B200" s="7">
        <v>2</v>
      </c>
      <c r="C200" s="12">
        <v>1</v>
      </c>
      <c r="D200" s="12">
        <v>2</v>
      </c>
      <c r="E200" s="12">
        <v>1</v>
      </c>
      <c r="F200" s="12">
        <v>2</v>
      </c>
      <c r="G200" s="12">
        <v>1</v>
      </c>
      <c r="H200" s="12">
        <v>1</v>
      </c>
      <c r="I200" s="12">
        <v>1</v>
      </c>
      <c r="J200" s="12">
        <v>1</v>
      </c>
      <c r="K200" s="12">
        <v>1</v>
      </c>
      <c r="L200" s="12">
        <v>1</v>
      </c>
      <c r="M200" s="12">
        <v>0</v>
      </c>
      <c r="N200" s="12">
        <v>1</v>
      </c>
      <c r="O200" s="12">
        <v>2</v>
      </c>
      <c r="P200" s="12">
        <v>1</v>
      </c>
      <c r="Q200" s="12">
        <v>2</v>
      </c>
      <c r="R200" s="12">
        <v>1</v>
      </c>
      <c r="S200" s="12">
        <v>1</v>
      </c>
    </row>
    <row r="201" spans="1:19" x14ac:dyDescent="0.25">
      <c r="A201" t="str">
        <f>'raw data'!F201</f>
        <v>DIPLOMA</v>
      </c>
      <c r="B201" s="7">
        <v>1</v>
      </c>
      <c r="C201" s="12">
        <v>1</v>
      </c>
      <c r="D201" s="12">
        <v>1</v>
      </c>
      <c r="E201" s="12">
        <v>5</v>
      </c>
      <c r="F201" s="12">
        <v>2</v>
      </c>
      <c r="G201" s="12">
        <v>1</v>
      </c>
      <c r="H201" s="12" t="s">
        <v>526</v>
      </c>
      <c r="I201" s="12">
        <v>1</v>
      </c>
      <c r="J201" s="12">
        <v>1</v>
      </c>
      <c r="K201" s="12" t="s">
        <v>526</v>
      </c>
      <c r="L201" s="12">
        <v>1</v>
      </c>
      <c r="M201" s="12">
        <v>0</v>
      </c>
      <c r="N201" s="12">
        <v>1</v>
      </c>
      <c r="O201" s="12">
        <v>4</v>
      </c>
      <c r="P201" s="12">
        <v>0</v>
      </c>
      <c r="Q201" s="12" t="s">
        <v>526</v>
      </c>
      <c r="R201" s="12">
        <v>1</v>
      </c>
      <c r="S201" s="12">
        <v>1</v>
      </c>
    </row>
    <row r="202" spans="1:19" x14ac:dyDescent="0.25">
      <c r="A202" t="str">
        <f>'raw data'!F202</f>
        <v>BACHELOR</v>
      </c>
      <c r="B202" s="7">
        <v>2</v>
      </c>
      <c r="C202" s="12">
        <v>5</v>
      </c>
      <c r="D202" s="12">
        <v>1</v>
      </c>
      <c r="E202" s="12">
        <v>1</v>
      </c>
      <c r="F202" s="12" t="s">
        <v>526</v>
      </c>
      <c r="G202" s="12" t="s">
        <v>526</v>
      </c>
      <c r="H202" s="12">
        <v>5</v>
      </c>
      <c r="I202" s="12">
        <v>5</v>
      </c>
      <c r="J202" s="12">
        <v>2</v>
      </c>
      <c r="K202" s="12">
        <v>1</v>
      </c>
      <c r="L202" s="12">
        <v>1</v>
      </c>
      <c r="M202" s="12">
        <v>0</v>
      </c>
      <c r="N202" s="12">
        <v>0</v>
      </c>
      <c r="O202" s="12">
        <v>4</v>
      </c>
      <c r="P202" s="12">
        <v>0</v>
      </c>
      <c r="Q202" s="12" t="s">
        <v>526</v>
      </c>
      <c r="R202" s="12">
        <v>1</v>
      </c>
      <c r="S202" s="12">
        <v>1</v>
      </c>
    </row>
    <row r="203" spans="1:19" x14ac:dyDescent="0.25">
      <c r="A203" t="str">
        <f>'raw data'!F203</f>
        <v>BACHELOR</v>
      </c>
      <c r="B203" s="7">
        <v>2</v>
      </c>
      <c r="C203" s="12">
        <v>2</v>
      </c>
      <c r="D203" s="12">
        <v>2</v>
      </c>
      <c r="E203" s="12">
        <v>4</v>
      </c>
      <c r="F203" s="12">
        <v>1</v>
      </c>
      <c r="G203" s="12">
        <v>1</v>
      </c>
      <c r="H203" s="12">
        <v>1</v>
      </c>
      <c r="I203" s="12">
        <v>1</v>
      </c>
      <c r="J203" s="12">
        <v>2</v>
      </c>
      <c r="K203" s="12">
        <v>1</v>
      </c>
      <c r="L203" s="12">
        <v>1</v>
      </c>
      <c r="M203" s="12">
        <v>0</v>
      </c>
      <c r="N203" s="12">
        <v>1</v>
      </c>
      <c r="O203" s="12">
        <v>2</v>
      </c>
      <c r="P203" s="12">
        <v>1</v>
      </c>
      <c r="Q203" s="12">
        <v>4</v>
      </c>
      <c r="R203" s="12">
        <v>1</v>
      </c>
      <c r="S203" s="12">
        <v>1</v>
      </c>
    </row>
    <row r="204" spans="1:19" x14ac:dyDescent="0.25">
      <c r="A204" t="str">
        <f>'raw data'!F204</f>
        <v>DIPLOMA</v>
      </c>
      <c r="B204" s="7">
        <v>1</v>
      </c>
      <c r="C204" s="12">
        <v>2</v>
      </c>
      <c r="D204" s="12">
        <v>1</v>
      </c>
      <c r="E204" s="12">
        <v>4</v>
      </c>
      <c r="F204" s="12">
        <v>1</v>
      </c>
      <c r="G204" s="12">
        <v>1</v>
      </c>
      <c r="H204" s="12">
        <v>2</v>
      </c>
      <c r="I204" s="12">
        <v>1</v>
      </c>
      <c r="J204" s="12">
        <v>5</v>
      </c>
      <c r="K204" s="12">
        <v>0</v>
      </c>
      <c r="L204" s="12">
        <v>1</v>
      </c>
      <c r="M204" s="12">
        <v>0</v>
      </c>
      <c r="N204" s="12">
        <v>1</v>
      </c>
      <c r="O204" s="12">
        <v>3</v>
      </c>
      <c r="P204" s="12" t="s">
        <v>526</v>
      </c>
      <c r="Q204" s="12" t="s">
        <v>526</v>
      </c>
      <c r="R204" s="12">
        <v>0</v>
      </c>
      <c r="S204" s="12">
        <v>0</v>
      </c>
    </row>
    <row r="205" spans="1:19" x14ac:dyDescent="0.25">
      <c r="A205" t="str">
        <f>'raw data'!F205</f>
        <v>BACHELOR</v>
      </c>
      <c r="B205" s="7">
        <v>2</v>
      </c>
      <c r="C205" s="12">
        <v>2</v>
      </c>
      <c r="D205" s="12">
        <v>2</v>
      </c>
      <c r="E205" s="12">
        <v>5</v>
      </c>
      <c r="F205" s="12" t="s">
        <v>526</v>
      </c>
      <c r="G205" s="12">
        <v>1</v>
      </c>
      <c r="H205" s="12" t="s">
        <v>526</v>
      </c>
      <c r="I205" s="12" t="s">
        <v>526</v>
      </c>
      <c r="J205" s="12">
        <v>1</v>
      </c>
      <c r="K205" s="12">
        <v>0</v>
      </c>
      <c r="L205" s="12">
        <v>1</v>
      </c>
      <c r="M205" s="12">
        <v>1</v>
      </c>
      <c r="N205" s="12">
        <v>1</v>
      </c>
      <c r="O205" s="12">
        <v>3</v>
      </c>
      <c r="P205" s="12">
        <v>0</v>
      </c>
      <c r="Q205" s="12" t="s">
        <v>526</v>
      </c>
      <c r="R205" s="12">
        <v>0</v>
      </c>
      <c r="S205" s="12">
        <v>0</v>
      </c>
    </row>
    <row r="206" spans="1:19" x14ac:dyDescent="0.25">
      <c r="A206" t="str">
        <f>'raw data'!F206</f>
        <v>DIPLOMA</v>
      </c>
      <c r="B206" s="7">
        <v>1</v>
      </c>
      <c r="C206" s="12">
        <v>3</v>
      </c>
      <c r="D206" s="12">
        <v>4</v>
      </c>
      <c r="E206" s="12" t="s">
        <v>526</v>
      </c>
      <c r="F206" s="12">
        <v>1</v>
      </c>
      <c r="G206" s="12">
        <v>1</v>
      </c>
      <c r="H206" s="12">
        <v>2</v>
      </c>
      <c r="I206" s="12">
        <v>1</v>
      </c>
      <c r="J206" s="12">
        <v>1</v>
      </c>
      <c r="K206" s="12">
        <v>0</v>
      </c>
      <c r="L206" s="12">
        <v>0</v>
      </c>
      <c r="M206" s="12" t="s">
        <v>526</v>
      </c>
      <c r="N206" s="12">
        <v>0</v>
      </c>
      <c r="O206" s="12">
        <v>3</v>
      </c>
      <c r="P206" s="12">
        <v>1</v>
      </c>
      <c r="Q206" s="12">
        <v>2</v>
      </c>
      <c r="R206" s="12">
        <v>1</v>
      </c>
      <c r="S206" s="12" t="s">
        <v>526</v>
      </c>
    </row>
    <row r="207" spans="1:19" x14ac:dyDescent="0.25">
      <c r="A207" t="str">
        <f>'raw data'!F207</f>
        <v>BACHELOR</v>
      </c>
      <c r="B207" s="7">
        <v>2</v>
      </c>
      <c r="C207" s="12">
        <v>2</v>
      </c>
      <c r="D207" s="12">
        <v>2</v>
      </c>
      <c r="E207" s="12">
        <v>4</v>
      </c>
      <c r="F207" s="12">
        <v>1</v>
      </c>
      <c r="G207" s="12">
        <v>1</v>
      </c>
      <c r="H207" s="12">
        <v>1</v>
      </c>
      <c r="I207" s="12">
        <v>1</v>
      </c>
      <c r="J207" s="12">
        <v>2</v>
      </c>
      <c r="K207" s="12">
        <v>1</v>
      </c>
      <c r="L207" s="12">
        <v>1</v>
      </c>
      <c r="M207" s="12">
        <v>0</v>
      </c>
      <c r="N207" s="12">
        <v>1</v>
      </c>
      <c r="O207" s="12">
        <v>2</v>
      </c>
      <c r="P207" s="12">
        <v>1</v>
      </c>
      <c r="Q207" s="12">
        <v>4</v>
      </c>
      <c r="R207" s="12">
        <v>1</v>
      </c>
      <c r="S207" s="12">
        <v>1</v>
      </c>
    </row>
    <row r="208" spans="1:19" x14ac:dyDescent="0.25">
      <c r="A208" t="str">
        <f>'raw data'!F208</f>
        <v>BACHELOR</v>
      </c>
      <c r="B208" s="7">
        <v>2</v>
      </c>
      <c r="C208" s="12">
        <v>2</v>
      </c>
      <c r="D208" s="12">
        <v>1</v>
      </c>
      <c r="E208" s="12">
        <v>1</v>
      </c>
      <c r="F208" s="12">
        <v>1</v>
      </c>
      <c r="G208" s="12">
        <v>1</v>
      </c>
      <c r="H208" s="12">
        <v>2</v>
      </c>
      <c r="I208" s="12">
        <v>1</v>
      </c>
      <c r="J208" s="12" t="s">
        <v>526</v>
      </c>
      <c r="K208" s="12">
        <v>0</v>
      </c>
      <c r="L208" s="12">
        <v>1</v>
      </c>
      <c r="M208" s="12">
        <v>0</v>
      </c>
      <c r="N208" s="12">
        <v>0</v>
      </c>
      <c r="O208" s="12">
        <v>1</v>
      </c>
      <c r="P208" s="12" t="s">
        <v>526</v>
      </c>
      <c r="Q208" s="12" t="s">
        <v>526</v>
      </c>
      <c r="R208" s="12">
        <v>0</v>
      </c>
      <c r="S208" s="12">
        <v>0</v>
      </c>
    </row>
    <row r="209" spans="1:19" x14ac:dyDescent="0.25">
      <c r="A209" t="str">
        <f>'raw data'!F209</f>
        <v>DIPLOMA</v>
      </c>
      <c r="B209" s="7">
        <v>1</v>
      </c>
      <c r="C209" s="12">
        <v>1</v>
      </c>
      <c r="D209" s="12">
        <v>1</v>
      </c>
      <c r="E209" s="12">
        <v>4</v>
      </c>
      <c r="F209" s="12">
        <v>2</v>
      </c>
      <c r="G209" s="12">
        <v>1</v>
      </c>
      <c r="H209" s="12">
        <v>1</v>
      </c>
      <c r="I209" s="12">
        <v>1</v>
      </c>
      <c r="J209" s="12">
        <v>1</v>
      </c>
      <c r="K209" s="12">
        <v>0</v>
      </c>
      <c r="L209" s="12" t="s">
        <v>526</v>
      </c>
      <c r="M209" s="12">
        <v>0</v>
      </c>
      <c r="N209" s="12" t="s">
        <v>526</v>
      </c>
      <c r="O209" s="12">
        <v>1</v>
      </c>
      <c r="P209" s="12" t="s">
        <v>526</v>
      </c>
      <c r="Q209" s="12" t="s">
        <v>526</v>
      </c>
      <c r="R209" s="12">
        <v>1</v>
      </c>
      <c r="S209" s="12">
        <v>0</v>
      </c>
    </row>
    <row r="210" spans="1:19" x14ac:dyDescent="0.25">
      <c r="A210" t="str">
        <f>'raw data'!F210</f>
        <v>BACHELOR</v>
      </c>
      <c r="B210" s="7">
        <v>2</v>
      </c>
      <c r="C210" s="12">
        <v>2</v>
      </c>
      <c r="D210" s="12">
        <v>2</v>
      </c>
      <c r="E210" s="12">
        <v>1</v>
      </c>
      <c r="F210" s="12">
        <v>1</v>
      </c>
      <c r="G210" s="12">
        <v>2</v>
      </c>
      <c r="H210" s="12">
        <v>2</v>
      </c>
      <c r="I210" s="12">
        <v>1</v>
      </c>
      <c r="J210" s="12">
        <v>1</v>
      </c>
      <c r="K210" s="12">
        <v>0</v>
      </c>
      <c r="L210" s="12" t="s">
        <v>526</v>
      </c>
      <c r="M210" s="12">
        <v>0</v>
      </c>
      <c r="N210" s="12">
        <v>0</v>
      </c>
      <c r="O210" s="12">
        <v>5</v>
      </c>
      <c r="P210" s="12">
        <v>1</v>
      </c>
      <c r="Q210" s="12">
        <v>2</v>
      </c>
      <c r="R210" s="12">
        <v>1</v>
      </c>
      <c r="S210" s="12">
        <v>0</v>
      </c>
    </row>
    <row r="211" spans="1:19" x14ac:dyDescent="0.25">
      <c r="A211" t="str">
        <f>'raw data'!F211</f>
        <v>DIPLOMA</v>
      </c>
      <c r="B211" s="7">
        <v>1</v>
      </c>
      <c r="C211" s="12">
        <v>1</v>
      </c>
      <c r="D211" s="12">
        <v>1</v>
      </c>
      <c r="E211" s="12">
        <v>1</v>
      </c>
      <c r="F211" s="12">
        <v>2</v>
      </c>
      <c r="G211" s="12">
        <v>1</v>
      </c>
      <c r="H211" s="12" t="s">
        <v>526</v>
      </c>
      <c r="I211" s="12">
        <v>1</v>
      </c>
      <c r="J211" s="12">
        <v>1</v>
      </c>
      <c r="K211" s="12">
        <v>1</v>
      </c>
      <c r="L211" s="12">
        <v>1</v>
      </c>
      <c r="M211" s="12">
        <v>0</v>
      </c>
      <c r="N211" s="12">
        <v>1</v>
      </c>
      <c r="O211" s="12">
        <v>2</v>
      </c>
      <c r="P211" s="12">
        <v>1</v>
      </c>
      <c r="Q211" s="12">
        <v>2</v>
      </c>
      <c r="R211" s="12">
        <v>1</v>
      </c>
      <c r="S211" s="12">
        <v>1</v>
      </c>
    </row>
    <row r="212" spans="1:19" x14ac:dyDescent="0.25">
      <c r="A212" t="str">
        <f>'raw data'!F212</f>
        <v>BACHELOR</v>
      </c>
      <c r="B212" s="7">
        <v>2</v>
      </c>
      <c r="C212" s="12">
        <v>1</v>
      </c>
      <c r="D212" s="12">
        <v>1</v>
      </c>
      <c r="E212" s="12">
        <v>5</v>
      </c>
      <c r="F212" s="12" t="s">
        <v>526</v>
      </c>
      <c r="G212" s="12">
        <v>1</v>
      </c>
      <c r="H212" s="12" t="s">
        <v>526</v>
      </c>
      <c r="I212" s="12">
        <v>5</v>
      </c>
      <c r="J212" s="12">
        <v>1</v>
      </c>
      <c r="K212" s="12">
        <v>0</v>
      </c>
      <c r="L212" s="12">
        <v>1</v>
      </c>
      <c r="M212" s="12">
        <v>0</v>
      </c>
      <c r="N212" s="12">
        <v>0</v>
      </c>
      <c r="O212" s="12">
        <v>1</v>
      </c>
      <c r="P212" s="12">
        <v>0</v>
      </c>
      <c r="Q212" s="12" t="s">
        <v>526</v>
      </c>
      <c r="R212" s="12">
        <v>0</v>
      </c>
      <c r="S212" s="12">
        <v>0</v>
      </c>
    </row>
    <row r="213" spans="1:19" x14ac:dyDescent="0.25">
      <c r="A213" t="str">
        <f>'raw data'!F213</f>
        <v>DIPLOMA</v>
      </c>
      <c r="B213" s="7">
        <v>1</v>
      </c>
      <c r="C213" s="12">
        <v>5</v>
      </c>
      <c r="D213" s="12">
        <v>1</v>
      </c>
      <c r="E213" s="12">
        <v>1</v>
      </c>
      <c r="F213" s="12" t="s">
        <v>526</v>
      </c>
      <c r="G213" s="12" t="s">
        <v>526</v>
      </c>
      <c r="H213" s="12">
        <v>5</v>
      </c>
      <c r="I213" s="12">
        <v>2</v>
      </c>
      <c r="J213" s="12">
        <v>2</v>
      </c>
      <c r="K213" s="12" t="s">
        <v>526</v>
      </c>
      <c r="L213" s="12">
        <v>1</v>
      </c>
      <c r="M213" s="12">
        <v>0</v>
      </c>
      <c r="N213" s="12">
        <v>0</v>
      </c>
      <c r="O213" s="12">
        <v>4</v>
      </c>
      <c r="P213" s="12">
        <v>0</v>
      </c>
      <c r="Q213" s="12" t="s">
        <v>526</v>
      </c>
      <c r="R213" s="12">
        <v>1</v>
      </c>
      <c r="S213" s="12">
        <v>1</v>
      </c>
    </row>
    <row r="214" spans="1:19" x14ac:dyDescent="0.25">
      <c r="A214" t="str">
        <f>'raw data'!F214</f>
        <v>BACHELOR</v>
      </c>
      <c r="B214" s="7">
        <v>2</v>
      </c>
      <c r="C214" s="12">
        <v>3</v>
      </c>
      <c r="D214" s="12">
        <v>2</v>
      </c>
      <c r="E214" s="12">
        <v>5</v>
      </c>
      <c r="F214" s="12">
        <v>5</v>
      </c>
      <c r="G214" s="12">
        <v>2</v>
      </c>
      <c r="H214" s="12">
        <v>2</v>
      </c>
      <c r="I214" s="12">
        <v>2</v>
      </c>
      <c r="J214" s="12">
        <v>2</v>
      </c>
      <c r="K214" s="12">
        <v>1</v>
      </c>
      <c r="L214" s="12">
        <v>1</v>
      </c>
      <c r="M214" s="12">
        <v>0</v>
      </c>
      <c r="N214" s="12">
        <v>1</v>
      </c>
      <c r="O214" s="12">
        <v>4</v>
      </c>
      <c r="P214" s="12">
        <v>1</v>
      </c>
      <c r="Q214" s="12">
        <v>2</v>
      </c>
      <c r="R214" s="12">
        <v>1</v>
      </c>
      <c r="S214" s="12">
        <v>1</v>
      </c>
    </row>
    <row r="215" spans="1:19" x14ac:dyDescent="0.25">
      <c r="A215" t="str">
        <f>'raw data'!F215</f>
        <v>BACHELOR</v>
      </c>
      <c r="B215" s="7">
        <v>2</v>
      </c>
      <c r="C215" s="12">
        <v>2</v>
      </c>
      <c r="D215" s="12">
        <v>1</v>
      </c>
      <c r="E215" s="12">
        <v>1</v>
      </c>
      <c r="F215" s="12">
        <v>1</v>
      </c>
      <c r="G215" s="12">
        <v>1</v>
      </c>
      <c r="H215" s="12">
        <v>2</v>
      </c>
      <c r="I215" s="12">
        <v>1</v>
      </c>
      <c r="J215" s="12">
        <v>1</v>
      </c>
      <c r="K215" s="12">
        <v>0</v>
      </c>
      <c r="L215" s="12" t="s">
        <v>526</v>
      </c>
      <c r="M215" s="12" t="s">
        <v>526</v>
      </c>
      <c r="N215" s="12">
        <v>0</v>
      </c>
      <c r="O215" s="12">
        <v>5</v>
      </c>
      <c r="P215" s="12">
        <v>1</v>
      </c>
      <c r="Q215" s="12">
        <v>2</v>
      </c>
      <c r="R215" s="12">
        <v>1</v>
      </c>
      <c r="S215" s="12">
        <v>0</v>
      </c>
    </row>
    <row r="216" spans="1:19" x14ac:dyDescent="0.25">
      <c r="A216" t="str">
        <f>'raw data'!F216</f>
        <v>MASTERS</v>
      </c>
      <c r="B216" s="7">
        <v>3</v>
      </c>
      <c r="C216" s="12">
        <v>4</v>
      </c>
      <c r="D216" s="12" t="s">
        <v>526</v>
      </c>
      <c r="E216" s="12" t="s">
        <v>526</v>
      </c>
      <c r="F216" s="12" t="s">
        <v>526</v>
      </c>
      <c r="G216" s="12" t="s">
        <v>526</v>
      </c>
      <c r="H216" s="12" t="s">
        <v>526</v>
      </c>
      <c r="I216" s="12" t="s">
        <v>526</v>
      </c>
      <c r="J216" s="12">
        <v>5</v>
      </c>
      <c r="K216" s="12" t="s">
        <v>526</v>
      </c>
      <c r="L216" s="12" t="s">
        <v>526</v>
      </c>
      <c r="M216" s="12">
        <v>0</v>
      </c>
      <c r="N216" s="12">
        <v>0</v>
      </c>
      <c r="O216" s="12">
        <v>5</v>
      </c>
      <c r="P216" s="12">
        <v>1</v>
      </c>
      <c r="Q216" s="12">
        <v>2</v>
      </c>
      <c r="R216" s="12">
        <v>1</v>
      </c>
      <c r="S216" s="12">
        <v>0</v>
      </c>
    </row>
    <row r="217" spans="1:19" x14ac:dyDescent="0.25">
      <c r="A217" t="str">
        <f>'raw data'!F217</f>
        <v>BACHELOR</v>
      </c>
      <c r="B217" s="7">
        <v>2</v>
      </c>
      <c r="C217" s="12">
        <v>3</v>
      </c>
      <c r="D217" s="12">
        <v>4</v>
      </c>
      <c r="E217" s="12" t="s">
        <v>526</v>
      </c>
      <c r="F217" s="12">
        <v>1</v>
      </c>
      <c r="G217" s="12">
        <v>2</v>
      </c>
      <c r="H217" s="12">
        <v>2</v>
      </c>
      <c r="I217" s="12">
        <v>2</v>
      </c>
      <c r="J217" s="12">
        <v>1</v>
      </c>
      <c r="K217" s="12">
        <v>1</v>
      </c>
      <c r="L217" s="12" t="s">
        <v>526</v>
      </c>
      <c r="M217" s="12">
        <v>0</v>
      </c>
      <c r="N217" s="12">
        <v>1</v>
      </c>
      <c r="O217" s="12">
        <v>4</v>
      </c>
      <c r="P217" s="12">
        <v>1</v>
      </c>
      <c r="Q217" s="12">
        <v>4</v>
      </c>
      <c r="R217" s="12">
        <v>0</v>
      </c>
      <c r="S217" s="12">
        <v>0</v>
      </c>
    </row>
    <row r="218" spans="1:19" x14ac:dyDescent="0.25">
      <c r="A218" t="str">
        <f>'raw data'!F218</f>
        <v>DIPLOMA</v>
      </c>
      <c r="B218" s="7">
        <v>1</v>
      </c>
      <c r="C218" s="12">
        <v>1</v>
      </c>
      <c r="D218" s="12">
        <v>1</v>
      </c>
      <c r="E218" s="12">
        <v>4</v>
      </c>
      <c r="F218" s="12">
        <v>2</v>
      </c>
      <c r="G218" s="12">
        <v>1</v>
      </c>
      <c r="H218" s="12">
        <v>1</v>
      </c>
      <c r="I218" s="12">
        <v>1</v>
      </c>
      <c r="J218" s="12" t="s">
        <v>526</v>
      </c>
      <c r="K218" s="12">
        <v>0</v>
      </c>
      <c r="L218" s="12">
        <v>1</v>
      </c>
      <c r="M218" s="12">
        <v>1</v>
      </c>
      <c r="N218" s="12" t="s">
        <v>526</v>
      </c>
      <c r="O218" s="12">
        <v>1</v>
      </c>
      <c r="P218" s="12" t="s">
        <v>526</v>
      </c>
      <c r="Q218" s="12" t="s">
        <v>526</v>
      </c>
      <c r="R218" s="12">
        <v>1</v>
      </c>
      <c r="S218" s="12" t="s">
        <v>526</v>
      </c>
    </row>
    <row r="219" spans="1:19" x14ac:dyDescent="0.25">
      <c r="A219" t="str">
        <f>'raw data'!F219</f>
        <v>BACHELOR</v>
      </c>
      <c r="B219" s="7">
        <v>2</v>
      </c>
      <c r="C219" s="12">
        <v>2</v>
      </c>
      <c r="D219" s="12">
        <v>2</v>
      </c>
      <c r="E219" s="12">
        <v>5</v>
      </c>
      <c r="F219" s="12">
        <v>1</v>
      </c>
      <c r="G219" s="12">
        <v>2</v>
      </c>
      <c r="H219" s="12">
        <v>1</v>
      </c>
      <c r="I219" s="12">
        <v>1</v>
      </c>
      <c r="J219" s="12">
        <v>2</v>
      </c>
      <c r="K219" s="12">
        <v>1</v>
      </c>
      <c r="L219" s="12">
        <v>1</v>
      </c>
      <c r="M219" s="12">
        <v>0</v>
      </c>
      <c r="N219" s="12">
        <v>0</v>
      </c>
      <c r="O219" s="12">
        <v>2</v>
      </c>
      <c r="P219" s="12">
        <v>1</v>
      </c>
      <c r="Q219" s="12">
        <v>3</v>
      </c>
      <c r="R219" s="12" t="s">
        <v>526</v>
      </c>
      <c r="S219" s="12">
        <v>1</v>
      </c>
    </row>
    <row r="220" spans="1:19" x14ac:dyDescent="0.25">
      <c r="A220" t="str">
        <f>'raw data'!F220</f>
        <v>BACHELOR</v>
      </c>
      <c r="B220" s="7">
        <v>2</v>
      </c>
      <c r="C220" s="12">
        <v>3</v>
      </c>
      <c r="D220" s="12">
        <v>2</v>
      </c>
      <c r="E220" s="12">
        <v>1</v>
      </c>
      <c r="F220" s="12">
        <v>1</v>
      </c>
      <c r="G220" s="12">
        <v>2</v>
      </c>
      <c r="H220" s="12">
        <v>2</v>
      </c>
      <c r="I220" s="12">
        <v>2</v>
      </c>
      <c r="J220" s="12">
        <v>1</v>
      </c>
      <c r="K220" s="12">
        <v>0</v>
      </c>
      <c r="L220" s="12" t="s">
        <v>526</v>
      </c>
      <c r="M220" s="12">
        <v>0</v>
      </c>
      <c r="N220" s="12">
        <v>0</v>
      </c>
      <c r="O220" s="12">
        <v>5</v>
      </c>
      <c r="P220" s="12">
        <v>1</v>
      </c>
      <c r="Q220" s="12">
        <v>3</v>
      </c>
      <c r="R220" s="12" t="s">
        <v>526</v>
      </c>
      <c r="S220" s="12">
        <v>0</v>
      </c>
    </row>
    <row r="221" spans="1:19" x14ac:dyDescent="0.25">
      <c r="A221" t="str">
        <f>'raw data'!F221</f>
        <v>DIPLOMA</v>
      </c>
      <c r="B221" s="7">
        <v>1</v>
      </c>
      <c r="C221" s="12">
        <v>1</v>
      </c>
      <c r="D221" s="12">
        <v>1</v>
      </c>
      <c r="E221" s="12">
        <v>1</v>
      </c>
      <c r="F221" s="12">
        <v>2</v>
      </c>
      <c r="G221" s="12">
        <v>1</v>
      </c>
      <c r="H221" s="12" t="s">
        <v>526</v>
      </c>
      <c r="I221" s="12">
        <v>1</v>
      </c>
      <c r="J221" s="12">
        <v>1</v>
      </c>
      <c r="K221" s="12">
        <v>1</v>
      </c>
      <c r="L221" s="12">
        <v>1</v>
      </c>
      <c r="M221" s="12">
        <v>0</v>
      </c>
      <c r="N221" s="12">
        <v>1</v>
      </c>
      <c r="O221" s="12">
        <v>2</v>
      </c>
      <c r="P221" s="12">
        <v>1</v>
      </c>
      <c r="Q221" s="12">
        <v>3</v>
      </c>
      <c r="R221" s="12">
        <v>1</v>
      </c>
      <c r="S221" s="12">
        <v>1</v>
      </c>
    </row>
    <row r="222" spans="1:19" x14ac:dyDescent="0.25">
      <c r="A222" t="str">
        <f>'raw data'!F222</f>
        <v>BACHELOR</v>
      </c>
      <c r="B222" s="7">
        <v>2</v>
      </c>
      <c r="C222" s="12">
        <v>2</v>
      </c>
      <c r="D222" s="12">
        <v>1</v>
      </c>
      <c r="E222" s="12">
        <v>1</v>
      </c>
      <c r="F222" s="12">
        <v>1</v>
      </c>
      <c r="G222" s="12">
        <v>1</v>
      </c>
      <c r="H222" s="12">
        <v>2</v>
      </c>
      <c r="I222" s="12">
        <v>1</v>
      </c>
      <c r="J222" s="12">
        <v>1</v>
      </c>
      <c r="K222" s="12">
        <v>0</v>
      </c>
      <c r="L222" s="12">
        <v>1</v>
      </c>
      <c r="M222" s="12">
        <v>0</v>
      </c>
      <c r="N222" s="12">
        <v>0</v>
      </c>
      <c r="O222" s="12">
        <v>5</v>
      </c>
      <c r="P222" s="12">
        <v>1</v>
      </c>
      <c r="Q222" s="12">
        <v>2</v>
      </c>
      <c r="R222" s="12" t="s">
        <v>526</v>
      </c>
      <c r="S222" s="12">
        <v>0</v>
      </c>
    </row>
    <row r="223" spans="1:19" x14ac:dyDescent="0.25">
      <c r="A223" t="str">
        <f>'raw data'!F223</f>
        <v>MASTERS</v>
      </c>
      <c r="B223" s="7">
        <v>3</v>
      </c>
      <c r="C223" s="12">
        <v>4</v>
      </c>
      <c r="D223" s="12" t="s">
        <v>526</v>
      </c>
      <c r="E223" s="12" t="s">
        <v>526</v>
      </c>
      <c r="F223" s="12">
        <v>5</v>
      </c>
      <c r="G223" s="12">
        <v>5</v>
      </c>
      <c r="H223" s="12">
        <v>2</v>
      </c>
      <c r="I223" s="12">
        <v>2</v>
      </c>
      <c r="J223" s="12">
        <v>2</v>
      </c>
      <c r="K223" s="12">
        <v>1</v>
      </c>
      <c r="L223" s="12">
        <v>0</v>
      </c>
      <c r="M223" s="12">
        <v>0</v>
      </c>
      <c r="N223" s="12">
        <v>0</v>
      </c>
      <c r="O223" s="12">
        <v>1</v>
      </c>
      <c r="P223" s="12">
        <v>0</v>
      </c>
      <c r="Q223" s="12" t="s">
        <v>526</v>
      </c>
      <c r="R223" s="12" t="s">
        <v>526</v>
      </c>
      <c r="S223" s="12" t="s">
        <v>526</v>
      </c>
    </row>
    <row r="224" spans="1:19" x14ac:dyDescent="0.25">
      <c r="A224" t="str">
        <f>'raw data'!F224</f>
        <v>BACHELOR</v>
      </c>
      <c r="B224" s="7">
        <v>2</v>
      </c>
      <c r="C224" s="12">
        <v>2</v>
      </c>
      <c r="D224" s="12">
        <v>2</v>
      </c>
      <c r="E224" s="12">
        <v>5</v>
      </c>
      <c r="F224" s="12">
        <v>1</v>
      </c>
      <c r="G224" s="12">
        <v>2</v>
      </c>
      <c r="H224" s="12">
        <v>1</v>
      </c>
      <c r="I224" s="12">
        <v>1</v>
      </c>
      <c r="J224" s="12">
        <v>2</v>
      </c>
      <c r="K224" s="12">
        <v>1</v>
      </c>
      <c r="L224" s="12">
        <v>1</v>
      </c>
      <c r="M224" s="12">
        <v>1</v>
      </c>
      <c r="N224" s="12">
        <v>0</v>
      </c>
      <c r="O224" s="12">
        <v>2</v>
      </c>
      <c r="P224" s="12">
        <v>1</v>
      </c>
      <c r="Q224" s="12">
        <v>4</v>
      </c>
      <c r="R224" s="12" t="s">
        <v>526</v>
      </c>
      <c r="S224" s="12">
        <v>1</v>
      </c>
    </row>
    <row r="225" spans="1:19" x14ac:dyDescent="0.25">
      <c r="A225" t="str">
        <f>'raw data'!F225</f>
        <v>DIPLOMA</v>
      </c>
      <c r="B225" s="7">
        <v>1</v>
      </c>
      <c r="C225" s="12">
        <v>3</v>
      </c>
      <c r="D225" s="12">
        <v>2</v>
      </c>
      <c r="E225" s="12">
        <v>5</v>
      </c>
      <c r="F225" s="12">
        <v>2</v>
      </c>
      <c r="G225" s="12">
        <v>1</v>
      </c>
      <c r="H225" s="12">
        <v>1</v>
      </c>
      <c r="I225" s="12" t="s">
        <v>526</v>
      </c>
      <c r="J225" s="12">
        <v>5</v>
      </c>
      <c r="K225" s="12">
        <v>1</v>
      </c>
      <c r="L225" s="12">
        <v>1</v>
      </c>
      <c r="M225" s="12">
        <v>1</v>
      </c>
      <c r="N225" s="12" t="s">
        <v>526</v>
      </c>
      <c r="O225" s="12">
        <v>3</v>
      </c>
      <c r="P225" s="12">
        <v>1</v>
      </c>
      <c r="Q225" s="12">
        <v>1</v>
      </c>
      <c r="R225" s="12">
        <v>0</v>
      </c>
      <c r="S225" s="12" t="s">
        <v>526</v>
      </c>
    </row>
    <row r="226" spans="1:19" x14ac:dyDescent="0.25">
      <c r="A226" t="str">
        <f>'raw data'!F226</f>
        <v>MASTERS</v>
      </c>
      <c r="B226" s="7">
        <v>3</v>
      </c>
      <c r="C226" s="12">
        <v>5</v>
      </c>
      <c r="D226" s="12" t="s">
        <v>526</v>
      </c>
      <c r="E226" s="12" t="s">
        <v>526</v>
      </c>
      <c r="F226" s="12" t="s">
        <v>526</v>
      </c>
      <c r="G226" s="12" t="s">
        <v>526</v>
      </c>
      <c r="H226" s="12" t="s">
        <v>526</v>
      </c>
      <c r="I226" s="12" t="s">
        <v>526</v>
      </c>
      <c r="J226" s="12">
        <v>2</v>
      </c>
      <c r="K226" s="12">
        <v>1</v>
      </c>
      <c r="L226" s="12" t="s">
        <v>526</v>
      </c>
      <c r="M226" s="12">
        <v>0</v>
      </c>
      <c r="N226" s="12" t="s">
        <v>526</v>
      </c>
      <c r="O226" s="12">
        <v>4</v>
      </c>
      <c r="P226" s="12" t="s">
        <v>526</v>
      </c>
      <c r="Q226" s="12" t="s">
        <v>526</v>
      </c>
      <c r="R226" s="12">
        <v>1</v>
      </c>
      <c r="S226" s="12">
        <v>1</v>
      </c>
    </row>
    <row r="227" spans="1:19" x14ac:dyDescent="0.25">
      <c r="A227" t="str">
        <f>'raw data'!F227</f>
        <v>DIPLOMA</v>
      </c>
      <c r="B227" s="7">
        <v>1</v>
      </c>
      <c r="C227" s="12">
        <v>1</v>
      </c>
      <c r="D227" s="12">
        <v>1</v>
      </c>
      <c r="E227" s="12">
        <v>1</v>
      </c>
      <c r="F227" s="12">
        <v>2</v>
      </c>
      <c r="G227" s="12">
        <v>1</v>
      </c>
      <c r="H227" s="12" t="s">
        <v>526</v>
      </c>
      <c r="I227" s="12">
        <v>1</v>
      </c>
      <c r="J227" s="12">
        <v>1</v>
      </c>
      <c r="K227" s="12">
        <v>1</v>
      </c>
      <c r="L227" s="12">
        <v>1</v>
      </c>
      <c r="M227" s="12">
        <v>0</v>
      </c>
      <c r="N227" s="12">
        <v>1</v>
      </c>
      <c r="O227" s="12">
        <v>2</v>
      </c>
      <c r="P227" s="12">
        <v>1</v>
      </c>
      <c r="Q227" s="12">
        <v>3</v>
      </c>
      <c r="R227" s="12">
        <v>1</v>
      </c>
      <c r="S227" s="12">
        <v>1</v>
      </c>
    </row>
    <row r="228" spans="1:19" x14ac:dyDescent="0.25">
      <c r="A228" t="str">
        <f>'raw data'!F228</f>
        <v>BACHELOR</v>
      </c>
      <c r="B228" s="7">
        <v>2</v>
      </c>
      <c r="C228" s="12">
        <v>1</v>
      </c>
      <c r="D228" s="12">
        <v>1</v>
      </c>
      <c r="E228" s="12">
        <v>1</v>
      </c>
      <c r="F228" s="12" t="s">
        <v>526</v>
      </c>
      <c r="G228" s="12">
        <v>1</v>
      </c>
      <c r="H228" s="12" t="s">
        <v>526</v>
      </c>
      <c r="I228" s="12">
        <v>5</v>
      </c>
      <c r="J228" s="12">
        <v>2</v>
      </c>
      <c r="K228" s="12">
        <v>1</v>
      </c>
      <c r="L228" s="12">
        <v>1</v>
      </c>
      <c r="M228" s="12">
        <v>0</v>
      </c>
      <c r="N228" s="12">
        <v>0</v>
      </c>
      <c r="O228" s="12">
        <v>1</v>
      </c>
      <c r="P228" s="12">
        <v>0</v>
      </c>
      <c r="Q228" s="12" t="s">
        <v>526</v>
      </c>
      <c r="R228" s="12">
        <v>1</v>
      </c>
      <c r="S228" s="12">
        <v>1</v>
      </c>
    </row>
    <row r="229" spans="1:19" x14ac:dyDescent="0.25">
      <c r="A229" t="str">
        <f>'raw data'!F229</f>
        <v>DIPLOMA</v>
      </c>
      <c r="B229" s="7">
        <v>1</v>
      </c>
      <c r="C229" s="12">
        <v>1</v>
      </c>
      <c r="D229" s="12">
        <v>1</v>
      </c>
      <c r="E229" s="12">
        <v>1</v>
      </c>
      <c r="F229" s="12">
        <v>2</v>
      </c>
      <c r="G229" s="12">
        <v>1</v>
      </c>
      <c r="H229" s="12" t="s">
        <v>526</v>
      </c>
      <c r="I229" s="12">
        <v>1</v>
      </c>
      <c r="J229" s="12">
        <v>1</v>
      </c>
      <c r="K229" s="12" t="s">
        <v>526</v>
      </c>
      <c r="L229" s="12">
        <v>1</v>
      </c>
      <c r="M229" s="12">
        <v>0</v>
      </c>
      <c r="N229" s="12">
        <v>1</v>
      </c>
      <c r="O229" s="12">
        <v>4</v>
      </c>
      <c r="P229" s="12">
        <v>0</v>
      </c>
      <c r="Q229" s="12" t="s">
        <v>526</v>
      </c>
      <c r="R229" s="12">
        <v>1</v>
      </c>
      <c r="S229" s="12">
        <v>1</v>
      </c>
    </row>
    <row r="230" spans="1:19" x14ac:dyDescent="0.25">
      <c r="A230" t="str">
        <f>'raw data'!F230</f>
        <v>DIPLOMA</v>
      </c>
      <c r="B230" s="7">
        <v>1</v>
      </c>
      <c r="C230" s="12">
        <v>1</v>
      </c>
      <c r="D230" s="12">
        <v>1</v>
      </c>
      <c r="E230" s="12">
        <v>1</v>
      </c>
      <c r="F230" s="12">
        <v>2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 t="s">
        <v>526</v>
      </c>
      <c r="M230" s="12">
        <v>0</v>
      </c>
      <c r="N230" s="12">
        <v>1</v>
      </c>
      <c r="O230" s="12">
        <v>4</v>
      </c>
      <c r="P230" s="12">
        <v>1</v>
      </c>
      <c r="Q230" s="12">
        <v>2</v>
      </c>
      <c r="R230" s="12">
        <v>1</v>
      </c>
      <c r="S230" s="12" t="s">
        <v>526</v>
      </c>
    </row>
    <row r="231" spans="1:19" x14ac:dyDescent="0.25">
      <c r="A231" t="str">
        <f>'raw data'!F231</f>
        <v>BACHELOR</v>
      </c>
      <c r="B231" s="7">
        <v>2</v>
      </c>
      <c r="C231" s="12">
        <v>3</v>
      </c>
      <c r="D231" s="12">
        <v>2</v>
      </c>
      <c r="E231" s="12">
        <v>4</v>
      </c>
      <c r="F231" s="12">
        <v>1</v>
      </c>
      <c r="G231" s="12">
        <v>2</v>
      </c>
      <c r="H231" s="12">
        <v>2</v>
      </c>
      <c r="I231" s="12">
        <v>2</v>
      </c>
      <c r="J231" s="12">
        <v>2</v>
      </c>
      <c r="K231" s="12">
        <v>1</v>
      </c>
      <c r="L231" s="12">
        <v>1</v>
      </c>
      <c r="M231" s="12">
        <v>0</v>
      </c>
      <c r="N231" s="12">
        <v>0</v>
      </c>
      <c r="O231" s="12">
        <v>5</v>
      </c>
      <c r="P231" s="12">
        <v>1</v>
      </c>
      <c r="Q231" s="12">
        <v>3</v>
      </c>
      <c r="R231" s="12">
        <v>1</v>
      </c>
      <c r="S231" s="12">
        <v>1</v>
      </c>
    </row>
    <row r="232" spans="1:19" x14ac:dyDescent="0.25">
      <c r="A232" t="str">
        <f>'raw data'!F232</f>
        <v>BACHELOR</v>
      </c>
      <c r="B232" s="7">
        <v>2</v>
      </c>
      <c r="C232" s="12">
        <v>3</v>
      </c>
      <c r="D232" s="12" t="s">
        <v>526</v>
      </c>
      <c r="E232" s="12" t="s">
        <v>526</v>
      </c>
      <c r="F232" s="12">
        <v>5</v>
      </c>
      <c r="G232" s="12">
        <v>5</v>
      </c>
      <c r="H232" s="12">
        <v>5</v>
      </c>
      <c r="I232" s="12">
        <v>2</v>
      </c>
      <c r="J232" s="12">
        <v>2</v>
      </c>
      <c r="K232" s="12">
        <v>1</v>
      </c>
      <c r="L232" s="12">
        <v>0</v>
      </c>
      <c r="M232" s="12">
        <v>0</v>
      </c>
      <c r="N232" s="12">
        <v>1</v>
      </c>
      <c r="O232" s="12">
        <v>5</v>
      </c>
      <c r="P232" s="12">
        <v>1</v>
      </c>
      <c r="Q232" s="12">
        <v>2</v>
      </c>
      <c r="R232" s="12">
        <v>1</v>
      </c>
      <c r="S232" s="12">
        <v>1</v>
      </c>
    </row>
    <row r="233" spans="1:19" x14ac:dyDescent="0.25">
      <c r="A233" t="str">
        <f>'raw data'!F233</f>
        <v>DIPLOMA</v>
      </c>
      <c r="B233" s="7">
        <v>1</v>
      </c>
      <c r="C233" s="12">
        <v>5</v>
      </c>
      <c r="D233" s="12">
        <v>1</v>
      </c>
      <c r="E233" s="12">
        <v>1</v>
      </c>
      <c r="F233" s="12" t="s">
        <v>526</v>
      </c>
      <c r="G233" s="12" t="s">
        <v>526</v>
      </c>
      <c r="H233" s="12">
        <v>5</v>
      </c>
      <c r="I233" s="12">
        <v>5</v>
      </c>
      <c r="J233" s="12">
        <v>2</v>
      </c>
      <c r="K233" s="12">
        <v>1</v>
      </c>
      <c r="L233" s="12">
        <v>1</v>
      </c>
      <c r="M233" s="12">
        <v>0</v>
      </c>
      <c r="N233" s="12">
        <v>0</v>
      </c>
      <c r="O233" s="12">
        <v>4</v>
      </c>
      <c r="P233" s="12">
        <v>0</v>
      </c>
      <c r="Q233" s="12" t="s">
        <v>526</v>
      </c>
      <c r="R233" s="12">
        <v>1</v>
      </c>
      <c r="S233" s="12">
        <v>1</v>
      </c>
    </row>
    <row r="234" spans="1:19" x14ac:dyDescent="0.25">
      <c r="A234" t="str">
        <f>'raw data'!F234</f>
        <v>DIPLOMA</v>
      </c>
      <c r="B234" s="7">
        <v>1</v>
      </c>
      <c r="C234" s="12">
        <v>3</v>
      </c>
      <c r="D234" s="12">
        <v>4</v>
      </c>
      <c r="E234" s="12" t="s">
        <v>526</v>
      </c>
      <c r="F234" s="12">
        <v>2</v>
      </c>
      <c r="G234" s="12">
        <v>1</v>
      </c>
      <c r="H234" s="12">
        <v>1</v>
      </c>
      <c r="I234" s="12" t="s">
        <v>526</v>
      </c>
      <c r="J234" s="12">
        <v>5</v>
      </c>
      <c r="K234" s="12">
        <v>1</v>
      </c>
      <c r="L234" s="12">
        <v>1</v>
      </c>
      <c r="M234" s="12">
        <v>1</v>
      </c>
      <c r="N234" s="12">
        <v>0</v>
      </c>
      <c r="O234" s="12">
        <v>3</v>
      </c>
      <c r="P234" s="12">
        <v>1</v>
      </c>
      <c r="Q234" s="12">
        <v>1</v>
      </c>
      <c r="R234" s="12">
        <v>1</v>
      </c>
      <c r="S234" s="12" t="s">
        <v>526</v>
      </c>
    </row>
    <row r="235" spans="1:19" x14ac:dyDescent="0.25">
      <c r="A235" t="str">
        <f>'raw data'!F235</f>
        <v>DIPLOMA</v>
      </c>
      <c r="B235" s="7">
        <v>1</v>
      </c>
      <c r="C235" s="12">
        <v>1</v>
      </c>
      <c r="D235" s="12">
        <v>1</v>
      </c>
      <c r="E235" s="12">
        <v>4</v>
      </c>
      <c r="F235" s="12">
        <v>2</v>
      </c>
      <c r="G235" s="12">
        <v>1</v>
      </c>
      <c r="H235" s="12">
        <v>1</v>
      </c>
      <c r="I235" s="12">
        <v>1</v>
      </c>
      <c r="J235" s="12">
        <v>5</v>
      </c>
      <c r="K235" s="12" t="s">
        <v>526</v>
      </c>
      <c r="L235" s="12">
        <v>1</v>
      </c>
      <c r="M235" s="12">
        <v>1</v>
      </c>
      <c r="N235" s="12">
        <v>1</v>
      </c>
      <c r="O235" s="12">
        <v>3</v>
      </c>
      <c r="P235" s="12" t="s">
        <v>526</v>
      </c>
      <c r="Q235" s="12" t="s">
        <v>526</v>
      </c>
      <c r="R235" s="12">
        <v>1</v>
      </c>
      <c r="S235" s="12" t="s">
        <v>526</v>
      </c>
    </row>
    <row r="236" spans="1:19" x14ac:dyDescent="0.25">
      <c r="A236" t="str">
        <f>'raw data'!F236</f>
        <v>BACHELOR</v>
      </c>
      <c r="B236" s="7">
        <v>2</v>
      </c>
      <c r="C236" s="12">
        <v>1</v>
      </c>
      <c r="D236" s="12">
        <v>2</v>
      </c>
      <c r="E236" s="12">
        <v>1</v>
      </c>
      <c r="F236" s="12">
        <v>2</v>
      </c>
      <c r="G236" s="12">
        <v>1</v>
      </c>
      <c r="H236" s="12">
        <v>1</v>
      </c>
      <c r="I236" s="12">
        <v>1</v>
      </c>
      <c r="J236" s="12">
        <v>1</v>
      </c>
      <c r="K236" s="12">
        <v>1</v>
      </c>
      <c r="L236" s="12">
        <v>1</v>
      </c>
      <c r="M236" s="12">
        <v>0</v>
      </c>
      <c r="N236" s="12">
        <v>1</v>
      </c>
      <c r="O236" s="12">
        <v>2</v>
      </c>
      <c r="P236" s="12">
        <v>1</v>
      </c>
      <c r="Q236" s="12">
        <v>2</v>
      </c>
      <c r="R236" s="12">
        <v>1</v>
      </c>
      <c r="S236" s="12">
        <v>1</v>
      </c>
    </row>
    <row r="237" spans="1:19" x14ac:dyDescent="0.25">
      <c r="A237" t="str">
        <f>'raw data'!F237</f>
        <v>DIPLOMA</v>
      </c>
      <c r="B237" s="7">
        <v>1</v>
      </c>
      <c r="C237" s="12">
        <v>5</v>
      </c>
      <c r="D237" s="12">
        <v>1</v>
      </c>
      <c r="E237" s="12">
        <v>1</v>
      </c>
      <c r="F237" s="12" t="s">
        <v>526</v>
      </c>
      <c r="G237" s="12" t="s">
        <v>526</v>
      </c>
      <c r="H237" s="12">
        <v>5</v>
      </c>
      <c r="I237" s="12">
        <v>5</v>
      </c>
      <c r="J237" s="12">
        <v>2</v>
      </c>
      <c r="K237" s="12">
        <v>1</v>
      </c>
      <c r="L237" s="12">
        <v>1</v>
      </c>
      <c r="M237" s="12" t="s">
        <v>526</v>
      </c>
      <c r="N237" s="12">
        <v>0</v>
      </c>
      <c r="O237" s="12">
        <v>4</v>
      </c>
      <c r="P237" s="12">
        <v>0</v>
      </c>
      <c r="Q237" s="12" t="s">
        <v>526</v>
      </c>
      <c r="R237" s="12">
        <v>1</v>
      </c>
      <c r="S237" s="12">
        <v>1</v>
      </c>
    </row>
    <row r="238" spans="1:19" x14ac:dyDescent="0.25">
      <c r="A238" t="str">
        <f>'raw data'!F238</f>
        <v>BACHELOR</v>
      </c>
      <c r="B238" s="7">
        <v>2</v>
      </c>
      <c r="C238" s="12">
        <v>3</v>
      </c>
      <c r="D238" s="12">
        <v>4</v>
      </c>
      <c r="E238" s="12" t="s">
        <v>526</v>
      </c>
      <c r="F238" s="12">
        <v>1</v>
      </c>
      <c r="G238" s="12">
        <v>2</v>
      </c>
      <c r="H238" s="12">
        <v>2</v>
      </c>
      <c r="I238" s="12">
        <v>2</v>
      </c>
      <c r="J238" s="12">
        <v>5</v>
      </c>
      <c r="K238" s="12">
        <v>1</v>
      </c>
      <c r="L238" s="12" t="s">
        <v>526</v>
      </c>
      <c r="M238" s="12">
        <v>0</v>
      </c>
      <c r="N238" s="12">
        <v>1</v>
      </c>
      <c r="O238" s="12">
        <v>4</v>
      </c>
      <c r="P238" s="12">
        <v>1</v>
      </c>
      <c r="Q238" s="12">
        <v>3</v>
      </c>
      <c r="R238" s="12">
        <v>0</v>
      </c>
      <c r="S238" s="12">
        <v>0</v>
      </c>
    </row>
    <row r="239" spans="1:19" x14ac:dyDescent="0.25">
      <c r="A239" t="str">
        <f>'raw data'!F239</f>
        <v>DIPLOMA</v>
      </c>
      <c r="B239" s="7">
        <v>1</v>
      </c>
      <c r="C239" s="12">
        <v>5</v>
      </c>
      <c r="D239" s="12">
        <v>1</v>
      </c>
      <c r="E239" s="12">
        <v>5</v>
      </c>
      <c r="F239" s="12">
        <v>2</v>
      </c>
      <c r="G239" s="12">
        <v>1</v>
      </c>
      <c r="H239" s="12" t="s">
        <v>526</v>
      </c>
      <c r="I239" s="12" t="s">
        <v>526</v>
      </c>
      <c r="J239" s="12">
        <v>2</v>
      </c>
      <c r="K239" s="12" t="s">
        <v>526</v>
      </c>
      <c r="L239" s="12">
        <v>1</v>
      </c>
      <c r="M239" s="12">
        <v>0</v>
      </c>
      <c r="N239" s="12">
        <v>1</v>
      </c>
      <c r="O239" s="12">
        <v>4</v>
      </c>
      <c r="P239" s="12">
        <v>0</v>
      </c>
      <c r="Q239" s="12" t="s">
        <v>526</v>
      </c>
      <c r="R239" s="12">
        <v>1</v>
      </c>
      <c r="S239" s="12" t="s">
        <v>526</v>
      </c>
    </row>
    <row r="240" spans="1:19" x14ac:dyDescent="0.25">
      <c r="A240" t="str">
        <f>'raw data'!F240</f>
        <v>DIPLOMA</v>
      </c>
      <c r="B240" s="7">
        <v>1</v>
      </c>
      <c r="C240" s="12">
        <v>4</v>
      </c>
      <c r="D240" s="12">
        <v>1</v>
      </c>
      <c r="E240" s="12">
        <v>1</v>
      </c>
      <c r="F240" s="12" t="s">
        <v>526</v>
      </c>
      <c r="G240" s="12" t="s">
        <v>526</v>
      </c>
      <c r="H240" s="12">
        <v>5</v>
      </c>
      <c r="I240" s="12">
        <v>2</v>
      </c>
      <c r="J240" s="12">
        <v>2</v>
      </c>
      <c r="K240" s="12" t="s">
        <v>526</v>
      </c>
      <c r="L240" s="12">
        <v>0</v>
      </c>
      <c r="M240" s="12">
        <v>0</v>
      </c>
      <c r="N240" s="12">
        <v>1</v>
      </c>
      <c r="O240" s="12">
        <v>4</v>
      </c>
      <c r="P240" s="12">
        <v>0</v>
      </c>
      <c r="Q240" s="12" t="s">
        <v>526</v>
      </c>
      <c r="R240" s="12">
        <v>1</v>
      </c>
      <c r="S240" s="12">
        <v>0</v>
      </c>
    </row>
    <row r="241" spans="1:19" x14ac:dyDescent="0.25">
      <c r="A241" t="str">
        <f>'raw data'!F241</f>
        <v>DIPLOMA</v>
      </c>
      <c r="B241" s="7">
        <v>1</v>
      </c>
      <c r="C241" s="12">
        <v>4</v>
      </c>
      <c r="D241" s="12" t="s">
        <v>526</v>
      </c>
      <c r="E241" s="12" t="s">
        <v>526</v>
      </c>
      <c r="F241" s="12" t="s">
        <v>526</v>
      </c>
      <c r="G241" s="12">
        <v>5</v>
      </c>
      <c r="H241" s="12">
        <v>2</v>
      </c>
      <c r="I241" s="12">
        <v>2</v>
      </c>
      <c r="J241" s="12">
        <v>2</v>
      </c>
      <c r="K241" s="12">
        <v>1</v>
      </c>
      <c r="L241" s="12">
        <v>0</v>
      </c>
      <c r="M241" s="12">
        <v>0</v>
      </c>
      <c r="N241" s="12">
        <v>0</v>
      </c>
      <c r="O241" s="12">
        <v>1</v>
      </c>
      <c r="P241" s="12">
        <v>0</v>
      </c>
      <c r="Q241" s="12" t="s">
        <v>526</v>
      </c>
      <c r="R241" s="12">
        <v>1</v>
      </c>
      <c r="S241" s="12" t="s">
        <v>526</v>
      </c>
    </row>
    <row r="242" spans="1:19" x14ac:dyDescent="0.25">
      <c r="A242" t="str">
        <f>'raw data'!F242</f>
        <v>BACHELOR</v>
      </c>
      <c r="B242" s="7">
        <v>2</v>
      </c>
      <c r="C242" s="12">
        <v>2</v>
      </c>
      <c r="D242" s="12">
        <v>2</v>
      </c>
      <c r="E242" s="12">
        <v>2</v>
      </c>
      <c r="F242" s="12">
        <v>1</v>
      </c>
      <c r="G242" s="12">
        <v>2</v>
      </c>
      <c r="H242" s="12">
        <v>2</v>
      </c>
      <c r="I242" s="12">
        <v>2</v>
      </c>
      <c r="J242" s="12">
        <v>1</v>
      </c>
      <c r="K242" s="12">
        <v>1</v>
      </c>
      <c r="L242" s="12" t="s">
        <v>526</v>
      </c>
      <c r="M242" s="12">
        <v>0</v>
      </c>
      <c r="N242" s="12">
        <v>0</v>
      </c>
      <c r="O242" s="12">
        <v>3</v>
      </c>
      <c r="P242" s="12">
        <v>1</v>
      </c>
      <c r="Q242" s="12">
        <v>1</v>
      </c>
      <c r="R242" s="12">
        <v>1</v>
      </c>
      <c r="S242" s="12">
        <v>1</v>
      </c>
    </row>
    <row r="243" spans="1:19" x14ac:dyDescent="0.25">
      <c r="A243" t="str">
        <f>'raw data'!F243</f>
        <v>BACHELOR</v>
      </c>
      <c r="B243" s="7">
        <v>2</v>
      </c>
      <c r="C243" s="12">
        <v>3</v>
      </c>
      <c r="D243" s="12">
        <v>4</v>
      </c>
      <c r="E243" s="12" t="s">
        <v>526</v>
      </c>
      <c r="F243" s="12">
        <v>5</v>
      </c>
      <c r="G243" s="12">
        <v>5</v>
      </c>
      <c r="H243" s="12">
        <v>2</v>
      </c>
      <c r="I243" s="12">
        <v>5</v>
      </c>
      <c r="J243" s="12">
        <v>1</v>
      </c>
      <c r="K243" s="12">
        <v>1</v>
      </c>
      <c r="L243" s="12">
        <v>1</v>
      </c>
      <c r="M243" s="12">
        <v>0</v>
      </c>
      <c r="N243" s="12">
        <v>0</v>
      </c>
      <c r="O243" s="12">
        <v>2</v>
      </c>
      <c r="P243" s="12">
        <v>1</v>
      </c>
      <c r="Q243" s="12">
        <v>4</v>
      </c>
      <c r="R243" s="12">
        <v>1</v>
      </c>
      <c r="S243" s="12">
        <v>0</v>
      </c>
    </row>
    <row r="244" spans="1:19" x14ac:dyDescent="0.25">
      <c r="A244" t="str">
        <f>'raw data'!F244</f>
        <v>DIPLOMA</v>
      </c>
      <c r="B244" s="7">
        <v>1</v>
      </c>
      <c r="C244" s="12">
        <v>3</v>
      </c>
      <c r="D244" s="12">
        <v>4</v>
      </c>
      <c r="E244" s="12" t="s">
        <v>526</v>
      </c>
      <c r="F244" s="12">
        <v>5</v>
      </c>
      <c r="G244" s="12">
        <v>1</v>
      </c>
      <c r="H244" s="12">
        <v>2</v>
      </c>
      <c r="I244" s="12">
        <v>1</v>
      </c>
      <c r="J244" s="12">
        <v>2</v>
      </c>
      <c r="K244" s="12">
        <v>0</v>
      </c>
      <c r="L244" s="12">
        <v>0</v>
      </c>
      <c r="M244" s="12">
        <v>0</v>
      </c>
      <c r="N244" s="12">
        <v>1</v>
      </c>
      <c r="O244" s="12">
        <v>3</v>
      </c>
      <c r="P244" s="12">
        <v>1</v>
      </c>
      <c r="Q244" s="12">
        <v>2</v>
      </c>
      <c r="R244" s="12" t="s">
        <v>526</v>
      </c>
      <c r="S244" s="12">
        <v>1</v>
      </c>
    </row>
    <row r="245" spans="1:19" x14ac:dyDescent="0.25">
      <c r="A245" t="str">
        <f>'raw data'!F245</f>
        <v>BACHELOR</v>
      </c>
      <c r="B245" s="7">
        <v>2</v>
      </c>
      <c r="C245" s="12">
        <v>3</v>
      </c>
      <c r="D245" s="12" t="s">
        <v>526</v>
      </c>
      <c r="E245" s="12" t="s">
        <v>526</v>
      </c>
      <c r="F245" s="12">
        <v>1</v>
      </c>
      <c r="G245" s="12">
        <v>5</v>
      </c>
      <c r="H245" s="12">
        <v>5</v>
      </c>
      <c r="I245" s="12">
        <v>2</v>
      </c>
      <c r="J245" s="12">
        <v>2</v>
      </c>
      <c r="K245" s="12">
        <v>1</v>
      </c>
      <c r="L245" s="12">
        <v>0</v>
      </c>
      <c r="M245" s="12">
        <v>0</v>
      </c>
      <c r="N245" s="12">
        <v>1</v>
      </c>
      <c r="O245" s="12">
        <v>5</v>
      </c>
      <c r="P245" s="12">
        <v>1</v>
      </c>
      <c r="Q245" s="12">
        <v>2</v>
      </c>
      <c r="R245" s="12">
        <v>1</v>
      </c>
      <c r="S245" s="12">
        <v>1</v>
      </c>
    </row>
    <row r="246" spans="1:19" x14ac:dyDescent="0.25">
      <c r="A246" t="str">
        <f>'raw data'!F246</f>
        <v>DIPLOMA</v>
      </c>
      <c r="B246" s="7">
        <v>1</v>
      </c>
      <c r="C246" s="12">
        <v>1</v>
      </c>
      <c r="D246" s="12">
        <v>1</v>
      </c>
      <c r="E246" s="12">
        <v>4</v>
      </c>
      <c r="F246" s="12">
        <v>2</v>
      </c>
      <c r="G246" s="12">
        <v>1</v>
      </c>
      <c r="H246" s="12">
        <v>1</v>
      </c>
      <c r="I246" s="12">
        <v>1</v>
      </c>
      <c r="J246" s="12" t="s">
        <v>526</v>
      </c>
      <c r="K246" s="12">
        <v>0</v>
      </c>
      <c r="L246" s="12">
        <v>1</v>
      </c>
      <c r="M246" s="12">
        <v>1</v>
      </c>
      <c r="N246" s="12">
        <v>1</v>
      </c>
      <c r="O246" s="12">
        <v>1</v>
      </c>
      <c r="P246" s="12" t="s">
        <v>526</v>
      </c>
      <c r="Q246" s="12" t="s">
        <v>526</v>
      </c>
      <c r="R246" s="12">
        <v>1</v>
      </c>
      <c r="S246" s="12" t="s">
        <v>526</v>
      </c>
    </row>
    <row r="247" spans="1:19" x14ac:dyDescent="0.25">
      <c r="A247" t="str">
        <f>'raw data'!F247</f>
        <v>DIPLOMA</v>
      </c>
      <c r="B247" s="7">
        <v>1</v>
      </c>
      <c r="C247" s="12">
        <v>1</v>
      </c>
      <c r="D247" s="12">
        <v>1</v>
      </c>
      <c r="E247" s="12">
        <v>4</v>
      </c>
      <c r="F247" s="12">
        <v>2</v>
      </c>
      <c r="G247" s="12">
        <v>1</v>
      </c>
      <c r="H247" s="12">
        <v>1</v>
      </c>
      <c r="I247" s="12">
        <v>1</v>
      </c>
      <c r="J247" s="12">
        <v>5</v>
      </c>
      <c r="K247" s="12" t="s">
        <v>526</v>
      </c>
      <c r="L247" s="12">
        <v>1</v>
      </c>
      <c r="M247" s="12">
        <v>0</v>
      </c>
      <c r="N247" s="12">
        <v>1</v>
      </c>
      <c r="O247" s="12">
        <v>3</v>
      </c>
      <c r="P247" s="12" t="s">
        <v>526</v>
      </c>
      <c r="Q247" s="12" t="s">
        <v>526</v>
      </c>
      <c r="R247" s="12">
        <v>1</v>
      </c>
      <c r="S247" s="12" t="s">
        <v>526</v>
      </c>
    </row>
    <row r="248" spans="1:19" x14ac:dyDescent="0.25">
      <c r="A248" t="str">
        <f>'raw data'!F248</f>
        <v>MASTERS</v>
      </c>
      <c r="B248" s="7">
        <v>3</v>
      </c>
      <c r="C248" s="12">
        <v>4</v>
      </c>
      <c r="D248" s="12" t="s">
        <v>526</v>
      </c>
      <c r="E248" s="12" t="s">
        <v>526</v>
      </c>
      <c r="F248" s="12">
        <v>5</v>
      </c>
      <c r="G248" s="12">
        <v>5</v>
      </c>
      <c r="H248" s="12">
        <v>2</v>
      </c>
      <c r="I248" s="12">
        <v>2</v>
      </c>
      <c r="J248" s="12">
        <v>2</v>
      </c>
      <c r="K248" s="12">
        <v>1</v>
      </c>
      <c r="L248" s="12">
        <v>0</v>
      </c>
      <c r="M248" s="12">
        <v>0</v>
      </c>
      <c r="N248" s="12">
        <v>0</v>
      </c>
      <c r="O248" s="12">
        <v>1</v>
      </c>
      <c r="P248" s="12">
        <v>0</v>
      </c>
      <c r="Q248" s="12" t="s">
        <v>526</v>
      </c>
      <c r="R248" s="12" t="s">
        <v>526</v>
      </c>
      <c r="S248" s="12" t="s">
        <v>526</v>
      </c>
    </row>
    <row r="249" spans="1:19" x14ac:dyDescent="0.25">
      <c r="A249" t="str">
        <f>'raw data'!F249</f>
        <v>BACHELOR</v>
      </c>
      <c r="B249" s="7">
        <v>2</v>
      </c>
      <c r="C249" s="12">
        <v>3</v>
      </c>
      <c r="D249" s="12">
        <v>2</v>
      </c>
      <c r="E249" s="12">
        <v>4</v>
      </c>
      <c r="F249" s="12">
        <v>1</v>
      </c>
      <c r="G249" s="12">
        <v>2</v>
      </c>
      <c r="H249" s="12">
        <v>2</v>
      </c>
      <c r="I249" s="12">
        <v>2</v>
      </c>
      <c r="J249" s="12">
        <v>2</v>
      </c>
      <c r="K249" s="12">
        <v>1</v>
      </c>
      <c r="L249" s="12">
        <v>1</v>
      </c>
      <c r="M249" s="12">
        <v>0</v>
      </c>
      <c r="N249" s="12">
        <v>0</v>
      </c>
      <c r="O249" s="12">
        <v>5</v>
      </c>
      <c r="P249" s="12">
        <v>1</v>
      </c>
      <c r="Q249" s="12">
        <v>3</v>
      </c>
      <c r="R249" s="12">
        <v>1</v>
      </c>
      <c r="S249" s="12">
        <v>1</v>
      </c>
    </row>
    <row r="250" spans="1:19" x14ac:dyDescent="0.25">
      <c r="A250" t="str">
        <f>'raw data'!F250</f>
        <v>BACHELOR</v>
      </c>
      <c r="B250" s="7">
        <v>2</v>
      </c>
      <c r="C250" s="12">
        <v>3</v>
      </c>
      <c r="D250" s="12">
        <v>2</v>
      </c>
      <c r="E250" s="12">
        <v>5</v>
      </c>
      <c r="F250" s="12">
        <v>5</v>
      </c>
      <c r="G250" s="12">
        <v>2</v>
      </c>
      <c r="H250" s="12">
        <v>2</v>
      </c>
      <c r="I250" s="12">
        <v>2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4</v>
      </c>
      <c r="P250" s="12">
        <v>1</v>
      </c>
      <c r="Q250" s="12">
        <v>2</v>
      </c>
      <c r="R250" s="12">
        <v>1</v>
      </c>
      <c r="S250" s="12">
        <v>1</v>
      </c>
    </row>
    <row r="251" spans="1:19" x14ac:dyDescent="0.25">
      <c r="A251" t="str">
        <f>'raw data'!F251</f>
        <v>MASTERS</v>
      </c>
      <c r="B251" s="7">
        <v>3</v>
      </c>
      <c r="C251" s="12">
        <v>2</v>
      </c>
      <c r="D251" s="12">
        <v>2</v>
      </c>
      <c r="E251" s="12">
        <v>5</v>
      </c>
      <c r="F251" s="12">
        <v>2</v>
      </c>
      <c r="G251" s="12">
        <v>1</v>
      </c>
      <c r="H251" s="12">
        <v>1</v>
      </c>
      <c r="I251" s="12" t="s">
        <v>526</v>
      </c>
      <c r="J251" s="12">
        <v>5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0</v>
      </c>
      <c r="Q251" s="12" t="s">
        <v>526</v>
      </c>
      <c r="R251" s="12">
        <v>0</v>
      </c>
      <c r="S251" s="12" t="s">
        <v>526</v>
      </c>
    </row>
    <row r="252" spans="1:19" x14ac:dyDescent="0.25">
      <c r="A252" t="str">
        <f>'raw data'!F252</f>
        <v>DIPLOMA</v>
      </c>
      <c r="B252" s="7">
        <v>1</v>
      </c>
      <c r="C252" s="12">
        <v>2</v>
      </c>
      <c r="D252" s="12">
        <v>1</v>
      </c>
      <c r="E252" s="12">
        <v>4</v>
      </c>
      <c r="F252" s="12">
        <v>1</v>
      </c>
      <c r="G252" s="12">
        <v>1</v>
      </c>
      <c r="H252" s="12">
        <v>2</v>
      </c>
      <c r="I252" s="12">
        <v>1</v>
      </c>
      <c r="J252" s="12">
        <v>5</v>
      </c>
      <c r="K252" s="12">
        <v>0</v>
      </c>
      <c r="L252" s="12">
        <v>1</v>
      </c>
      <c r="M252" s="12">
        <v>0</v>
      </c>
      <c r="N252" s="12">
        <v>0</v>
      </c>
      <c r="O252" s="12">
        <v>1</v>
      </c>
      <c r="P252" s="12" t="s">
        <v>526</v>
      </c>
      <c r="Q252" s="12" t="s">
        <v>526</v>
      </c>
      <c r="R252" s="12">
        <v>0</v>
      </c>
      <c r="S252" s="12">
        <v>0</v>
      </c>
    </row>
    <row r="253" spans="1:19" x14ac:dyDescent="0.25">
      <c r="A253" t="str">
        <f>'raw data'!F253</f>
        <v>BACHELOR</v>
      </c>
      <c r="B253" s="7">
        <v>2</v>
      </c>
      <c r="C253" s="12">
        <v>3</v>
      </c>
      <c r="D253" s="12">
        <v>2</v>
      </c>
      <c r="E253" s="12">
        <v>4</v>
      </c>
      <c r="F253" s="12">
        <v>1</v>
      </c>
      <c r="G253" s="12">
        <v>2</v>
      </c>
      <c r="H253" s="12">
        <v>2</v>
      </c>
      <c r="I253" s="12">
        <v>2</v>
      </c>
      <c r="J253" s="12">
        <v>2</v>
      </c>
      <c r="K253" s="12">
        <v>1</v>
      </c>
      <c r="L253" s="12">
        <v>1</v>
      </c>
      <c r="M253" s="12" t="s">
        <v>526</v>
      </c>
      <c r="N253" s="12">
        <v>1</v>
      </c>
      <c r="O253" s="12">
        <v>4</v>
      </c>
      <c r="P253" s="12">
        <v>1</v>
      </c>
      <c r="Q253" s="12">
        <v>2</v>
      </c>
      <c r="R253" s="12">
        <v>1</v>
      </c>
      <c r="S253" s="12">
        <v>1</v>
      </c>
    </row>
    <row r="254" spans="1:19" x14ac:dyDescent="0.25">
      <c r="A254" t="str">
        <f>'raw data'!F254</f>
        <v>DIPLOMA</v>
      </c>
      <c r="B254" s="7">
        <v>1</v>
      </c>
      <c r="C254" s="12">
        <v>1</v>
      </c>
      <c r="D254" s="12">
        <v>1</v>
      </c>
      <c r="E254" s="12">
        <v>1</v>
      </c>
      <c r="F254" s="12">
        <v>2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 t="s">
        <v>526</v>
      </c>
      <c r="M254" s="12">
        <v>0</v>
      </c>
      <c r="N254" s="12" t="s">
        <v>526</v>
      </c>
      <c r="O254" s="12">
        <v>1</v>
      </c>
      <c r="P254" s="12" t="s">
        <v>526</v>
      </c>
      <c r="Q254" s="12" t="s">
        <v>526</v>
      </c>
      <c r="R254" s="12" t="s">
        <v>526</v>
      </c>
      <c r="S254" s="12" t="s">
        <v>526</v>
      </c>
    </row>
    <row r="255" spans="1:19" x14ac:dyDescent="0.25">
      <c r="A255" t="str">
        <f>'raw data'!F255</f>
        <v>BACHELOR</v>
      </c>
      <c r="B255" s="7">
        <v>2</v>
      </c>
      <c r="C255" s="12">
        <v>3</v>
      </c>
      <c r="D255" s="12" t="s">
        <v>526</v>
      </c>
      <c r="E255" s="12" t="s">
        <v>526</v>
      </c>
      <c r="F255" s="12">
        <v>5</v>
      </c>
      <c r="G255" s="12">
        <v>2</v>
      </c>
      <c r="H255" s="12">
        <v>2</v>
      </c>
      <c r="I255" s="12">
        <v>2</v>
      </c>
      <c r="J255" s="12">
        <v>5</v>
      </c>
      <c r="K255" s="12">
        <v>1</v>
      </c>
      <c r="L255" s="12">
        <v>1</v>
      </c>
      <c r="M255" s="12">
        <v>0</v>
      </c>
      <c r="N255" s="12">
        <v>1</v>
      </c>
      <c r="O255" s="12">
        <v>4</v>
      </c>
      <c r="P255" s="12">
        <v>1</v>
      </c>
      <c r="Q255" s="12" t="s">
        <v>526</v>
      </c>
      <c r="R255" s="12" t="s">
        <v>526</v>
      </c>
      <c r="S255" s="12">
        <v>0</v>
      </c>
    </row>
    <row r="256" spans="1:19" x14ac:dyDescent="0.25">
      <c r="A256" t="str">
        <f>'raw data'!F256</f>
        <v>DIPLOMA</v>
      </c>
      <c r="B256" s="7">
        <v>1</v>
      </c>
      <c r="C256" s="12">
        <v>2</v>
      </c>
      <c r="D256" s="12">
        <v>1</v>
      </c>
      <c r="E256" s="12">
        <v>4</v>
      </c>
      <c r="F256" s="12">
        <v>1</v>
      </c>
      <c r="G256" s="12">
        <v>1</v>
      </c>
      <c r="H256" s="12">
        <v>1</v>
      </c>
      <c r="I256" s="12">
        <v>1</v>
      </c>
      <c r="J256" s="12">
        <v>5</v>
      </c>
      <c r="K256" s="12" t="s">
        <v>526</v>
      </c>
      <c r="L256" s="12">
        <v>1</v>
      </c>
      <c r="M256" s="12">
        <v>0</v>
      </c>
      <c r="N256" s="12">
        <v>1</v>
      </c>
      <c r="O256" s="12">
        <v>3</v>
      </c>
      <c r="P256" s="12">
        <v>1</v>
      </c>
      <c r="Q256" s="12">
        <v>2</v>
      </c>
      <c r="R256" s="12">
        <v>0</v>
      </c>
      <c r="S256" s="12" t="s">
        <v>526</v>
      </c>
    </row>
    <row r="257" spans="1:19" x14ac:dyDescent="0.25">
      <c r="A257" t="str">
        <f>'raw data'!F257</f>
        <v>DIPLOMA</v>
      </c>
      <c r="B257" s="7">
        <v>1</v>
      </c>
      <c r="C257" s="12">
        <v>2</v>
      </c>
      <c r="D257" s="12" t="s">
        <v>526</v>
      </c>
      <c r="E257" s="12" t="s">
        <v>526</v>
      </c>
      <c r="F257" s="12">
        <v>2</v>
      </c>
      <c r="G257" s="12" t="s">
        <v>526</v>
      </c>
      <c r="H257" s="12">
        <v>5</v>
      </c>
      <c r="I257" s="12" t="s">
        <v>526</v>
      </c>
      <c r="J257" s="12" t="s">
        <v>526</v>
      </c>
      <c r="K257" s="12">
        <v>1</v>
      </c>
      <c r="L257" s="12">
        <v>1</v>
      </c>
      <c r="M257" s="12">
        <v>0</v>
      </c>
      <c r="N257" s="12">
        <v>0</v>
      </c>
      <c r="O257" s="12">
        <v>4</v>
      </c>
      <c r="P257" s="12">
        <v>0</v>
      </c>
      <c r="Q257" s="12" t="s">
        <v>526</v>
      </c>
      <c r="R257" s="12">
        <v>1</v>
      </c>
      <c r="S257" s="12" t="s">
        <v>526</v>
      </c>
    </row>
    <row r="258" spans="1:19" x14ac:dyDescent="0.25">
      <c r="A258" t="str">
        <f>'raw data'!F258</f>
        <v>DIPLOMA</v>
      </c>
      <c r="B258" s="7">
        <v>1</v>
      </c>
      <c r="C258" s="12">
        <v>3</v>
      </c>
      <c r="D258" s="12">
        <v>4</v>
      </c>
      <c r="E258" s="12" t="s">
        <v>526</v>
      </c>
      <c r="F258" s="12">
        <v>5</v>
      </c>
      <c r="G258" s="12">
        <v>1</v>
      </c>
      <c r="H258" s="12">
        <v>2</v>
      </c>
      <c r="I258" s="12">
        <v>1</v>
      </c>
      <c r="J258" s="12">
        <v>1</v>
      </c>
      <c r="K258" s="12">
        <v>0</v>
      </c>
      <c r="L258" s="12">
        <v>0</v>
      </c>
      <c r="M258" s="12">
        <v>0</v>
      </c>
      <c r="N258" s="12">
        <v>1</v>
      </c>
      <c r="O258" s="12">
        <v>5</v>
      </c>
      <c r="P258" s="12">
        <v>1</v>
      </c>
      <c r="Q258" s="12">
        <v>3</v>
      </c>
      <c r="R258" s="12" t="s">
        <v>526</v>
      </c>
      <c r="S258" s="12">
        <v>1</v>
      </c>
    </row>
    <row r="259" spans="1:19" x14ac:dyDescent="0.25">
      <c r="A259" t="str">
        <f>'raw data'!F259</f>
        <v>DIPLOMA</v>
      </c>
      <c r="B259" s="7">
        <v>1</v>
      </c>
      <c r="C259" s="12">
        <v>3</v>
      </c>
      <c r="D259" s="12">
        <v>4</v>
      </c>
      <c r="E259" s="12" t="s">
        <v>526</v>
      </c>
      <c r="F259" s="12">
        <v>1</v>
      </c>
      <c r="G259" s="12">
        <v>1</v>
      </c>
      <c r="H259" s="12">
        <v>2</v>
      </c>
      <c r="I259" s="12">
        <v>1</v>
      </c>
      <c r="J259" s="12">
        <v>1</v>
      </c>
      <c r="K259" s="12">
        <v>0</v>
      </c>
      <c r="L259" s="12">
        <v>1</v>
      </c>
      <c r="M259" s="12" t="s">
        <v>526</v>
      </c>
      <c r="N259" s="12">
        <v>0</v>
      </c>
      <c r="O259" s="12">
        <v>3</v>
      </c>
      <c r="P259" s="12">
        <v>1</v>
      </c>
      <c r="Q259" s="12">
        <v>1</v>
      </c>
      <c r="R259" s="12">
        <v>1</v>
      </c>
      <c r="S259" s="12" t="s">
        <v>526</v>
      </c>
    </row>
    <row r="260" spans="1:19" x14ac:dyDescent="0.25">
      <c r="A260" t="str">
        <f>'raw data'!F260</f>
        <v>MASTERS</v>
      </c>
      <c r="B260" s="7">
        <v>3</v>
      </c>
      <c r="C260" s="12">
        <v>3</v>
      </c>
      <c r="D260" s="12">
        <v>2</v>
      </c>
      <c r="E260" s="12">
        <v>5</v>
      </c>
      <c r="F260" s="12">
        <v>2</v>
      </c>
      <c r="G260" s="12">
        <v>1</v>
      </c>
      <c r="H260" s="12">
        <v>1</v>
      </c>
      <c r="I260" s="12" t="s">
        <v>526</v>
      </c>
      <c r="J260" s="12">
        <v>5</v>
      </c>
      <c r="K260" s="12">
        <v>1</v>
      </c>
      <c r="L260" s="12">
        <v>1</v>
      </c>
      <c r="M260" s="12">
        <v>1</v>
      </c>
      <c r="N260" s="12">
        <v>1</v>
      </c>
      <c r="O260" s="12">
        <v>3</v>
      </c>
      <c r="P260" s="12">
        <v>0</v>
      </c>
      <c r="Q260" s="12" t="s">
        <v>526</v>
      </c>
      <c r="R260" s="12">
        <v>0</v>
      </c>
      <c r="S260" s="12" t="s">
        <v>526</v>
      </c>
    </row>
    <row r="261" spans="1:19" x14ac:dyDescent="0.25">
      <c r="A261" t="str">
        <f>'raw data'!F261</f>
        <v>BACHELOR</v>
      </c>
      <c r="B261" s="7">
        <v>2</v>
      </c>
      <c r="C261" s="12">
        <v>3</v>
      </c>
      <c r="D261" s="12" t="s">
        <v>526</v>
      </c>
      <c r="E261" s="12" t="s">
        <v>526</v>
      </c>
      <c r="F261" s="12">
        <v>5</v>
      </c>
      <c r="G261" s="12">
        <v>5</v>
      </c>
      <c r="H261" s="12">
        <v>2</v>
      </c>
      <c r="I261" s="12">
        <v>2</v>
      </c>
      <c r="J261" s="12">
        <v>2</v>
      </c>
      <c r="K261" s="12">
        <v>1</v>
      </c>
      <c r="L261" s="12">
        <v>0</v>
      </c>
      <c r="M261" s="12">
        <v>0</v>
      </c>
      <c r="N261" s="12">
        <v>0</v>
      </c>
      <c r="O261" s="12">
        <v>1</v>
      </c>
      <c r="P261" s="12">
        <v>0</v>
      </c>
      <c r="Q261" s="12" t="s">
        <v>526</v>
      </c>
      <c r="R261" s="12" t="s">
        <v>526</v>
      </c>
      <c r="S261" s="12" t="s">
        <v>526</v>
      </c>
    </row>
    <row r="262" spans="1:19" x14ac:dyDescent="0.25">
      <c r="A262" t="str">
        <f>'raw data'!F262</f>
        <v>DIPLOMA</v>
      </c>
      <c r="B262" s="7">
        <v>1</v>
      </c>
      <c r="C262" s="12">
        <v>3</v>
      </c>
      <c r="D262" s="12">
        <v>4</v>
      </c>
      <c r="E262" s="12" t="s">
        <v>526</v>
      </c>
      <c r="F262" s="12">
        <v>1</v>
      </c>
      <c r="G262" s="12">
        <v>1</v>
      </c>
      <c r="H262" s="12">
        <v>2</v>
      </c>
      <c r="I262" s="12">
        <v>1</v>
      </c>
      <c r="J262" s="12">
        <v>1</v>
      </c>
      <c r="K262" s="12">
        <v>0</v>
      </c>
      <c r="L262" s="12">
        <v>0</v>
      </c>
      <c r="M262" s="12" t="s">
        <v>526</v>
      </c>
      <c r="N262" s="12">
        <v>1</v>
      </c>
      <c r="O262" s="12">
        <v>3</v>
      </c>
      <c r="P262" s="12">
        <v>1</v>
      </c>
      <c r="Q262" s="12">
        <v>2</v>
      </c>
      <c r="R262" s="12">
        <v>1</v>
      </c>
      <c r="S262" s="12">
        <v>1</v>
      </c>
    </row>
    <row r="263" spans="1:19" x14ac:dyDescent="0.25">
      <c r="A263" t="str">
        <f>'raw data'!F263</f>
        <v>DIPLOMA</v>
      </c>
      <c r="B263" s="7">
        <v>1</v>
      </c>
      <c r="C263" s="12">
        <v>4</v>
      </c>
      <c r="D263" s="12" t="s">
        <v>526</v>
      </c>
      <c r="E263" s="12" t="s">
        <v>526</v>
      </c>
      <c r="F263" s="12" t="s">
        <v>526</v>
      </c>
      <c r="G263" s="12" t="s">
        <v>526</v>
      </c>
      <c r="H263" s="12">
        <v>5</v>
      </c>
      <c r="I263" s="12" t="s">
        <v>526</v>
      </c>
      <c r="J263" s="12">
        <v>2</v>
      </c>
      <c r="K263" s="12">
        <v>1</v>
      </c>
      <c r="L263" s="12">
        <v>1</v>
      </c>
      <c r="M263" s="12">
        <v>1</v>
      </c>
      <c r="N263" s="12">
        <v>0</v>
      </c>
      <c r="O263" s="12">
        <v>1</v>
      </c>
      <c r="P263" s="12">
        <v>1</v>
      </c>
      <c r="Q263" s="12">
        <v>4</v>
      </c>
      <c r="R263" s="12">
        <v>1</v>
      </c>
      <c r="S263" s="12">
        <v>1</v>
      </c>
    </row>
    <row r="264" spans="1:19" x14ac:dyDescent="0.25">
      <c r="A264" t="str">
        <f>'raw data'!F264</f>
        <v>BACHELOR</v>
      </c>
      <c r="B264" s="7">
        <v>2</v>
      </c>
      <c r="C264" s="12">
        <v>1</v>
      </c>
      <c r="D264" s="12">
        <v>1</v>
      </c>
      <c r="E264" s="12">
        <v>1</v>
      </c>
      <c r="F264" s="12" t="s">
        <v>526</v>
      </c>
      <c r="G264" s="12">
        <v>1</v>
      </c>
      <c r="H264" s="12" t="s">
        <v>526</v>
      </c>
      <c r="I264" s="12">
        <v>5</v>
      </c>
      <c r="J264" s="12">
        <v>2</v>
      </c>
      <c r="K264" s="12">
        <v>1</v>
      </c>
      <c r="L264" s="12">
        <v>1</v>
      </c>
      <c r="M264" s="12">
        <v>0</v>
      </c>
      <c r="N264" s="12">
        <v>0</v>
      </c>
      <c r="O264" s="12">
        <v>4</v>
      </c>
      <c r="P264" s="12">
        <v>0</v>
      </c>
      <c r="Q264" s="12" t="s">
        <v>526</v>
      </c>
      <c r="R264" s="12">
        <v>1</v>
      </c>
      <c r="S264" s="12">
        <v>1</v>
      </c>
    </row>
    <row r="265" spans="1:19" x14ac:dyDescent="0.25">
      <c r="A265" t="str">
        <f>'raw data'!F265</f>
        <v>DIPLOMA</v>
      </c>
      <c r="B265" s="7">
        <v>1</v>
      </c>
      <c r="C265" s="12">
        <v>3</v>
      </c>
      <c r="D265" s="12">
        <v>4</v>
      </c>
      <c r="E265" s="12" t="s">
        <v>526</v>
      </c>
      <c r="F265" s="12">
        <v>2</v>
      </c>
      <c r="G265" s="12">
        <v>1</v>
      </c>
      <c r="H265" s="12">
        <v>1</v>
      </c>
      <c r="I265" s="12" t="s">
        <v>526</v>
      </c>
      <c r="J265" s="12">
        <v>5</v>
      </c>
      <c r="K265" s="12">
        <v>1</v>
      </c>
      <c r="L265" s="12">
        <v>1</v>
      </c>
      <c r="M265" s="12" t="s">
        <v>526</v>
      </c>
      <c r="N265" s="12">
        <v>0</v>
      </c>
      <c r="O265" s="12">
        <v>3</v>
      </c>
      <c r="P265" s="12">
        <v>1</v>
      </c>
      <c r="Q265" s="12">
        <v>1</v>
      </c>
      <c r="R265" s="12">
        <v>1</v>
      </c>
      <c r="S265" s="12" t="s">
        <v>526</v>
      </c>
    </row>
    <row r="266" spans="1:19" x14ac:dyDescent="0.25">
      <c r="A266" t="str">
        <f>'raw data'!F266</f>
        <v>DIPLOMA</v>
      </c>
      <c r="B266" s="7">
        <v>1</v>
      </c>
      <c r="C266" s="12">
        <v>4</v>
      </c>
      <c r="D266" s="12" t="s">
        <v>526</v>
      </c>
      <c r="E266" s="12" t="s">
        <v>526</v>
      </c>
      <c r="F266" s="12">
        <v>2</v>
      </c>
      <c r="G266" s="12" t="s">
        <v>526</v>
      </c>
      <c r="H266" s="12">
        <v>5</v>
      </c>
      <c r="I266" s="12" t="s">
        <v>526</v>
      </c>
      <c r="J266" s="12" t="s">
        <v>526</v>
      </c>
      <c r="K266" s="12">
        <v>1</v>
      </c>
      <c r="L266" s="12">
        <v>1</v>
      </c>
      <c r="M266" s="12">
        <v>0</v>
      </c>
      <c r="N266" s="12">
        <v>0</v>
      </c>
      <c r="O266" s="12">
        <v>4</v>
      </c>
      <c r="P266" s="12">
        <v>0</v>
      </c>
      <c r="Q266" s="12" t="s">
        <v>526</v>
      </c>
      <c r="R266" s="12">
        <v>1</v>
      </c>
      <c r="S266" s="12">
        <v>0</v>
      </c>
    </row>
    <row r="267" spans="1:19" x14ac:dyDescent="0.25">
      <c r="A267" t="str">
        <f>'raw data'!F267</f>
        <v>BACHELOR</v>
      </c>
      <c r="B267" s="7">
        <v>2</v>
      </c>
      <c r="C267" s="12">
        <v>4</v>
      </c>
      <c r="D267" s="12" t="s">
        <v>526</v>
      </c>
      <c r="E267" s="12" t="s">
        <v>526</v>
      </c>
      <c r="F267" s="12" t="s">
        <v>526</v>
      </c>
      <c r="G267" s="12" t="s">
        <v>526</v>
      </c>
      <c r="H267" s="12">
        <v>5</v>
      </c>
      <c r="I267" s="12">
        <v>5</v>
      </c>
      <c r="J267" s="12">
        <v>5</v>
      </c>
      <c r="K267" s="12" t="s">
        <v>526</v>
      </c>
      <c r="L267" s="12">
        <v>1</v>
      </c>
      <c r="M267" s="12">
        <v>0</v>
      </c>
      <c r="N267" s="12" t="s">
        <v>526</v>
      </c>
      <c r="O267" s="12">
        <v>5</v>
      </c>
      <c r="P267" s="12">
        <v>1</v>
      </c>
      <c r="Q267" s="12">
        <v>3</v>
      </c>
      <c r="R267" s="12">
        <v>1</v>
      </c>
      <c r="S267" s="12">
        <v>0</v>
      </c>
    </row>
    <row r="268" spans="1:19" x14ac:dyDescent="0.25">
      <c r="A268" t="str">
        <f>'raw data'!F268</f>
        <v>DIPLOMA</v>
      </c>
      <c r="B268" s="7">
        <v>1</v>
      </c>
      <c r="C268" s="12">
        <v>1</v>
      </c>
      <c r="D268" s="12">
        <v>1</v>
      </c>
      <c r="E268" s="12">
        <v>5</v>
      </c>
      <c r="F268" s="12">
        <v>2</v>
      </c>
      <c r="G268" s="12">
        <v>1</v>
      </c>
      <c r="H268" s="12" t="s">
        <v>526</v>
      </c>
      <c r="I268" s="12">
        <v>1</v>
      </c>
      <c r="J268" s="12">
        <v>1</v>
      </c>
      <c r="K268" s="12" t="s">
        <v>526</v>
      </c>
      <c r="L268" s="12">
        <v>1</v>
      </c>
      <c r="M268" s="12">
        <v>0</v>
      </c>
      <c r="N268" s="12">
        <v>1</v>
      </c>
      <c r="O268" s="12">
        <v>4</v>
      </c>
      <c r="P268" s="12">
        <v>0</v>
      </c>
      <c r="Q268" s="12" t="s">
        <v>526</v>
      </c>
      <c r="R268" s="12">
        <v>1</v>
      </c>
      <c r="S268" s="12" t="s">
        <v>526</v>
      </c>
    </row>
    <row r="269" spans="1:19" x14ac:dyDescent="0.25">
      <c r="A269" t="str">
        <f>'raw data'!F269</f>
        <v>BACHELOR</v>
      </c>
      <c r="B269" s="7">
        <v>2</v>
      </c>
      <c r="C269" s="12">
        <v>2</v>
      </c>
      <c r="D269" s="12">
        <v>2</v>
      </c>
      <c r="E269" s="12">
        <v>5</v>
      </c>
      <c r="F269" s="12">
        <v>1</v>
      </c>
      <c r="G269" s="12">
        <v>2</v>
      </c>
      <c r="H269" s="12">
        <v>1</v>
      </c>
      <c r="I269" s="12">
        <v>1</v>
      </c>
      <c r="J269" s="12">
        <v>2</v>
      </c>
      <c r="K269" s="12">
        <v>1</v>
      </c>
      <c r="L269" s="12">
        <v>1</v>
      </c>
      <c r="M269" s="12">
        <v>1</v>
      </c>
      <c r="N269" s="12">
        <v>0</v>
      </c>
      <c r="O269" s="12">
        <v>2</v>
      </c>
      <c r="P269" s="12">
        <v>1</v>
      </c>
      <c r="Q269" s="12">
        <v>4</v>
      </c>
      <c r="R269" s="12" t="s">
        <v>526</v>
      </c>
      <c r="S269" s="12">
        <v>1</v>
      </c>
    </row>
    <row r="270" spans="1:19" x14ac:dyDescent="0.25">
      <c r="A270" t="str">
        <f>'raw data'!F270</f>
        <v>BACHELOR</v>
      </c>
      <c r="B270" s="7">
        <v>2</v>
      </c>
      <c r="C270" s="12">
        <v>3</v>
      </c>
      <c r="D270" s="12" t="s">
        <v>526</v>
      </c>
      <c r="E270" s="12" t="s">
        <v>526</v>
      </c>
      <c r="F270" s="12">
        <v>5</v>
      </c>
      <c r="G270" s="12">
        <v>2</v>
      </c>
      <c r="H270" s="12">
        <v>2</v>
      </c>
      <c r="I270" s="12">
        <v>2</v>
      </c>
      <c r="J270" s="12">
        <v>5</v>
      </c>
      <c r="K270" s="12">
        <v>1</v>
      </c>
      <c r="L270" s="12">
        <v>0</v>
      </c>
      <c r="M270" s="12">
        <v>0</v>
      </c>
      <c r="N270" s="12">
        <v>1</v>
      </c>
      <c r="O270" s="12">
        <v>4</v>
      </c>
      <c r="P270" s="12">
        <v>1</v>
      </c>
      <c r="Q270" s="12">
        <v>4</v>
      </c>
      <c r="R270" s="12">
        <v>0</v>
      </c>
      <c r="S270" s="12">
        <v>0</v>
      </c>
    </row>
    <row r="271" spans="1:19" x14ac:dyDescent="0.25">
      <c r="A271" t="str">
        <f>'raw data'!F271</f>
        <v>BACHELOR</v>
      </c>
      <c r="B271" s="7">
        <v>2</v>
      </c>
      <c r="C271" s="12">
        <v>4</v>
      </c>
      <c r="D271" s="12" t="s">
        <v>526</v>
      </c>
      <c r="E271" s="12" t="s">
        <v>526</v>
      </c>
      <c r="F271" s="12">
        <v>5</v>
      </c>
      <c r="G271" s="12">
        <v>5</v>
      </c>
      <c r="H271" s="12">
        <v>2</v>
      </c>
      <c r="I271" s="12">
        <v>2</v>
      </c>
      <c r="J271" s="12">
        <v>2</v>
      </c>
      <c r="K271" s="12">
        <v>1</v>
      </c>
      <c r="L271" s="12">
        <v>0</v>
      </c>
      <c r="M271" s="12">
        <v>0</v>
      </c>
      <c r="N271" s="12">
        <v>0</v>
      </c>
      <c r="O271" s="12">
        <v>1</v>
      </c>
      <c r="P271" s="12">
        <v>0</v>
      </c>
      <c r="Q271" s="12" t="s">
        <v>526</v>
      </c>
      <c r="R271" s="12" t="s">
        <v>526</v>
      </c>
      <c r="S271" s="12" t="s">
        <v>526</v>
      </c>
    </row>
    <row r="272" spans="1:19" x14ac:dyDescent="0.25">
      <c r="A272" t="str">
        <f>'raw data'!F272</f>
        <v>BACHELOR</v>
      </c>
      <c r="B272" s="7">
        <v>2</v>
      </c>
      <c r="C272" s="12">
        <v>3</v>
      </c>
      <c r="D272" s="12">
        <v>2</v>
      </c>
      <c r="E272" s="12">
        <v>1</v>
      </c>
      <c r="F272" s="12">
        <v>5</v>
      </c>
      <c r="G272" s="12">
        <v>5</v>
      </c>
      <c r="H272" s="12">
        <v>5</v>
      </c>
      <c r="I272" s="12">
        <v>2</v>
      </c>
      <c r="J272" s="12">
        <v>2</v>
      </c>
      <c r="K272" s="12">
        <v>1</v>
      </c>
      <c r="L272" s="12">
        <v>1</v>
      </c>
      <c r="M272" s="12">
        <v>0</v>
      </c>
      <c r="N272" s="12">
        <v>1</v>
      </c>
      <c r="O272" s="12">
        <v>5</v>
      </c>
      <c r="P272" s="12">
        <v>1</v>
      </c>
      <c r="Q272" s="12">
        <v>2</v>
      </c>
      <c r="R272" s="12">
        <v>1</v>
      </c>
      <c r="S272" s="12">
        <v>1</v>
      </c>
    </row>
    <row r="273" spans="1:19" x14ac:dyDescent="0.25">
      <c r="A273" t="str">
        <f>'raw data'!F273</f>
        <v>DIPLOMA</v>
      </c>
      <c r="B273" s="7">
        <v>1</v>
      </c>
      <c r="C273" s="12">
        <v>1</v>
      </c>
      <c r="D273" s="12">
        <v>1</v>
      </c>
      <c r="E273" s="12">
        <v>5</v>
      </c>
      <c r="F273" s="12">
        <v>2</v>
      </c>
      <c r="G273" s="12">
        <v>1</v>
      </c>
      <c r="H273" s="12" t="s">
        <v>526</v>
      </c>
      <c r="I273" s="12">
        <v>1</v>
      </c>
      <c r="J273" s="12">
        <v>1</v>
      </c>
      <c r="K273" s="12" t="s">
        <v>526</v>
      </c>
      <c r="L273" s="12">
        <v>1</v>
      </c>
      <c r="M273" s="12">
        <v>0</v>
      </c>
      <c r="N273" s="12">
        <v>1</v>
      </c>
      <c r="O273" s="12">
        <v>4</v>
      </c>
      <c r="P273" s="12">
        <v>0</v>
      </c>
      <c r="Q273" s="12" t="s">
        <v>526</v>
      </c>
      <c r="R273" s="12">
        <v>1</v>
      </c>
      <c r="S273" s="12">
        <v>1</v>
      </c>
    </row>
    <row r="274" spans="1:19" x14ac:dyDescent="0.25">
      <c r="A274" t="str">
        <f>'raw data'!F274</f>
        <v>DIPLOMA</v>
      </c>
      <c r="B274" s="7">
        <v>1</v>
      </c>
      <c r="C274" s="12">
        <v>5</v>
      </c>
      <c r="D274" s="12">
        <v>1</v>
      </c>
      <c r="E274" s="12">
        <v>1</v>
      </c>
      <c r="F274" s="12" t="s">
        <v>526</v>
      </c>
      <c r="G274" s="12" t="s">
        <v>526</v>
      </c>
      <c r="H274" s="12">
        <v>5</v>
      </c>
      <c r="I274" s="12">
        <v>5</v>
      </c>
      <c r="J274" s="12">
        <v>2</v>
      </c>
      <c r="K274" s="12">
        <v>1</v>
      </c>
      <c r="L274" s="12">
        <v>1</v>
      </c>
      <c r="M274" s="12">
        <v>0</v>
      </c>
      <c r="N274" s="12">
        <v>0</v>
      </c>
      <c r="O274" s="12">
        <v>4</v>
      </c>
      <c r="P274" s="12">
        <v>0</v>
      </c>
      <c r="Q274" s="12" t="s">
        <v>526</v>
      </c>
      <c r="R274" s="12">
        <v>1</v>
      </c>
      <c r="S274" s="12">
        <v>1</v>
      </c>
    </row>
    <row r="275" spans="1:19" x14ac:dyDescent="0.25">
      <c r="A275" t="str">
        <f>'raw data'!F275</f>
        <v>BACHELOR</v>
      </c>
      <c r="B275" s="7">
        <v>2</v>
      </c>
      <c r="C275" s="12">
        <v>2</v>
      </c>
      <c r="D275" s="12">
        <v>2</v>
      </c>
      <c r="E275" s="12">
        <v>5</v>
      </c>
      <c r="F275" s="12" t="s">
        <v>526</v>
      </c>
      <c r="G275" s="12">
        <v>1</v>
      </c>
      <c r="H275" s="12" t="s">
        <v>526</v>
      </c>
      <c r="I275" s="12" t="s">
        <v>526</v>
      </c>
      <c r="J275" s="12">
        <v>1</v>
      </c>
      <c r="K275" s="12">
        <v>0</v>
      </c>
      <c r="L275" s="12">
        <v>1</v>
      </c>
      <c r="M275" s="12">
        <v>0</v>
      </c>
      <c r="N275" s="12">
        <v>0</v>
      </c>
      <c r="O275" s="12">
        <v>1</v>
      </c>
      <c r="P275" s="12">
        <v>0</v>
      </c>
      <c r="Q275" s="12" t="s">
        <v>526</v>
      </c>
      <c r="R275" s="12">
        <v>0</v>
      </c>
      <c r="S275" s="12">
        <v>0</v>
      </c>
    </row>
    <row r="276" spans="1:19" x14ac:dyDescent="0.25">
      <c r="A276" t="str">
        <f>'raw data'!F276</f>
        <v>BACHELOR</v>
      </c>
      <c r="B276" s="7">
        <v>2</v>
      </c>
      <c r="C276" s="12">
        <v>4</v>
      </c>
      <c r="D276" s="12" t="s">
        <v>526</v>
      </c>
      <c r="E276" s="12" t="s">
        <v>526</v>
      </c>
      <c r="F276" s="12" t="s">
        <v>526</v>
      </c>
      <c r="G276" s="12">
        <v>5</v>
      </c>
      <c r="H276" s="12">
        <v>5</v>
      </c>
      <c r="I276" s="12">
        <v>5</v>
      </c>
      <c r="J276" s="12">
        <v>2</v>
      </c>
      <c r="K276" s="12">
        <v>1</v>
      </c>
      <c r="L276" s="12">
        <v>1</v>
      </c>
      <c r="M276" s="12">
        <v>1</v>
      </c>
      <c r="N276" s="12">
        <v>0</v>
      </c>
      <c r="O276" s="12">
        <v>3</v>
      </c>
      <c r="P276" s="12">
        <v>0</v>
      </c>
      <c r="Q276" s="12" t="s">
        <v>526</v>
      </c>
      <c r="R276" s="12">
        <v>1</v>
      </c>
      <c r="S276" s="12">
        <v>1</v>
      </c>
    </row>
    <row r="277" spans="1:19" x14ac:dyDescent="0.25">
      <c r="A277" t="str">
        <f>'raw data'!F277</f>
        <v>BACHELOR</v>
      </c>
      <c r="B277" s="7">
        <v>2</v>
      </c>
      <c r="C277" s="12">
        <v>3</v>
      </c>
      <c r="D277" s="12">
        <v>4</v>
      </c>
      <c r="E277" s="12" t="s">
        <v>526</v>
      </c>
      <c r="F277" s="12">
        <v>1</v>
      </c>
      <c r="G277" s="12">
        <v>2</v>
      </c>
      <c r="H277" s="12">
        <v>2</v>
      </c>
      <c r="I277" s="12">
        <v>2</v>
      </c>
      <c r="J277" s="12">
        <v>1</v>
      </c>
      <c r="K277" s="12">
        <v>1</v>
      </c>
      <c r="L277" s="12">
        <v>1</v>
      </c>
      <c r="M277" s="12">
        <v>0</v>
      </c>
      <c r="N277" s="12">
        <v>0</v>
      </c>
      <c r="O277" s="12">
        <v>4</v>
      </c>
      <c r="P277" s="12">
        <v>1</v>
      </c>
      <c r="Q277" s="12">
        <v>1</v>
      </c>
      <c r="R277" s="12">
        <v>1</v>
      </c>
      <c r="S277" s="12">
        <v>0</v>
      </c>
    </row>
    <row r="278" spans="1:19" x14ac:dyDescent="0.25">
      <c r="A278" t="str">
        <f>'raw data'!F278</f>
        <v>BACHELOR</v>
      </c>
      <c r="B278" s="7">
        <v>2</v>
      </c>
      <c r="C278" s="12">
        <v>2</v>
      </c>
      <c r="D278" s="12">
        <v>2</v>
      </c>
      <c r="E278" s="12">
        <v>5</v>
      </c>
      <c r="F278" s="12" t="s">
        <v>526</v>
      </c>
      <c r="G278" s="12">
        <v>1</v>
      </c>
      <c r="H278" s="12" t="s">
        <v>526</v>
      </c>
      <c r="I278" s="12" t="s">
        <v>526</v>
      </c>
      <c r="J278" s="12">
        <v>1</v>
      </c>
      <c r="K278" s="12">
        <v>0</v>
      </c>
      <c r="L278" s="12">
        <v>1</v>
      </c>
      <c r="M278" s="12">
        <v>0</v>
      </c>
      <c r="N278" s="12">
        <v>1</v>
      </c>
      <c r="O278" s="12">
        <v>1</v>
      </c>
      <c r="P278" s="12">
        <v>0</v>
      </c>
      <c r="Q278" s="12" t="s">
        <v>526</v>
      </c>
      <c r="R278" s="12">
        <v>0</v>
      </c>
      <c r="S278" s="12">
        <v>0</v>
      </c>
    </row>
    <row r="279" spans="1:19" x14ac:dyDescent="0.25">
      <c r="A279" t="str">
        <f>'raw data'!F279</f>
        <v>DIPLOMA</v>
      </c>
      <c r="B279" s="7">
        <v>1</v>
      </c>
      <c r="C279" s="12">
        <v>1</v>
      </c>
      <c r="D279" s="12">
        <v>1</v>
      </c>
      <c r="E279" s="12">
        <v>1</v>
      </c>
      <c r="F279" s="12">
        <v>2</v>
      </c>
      <c r="G279" s="12">
        <v>1</v>
      </c>
      <c r="H279" s="12" t="s">
        <v>526</v>
      </c>
      <c r="I279" s="12">
        <v>1</v>
      </c>
      <c r="J279" s="12">
        <v>1</v>
      </c>
      <c r="K279" s="12">
        <v>1</v>
      </c>
      <c r="L279" s="12">
        <v>1</v>
      </c>
      <c r="M279" s="12">
        <v>0</v>
      </c>
      <c r="N279" s="12">
        <v>1</v>
      </c>
      <c r="O279" s="12">
        <v>2</v>
      </c>
      <c r="P279" s="12">
        <v>0</v>
      </c>
      <c r="Q279" s="12" t="s">
        <v>526</v>
      </c>
      <c r="R279" s="12">
        <v>1</v>
      </c>
      <c r="S279" s="12">
        <v>1</v>
      </c>
    </row>
    <row r="280" spans="1:19" x14ac:dyDescent="0.25">
      <c r="A280" t="str">
        <f>'raw data'!F280</f>
        <v>DIPLOMA</v>
      </c>
      <c r="B280" s="7">
        <v>1</v>
      </c>
      <c r="C280" s="12">
        <v>5</v>
      </c>
      <c r="D280" s="12">
        <v>1</v>
      </c>
      <c r="E280" s="12">
        <v>1</v>
      </c>
      <c r="F280" s="12" t="s">
        <v>526</v>
      </c>
      <c r="G280" s="12" t="s">
        <v>526</v>
      </c>
      <c r="H280" s="12">
        <v>5</v>
      </c>
      <c r="I280" s="12">
        <v>2</v>
      </c>
      <c r="J280" s="12">
        <v>2</v>
      </c>
      <c r="K280" s="12" t="s">
        <v>526</v>
      </c>
      <c r="L280" s="12">
        <v>1</v>
      </c>
      <c r="M280" s="12">
        <v>0</v>
      </c>
      <c r="N280" s="12">
        <v>0</v>
      </c>
      <c r="O280" s="12">
        <v>4</v>
      </c>
      <c r="P280" s="12">
        <v>0</v>
      </c>
      <c r="Q280" s="12" t="s">
        <v>526</v>
      </c>
      <c r="R280" s="12">
        <v>1</v>
      </c>
      <c r="S280" s="12">
        <v>1</v>
      </c>
    </row>
    <row r="281" spans="1:19" x14ac:dyDescent="0.25">
      <c r="A281" t="str">
        <f>'raw data'!F281</f>
        <v>BACHELOR</v>
      </c>
      <c r="B281" s="7">
        <v>2</v>
      </c>
      <c r="C281" s="12">
        <v>3</v>
      </c>
      <c r="D281" s="12" t="s">
        <v>526</v>
      </c>
      <c r="E281" s="12" t="s">
        <v>526</v>
      </c>
      <c r="F281" s="12" t="s">
        <v>526</v>
      </c>
      <c r="G281" s="12">
        <v>5</v>
      </c>
      <c r="H281" s="12">
        <v>5</v>
      </c>
      <c r="I281" s="12">
        <v>5</v>
      </c>
      <c r="J281" s="12">
        <v>2</v>
      </c>
      <c r="K281" s="12">
        <v>1</v>
      </c>
      <c r="L281" s="12">
        <v>1</v>
      </c>
      <c r="M281" s="12">
        <v>1</v>
      </c>
      <c r="N281" s="12">
        <v>0</v>
      </c>
      <c r="O281" s="12">
        <v>3</v>
      </c>
      <c r="P281" s="12">
        <v>0</v>
      </c>
      <c r="Q281" s="12" t="s">
        <v>526</v>
      </c>
      <c r="R281" s="12">
        <v>1</v>
      </c>
      <c r="S281" s="12">
        <v>1</v>
      </c>
    </row>
    <row r="282" spans="1:19" x14ac:dyDescent="0.25">
      <c r="A282" t="str">
        <f>'raw data'!F282</f>
        <v>BACHELOR</v>
      </c>
      <c r="B282" s="7">
        <v>2</v>
      </c>
      <c r="C282" s="12">
        <v>4</v>
      </c>
      <c r="D282" s="12">
        <v>2</v>
      </c>
      <c r="E282" s="12">
        <v>1</v>
      </c>
      <c r="F282" s="12">
        <v>5</v>
      </c>
      <c r="G282" s="12">
        <v>5</v>
      </c>
      <c r="H282" s="12">
        <v>5</v>
      </c>
      <c r="I282" s="12">
        <v>2</v>
      </c>
      <c r="J282" s="12">
        <v>2</v>
      </c>
      <c r="K282" s="12" t="s">
        <v>526</v>
      </c>
      <c r="L282" s="12">
        <v>1</v>
      </c>
      <c r="M282" s="12">
        <v>0</v>
      </c>
      <c r="N282" s="12">
        <v>0</v>
      </c>
      <c r="O282" s="12">
        <v>5</v>
      </c>
      <c r="P282" s="12">
        <v>1</v>
      </c>
      <c r="Q282" s="12">
        <v>1</v>
      </c>
      <c r="R282" s="12">
        <v>1</v>
      </c>
      <c r="S282" s="12">
        <v>0</v>
      </c>
    </row>
    <row r="283" spans="1:19" x14ac:dyDescent="0.25">
      <c r="A283" t="str">
        <f>'raw data'!F283</f>
        <v>DIPLOMA</v>
      </c>
      <c r="B283" s="7">
        <v>1</v>
      </c>
      <c r="C283" s="12">
        <v>3</v>
      </c>
      <c r="D283" s="12">
        <v>4</v>
      </c>
      <c r="E283" s="12" t="s">
        <v>526</v>
      </c>
      <c r="F283" s="12">
        <v>1</v>
      </c>
      <c r="G283" s="12">
        <v>1</v>
      </c>
      <c r="H283" s="12">
        <v>2</v>
      </c>
      <c r="I283" s="12" t="s">
        <v>526</v>
      </c>
      <c r="J283" s="12">
        <v>5</v>
      </c>
      <c r="K283" s="12">
        <v>0</v>
      </c>
      <c r="L283" s="12">
        <v>1</v>
      </c>
      <c r="M283" s="12" t="s">
        <v>526</v>
      </c>
      <c r="N283" s="12">
        <v>0</v>
      </c>
      <c r="O283" s="12">
        <v>3</v>
      </c>
      <c r="P283" s="12">
        <v>1</v>
      </c>
      <c r="Q283" s="12">
        <v>1</v>
      </c>
      <c r="R283" s="12">
        <v>1</v>
      </c>
      <c r="S283" s="12" t="s">
        <v>526</v>
      </c>
    </row>
    <row r="284" spans="1:19" x14ac:dyDescent="0.25">
      <c r="A284" t="str">
        <f>'raw data'!F284</f>
        <v>BACHELOR</v>
      </c>
      <c r="B284" s="7">
        <v>2</v>
      </c>
      <c r="C284" s="12">
        <v>2</v>
      </c>
      <c r="D284" s="12">
        <v>2</v>
      </c>
      <c r="E284" s="12">
        <v>4</v>
      </c>
      <c r="F284" s="12">
        <v>1</v>
      </c>
      <c r="G284" s="12">
        <v>1</v>
      </c>
      <c r="H284" s="12">
        <v>1</v>
      </c>
      <c r="I284" s="12">
        <v>1</v>
      </c>
      <c r="J284" s="12" t="s">
        <v>526</v>
      </c>
      <c r="K284" s="12">
        <v>1</v>
      </c>
      <c r="L284" s="12">
        <v>1</v>
      </c>
      <c r="M284" s="12">
        <v>0</v>
      </c>
      <c r="N284" s="12">
        <v>1</v>
      </c>
      <c r="O284" s="12">
        <v>3</v>
      </c>
      <c r="P284" s="12">
        <v>1</v>
      </c>
      <c r="Q284" s="12">
        <v>4</v>
      </c>
      <c r="R284" s="12">
        <v>1</v>
      </c>
      <c r="S284" s="12">
        <v>1</v>
      </c>
    </row>
    <row r="285" spans="1:19" x14ac:dyDescent="0.25">
      <c r="A285" t="str">
        <f>'raw data'!F285</f>
        <v>BACHELOR</v>
      </c>
      <c r="B285" s="7">
        <v>2</v>
      </c>
      <c r="C285" s="12">
        <v>3</v>
      </c>
      <c r="D285" s="12">
        <v>2</v>
      </c>
      <c r="E285" s="12">
        <v>1</v>
      </c>
      <c r="F285" s="12">
        <v>1</v>
      </c>
      <c r="G285" s="12">
        <v>2</v>
      </c>
      <c r="H285" s="12">
        <v>2</v>
      </c>
      <c r="I285" s="12">
        <v>1</v>
      </c>
      <c r="J285" s="12">
        <v>1</v>
      </c>
      <c r="K285" s="12">
        <v>0</v>
      </c>
      <c r="L285" s="12" t="s">
        <v>526</v>
      </c>
      <c r="M285" s="12">
        <v>0</v>
      </c>
      <c r="N285" s="12">
        <v>0</v>
      </c>
      <c r="O285" s="12">
        <v>5</v>
      </c>
      <c r="P285" s="12" t="s">
        <v>526</v>
      </c>
      <c r="Q285" s="12" t="s">
        <v>526</v>
      </c>
      <c r="R285" s="12">
        <v>1</v>
      </c>
      <c r="S285" s="12">
        <v>0</v>
      </c>
    </row>
    <row r="286" spans="1:19" x14ac:dyDescent="0.25">
      <c r="A286" t="str">
        <f>'raw data'!F286</f>
        <v>BACHELOR</v>
      </c>
      <c r="B286" s="7">
        <v>2</v>
      </c>
      <c r="C286" s="12">
        <v>2</v>
      </c>
      <c r="D286" s="12">
        <v>2</v>
      </c>
      <c r="E286" s="12">
        <v>5</v>
      </c>
      <c r="F286" s="12">
        <v>1</v>
      </c>
      <c r="G286" s="12">
        <v>2</v>
      </c>
      <c r="H286" s="12">
        <v>1</v>
      </c>
      <c r="I286" s="12">
        <v>1</v>
      </c>
      <c r="J286" s="12">
        <v>2</v>
      </c>
      <c r="K286" s="12">
        <v>1</v>
      </c>
      <c r="L286" s="12">
        <v>1</v>
      </c>
      <c r="M286" s="12">
        <v>0</v>
      </c>
      <c r="N286" s="12">
        <v>0</v>
      </c>
      <c r="O286" s="12">
        <v>2</v>
      </c>
      <c r="P286" s="12">
        <v>1</v>
      </c>
      <c r="Q286" s="12">
        <v>3</v>
      </c>
      <c r="R286" s="12" t="s">
        <v>526</v>
      </c>
      <c r="S286" s="12">
        <v>1</v>
      </c>
    </row>
    <row r="287" spans="1:19" x14ac:dyDescent="0.25">
      <c r="A287" t="str">
        <f>'raw data'!F287</f>
        <v>DIPLOMA</v>
      </c>
      <c r="B287" s="7">
        <v>1</v>
      </c>
      <c r="C287" s="12">
        <v>4</v>
      </c>
      <c r="D287" s="12">
        <v>1</v>
      </c>
      <c r="E287" s="12">
        <v>1</v>
      </c>
      <c r="F287" s="12" t="s">
        <v>526</v>
      </c>
      <c r="G287" s="12" t="s">
        <v>526</v>
      </c>
      <c r="H287" s="12">
        <v>5</v>
      </c>
      <c r="I287" s="12">
        <v>2</v>
      </c>
      <c r="J287" s="12">
        <v>2</v>
      </c>
      <c r="K287" s="12" t="s">
        <v>526</v>
      </c>
      <c r="L287" s="12">
        <v>0</v>
      </c>
      <c r="M287" s="12">
        <v>0</v>
      </c>
      <c r="N287" s="12">
        <v>1</v>
      </c>
      <c r="O287" s="12">
        <v>4</v>
      </c>
      <c r="P287" s="12">
        <v>0</v>
      </c>
      <c r="Q287" s="12" t="s">
        <v>526</v>
      </c>
      <c r="R287" s="12">
        <v>1</v>
      </c>
      <c r="S287" s="12">
        <v>0</v>
      </c>
    </row>
    <row r="288" spans="1:19" x14ac:dyDescent="0.25">
      <c r="A288" t="str">
        <f>'raw data'!F288</f>
        <v>BACHELOR</v>
      </c>
      <c r="B288" s="7">
        <v>2</v>
      </c>
      <c r="C288" s="12">
        <v>3</v>
      </c>
      <c r="D288" s="12">
        <v>4</v>
      </c>
      <c r="E288" s="12" t="s">
        <v>526</v>
      </c>
      <c r="F288" s="12">
        <v>5</v>
      </c>
      <c r="G288" s="12">
        <v>5</v>
      </c>
      <c r="H288" s="12">
        <v>5</v>
      </c>
      <c r="I288" s="12">
        <v>5</v>
      </c>
      <c r="J288" s="12" t="s">
        <v>526</v>
      </c>
      <c r="K288" s="12">
        <v>1</v>
      </c>
      <c r="L288" s="12">
        <v>1</v>
      </c>
      <c r="M288" s="12">
        <v>1</v>
      </c>
      <c r="N288" s="12">
        <v>0</v>
      </c>
      <c r="O288" s="12">
        <v>3</v>
      </c>
      <c r="P288" s="12">
        <v>0</v>
      </c>
      <c r="Q288" s="12" t="s">
        <v>526</v>
      </c>
      <c r="R288" s="12">
        <v>1</v>
      </c>
      <c r="S288" s="12">
        <v>1</v>
      </c>
    </row>
    <row r="289" spans="1:19" x14ac:dyDescent="0.25">
      <c r="A289" t="str">
        <f>'raw data'!F289</f>
        <v>BACHELOR</v>
      </c>
      <c r="B289" s="7">
        <v>2</v>
      </c>
      <c r="C289" s="12">
        <v>3</v>
      </c>
      <c r="D289" s="12" t="s">
        <v>526</v>
      </c>
      <c r="E289" s="12" t="s">
        <v>526</v>
      </c>
      <c r="F289" s="12">
        <v>5</v>
      </c>
      <c r="G289" s="12">
        <v>5</v>
      </c>
      <c r="H289" s="12">
        <v>5</v>
      </c>
      <c r="I289" s="12">
        <v>2</v>
      </c>
      <c r="J289" s="12">
        <v>2</v>
      </c>
      <c r="K289" s="12">
        <v>1</v>
      </c>
      <c r="L289" s="12">
        <v>0</v>
      </c>
      <c r="M289" s="12">
        <v>0</v>
      </c>
      <c r="N289" s="12">
        <v>1</v>
      </c>
      <c r="O289" s="12">
        <v>5</v>
      </c>
      <c r="P289" s="12">
        <v>1</v>
      </c>
      <c r="Q289" s="12">
        <v>2</v>
      </c>
      <c r="R289" s="12">
        <v>1</v>
      </c>
      <c r="S289" s="12">
        <v>1</v>
      </c>
    </row>
    <row r="290" spans="1:19" x14ac:dyDescent="0.25">
      <c r="A290" t="str">
        <f>'raw data'!F290</f>
        <v>DIPLOMA</v>
      </c>
      <c r="B290" s="7">
        <v>1</v>
      </c>
      <c r="C290" s="12">
        <v>3</v>
      </c>
      <c r="D290" s="12">
        <v>4</v>
      </c>
      <c r="E290" s="12" t="s">
        <v>526</v>
      </c>
      <c r="F290" s="12">
        <v>1</v>
      </c>
      <c r="G290" s="12">
        <v>1</v>
      </c>
      <c r="H290" s="12">
        <v>2</v>
      </c>
      <c r="I290" s="12">
        <v>1</v>
      </c>
      <c r="J290" s="12">
        <v>5</v>
      </c>
      <c r="K290" s="12">
        <v>0</v>
      </c>
      <c r="L290" s="12">
        <v>1</v>
      </c>
      <c r="M290" s="12" t="s">
        <v>526</v>
      </c>
      <c r="N290" s="12">
        <v>0</v>
      </c>
      <c r="O290" s="12">
        <v>3</v>
      </c>
      <c r="P290" s="12">
        <v>1</v>
      </c>
      <c r="Q290" s="12">
        <v>1</v>
      </c>
      <c r="R290" s="12">
        <v>1</v>
      </c>
      <c r="S290" s="12" t="s">
        <v>526</v>
      </c>
    </row>
    <row r="291" spans="1:19" x14ac:dyDescent="0.25">
      <c r="A291" t="str">
        <f>'raw data'!F291</f>
        <v>DIPLOMA</v>
      </c>
      <c r="B291" s="7">
        <v>1</v>
      </c>
      <c r="C291" s="12">
        <v>1</v>
      </c>
      <c r="D291" s="12">
        <v>1</v>
      </c>
      <c r="E291" s="12">
        <v>1</v>
      </c>
      <c r="F291" s="12">
        <v>2</v>
      </c>
      <c r="G291" s="12">
        <v>1</v>
      </c>
      <c r="H291" s="12">
        <v>1</v>
      </c>
      <c r="I291" s="12">
        <v>1</v>
      </c>
      <c r="J291" s="12">
        <v>1</v>
      </c>
      <c r="K291" s="12">
        <v>1</v>
      </c>
      <c r="L291" s="12">
        <v>1</v>
      </c>
      <c r="M291" s="12">
        <v>0</v>
      </c>
      <c r="N291" s="12" t="s">
        <v>526</v>
      </c>
      <c r="O291" s="12">
        <v>3</v>
      </c>
      <c r="P291" s="12">
        <v>0</v>
      </c>
      <c r="Q291" s="12" t="s">
        <v>526</v>
      </c>
      <c r="R291" s="12" t="s">
        <v>526</v>
      </c>
      <c r="S291" s="12" t="s">
        <v>526</v>
      </c>
    </row>
    <row r="292" spans="1:19" x14ac:dyDescent="0.25">
      <c r="A292" t="str">
        <f>'raw data'!F292</f>
        <v>BACHELOR</v>
      </c>
      <c r="B292" s="7">
        <v>2</v>
      </c>
      <c r="C292" s="12">
        <v>3</v>
      </c>
      <c r="D292" s="12">
        <v>4</v>
      </c>
      <c r="E292" s="12" t="s">
        <v>526</v>
      </c>
      <c r="F292" s="12">
        <v>1</v>
      </c>
      <c r="G292" s="12">
        <v>2</v>
      </c>
      <c r="H292" s="12">
        <v>2</v>
      </c>
      <c r="I292" s="12">
        <v>2</v>
      </c>
      <c r="J292" s="12">
        <v>1</v>
      </c>
      <c r="K292" s="12">
        <v>1</v>
      </c>
      <c r="L292" s="12" t="s">
        <v>526</v>
      </c>
      <c r="M292" s="12">
        <v>0</v>
      </c>
      <c r="N292" s="12">
        <v>1</v>
      </c>
      <c r="O292" s="12">
        <v>4</v>
      </c>
      <c r="P292" s="12">
        <v>1</v>
      </c>
      <c r="Q292" s="12">
        <v>4</v>
      </c>
      <c r="R292" s="12">
        <v>0</v>
      </c>
      <c r="S292" s="12">
        <v>0</v>
      </c>
    </row>
    <row r="293" spans="1:19" x14ac:dyDescent="0.25">
      <c r="A293" t="str">
        <f>'raw data'!F293</f>
        <v>DIPLOMA</v>
      </c>
      <c r="B293" s="7">
        <v>1</v>
      </c>
      <c r="C293" s="12">
        <v>3</v>
      </c>
      <c r="D293" s="12">
        <v>4</v>
      </c>
      <c r="E293" s="12" t="s">
        <v>526</v>
      </c>
      <c r="F293" s="12">
        <v>1</v>
      </c>
      <c r="G293" s="12">
        <v>1</v>
      </c>
      <c r="H293" s="12">
        <v>2</v>
      </c>
      <c r="I293" s="12" t="s">
        <v>526</v>
      </c>
      <c r="J293" s="12">
        <v>5</v>
      </c>
      <c r="K293" s="12">
        <v>0</v>
      </c>
      <c r="L293" s="12">
        <v>1</v>
      </c>
      <c r="M293" s="12" t="s">
        <v>526</v>
      </c>
      <c r="N293" s="12">
        <v>0</v>
      </c>
      <c r="O293" s="12">
        <v>3</v>
      </c>
      <c r="P293" s="12">
        <v>1</v>
      </c>
      <c r="Q293" s="12">
        <v>1</v>
      </c>
      <c r="R293" s="12">
        <v>1</v>
      </c>
      <c r="S293" s="12" t="s">
        <v>526</v>
      </c>
    </row>
    <row r="294" spans="1:19" x14ac:dyDescent="0.25">
      <c r="A294" t="str">
        <f>'raw data'!F294</f>
        <v>DIPLOMA</v>
      </c>
      <c r="B294" s="7">
        <v>1</v>
      </c>
      <c r="C294" s="12">
        <v>3</v>
      </c>
      <c r="D294" s="12" t="s">
        <v>526</v>
      </c>
      <c r="E294" s="12" t="s">
        <v>526</v>
      </c>
      <c r="F294" s="12">
        <v>5</v>
      </c>
      <c r="G294" s="12">
        <v>2</v>
      </c>
      <c r="H294" s="12">
        <v>2</v>
      </c>
      <c r="I294" s="12">
        <v>2</v>
      </c>
      <c r="J294" s="12">
        <v>2</v>
      </c>
      <c r="K294" s="12">
        <v>0</v>
      </c>
      <c r="L294" s="12">
        <v>0</v>
      </c>
      <c r="M294" s="12" t="s">
        <v>526</v>
      </c>
      <c r="N294" s="12">
        <v>1</v>
      </c>
      <c r="O294" s="12">
        <v>5</v>
      </c>
      <c r="P294" s="12">
        <v>1</v>
      </c>
      <c r="Q294" s="12">
        <v>2</v>
      </c>
      <c r="R294" s="12">
        <v>1</v>
      </c>
      <c r="S294" s="12">
        <v>1</v>
      </c>
    </row>
    <row r="295" spans="1:19" x14ac:dyDescent="0.25">
      <c r="A295" t="str">
        <f>'raw data'!F295</f>
        <v>DIPLOMA</v>
      </c>
      <c r="B295" s="7">
        <v>1</v>
      </c>
      <c r="C295" s="12">
        <v>1</v>
      </c>
      <c r="D295" s="12">
        <v>1</v>
      </c>
      <c r="E295" s="12">
        <v>1</v>
      </c>
      <c r="F295" s="12">
        <v>2</v>
      </c>
      <c r="G295" s="12">
        <v>1</v>
      </c>
      <c r="H295" s="12">
        <v>1</v>
      </c>
      <c r="I295" s="12">
        <v>1</v>
      </c>
      <c r="J295" s="12">
        <v>1</v>
      </c>
      <c r="K295" s="12">
        <v>1</v>
      </c>
      <c r="L295" s="12" t="s">
        <v>526</v>
      </c>
      <c r="M295" s="12">
        <v>0</v>
      </c>
      <c r="N295" s="12">
        <v>1</v>
      </c>
      <c r="O295" s="12">
        <v>4</v>
      </c>
      <c r="P295" s="12">
        <v>0</v>
      </c>
      <c r="Q295" s="12" t="s">
        <v>526</v>
      </c>
      <c r="R295" s="12">
        <v>1</v>
      </c>
      <c r="S295" s="12" t="s">
        <v>526</v>
      </c>
    </row>
    <row r="296" spans="1:19" x14ac:dyDescent="0.25">
      <c r="A296" t="str">
        <f>'raw data'!F296</f>
        <v>BACHELOR</v>
      </c>
      <c r="B296" s="7">
        <v>2</v>
      </c>
      <c r="C296" s="12">
        <v>3</v>
      </c>
      <c r="D296" s="12" t="s">
        <v>526</v>
      </c>
      <c r="E296" s="12" t="s">
        <v>526</v>
      </c>
      <c r="F296" s="12">
        <v>5</v>
      </c>
      <c r="G296" s="12">
        <v>2</v>
      </c>
      <c r="H296" s="12">
        <v>5</v>
      </c>
      <c r="I296" s="12">
        <v>2</v>
      </c>
      <c r="J296" s="12">
        <v>2</v>
      </c>
      <c r="K296" s="12">
        <v>0</v>
      </c>
      <c r="L296" s="12">
        <v>0</v>
      </c>
      <c r="M296" s="12">
        <v>0</v>
      </c>
      <c r="N296" s="12">
        <v>1</v>
      </c>
      <c r="O296" s="12">
        <v>5</v>
      </c>
      <c r="P296" s="12">
        <v>1</v>
      </c>
      <c r="Q296" s="12">
        <v>2</v>
      </c>
      <c r="R296" s="12">
        <v>1</v>
      </c>
      <c r="S296" s="12">
        <v>1</v>
      </c>
    </row>
    <row r="297" spans="1:19" x14ac:dyDescent="0.25">
      <c r="A297" t="str">
        <f>'raw data'!F297</f>
        <v>DIPLOMA</v>
      </c>
      <c r="B297" s="7">
        <v>1</v>
      </c>
      <c r="C297" s="12">
        <v>4</v>
      </c>
      <c r="D297" s="12" t="s">
        <v>526</v>
      </c>
      <c r="E297" s="12" t="s">
        <v>526</v>
      </c>
      <c r="F297" s="12">
        <v>2</v>
      </c>
      <c r="G297" s="12" t="s">
        <v>526</v>
      </c>
      <c r="H297" s="12">
        <v>5</v>
      </c>
      <c r="I297" s="12" t="s">
        <v>526</v>
      </c>
      <c r="J297" s="12" t="s">
        <v>526</v>
      </c>
      <c r="K297" s="12">
        <v>1</v>
      </c>
      <c r="L297" s="12">
        <v>1</v>
      </c>
      <c r="M297" s="12">
        <v>0</v>
      </c>
      <c r="N297" s="12">
        <v>0</v>
      </c>
      <c r="O297" s="12">
        <v>4</v>
      </c>
      <c r="P297" s="12">
        <v>0</v>
      </c>
      <c r="Q297" s="12" t="s">
        <v>526</v>
      </c>
      <c r="R297" s="12">
        <v>1</v>
      </c>
      <c r="S297" s="12">
        <v>0</v>
      </c>
    </row>
    <row r="298" spans="1:19" x14ac:dyDescent="0.25">
      <c r="A298" t="str">
        <f>'raw data'!F298</f>
        <v>DIPLOMA</v>
      </c>
      <c r="B298" s="7">
        <v>1</v>
      </c>
      <c r="C298" s="12">
        <v>1</v>
      </c>
      <c r="D298" s="12">
        <v>1</v>
      </c>
      <c r="E298" s="12">
        <v>5</v>
      </c>
      <c r="F298" s="12">
        <v>2</v>
      </c>
      <c r="G298" s="12">
        <v>1</v>
      </c>
      <c r="H298" s="12" t="s">
        <v>526</v>
      </c>
      <c r="I298" s="12">
        <v>1</v>
      </c>
      <c r="J298" s="12">
        <v>2</v>
      </c>
      <c r="K298" s="12" t="s">
        <v>526</v>
      </c>
      <c r="L298" s="12">
        <v>1</v>
      </c>
      <c r="M298" s="12">
        <v>0</v>
      </c>
      <c r="N298" s="12">
        <v>1</v>
      </c>
      <c r="O298" s="12">
        <v>4</v>
      </c>
      <c r="P298" s="12">
        <v>0</v>
      </c>
      <c r="Q298" s="12" t="s">
        <v>526</v>
      </c>
      <c r="R298" s="12">
        <v>1</v>
      </c>
      <c r="S298" s="12" t="s">
        <v>526</v>
      </c>
    </row>
    <row r="299" spans="1:19" x14ac:dyDescent="0.25">
      <c r="A299" t="str">
        <f>'raw data'!F299</f>
        <v>BACHELOR</v>
      </c>
      <c r="B299" s="7">
        <v>2</v>
      </c>
      <c r="C299" s="12">
        <v>4</v>
      </c>
      <c r="D299" s="12" t="s">
        <v>526</v>
      </c>
      <c r="E299" s="12" t="s">
        <v>526</v>
      </c>
      <c r="F299" s="12" t="s">
        <v>526</v>
      </c>
      <c r="G299" s="12" t="s">
        <v>526</v>
      </c>
      <c r="H299" s="12">
        <v>5</v>
      </c>
      <c r="I299" s="12" t="s">
        <v>526</v>
      </c>
      <c r="J299" s="12">
        <v>2</v>
      </c>
      <c r="K299" s="12">
        <v>1</v>
      </c>
      <c r="L299" s="12">
        <v>1</v>
      </c>
      <c r="M299" s="12">
        <v>1</v>
      </c>
      <c r="N299" s="12">
        <v>0</v>
      </c>
      <c r="O299" s="12">
        <v>1</v>
      </c>
      <c r="P299" s="12">
        <v>1</v>
      </c>
      <c r="Q299" s="12">
        <v>4</v>
      </c>
      <c r="R299" s="12">
        <v>1</v>
      </c>
      <c r="S299" s="12">
        <v>1</v>
      </c>
    </row>
    <row r="300" spans="1:19" x14ac:dyDescent="0.25">
      <c r="A300" t="str">
        <f>'raw data'!F300</f>
        <v>DIPLOMA</v>
      </c>
      <c r="B300" s="7">
        <v>1</v>
      </c>
      <c r="C300" s="12">
        <v>3</v>
      </c>
      <c r="D300" s="12">
        <v>4</v>
      </c>
      <c r="E300" s="12" t="s">
        <v>526</v>
      </c>
      <c r="F300" s="12">
        <v>1</v>
      </c>
      <c r="G300" s="12">
        <v>1</v>
      </c>
      <c r="H300" s="12">
        <v>2</v>
      </c>
      <c r="I300" s="12">
        <v>1</v>
      </c>
      <c r="J300" s="12">
        <v>1</v>
      </c>
      <c r="K300" s="12">
        <v>0</v>
      </c>
      <c r="L300" s="12">
        <v>1</v>
      </c>
      <c r="M300" s="12" t="s">
        <v>526</v>
      </c>
      <c r="N300" s="12">
        <v>0</v>
      </c>
      <c r="O300" s="12">
        <v>3</v>
      </c>
      <c r="P300" s="12">
        <v>1</v>
      </c>
      <c r="Q300" s="12">
        <v>1</v>
      </c>
      <c r="R300" s="12">
        <v>1</v>
      </c>
      <c r="S300" s="12" t="s">
        <v>526</v>
      </c>
    </row>
    <row r="301" spans="1:19" x14ac:dyDescent="0.25">
      <c r="A301" t="str">
        <f>'raw data'!F301</f>
        <v>DIPLOMA</v>
      </c>
      <c r="B301" s="7">
        <v>1</v>
      </c>
      <c r="C301" s="12">
        <v>2</v>
      </c>
      <c r="D301" s="12">
        <v>1</v>
      </c>
      <c r="E301" s="12">
        <v>4</v>
      </c>
      <c r="F301" s="12">
        <v>1</v>
      </c>
      <c r="G301" s="12">
        <v>1</v>
      </c>
      <c r="H301" s="12">
        <v>2</v>
      </c>
      <c r="I301" s="12">
        <v>1</v>
      </c>
      <c r="J301" s="12">
        <v>5</v>
      </c>
      <c r="K301" s="12">
        <v>0</v>
      </c>
      <c r="L301" s="12">
        <v>1</v>
      </c>
      <c r="M301" s="12">
        <v>0</v>
      </c>
      <c r="N301" s="12" t="s">
        <v>526</v>
      </c>
      <c r="O301" s="12">
        <v>3</v>
      </c>
      <c r="P301" s="12" t="s">
        <v>526</v>
      </c>
      <c r="Q301" s="12" t="s">
        <v>526</v>
      </c>
      <c r="R301" s="12">
        <v>0</v>
      </c>
      <c r="S301" s="12">
        <v>0</v>
      </c>
    </row>
    <row r="302" spans="1:19" x14ac:dyDescent="0.25">
      <c r="A302" t="str">
        <f>'raw data'!F302</f>
        <v>DIPLOMA</v>
      </c>
      <c r="B302" s="7">
        <v>1</v>
      </c>
      <c r="C302" s="12">
        <v>3</v>
      </c>
      <c r="D302" s="12" t="s">
        <v>526</v>
      </c>
      <c r="E302" s="12" t="s">
        <v>526</v>
      </c>
      <c r="F302" s="12">
        <v>5</v>
      </c>
      <c r="G302" s="12">
        <v>2</v>
      </c>
      <c r="H302" s="12">
        <v>2</v>
      </c>
      <c r="I302" s="12">
        <v>1</v>
      </c>
      <c r="J302" s="12">
        <v>1</v>
      </c>
      <c r="K302" s="12">
        <v>1</v>
      </c>
      <c r="L302" s="12">
        <v>0</v>
      </c>
      <c r="M302" s="12" t="s">
        <v>526</v>
      </c>
      <c r="N302" s="12">
        <v>1</v>
      </c>
      <c r="O302" s="12">
        <v>5</v>
      </c>
      <c r="P302" s="12">
        <v>0</v>
      </c>
      <c r="Q302" s="12" t="s">
        <v>526</v>
      </c>
      <c r="R302" s="12">
        <v>1</v>
      </c>
      <c r="S302" s="12">
        <v>1</v>
      </c>
    </row>
    <row r="303" spans="1:19" x14ac:dyDescent="0.25">
      <c r="A303" t="str">
        <f>'raw data'!F303</f>
        <v>BACHELOR</v>
      </c>
      <c r="B303" s="7">
        <v>2</v>
      </c>
      <c r="C303" s="12">
        <v>3</v>
      </c>
      <c r="D303" s="12" t="s">
        <v>526</v>
      </c>
      <c r="E303" s="12" t="s">
        <v>526</v>
      </c>
      <c r="F303" s="12">
        <v>5</v>
      </c>
      <c r="G303" s="12">
        <v>5</v>
      </c>
      <c r="H303" s="12">
        <v>2</v>
      </c>
      <c r="I303" s="12">
        <v>2</v>
      </c>
      <c r="J303" s="12">
        <v>5</v>
      </c>
      <c r="K303" s="12">
        <v>1</v>
      </c>
      <c r="L303" s="12">
        <v>0</v>
      </c>
      <c r="M303" s="12">
        <v>0</v>
      </c>
      <c r="N303" s="12">
        <v>0</v>
      </c>
      <c r="O303" s="12">
        <v>4</v>
      </c>
      <c r="P303" s="12">
        <v>0</v>
      </c>
      <c r="Q303" s="12" t="s">
        <v>526</v>
      </c>
      <c r="R303" s="12" t="s">
        <v>526</v>
      </c>
      <c r="S303" s="12">
        <v>0</v>
      </c>
    </row>
    <row r="304" spans="1:19" x14ac:dyDescent="0.25">
      <c r="A304" t="str">
        <f>'raw data'!F304</f>
        <v>BACHELOR</v>
      </c>
      <c r="B304" s="7">
        <v>2</v>
      </c>
      <c r="C304" s="12">
        <v>2</v>
      </c>
      <c r="D304" s="12">
        <v>2</v>
      </c>
      <c r="E304" s="12">
        <v>2</v>
      </c>
      <c r="F304" s="12">
        <v>1</v>
      </c>
      <c r="G304" s="12">
        <v>2</v>
      </c>
      <c r="H304" s="12">
        <v>2</v>
      </c>
      <c r="I304" s="12">
        <v>2</v>
      </c>
      <c r="J304" s="12">
        <v>2</v>
      </c>
      <c r="K304" s="12">
        <v>1</v>
      </c>
      <c r="L304" s="12">
        <v>1</v>
      </c>
      <c r="M304" s="12">
        <v>0</v>
      </c>
      <c r="N304" s="12">
        <v>0</v>
      </c>
      <c r="O304" s="12">
        <v>3</v>
      </c>
      <c r="P304" s="12">
        <v>1</v>
      </c>
      <c r="Q304" s="12">
        <v>1</v>
      </c>
      <c r="R304" s="12">
        <v>1</v>
      </c>
      <c r="S304" s="12">
        <v>1</v>
      </c>
    </row>
    <row r="305" spans="1:19" x14ac:dyDescent="0.25">
      <c r="A305" t="str">
        <f>'raw data'!F305</f>
        <v>DIPLOMA</v>
      </c>
      <c r="B305" s="7">
        <v>1</v>
      </c>
      <c r="C305" s="12">
        <v>2</v>
      </c>
      <c r="D305" s="12">
        <v>1</v>
      </c>
      <c r="E305" s="12">
        <v>4</v>
      </c>
      <c r="F305" s="12">
        <v>1</v>
      </c>
      <c r="G305" s="12">
        <v>1</v>
      </c>
      <c r="H305" s="12">
        <v>2</v>
      </c>
      <c r="I305" s="12">
        <v>1</v>
      </c>
      <c r="J305" s="12">
        <v>5</v>
      </c>
      <c r="K305" s="12" t="s">
        <v>526</v>
      </c>
      <c r="L305" s="12">
        <v>1</v>
      </c>
      <c r="M305" s="12">
        <v>0</v>
      </c>
      <c r="N305" s="12">
        <v>1</v>
      </c>
      <c r="O305" s="12">
        <v>3</v>
      </c>
      <c r="P305" s="12">
        <v>1</v>
      </c>
      <c r="Q305" s="12">
        <v>2</v>
      </c>
      <c r="R305" s="12">
        <v>0</v>
      </c>
      <c r="S305" s="12">
        <v>0</v>
      </c>
    </row>
    <row r="306" spans="1:19" x14ac:dyDescent="0.25">
      <c r="A306" t="str">
        <f>'raw data'!F306</f>
        <v>MASTERS</v>
      </c>
      <c r="B306" s="7">
        <v>3</v>
      </c>
      <c r="C306" s="12">
        <v>5</v>
      </c>
      <c r="D306" s="12" t="s">
        <v>526</v>
      </c>
      <c r="E306" s="12" t="s">
        <v>526</v>
      </c>
      <c r="F306" s="12" t="s">
        <v>526</v>
      </c>
      <c r="G306" s="12" t="s">
        <v>526</v>
      </c>
      <c r="H306" s="12" t="s">
        <v>526</v>
      </c>
      <c r="I306" s="12" t="s">
        <v>526</v>
      </c>
      <c r="J306" s="12">
        <v>5</v>
      </c>
      <c r="K306" s="12">
        <v>1</v>
      </c>
      <c r="L306" s="12" t="s">
        <v>526</v>
      </c>
      <c r="M306" s="12">
        <v>0</v>
      </c>
      <c r="N306" s="12" t="s">
        <v>526</v>
      </c>
      <c r="O306" s="12">
        <v>4</v>
      </c>
      <c r="P306" s="12" t="s">
        <v>526</v>
      </c>
      <c r="Q306" s="12" t="s">
        <v>526</v>
      </c>
      <c r="R306" s="12">
        <v>1</v>
      </c>
      <c r="S306" s="12">
        <v>1</v>
      </c>
    </row>
    <row r="307" spans="1:19" x14ac:dyDescent="0.25">
      <c r="A307" t="str">
        <f>'raw data'!F307</f>
        <v>BACHELOR</v>
      </c>
      <c r="B307" s="7">
        <v>2</v>
      </c>
      <c r="C307" s="12">
        <v>3</v>
      </c>
      <c r="D307" s="12">
        <v>4</v>
      </c>
      <c r="E307" s="12" t="s">
        <v>526</v>
      </c>
      <c r="F307" s="12">
        <v>5</v>
      </c>
      <c r="G307" s="12">
        <v>2</v>
      </c>
      <c r="H307" s="12">
        <v>2</v>
      </c>
      <c r="I307" s="12">
        <v>2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4</v>
      </c>
      <c r="P307" s="12">
        <v>1</v>
      </c>
      <c r="Q307" s="12">
        <v>1</v>
      </c>
      <c r="R307" s="12">
        <v>1</v>
      </c>
      <c r="S307" s="12">
        <v>1</v>
      </c>
    </row>
    <row r="308" spans="1:19" x14ac:dyDescent="0.25">
      <c r="A308" t="str">
        <f>'raw data'!F308</f>
        <v>DIPLOMA</v>
      </c>
      <c r="B308" s="7">
        <v>1</v>
      </c>
      <c r="C308" s="12">
        <v>2</v>
      </c>
      <c r="D308" s="12">
        <v>1</v>
      </c>
      <c r="E308" s="12">
        <v>5</v>
      </c>
      <c r="F308" s="12">
        <v>2</v>
      </c>
      <c r="G308" s="12">
        <v>1</v>
      </c>
      <c r="H308" s="12" t="s">
        <v>526</v>
      </c>
      <c r="I308" s="12" t="s">
        <v>526</v>
      </c>
      <c r="J308" s="12">
        <v>2</v>
      </c>
      <c r="K308" s="12" t="s">
        <v>526</v>
      </c>
      <c r="L308" s="12">
        <v>1</v>
      </c>
      <c r="M308" s="12">
        <v>0</v>
      </c>
      <c r="N308" s="12">
        <v>1</v>
      </c>
      <c r="O308" s="12">
        <v>2</v>
      </c>
      <c r="P308" s="12">
        <v>0</v>
      </c>
      <c r="Q308" s="12" t="s">
        <v>526</v>
      </c>
      <c r="R308" s="12">
        <v>1</v>
      </c>
      <c r="S308" s="12" t="s">
        <v>526</v>
      </c>
    </row>
    <row r="309" spans="1:19" x14ac:dyDescent="0.25">
      <c r="A309" t="str">
        <f>'raw data'!F309</f>
        <v>BACHELOR</v>
      </c>
      <c r="B309" s="7">
        <v>2</v>
      </c>
      <c r="C309" s="12">
        <v>3</v>
      </c>
      <c r="D309" s="12">
        <v>2</v>
      </c>
      <c r="E309" s="12">
        <v>4</v>
      </c>
      <c r="F309" s="12">
        <v>5</v>
      </c>
      <c r="G309" s="12">
        <v>2</v>
      </c>
      <c r="H309" s="12">
        <v>2</v>
      </c>
      <c r="I309" s="12">
        <v>2</v>
      </c>
      <c r="J309" s="12">
        <v>2</v>
      </c>
      <c r="K309" s="12">
        <v>1</v>
      </c>
      <c r="L309" s="12">
        <v>1</v>
      </c>
      <c r="M309" s="12">
        <v>0</v>
      </c>
      <c r="N309" s="12">
        <v>1</v>
      </c>
      <c r="O309" s="12">
        <v>4</v>
      </c>
      <c r="P309" s="12">
        <v>1</v>
      </c>
      <c r="Q309" s="12">
        <v>2</v>
      </c>
      <c r="R309" s="12">
        <v>1</v>
      </c>
      <c r="S309" s="12">
        <v>1</v>
      </c>
    </row>
    <row r="310" spans="1:19" x14ac:dyDescent="0.25">
      <c r="A310" t="str">
        <f>'raw data'!F310</f>
        <v>BACHELOR</v>
      </c>
      <c r="B310" s="7">
        <v>2</v>
      </c>
      <c r="C310" s="12">
        <v>2</v>
      </c>
      <c r="D310" s="12">
        <v>2</v>
      </c>
      <c r="E310" s="12">
        <v>4</v>
      </c>
      <c r="F310" s="12">
        <v>1</v>
      </c>
      <c r="G310" s="12">
        <v>1</v>
      </c>
      <c r="H310" s="12">
        <v>1</v>
      </c>
      <c r="I310" s="12">
        <v>1</v>
      </c>
      <c r="J310" s="12">
        <v>1</v>
      </c>
      <c r="K310" s="12">
        <v>1</v>
      </c>
      <c r="L310" s="12">
        <v>1</v>
      </c>
      <c r="M310" s="12">
        <v>0</v>
      </c>
      <c r="N310" s="12">
        <v>1</v>
      </c>
      <c r="O310" s="12">
        <v>2</v>
      </c>
      <c r="P310" s="12">
        <v>1</v>
      </c>
      <c r="Q310" s="12">
        <v>4</v>
      </c>
      <c r="R310" s="12">
        <v>1</v>
      </c>
      <c r="S310" s="12">
        <v>1</v>
      </c>
    </row>
    <row r="311" spans="1:19" x14ac:dyDescent="0.25">
      <c r="A311" t="str">
        <f>'raw data'!F311</f>
        <v>BACHELOR</v>
      </c>
      <c r="B311" s="7">
        <v>2</v>
      </c>
      <c r="C311" s="12">
        <v>4</v>
      </c>
      <c r="D311" s="12">
        <v>2</v>
      </c>
      <c r="E311" s="12">
        <v>1</v>
      </c>
      <c r="F311" s="12">
        <v>5</v>
      </c>
      <c r="G311" s="12">
        <v>5</v>
      </c>
      <c r="H311" s="12">
        <v>5</v>
      </c>
      <c r="I311" s="12">
        <v>2</v>
      </c>
      <c r="J311" s="12">
        <v>2</v>
      </c>
      <c r="K311" s="12" t="s">
        <v>526</v>
      </c>
      <c r="L311" s="12">
        <v>1</v>
      </c>
      <c r="M311" s="12">
        <v>0</v>
      </c>
      <c r="N311" s="12">
        <v>0</v>
      </c>
      <c r="O311" s="12">
        <v>5</v>
      </c>
      <c r="P311" s="12">
        <v>1</v>
      </c>
      <c r="Q311" s="12">
        <v>1</v>
      </c>
      <c r="R311" s="12">
        <v>1</v>
      </c>
      <c r="S311" s="12">
        <v>0</v>
      </c>
    </row>
    <row r="312" spans="1:19" x14ac:dyDescent="0.25">
      <c r="A312" t="str">
        <f>'raw data'!F312</f>
        <v>DIPLOMA</v>
      </c>
      <c r="B312" s="7">
        <v>1</v>
      </c>
      <c r="C312" s="12">
        <v>1</v>
      </c>
      <c r="D312" s="12">
        <v>1</v>
      </c>
      <c r="E312" s="12">
        <v>5</v>
      </c>
      <c r="F312" s="12">
        <v>2</v>
      </c>
      <c r="G312" s="12">
        <v>1</v>
      </c>
      <c r="H312" s="12" t="s">
        <v>526</v>
      </c>
      <c r="I312" s="12">
        <v>1</v>
      </c>
      <c r="J312" s="12">
        <v>2</v>
      </c>
      <c r="K312" s="12" t="s">
        <v>526</v>
      </c>
      <c r="L312" s="12">
        <v>1</v>
      </c>
      <c r="M312" s="12">
        <v>0</v>
      </c>
      <c r="N312" s="12">
        <v>1</v>
      </c>
      <c r="O312" s="12">
        <v>4</v>
      </c>
      <c r="P312" s="12">
        <v>0</v>
      </c>
      <c r="Q312" s="12" t="s">
        <v>526</v>
      </c>
      <c r="R312" s="12">
        <v>1</v>
      </c>
      <c r="S312" s="12" t="s">
        <v>526</v>
      </c>
    </row>
    <row r="313" spans="1:19" x14ac:dyDescent="0.25">
      <c r="A313" t="str">
        <f>'raw data'!F313</f>
        <v>DIPLOMA</v>
      </c>
      <c r="B313" s="7">
        <v>1</v>
      </c>
      <c r="C313" s="12">
        <v>4</v>
      </c>
      <c r="D313" s="12">
        <v>1</v>
      </c>
      <c r="E313" s="12">
        <v>1</v>
      </c>
      <c r="F313" s="12" t="s">
        <v>526</v>
      </c>
      <c r="G313" s="12" t="s">
        <v>526</v>
      </c>
      <c r="H313" s="12">
        <v>5</v>
      </c>
      <c r="I313" s="12">
        <v>2</v>
      </c>
      <c r="J313" s="12">
        <v>2</v>
      </c>
      <c r="K313" s="12" t="s">
        <v>526</v>
      </c>
      <c r="L313" s="12">
        <v>0</v>
      </c>
      <c r="M313" s="12">
        <v>0</v>
      </c>
      <c r="N313" s="12">
        <v>1</v>
      </c>
      <c r="O313" s="12">
        <v>4</v>
      </c>
      <c r="P313" s="12">
        <v>0</v>
      </c>
      <c r="Q313" s="12" t="s">
        <v>526</v>
      </c>
      <c r="R313" s="12">
        <v>1</v>
      </c>
      <c r="S313" s="12">
        <v>0</v>
      </c>
    </row>
    <row r="314" spans="1:19" x14ac:dyDescent="0.25">
      <c r="A314" t="str">
        <f>'raw data'!F314</f>
        <v>BACHELOR</v>
      </c>
      <c r="B314" s="7">
        <v>2</v>
      </c>
      <c r="C314" s="12">
        <v>2</v>
      </c>
      <c r="D314" s="12">
        <v>2</v>
      </c>
      <c r="E314" s="12">
        <v>5</v>
      </c>
      <c r="F314" s="12">
        <v>1</v>
      </c>
      <c r="G314" s="12">
        <v>2</v>
      </c>
      <c r="H314" s="12">
        <v>1</v>
      </c>
      <c r="I314" s="12">
        <v>1</v>
      </c>
      <c r="J314" s="12">
        <v>2</v>
      </c>
      <c r="K314" s="12">
        <v>1</v>
      </c>
      <c r="L314" s="12">
        <v>1</v>
      </c>
      <c r="M314" s="12">
        <v>0</v>
      </c>
      <c r="N314" s="12">
        <v>0</v>
      </c>
      <c r="O314" s="12">
        <v>3</v>
      </c>
      <c r="P314" s="12">
        <v>1</v>
      </c>
      <c r="Q314" s="12">
        <v>3</v>
      </c>
      <c r="R314" s="12" t="s">
        <v>526</v>
      </c>
      <c r="S314" s="12">
        <v>1</v>
      </c>
    </row>
    <row r="315" spans="1:19" x14ac:dyDescent="0.25">
      <c r="A315" t="str">
        <f>'raw data'!F315</f>
        <v>BACHELOR</v>
      </c>
      <c r="B315" s="7">
        <v>2</v>
      </c>
      <c r="C315" s="12">
        <v>3</v>
      </c>
      <c r="D315" s="12">
        <v>2</v>
      </c>
      <c r="E315" s="12">
        <v>4</v>
      </c>
      <c r="F315" s="12">
        <v>1</v>
      </c>
      <c r="G315" s="12">
        <v>2</v>
      </c>
      <c r="H315" s="12">
        <v>2</v>
      </c>
      <c r="I315" s="12">
        <v>2</v>
      </c>
      <c r="J315" s="12">
        <v>2</v>
      </c>
      <c r="K315" s="12">
        <v>1</v>
      </c>
      <c r="L315" s="12">
        <v>1</v>
      </c>
      <c r="M315" s="12" t="s">
        <v>526</v>
      </c>
      <c r="N315" s="12">
        <v>0</v>
      </c>
      <c r="O315" s="12">
        <v>5</v>
      </c>
      <c r="P315" s="12">
        <v>1</v>
      </c>
      <c r="Q315" s="12">
        <v>3</v>
      </c>
      <c r="R315" s="12">
        <v>1</v>
      </c>
      <c r="S315" s="12">
        <v>1</v>
      </c>
    </row>
    <row r="316" spans="1:19" x14ac:dyDescent="0.25">
      <c r="A316" t="str">
        <f>'raw data'!F316</f>
        <v>BACHELOR</v>
      </c>
      <c r="B316" s="7">
        <v>2</v>
      </c>
      <c r="C316" s="12">
        <v>4</v>
      </c>
      <c r="D316" s="12" t="s">
        <v>526</v>
      </c>
      <c r="E316" s="12" t="s">
        <v>526</v>
      </c>
      <c r="F316" s="12" t="s">
        <v>526</v>
      </c>
      <c r="G316" s="12" t="s">
        <v>526</v>
      </c>
      <c r="H316" s="12">
        <v>5</v>
      </c>
      <c r="I316" s="12">
        <v>5</v>
      </c>
      <c r="J316" s="12">
        <v>2</v>
      </c>
      <c r="K316" s="12">
        <v>1</v>
      </c>
      <c r="L316" s="12">
        <v>1</v>
      </c>
      <c r="M316" s="12">
        <v>1</v>
      </c>
      <c r="N316" s="12">
        <v>0</v>
      </c>
      <c r="O316" s="12">
        <v>3</v>
      </c>
      <c r="P316" s="12">
        <v>0</v>
      </c>
      <c r="Q316" s="12" t="s">
        <v>526</v>
      </c>
      <c r="R316" s="12">
        <v>1</v>
      </c>
      <c r="S316" s="12">
        <v>1</v>
      </c>
    </row>
    <row r="317" spans="1:19" x14ac:dyDescent="0.25">
      <c r="A317" t="str">
        <f>'raw data'!F317</f>
        <v>DIPLOMA</v>
      </c>
      <c r="B317" s="7">
        <v>1</v>
      </c>
      <c r="C317" s="12">
        <v>3</v>
      </c>
      <c r="D317" s="12">
        <v>4</v>
      </c>
      <c r="E317" s="12" t="s">
        <v>526</v>
      </c>
      <c r="F317" s="12">
        <v>2</v>
      </c>
      <c r="G317" s="12">
        <v>1</v>
      </c>
      <c r="H317" s="12">
        <v>1</v>
      </c>
      <c r="I317" s="12" t="s">
        <v>526</v>
      </c>
      <c r="J317" s="12">
        <v>5</v>
      </c>
      <c r="K317" s="12">
        <v>1</v>
      </c>
      <c r="L317" s="12">
        <v>1</v>
      </c>
      <c r="M317" s="12" t="s">
        <v>526</v>
      </c>
      <c r="N317" s="12">
        <v>0</v>
      </c>
      <c r="O317" s="12">
        <v>3</v>
      </c>
      <c r="P317" s="12">
        <v>1</v>
      </c>
      <c r="Q317" s="12">
        <v>1</v>
      </c>
      <c r="R317" s="12">
        <v>1</v>
      </c>
      <c r="S317" s="12" t="s">
        <v>526</v>
      </c>
    </row>
    <row r="318" spans="1:19" x14ac:dyDescent="0.25">
      <c r="A318" t="str">
        <f>'raw data'!F318</f>
        <v>DIPLOMA</v>
      </c>
      <c r="B318" s="7">
        <v>1</v>
      </c>
      <c r="C318" s="12">
        <v>3</v>
      </c>
      <c r="D318" s="12">
        <v>4</v>
      </c>
      <c r="E318" s="12" t="s">
        <v>526</v>
      </c>
      <c r="F318" s="12">
        <v>5</v>
      </c>
      <c r="G318" s="12">
        <v>1</v>
      </c>
      <c r="H318" s="12">
        <v>2</v>
      </c>
      <c r="I318" s="12">
        <v>1</v>
      </c>
      <c r="J318" s="12">
        <v>2</v>
      </c>
      <c r="K318" s="12">
        <v>0</v>
      </c>
      <c r="L318" s="12">
        <v>0</v>
      </c>
      <c r="M318" s="12">
        <v>0</v>
      </c>
      <c r="N318" s="12">
        <v>1</v>
      </c>
      <c r="O318" s="12">
        <v>3</v>
      </c>
      <c r="P318" s="12">
        <v>1</v>
      </c>
      <c r="Q318" s="12">
        <v>2</v>
      </c>
      <c r="R318" s="12" t="s">
        <v>526</v>
      </c>
      <c r="S318" s="12">
        <v>1</v>
      </c>
    </row>
    <row r="319" spans="1:19" x14ac:dyDescent="0.25">
      <c r="A319" t="str">
        <f>'raw data'!F319</f>
        <v>BACHELOR</v>
      </c>
      <c r="B319" s="7">
        <v>2</v>
      </c>
      <c r="C319" s="12">
        <v>3</v>
      </c>
      <c r="D319" s="12" t="s">
        <v>526</v>
      </c>
      <c r="E319" s="12" t="s">
        <v>526</v>
      </c>
      <c r="F319" s="12" t="s">
        <v>526</v>
      </c>
      <c r="G319" s="12">
        <v>5</v>
      </c>
      <c r="H319" s="12">
        <v>5</v>
      </c>
      <c r="I319" s="12">
        <v>5</v>
      </c>
      <c r="J319" s="12">
        <v>2</v>
      </c>
      <c r="K319" s="12">
        <v>1</v>
      </c>
      <c r="L319" s="12">
        <v>1</v>
      </c>
      <c r="M319" s="12">
        <v>1</v>
      </c>
      <c r="N319" s="12">
        <v>0</v>
      </c>
      <c r="O319" s="12">
        <v>3</v>
      </c>
      <c r="P319" s="12">
        <v>0</v>
      </c>
      <c r="Q319" s="12" t="s">
        <v>526</v>
      </c>
      <c r="R319" s="12">
        <v>1</v>
      </c>
      <c r="S319" s="12">
        <v>1</v>
      </c>
    </row>
    <row r="320" spans="1:19" x14ac:dyDescent="0.25">
      <c r="A320" t="str">
        <f>'raw data'!F320</f>
        <v>BACHELOR</v>
      </c>
      <c r="B320" s="7">
        <v>2</v>
      </c>
      <c r="C320" s="12">
        <v>3</v>
      </c>
      <c r="D320" s="12">
        <v>4</v>
      </c>
      <c r="E320" s="12" t="s">
        <v>526</v>
      </c>
      <c r="F320" s="12">
        <v>5</v>
      </c>
      <c r="G320" s="12">
        <v>2</v>
      </c>
      <c r="H320" s="12">
        <v>2</v>
      </c>
      <c r="I320" s="12">
        <v>5</v>
      </c>
      <c r="J320" s="12">
        <v>1</v>
      </c>
      <c r="K320" s="12">
        <v>1</v>
      </c>
      <c r="L320" s="12">
        <v>1</v>
      </c>
      <c r="M320" s="12">
        <v>1</v>
      </c>
      <c r="N320" s="12">
        <v>0</v>
      </c>
      <c r="O320" s="12">
        <v>2</v>
      </c>
      <c r="P320" s="12">
        <v>1</v>
      </c>
      <c r="Q320" s="12">
        <v>1</v>
      </c>
      <c r="R320" s="12">
        <v>1</v>
      </c>
      <c r="S320" s="12">
        <v>1</v>
      </c>
    </row>
    <row r="321" spans="1:19" x14ac:dyDescent="0.25">
      <c r="A321" t="str">
        <f>'raw data'!F321</f>
        <v>DIPLOMA</v>
      </c>
      <c r="B321" s="7">
        <v>1</v>
      </c>
      <c r="C321" s="12">
        <v>4</v>
      </c>
      <c r="D321" s="12" t="s">
        <v>526</v>
      </c>
      <c r="E321" s="12" t="s">
        <v>526</v>
      </c>
      <c r="F321" s="12" t="s">
        <v>526</v>
      </c>
      <c r="G321" s="12">
        <v>5</v>
      </c>
      <c r="H321" s="12">
        <v>2</v>
      </c>
      <c r="I321" s="12">
        <v>2</v>
      </c>
      <c r="J321" s="12">
        <v>2</v>
      </c>
      <c r="K321" s="12">
        <v>1</v>
      </c>
      <c r="L321" s="12">
        <v>0</v>
      </c>
      <c r="M321" s="12">
        <v>0</v>
      </c>
      <c r="N321" s="12">
        <v>1</v>
      </c>
      <c r="O321" s="12">
        <v>4</v>
      </c>
      <c r="P321" s="12">
        <v>0</v>
      </c>
      <c r="Q321" s="12" t="s">
        <v>526</v>
      </c>
      <c r="R321" s="12">
        <v>1</v>
      </c>
      <c r="S321" s="12" t="s">
        <v>526</v>
      </c>
    </row>
    <row r="322" spans="1:19" x14ac:dyDescent="0.25">
      <c r="A322" t="str">
        <f>'raw data'!F322</f>
        <v>MASTERS</v>
      </c>
      <c r="B322" s="7">
        <v>3</v>
      </c>
      <c r="C322" s="12">
        <v>3</v>
      </c>
      <c r="D322" s="12">
        <v>2</v>
      </c>
      <c r="E322" s="12">
        <v>5</v>
      </c>
      <c r="F322" s="12">
        <v>2</v>
      </c>
      <c r="G322" s="12">
        <v>1</v>
      </c>
      <c r="H322" s="12">
        <v>1</v>
      </c>
      <c r="I322" s="12" t="s">
        <v>526</v>
      </c>
      <c r="J322" s="12">
        <v>5</v>
      </c>
      <c r="K322" s="12">
        <v>1</v>
      </c>
      <c r="L322" s="12">
        <v>1</v>
      </c>
      <c r="M322" s="12">
        <v>1</v>
      </c>
      <c r="N322" s="12">
        <v>1</v>
      </c>
      <c r="O322" s="12">
        <v>3</v>
      </c>
      <c r="P322" s="12">
        <v>0</v>
      </c>
      <c r="Q322" s="12" t="s">
        <v>526</v>
      </c>
      <c r="R322" s="12">
        <v>0</v>
      </c>
      <c r="S322" s="12" t="s">
        <v>526</v>
      </c>
    </row>
    <row r="323" spans="1:19" x14ac:dyDescent="0.25">
      <c r="A323" t="str">
        <f>'raw data'!F323</f>
        <v>BACHELOR</v>
      </c>
      <c r="B323" s="7">
        <v>2</v>
      </c>
      <c r="C323" s="12">
        <v>3</v>
      </c>
      <c r="D323" s="12">
        <v>4</v>
      </c>
      <c r="E323" s="12" t="s">
        <v>526</v>
      </c>
      <c r="F323" s="12">
        <v>1</v>
      </c>
      <c r="G323" s="12">
        <v>2</v>
      </c>
      <c r="H323" s="12">
        <v>2</v>
      </c>
      <c r="I323" s="12">
        <v>2</v>
      </c>
      <c r="J323" s="12">
        <v>1</v>
      </c>
      <c r="K323" s="12">
        <v>1</v>
      </c>
      <c r="L323" s="12" t="s">
        <v>526</v>
      </c>
      <c r="M323" s="12">
        <v>0</v>
      </c>
      <c r="N323" s="12">
        <v>0</v>
      </c>
      <c r="O323" s="12">
        <v>4</v>
      </c>
      <c r="P323" s="12">
        <v>1</v>
      </c>
      <c r="Q323" s="12">
        <v>1</v>
      </c>
      <c r="R323" s="12">
        <v>1</v>
      </c>
      <c r="S323" s="12">
        <v>0</v>
      </c>
    </row>
    <row r="324" spans="1:19" x14ac:dyDescent="0.25">
      <c r="A324" t="str">
        <f>'raw data'!F324</f>
        <v>DIPLOMA</v>
      </c>
      <c r="B324" s="7">
        <v>1</v>
      </c>
      <c r="C324" s="12">
        <v>1</v>
      </c>
      <c r="D324" s="12">
        <v>1</v>
      </c>
      <c r="E324" s="12">
        <v>5</v>
      </c>
      <c r="F324" s="12">
        <v>2</v>
      </c>
      <c r="G324" s="12">
        <v>1</v>
      </c>
      <c r="H324" s="12" t="s">
        <v>526</v>
      </c>
      <c r="I324" s="12">
        <v>1</v>
      </c>
      <c r="J324" s="12">
        <v>2</v>
      </c>
      <c r="K324" s="12" t="s">
        <v>526</v>
      </c>
      <c r="L324" s="12">
        <v>1</v>
      </c>
      <c r="M324" s="12">
        <v>0</v>
      </c>
      <c r="N324" s="12">
        <v>1</v>
      </c>
      <c r="O324" s="12">
        <v>4</v>
      </c>
      <c r="P324" s="12">
        <v>0</v>
      </c>
      <c r="Q324" s="12" t="s">
        <v>526</v>
      </c>
      <c r="R324" s="12">
        <v>1</v>
      </c>
      <c r="S324" s="12" t="s">
        <v>526</v>
      </c>
    </row>
    <row r="325" spans="1:19" x14ac:dyDescent="0.25">
      <c r="A325" t="str">
        <f>'raw data'!F325</f>
        <v>BACHELOR</v>
      </c>
      <c r="B325" s="7">
        <v>2</v>
      </c>
      <c r="C325" s="12">
        <v>3</v>
      </c>
      <c r="D325" s="12">
        <v>4</v>
      </c>
      <c r="E325" s="12" t="s">
        <v>526</v>
      </c>
      <c r="F325" s="12">
        <v>5</v>
      </c>
      <c r="G325" s="12">
        <v>5</v>
      </c>
      <c r="H325" s="12">
        <v>2</v>
      </c>
      <c r="I325" s="12">
        <v>5</v>
      </c>
      <c r="J325" s="12">
        <v>2</v>
      </c>
      <c r="K325" s="12">
        <v>1</v>
      </c>
      <c r="L325" s="12">
        <v>1</v>
      </c>
      <c r="M325" s="12" t="s">
        <v>526</v>
      </c>
      <c r="N325" s="12">
        <v>0</v>
      </c>
      <c r="O325" s="12">
        <v>2</v>
      </c>
      <c r="P325" s="12">
        <v>1</v>
      </c>
      <c r="Q325" s="12">
        <v>4</v>
      </c>
      <c r="R325" s="12">
        <v>1</v>
      </c>
      <c r="S325" s="12">
        <v>1</v>
      </c>
    </row>
    <row r="326" spans="1:19" x14ac:dyDescent="0.25">
      <c r="A326" t="str">
        <f>'raw data'!F326</f>
        <v>DIPLOMA</v>
      </c>
      <c r="B326" s="7">
        <v>1</v>
      </c>
      <c r="C326" s="12">
        <v>5</v>
      </c>
      <c r="D326" s="12">
        <v>1</v>
      </c>
      <c r="E326" s="12">
        <v>1</v>
      </c>
      <c r="F326" s="12" t="s">
        <v>526</v>
      </c>
      <c r="G326" s="12" t="s">
        <v>526</v>
      </c>
      <c r="H326" s="12">
        <v>5</v>
      </c>
      <c r="I326" s="12">
        <v>2</v>
      </c>
      <c r="J326" s="12">
        <v>2</v>
      </c>
      <c r="K326" s="12" t="s">
        <v>526</v>
      </c>
      <c r="L326" s="12">
        <v>1</v>
      </c>
      <c r="M326" s="12">
        <v>0</v>
      </c>
      <c r="N326" s="12">
        <v>0</v>
      </c>
      <c r="O326" s="12">
        <v>4</v>
      </c>
      <c r="P326" s="12">
        <v>0</v>
      </c>
      <c r="Q326" s="12" t="s">
        <v>526</v>
      </c>
      <c r="R326" s="12">
        <v>1</v>
      </c>
      <c r="S326" s="12">
        <v>1</v>
      </c>
    </row>
    <row r="327" spans="1:19" x14ac:dyDescent="0.25">
      <c r="A327" t="str">
        <f>'raw data'!F327</f>
        <v>DIPLOMA</v>
      </c>
      <c r="B327" s="7">
        <v>1</v>
      </c>
      <c r="C327" s="12">
        <v>1</v>
      </c>
      <c r="D327" s="12">
        <v>1</v>
      </c>
      <c r="E327" s="12">
        <v>1</v>
      </c>
      <c r="F327" s="12">
        <v>2</v>
      </c>
      <c r="G327" s="12">
        <v>1</v>
      </c>
      <c r="H327" s="12" t="s">
        <v>526</v>
      </c>
      <c r="I327" s="12">
        <v>1</v>
      </c>
      <c r="J327" s="12">
        <v>1</v>
      </c>
      <c r="K327" s="12">
        <v>1</v>
      </c>
      <c r="L327" s="12">
        <v>1</v>
      </c>
      <c r="M327" s="12">
        <v>0</v>
      </c>
      <c r="N327" s="12">
        <v>1</v>
      </c>
      <c r="O327" s="12">
        <v>2</v>
      </c>
      <c r="P327" s="12">
        <v>1</v>
      </c>
      <c r="Q327" s="12">
        <v>3</v>
      </c>
      <c r="R327" s="12">
        <v>1</v>
      </c>
      <c r="S327" s="12">
        <v>1</v>
      </c>
    </row>
    <row r="328" spans="1:19" x14ac:dyDescent="0.25">
      <c r="A328" t="str">
        <f>'raw data'!F328</f>
        <v>BACHELOR</v>
      </c>
      <c r="B328" s="7">
        <v>2</v>
      </c>
      <c r="C328" s="12">
        <v>3</v>
      </c>
      <c r="D328" s="12">
        <v>2</v>
      </c>
      <c r="E328" s="12">
        <v>1</v>
      </c>
      <c r="F328" s="12">
        <v>5</v>
      </c>
      <c r="G328" s="12">
        <v>5</v>
      </c>
      <c r="H328" s="12">
        <v>5</v>
      </c>
      <c r="I328" s="12">
        <v>2</v>
      </c>
      <c r="J328" s="12">
        <v>2</v>
      </c>
      <c r="K328" s="12">
        <v>1</v>
      </c>
      <c r="L328" s="12">
        <v>1</v>
      </c>
      <c r="M328" s="12">
        <v>0</v>
      </c>
      <c r="N328" s="12">
        <v>1</v>
      </c>
      <c r="O328" s="12">
        <v>5</v>
      </c>
      <c r="P328" s="12">
        <v>1</v>
      </c>
      <c r="Q328" s="12">
        <v>2</v>
      </c>
      <c r="R328" s="12">
        <v>1</v>
      </c>
      <c r="S328" s="12">
        <v>1</v>
      </c>
    </row>
    <row r="329" spans="1:19" x14ac:dyDescent="0.25">
      <c r="A329" t="str">
        <f>'raw data'!F329</f>
        <v>DIPLOMA</v>
      </c>
      <c r="B329" s="7">
        <v>1</v>
      </c>
      <c r="C329" s="12">
        <v>1</v>
      </c>
      <c r="D329" s="12">
        <v>1</v>
      </c>
      <c r="E329" s="12">
        <v>4</v>
      </c>
      <c r="F329" s="12">
        <v>2</v>
      </c>
      <c r="G329" s="12">
        <v>1</v>
      </c>
      <c r="H329" s="12">
        <v>1</v>
      </c>
      <c r="I329" s="12">
        <v>1</v>
      </c>
      <c r="J329" s="12">
        <v>5</v>
      </c>
      <c r="K329" s="12" t="s">
        <v>526</v>
      </c>
      <c r="L329" s="12">
        <v>1</v>
      </c>
      <c r="M329" s="12">
        <v>1</v>
      </c>
      <c r="N329" s="12">
        <v>1</v>
      </c>
      <c r="O329" s="12">
        <v>3</v>
      </c>
      <c r="P329" s="12" t="s">
        <v>526</v>
      </c>
      <c r="Q329" s="12" t="s">
        <v>526</v>
      </c>
      <c r="R329" s="12">
        <v>0</v>
      </c>
      <c r="S329" s="12" t="s">
        <v>526</v>
      </c>
    </row>
    <row r="330" spans="1:19" x14ac:dyDescent="0.25">
      <c r="A330" t="str">
        <f>'raw data'!F330</f>
        <v>MASTERS</v>
      </c>
      <c r="B330" s="7">
        <v>3</v>
      </c>
      <c r="C330" s="12">
        <v>5</v>
      </c>
      <c r="D330" s="12" t="s">
        <v>526</v>
      </c>
      <c r="E330" s="12" t="s">
        <v>526</v>
      </c>
      <c r="F330" s="12" t="s">
        <v>526</v>
      </c>
      <c r="G330" s="12" t="s">
        <v>526</v>
      </c>
      <c r="H330" s="12" t="s">
        <v>526</v>
      </c>
      <c r="I330" s="12" t="s">
        <v>526</v>
      </c>
      <c r="J330" s="12">
        <v>5</v>
      </c>
      <c r="K330" s="12">
        <v>1</v>
      </c>
      <c r="L330" s="12" t="s">
        <v>526</v>
      </c>
      <c r="M330" s="12">
        <v>0</v>
      </c>
      <c r="N330" s="12" t="s">
        <v>526</v>
      </c>
      <c r="O330" s="12">
        <v>4</v>
      </c>
      <c r="P330" s="12" t="s">
        <v>526</v>
      </c>
      <c r="Q330" s="12" t="s">
        <v>526</v>
      </c>
      <c r="R330" s="12">
        <v>1</v>
      </c>
      <c r="S330" s="12">
        <v>1</v>
      </c>
    </row>
    <row r="331" spans="1:19" x14ac:dyDescent="0.25">
      <c r="A331" t="str">
        <f>'raw data'!F331</f>
        <v>BACHELOR</v>
      </c>
      <c r="B331" s="7">
        <v>2</v>
      </c>
      <c r="C331" s="12">
        <v>2</v>
      </c>
      <c r="D331" s="12">
        <v>2</v>
      </c>
      <c r="E331" s="12">
        <v>5</v>
      </c>
      <c r="F331" s="12" t="s">
        <v>526</v>
      </c>
      <c r="G331" s="12">
        <v>1</v>
      </c>
      <c r="H331" s="12">
        <v>1</v>
      </c>
      <c r="I331" s="12" t="s">
        <v>526</v>
      </c>
      <c r="J331" s="12">
        <v>1</v>
      </c>
      <c r="K331" s="12">
        <v>0</v>
      </c>
      <c r="L331" s="12">
        <v>1</v>
      </c>
      <c r="M331" s="12">
        <v>1</v>
      </c>
      <c r="N331" s="12">
        <v>1</v>
      </c>
      <c r="O331" s="12">
        <v>1</v>
      </c>
      <c r="P331" s="12">
        <v>0</v>
      </c>
      <c r="Q331" s="12" t="s">
        <v>526</v>
      </c>
      <c r="R331" s="12">
        <v>0</v>
      </c>
      <c r="S331" s="12">
        <v>0</v>
      </c>
    </row>
    <row r="332" spans="1:19" x14ac:dyDescent="0.25">
      <c r="A332" t="str">
        <f>'raw data'!F332</f>
        <v>BACHELOR</v>
      </c>
      <c r="B332" s="7">
        <v>2</v>
      </c>
      <c r="C332" s="12">
        <v>3</v>
      </c>
      <c r="D332" s="12">
        <v>2</v>
      </c>
      <c r="E332" s="12">
        <v>1</v>
      </c>
      <c r="F332" s="12">
        <v>1</v>
      </c>
      <c r="G332" s="12">
        <v>2</v>
      </c>
      <c r="H332" s="12">
        <v>2</v>
      </c>
      <c r="I332" s="12">
        <v>2</v>
      </c>
      <c r="J332" s="12">
        <v>1</v>
      </c>
      <c r="K332" s="12">
        <v>1</v>
      </c>
      <c r="L332" s="12">
        <v>1</v>
      </c>
      <c r="M332" s="12">
        <v>0</v>
      </c>
      <c r="N332" s="12">
        <v>0</v>
      </c>
      <c r="O332" s="12">
        <v>5</v>
      </c>
      <c r="P332" s="12">
        <v>1</v>
      </c>
      <c r="Q332" s="12">
        <v>3</v>
      </c>
      <c r="R332" s="12">
        <v>1</v>
      </c>
      <c r="S332" s="12">
        <v>1</v>
      </c>
    </row>
    <row r="333" spans="1:19" x14ac:dyDescent="0.25">
      <c r="A333" t="str">
        <f>'raw data'!F333</f>
        <v>MASTERS</v>
      </c>
      <c r="B333" s="7">
        <v>3</v>
      </c>
      <c r="C333" s="12">
        <v>5</v>
      </c>
      <c r="D333" s="12" t="s">
        <v>526</v>
      </c>
      <c r="E333" s="12" t="s">
        <v>526</v>
      </c>
      <c r="F333" s="12" t="s">
        <v>526</v>
      </c>
      <c r="G333" s="12" t="s">
        <v>526</v>
      </c>
      <c r="H333" s="12" t="s">
        <v>526</v>
      </c>
      <c r="I333" s="12" t="s">
        <v>526</v>
      </c>
      <c r="J333" s="12">
        <v>2</v>
      </c>
      <c r="K333" s="12">
        <v>1</v>
      </c>
      <c r="L333" s="12" t="s">
        <v>526</v>
      </c>
      <c r="M333" s="12">
        <v>0</v>
      </c>
      <c r="N333" s="12">
        <v>0</v>
      </c>
      <c r="O333" s="12">
        <v>4</v>
      </c>
      <c r="P333" s="12" t="s">
        <v>526</v>
      </c>
      <c r="Q333" s="12" t="s">
        <v>526</v>
      </c>
      <c r="R333" s="12">
        <v>1</v>
      </c>
      <c r="S333" s="12">
        <v>1</v>
      </c>
    </row>
    <row r="334" spans="1:19" x14ac:dyDescent="0.25">
      <c r="A334" t="str">
        <f>'raw data'!F334</f>
        <v>MASTERS</v>
      </c>
      <c r="B334" s="7">
        <v>3</v>
      </c>
      <c r="C334" s="12">
        <v>4</v>
      </c>
      <c r="D334" s="12" t="s">
        <v>526</v>
      </c>
      <c r="E334" s="12" t="s">
        <v>526</v>
      </c>
      <c r="F334" s="12" t="s">
        <v>526</v>
      </c>
      <c r="G334" s="12">
        <v>5</v>
      </c>
      <c r="H334" s="12">
        <v>5</v>
      </c>
      <c r="I334" s="12">
        <v>2</v>
      </c>
      <c r="J334" s="12">
        <v>5</v>
      </c>
      <c r="K334" s="12" t="s">
        <v>526</v>
      </c>
      <c r="L334" s="12">
        <v>1</v>
      </c>
      <c r="M334" s="12">
        <v>0</v>
      </c>
      <c r="N334" s="12">
        <v>0</v>
      </c>
      <c r="O334" s="12">
        <v>5</v>
      </c>
      <c r="P334" s="12">
        <v>1</v>
      </c>
      <c r="Q334" s="12">
        <v>3</v>
      </c>
      <c r="R334" s="12">
        <v>1</v>
      </c>
      <c r="S334" s="12">
        <v>0</v>
      </c>
    </row>
    <row r="335" spans="1:19" x14ac:dyDescent="0.25">
      <c r="A335" t="str">
        <f>'raw data'!F335</f>
        <v>BACHELOR</v>
      </c>
      <c r="B335" s="7">
        <v>2</v>
      </c>
      <c r="C335" s="12">
        <v>2</v>
      </c>
      <c r="D335" s="12">
        <v>2</v>
      </c>
      <c r="E335" s="12">
        <v>5</v>
      </c>
      <c r="F335" s="12">
        <v>1</v>
      </c>
      <c r="G335" s="12">
        <v>2</v>
      </c>
      <c r="H335" s="12">
        <v>1</v>
      </c>
      <c r="I335" s="12">
        <v>1</v>
      </c>
      <c r="J335" s="12">
        <v>2</v>
      </c>
      <c r="K335" s="12">
        <v>1</v>
      </c>
      <c r="L335" s="12">
        <v>1</v>
      </c>
      <c r="M335" s="12">
        <v>1</v>
      </c>
      <c r="N335" s="12">
        <v>0</v>
      </c>
      <c r="O335" s="12">
        <v>2</v>
      </c>
      <c r="P335" s="12">
        <v>1</v>
      </c>
      <c r="Q335" s="12">
        <v>4</v>
      </c>
      <c r="R335" s="12" t="s">
        <v>526</v>
      </c>
      <c r="S335" s="12">
        <v>1</v>
      </c>
    </row>
    <row r="336" spans="1:19" x14ac:dyDescent="0.25">
      <c r="A336" t="str">
        <f>'raw data'!F336</f>
        <v>DIPLOMA</v>
      </c>
      <c r="B336" s="7">
        <v>1</v>
      </c>
      <c r="C336" s="12">
        <v>5</v>
      </c>
      <c r="D336" s="12">
        <v>1</v>
      </c>
      <c r="E336" s="12">
        <v>1</v>
      </c>
      <c r="F336" s="12" t="s">
        <v>526</v>
      </c>
      <c r="G336" s="12" t="s">
        <v>526</v>
      </c>
      <c r="H336" s="12">
        <v>5</v>
      </c>
      <c r="I336" s="12">
        <v>5</v>
      </c>
      <c r="J336" s="12">
        <v>2</v>
      </c>
      <c r="K336" s="12">
        <v>1</v>
      </c>
      <c r="L336" s="12">
        <v>1</v>
      </c>
      <c r="M336" s="12" t="s">
        <v>526</v>
      </c>
      <c r="N336" s="12">
        <v>0</v>
      </c>
      <c r="O336" s="12">
        <v>4</v>
      </c>
      <c r="P336" s="12">
        <v>0</v>
      </c>
      <c r="Q336" s="12" t="s">
        <v>526</v>
      </c>
      <c r="R336" s="12">
        <v>1</v>
      </c>
      <c r="S336" s="12">
        <v>1</v>
      </c>
    </row>
    <row r="337" spans="1:19" x14ac:dyDescent="0.25">
      <c r="A337" t="str">
        <f>'raw data'!F337</f>
        <v>DIPLOMA</v>
      </c>
      <c r="B337" s="7">
        <v>1</v>
      </c>
      <c r="C337" s="12">
        <v>2</v>
      </c>
      <c r="D337" s="12">
        <v>1</v>
      </c>
      <c r="E337" s="12">
        <v>4</v>
      </c>
      <c r="F337" s="12">
        <v>1</v>
      </c>
      <c r="G337" s="12">
        <v>1</v>
      </c>
      <c r="H337" s="12">
        <v>1</v>
      </c>
      <c r="I337" s="12">
        <v>1</v>
      </c>
      <c r="J337" s="12">
        <v>5</v>
      </c>
      <c r="K337" s="12" t="s">
        <v>526</v>
      </c>
      <c r="L337" s="12">
        <v>1</v>
      </c>
      <c r="M337" s="12">
        <v>1</v>
      </c>
      <c r="N337" s="12">
        <v>1</v>
      </c>
      <c r="O337" s="12">
        <v>3</v>
      </c>
      <c r="P337" s="12" t="s">
        <v>526</v>
      </c>
      <c r="Q337" s="12" t="s">
        <v>526</v>
      </c>
      <c r="R337" s="12">
        <v>0</v>
      </c>
      <c r="S337" s="12" t="s">
        <v>526</v>
      </c>
    </row>
    <row r="338" spans="1:19" x14ac:dyDescent="0.25">
      <c r="A338" t="str">
        <f>'raw data'!F338</f>
        <v>BACHELOR</v>
      </c>
      <c r="B338" s="7">
        <v>2</v>
      </c>
      <c r="C338" s="12">
        <v>3</v>
      </c>
      <c r="D338" s="12">
        <v>2</v>
      </c>
      <c r="E338" s="12">
        <v>1</v>
      </c>
      <c r="F338" s="12">
        <v>1</v>
      </c>
      <c r="G338" s="12">
        <v>2</v>
      </c>
      <c r="H338" s="12">
        <v>2</v>
      </c>
      <c r="I338" s="12">
        <v>2</v>
      </c>
      <c r="J338" s="12">
        <v>1</v>
      </c>
      <c r="K338" s="12">
        <v>1</v>
      </c>
      <c r="L338" s="12" t="s">
        <v>526</v>
      </c>
      <c r="M338" s="12">
        <v>0</v>
      </c>
      <c r="N338" s="12">
        <v>0</v>
      </c>
      <c r="O338" s="12">
        <v>5</v>
      </c>
      <c r="P338" s="12">
        <v>1</v>
      </c>
      <c r="Q338" s="12">
        <v>3</v>
      </c>
      <c r="R338" s="12">
        <v>1</v>
      </c>
      <c r="S338" s="12">
        <v>1</v>
      </c>
    </row>
    <row r="339" spans="1:19" x14ac:dyDescent="0.25">
      <c r="A339" t="str">
        <f>'raw data'!F339</f>
        <v>BACHELOR</v>
      </c>
      <c r="B339" s="7">
        <v>2</v>
      </c>
      <c r="C339" s="12">
        <v>2</v>
      </c>
      <c r="D339" s="12">
        <v>2</v>
      </c>
      <c r="E339" s="12">
        <v>5</v>
      </c>
      <c r="F339" s="12">
        <v>1</v>
      </c>
      <c r="G339" s="12">
        <v>1</v>
      </c>
      <c r="H339" s="12">
        <v>1</v>
      </c>
      <c r="I339" s="12">
        <v>1</v>
      </c>
      <c r="J339" s="12">
        <v>2</v>
      </c>
      <c r="K339" s="12">
        <v>1</v>
      </c>
      <c r="L339" s="12">
        <v>1</v>
      </c>
      <c r="M339" s="12">
        <v>0</v>
      </c>
      <c r="N339" s="12">
        <v>0</v>
      </c>
      <c r="O339" s="12">
        <v>2</v>
      </c>
      <c r="P339" s="12">
        <v>1</v>
      </c>
      <c r="Q339" s="12">
        <v>1</v>
      </c>
      <c r="R339" s="12" t="s">
        <v>526</v>
      </c>
      <c r="S339" s="12">
        <v>0</v>
      </c>
    </row>
    <row r="340" spans="1:19" x14ac:dyDescent="0.25">
      <c r="A340" t="str">
        <f>'raw data'!F340</f>
        <v>BACHELOR</v>
      </c>
      <c r="B340" s="7">
        <v>2</v>
      </c>
      <c r="C340" s="12">
        <v>3</v>
      </c>
      <c r="D340" s="12">
        <v>4</v>
      </c>
      <c r="E340" s="12" t="s">
        <v>526</v>
      </c>
      <c r="F340" s="12">
        <v>1</v>
      </c>
      <c r="G340" s="12">
        <v>2</v>
      </c>
      <c r="H340" s="12">
        <v>2</v>
      </c>
      <c r="I340" s="12">
        <v>2</v>
      </c>
      <c r="J340" s="12">
        <v>5</v>
      </c>
      <c r="K340" s="12">
        <v>1</v>
      </c>
      <c r="L340" s="12" t="s">
        <v>526</v>
      </c>
      <c r="M340" s="12">
        <v>0</v>
      </c>
      <c r="N340" s="12">
        <v>1</v>
      </c>
      <c r="O340" s="12">
        <v>4</v>
      </c>
      <c r="P340" s="12">
        <v>1</v>
      </c>
      <c r="Q340" s="12">
        <v>3</v>
      </c>
      <c r="R340" s="12">
        <v>0</v>
      </c>
      <c r="S340" s="12">
        <v>0</v>
      </c>
    </row>
    <row r="341" spans="1:19" x14ac:dyDescent="0.25">
      <c r="A341" t="str">
        <f>'raw data'!F341</f>
        <v>BACHELOR</v>
      </c>
      <c r="B341" s="7">
        <v>2</v>
      </c>
      <c r="C341" s="12">
        <v>3</v>
      </c>
      <c r="D341" s="12">
        <v>4</v>
      </c>
      <c r="E341" s="12" t="s">
        <v>526</v>
      </c>
      <c r="F341" s="12">
        <v>5</v>
      </c>
      <c r="G341" s="12">
        <v>2</v>
      </c>
      <c r="H341" s="12">
        <v>2</v>
      </c>
      <c r="I341" s="12">
        <v>2</v>
      </c>
      <c r="J341" s="12">
        <v>1</v>
      </c>
      <c r="K341" s="12">
        <v>1</v>
      </c>
      <c r="L341" s="12">
        <v>1</v>
      </c>
      <c r="M341" s="12">
        <v>1</v>
      </c>
      <c r="N341" s="12">
        <v>1</v>
      </c>
      <c r="O341" s="12">
        <v>4</v>
      </c>
      <c r="P341" s="12">
        <v>1</v>
      </c>
      <c r="Q341" s="12">
        <v>1</v>
      </c>
      <c r="R341" s="12">
        <v>1</v>
      </c>
      <c r="S341" s="12">
        <v>1</v>
      </c>
    </row>
    <row r="342" spans="1:19" x14ac:dyDescent="0.25">
      <c r="A342" t="str">
        <f>'raw data'!F342</f>
        <v>BACHELOR</v>
      </c>
      <c r="B342" s="7">
        <v>2</v>
      </c>
      <c r="C342" s="12">
        <v>3</v>
      </c>
      <c r="D342" s="12" t="s">
        <v>526</v>
      </c>
      <c r="E342" s="12" t="s">
        <v>526</v>
      </c>
      <c r="F342" s="12">
        <v>1</v>
      </c>
      <c r="G342" s="12">
        <v>2</v>
      </c>
      <c r="H342" s="12">
        <v>2</v>
      </c>
      <c r="I342" s="12">
        <v>2</v>
      </c>
      <c r="J342" s="12">
        <v>5</v>
      </c>
      <c r="K342" s="12">
        <v>1</v>
      </c>
      <c r="L342" s="12">
        <v>0</v>
      </c>
      <c r="M342" s="12">
        <v>0</v>
      </c>
      <c r="N342" s="12">
        <v>1</v>
      </c>
      <c r="O342" s="12">
        <v>4</v>
      </c>
      <c r="P342" s="12">
        <v>1</v>
      </c>
      <c r="Q342" s="12">
        <v>4</v>
      </c>
      <c r="R342" s="12">
        <v>0</v>
      </c>
      <c r="S342" s="12">
        <v>0</v>
      </c>
    </row>
    <row r="343" spans="1:19" x14ac:dyDescent="0.25">
      <c r="A343" t="str">
        <f>'raw data'!F343</f>
        <v>BACHELOR</v>
      </c>
      <c r="B343" s="7">
        <v>2</v>
      </c>
      <c r="C343" s="12">
        <v>4</v>
      </c>
      <c r="D343" s="12" t="s">
        <v>526</v>
      </c>
      <c r="E343" s="12" t="s">
        <v>526</v>
      </c>
      <c r="F343" s="12" t="s">
        <v>526</v>
      </c>
      <c r="G343" s="12" t="s">
        <v>526</v>
      </c>
      <c r="H343" s="12">
        <v>5</v>
      </c>
      <c r="I343" s="12">
        <v>5</v>
      </c>
      <c r="J343" s="12">
        <v>2</v>
      </c>
      <c r="K343" s="12">
        <v>1</v>
      </c>
      <c r="L343" s="12">
        <v>1</v>
      </c>
      <c r="M343" s="12">
        <v>1</v>
      </c>
      <c r="N343" s="12">
        <v>0</v>
      </c>
      <c r="O343" s="12">
        <v>3</v>
      </c>
      <c r="P343" s="12">
        <v>1</v>
      </c>
      <c r="Q343" s="12">
        <v>1</v>
      </c>
      <c r="R343" s="12">
        <v>1</v>
      </c>
      <c r="S343" s="12">
        <v>1</v>
      </c>
    </row>
    <row r="344" spans="1:19" x14ac:dyDescent="0.25">
      <c r="A344" t="str">
        <f>'raw data'!F344</f>
        <v>BACHELOR</v>
      </c>
      <c r="B344" s="7">
        <v>2</v>
      </c>
      <c r="C344" s="12">
        <v>3</v>
      </c>
      <c r="D344" s="12">
        <v>2</v>
      </c>
      <c r="E344" s="12">
        <v>5</v>
      </c>
      <c r="F344" s="12">
        <v>5</v>
      </c>
      <c r="G344" s="12">
        <v>2</v>
      </c>
      <c r="H344" s="12">
        <v>2</v>
      </c>
      <c r="I344" s="12">
        <v>2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4</v>
      </c>
      <c r="P344" s="12">
        <v>1</v>
      </c>
      <c r="Q344" s="12">
        <v>2</v>
      </c>
      <c r="R344" s="12">
        <v>1</v>
      </c>
      <c r="S344" s="12">
        <v>1</v>
      </c>
    </row>
    <row r="345" spans="1:19" x14ac:dyDescent="0.25">
      <c r="A345" t="str">
        <f>'raw data'!F345</f>
        <v>DIPLOMA</v>
      </c>
      <c r="B345" s="7">
        <v>1</v>
      </c>
      <c r="C345" s="12">
        <v>1</v>
      </c>
      <c r="D345" s="12">
        <v>1</v>
      </c>
      <c r="E345" s="12">
        <v>1</v>
      </c>
      <c r="F345" s="12">
        <v>2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 t="s">
        <v>526</v>
      </c>
      <c r="M345" s="12">
        <v>0</v>
      </c>
      <c r="N345" s="12" t="s">
        <v>526</v>
      </c>
      <c r="O345" s="12">
        <v>4</v>
      </c>
      <c r="P345" s="12">
        <v>1</v>
      </c>
      <c r="Q345" s="12">
        <v>2</v>
      </c>
      <c r="R345" s="12">
        <v>1</v>
      </c>
      <c r="S345" s="12" t="s">
        <v>526</v>
      </c>
    </row>
    <row r="346" spans="1:19" x14ac:dyDescent="0.25">
      <c r="A346" t="str">
        <f>'raw data'!F346</f>
        <v>DIPLOMA</v>
      </c>
      <c r="B346" s="7">
        <v>1</v>
      </c>
      <c r="C346" s="12">
        <v>2</v>
      </c>
      <c r="D346" s="12">
        <v>1</v>
      </c>
      <c r="E346" s="12">
        <v>4</v>
      </c>
      <c r="F346" s="12">
        <v>1</v>
      </c>
      <c r="G346" s="12">
        <v>1</v>
      </c>
      <c r="H346" s="12">
        <v>1</v>
      </c>
      <c r="I346" s="12">
        <v>1</v>
      </c>
      <c r="J346" s="12">
        <v>5</v>
      </c>
      <c r="K346" s="12" t="s">
        <v>526</v>
      </c>
      <c r="L346" s="12">
        <v>1</v>
      </c>
      <c r="M346" s="12">
        <v>0</v>
      </c>
      <c r="N346" s="12">
        <v>1</v>
      </c>
      <c r="O346" s="12">
        <v>3</v>
      </c>
      <c r="P346" s="12">
        <v>1</v>
      </c>
      <c r="Q346" s="12">
        <v>2</v>
      </c>
      <c r="R346" s="12">
        <v>0</v>
      </c>
      <c r="S346" s="12" t="s">
        <v>526</v>
      </c>
    </row>
    <row r="347" spans="1:19" x14ac:dyDescent="0.25">
      <c r="A347" t="str">
        <f>'raw data'!F347</f>
        <v>MASTERS</v>
      </c>
      <c r="B347" s="7">
        <v>3</v>
      </c>
      <c r="C347" s="12">
        <v>2</v>
      </c>
      <c r="D347" s="12">
        <v>2</v>
      </c>
      <c r="E347" s="12">
        <v>5</v>
      </c>
      <c r="F347" s="12">
        <v>2</v>
      </c>
      <c r="G347" s="12">
        <v>1</v>
      </c>
      <c r="H347" s="12">
        <v>1</v>
      </c>
      <c r="I347" s="12" t="s">
        <v>526</v>
      </c>
      <c r="J347" s="12">
        <v>5</v>
      </c>
      <c r="K347" s="12">
        <v>0</v>
      </c>
      <c r="L347" s="12">
        <v>1</v>
      </c>
      <c r="M347" s="12">
        <v>1</v>
      </c>
      <c r="N347" s="12">
        <v>1</v>
      </c>
      <c r="O347" s="12">
        <v>1</v>
      </c>
      <c r="P347" s="12">
        <v>0</v>
      </c>
      <c r="Q347" s="12" t="s">
        <v>526</v>
      </c>
      <c r="R347" s="12">
        <v>0</v>
      </c>
      <c r="S347" s="12">
        <v>0</v>
      </c>
    </row>
    <row r="348" spans="1:19" x14ac:dyDescent="0.25">
      <c r="A348" t="str">
        <f>'raw data'!F348</f>
        <v>BACHELOR</v>
      </c>
      <c r="B348" s="7">
        <v>2</v>
      </c>
      <c r="C348" s="12">
        <v>2</v>
      </c>
      <c r="D348" s="12">
        <v>2</v>
      </c>
      <c r="E348" s="12">
        <v>4</v>
      </c>
      <c r="F348" s="12">
        <v>1</v>
      </c>
      <c r="G348" s="12">
        <v>1</v>
      </c>
      <c r="H348" s="12">
        <v>1</v>
      </c>
      <c r="I348" s="12">
        <v>1</v>
      </c>
      <c r="J348" s="12">
        <v>2</v>
      </c>
      <c r="K348" s="12">
        <v>1</v>
      </c>
      <c r="L348" s="12">
        <v>1</v>
      </c>
      <c r="M348" s="12">
        <v>0</v>
      </c>
      <c r="N348" s="12">
        <v>1</v>
      </c>
      <c r="O348" s="12">
        <v>2</v>
      </c>
      <c r="P348" s="12">
        <v>1</v>
      </c>
      <c r="Q348" s="12">
        <v>4</v>
      </c>
      <c r="R348" s="12">
        <v>1</v>
      </c>
      <c r="S348" s="12">
        <v>1</v>
      </c>
    </row>
    <row r="349" spans="1:19" x14ac:dyDescent="0.25">
      <c r="A349" t="str">
        <f>'raw data'!F349</f>
        <v>BACHELOR</v>
      </c>
      <c r="B349" s="7">
        <v>2</v>
      </c>
      <c r="C349" s="12">
        <v>4</v>
      </c>
      <c r="D349" s="12">
        <v>2</v>
      </c>
      <c r="E349" s="12">
        <v>1</v>
      </c>
      <c r="F349" s="12">
        <v>5</v>
      </c>
      <c r="G349" s="12">
        <v>5</v>
      </c>
      <c r="H349" s="12">
        <v>5</v>
      </c>
      <c r="I349" s="12">
        <v>2</v>
      </c>
      <c r="J349" s="12">
        <v>2</v>
      </c>
      <c r="K349" s="12">
        <v>1</v>
      </c>
      <c r="L349" s="12">
        <v>1</v>
      </c>
      <c r="M349" s="12">
        <v>0</v>
      </c>
      <c r="N349" s="12">
        <v>0</v>
      </c>
      <c r="O349" s="12">
        <v>5</v>
      </c>
      <c r="P349" s="12">
        <v>1</v>
      </c>
      <c r="Q349" s="12">
        <v>2</v>
      </c>
      <c r="R349" s="12">
        <v>1</v>
      </c>
      <c r="S349" s="12">
        <v>1</v>
      </c>
    </row>
    <row r="350" spans="1:19" x14ac:dyDescent="0.25">
      <c r="A350" t="str">
        <f>'raw data'!F350</f>
        <v>DIPLOMA</v>
      </c>
      <c r="B350" s="7">
        <v>1</v>
      </c>
      <c r="C350" s="12">
        <v>5</v>
      </c>
      <c r="D350" s="12">
        <v>1</v>
      </c>
      <c r="E350" s="12">
        <v>1</v>
      </c>
      <c r="F350" s="12" t="s">
        <v>526</v>
      </c>
      <c r="G350" s="12" t="s">
        <v>526</v>
      </c>
      <c r="H350" s="12">
        <v>5</v>
      </c>
      <c r="I350" s="12">
        <v>5</v>
      </c>
      <c r="J350" s="12">
        <v>2</v>
      </c>
      <c r="K350" s="12">
        <v>1</v>
      </c>
      <c r="L350" s="12">
        <v>1</v>
      </c>
      <c r="M350" s="12" t="s">
        <v>526</v>
      </c>
      <c r="N350" s="12">
        <v>0</v>
      </c>
      <c r="O350" s="12">
        <v>4</v>
      </c>
      <c r="P350" s="12">
        <v>0</v>
      </c>
      <c r="Q350" s="12" t="s">
        <v>526</v>
      </c>
      <c r="R350" s="12">
        <v>1</v>
      </c>
      <c r="S350" s="12">
        <v>1</v>
      </c>
    </row>
    <row r="351" spans="1:19" x14ac:dyDescent="0.25">
      <c r="A351" t="str">
        <f>'raw data'!F351</f>
        <v>DIPLOMA</v>
      </c>
      <c r="B351" s="7">
        <v>1</v>
      </c>
      <c r="C351" s="12">
        <v>1</v>
      </c>
      <c r="D351" s="12">
        <v>1</v>
      </c>
      <c r="E351" s="12">
        <v>4</v>
      </c>
      <c r="F351" s="12">
        <v>2</v>
      </c>
      <c r="G351" s="12">
        <v>1</v>
      </c>
      <c r="H351" s="12">
        <v>1</v>
      </c>
      <c r="I351" s="12">
        <v>1</v>
      </c>
      <c r="J351" s="12">
        <v>5</v>
      </c>
      <c r="K351" s="12" t="s">
        <v>526</v>
      </c>
      <c r="L351" s="12">
        <v>1</v>
      </c>
      <c r="M351" s="12">
        <v>1</v>
      </c>
      <c r="N351" s="12">
        <v>1</v>
      </c>
      <c r="O351" s="12">
        <v>3</v>
      </c>
      <c r="P351" s="12" t="s">
        <v>526</v>
      </c>
      <c r="Q351" s="12" t="s">
        <v>526</v>
      </c>
      <c r="R351" s="12">
        <v>0</v>
      </c>
      <c r="S351" s="12" t="s">
        <v>526</v>
      </c>
    </row>
    <row r="352" spans="1:19" x14ac:dyDescent="0.25">
      <c r="A352" t="str">
        <f>'raw data'!F352</f>
        <v>DIPLOMA</v>
      </c>
      <c r="B352" s="7">
        <v>1</v>
      </c>
      <c r="C352" s="12">
        <v>5</v>
      </c>
      <c r="D352" s="12">
        <v>1</v>
      </c>
      <c r="E352" s="12">
        <v>1</v>
      </c>
      <c r="F352" s="12" t="s">
        <v>526</v>
      </c>
      <c r="G352" s="12" t="s">
        <v>526</v>
      </c>
      <c r="H352" s="12">
        <v>5</v>
      </c>
      <c r="I352" s="12">
        <v>5</v>
      </c>
      <c r="J352" s="12">
        <v>2</v>
      </c>
      <c r="K352" s="12">
        <v>1</v>
      </c>
      <c r="L352" s="12">
        <v>1</v>
      </c>
      <c r="M352" s="12" t="s">
        <v>526</v>
      </c>
      <c r="N352" s="12">
        <v>0</v>
      </c>
      <c r="O352" s="12">
        <v>4</v>
      </c>
      <c r="P352" s="12">
        <v>0</v>
      </c>
      <c r="Q352" s="12" t="s">
        <v>526</v>
      </c>
      <c r="R352" s="12">
        <v>1</v>
      </c>
      <c r="S352" s="12">
        <v>1</v>
      </c>
    </row>
    <row r="353" spans="1:19" x14ac:dyDescent="0.25">
      <c r="A353" t="str">
        <f>'raw data'!F353</f>
        <v>DIPLOMA</v>
      </c>
      <c r="B353" s="7">
        <v>1</v>
      </c>
      <c r="C353" s="12">
        <v>3</v>
      </c>
      <c r="D353" s="12">
        <v>4</v>
      </c>
      <c r="E353" s="12" t="s">
        <v>526</v>
      </c>
      <c r="F353" s="12">
        <v>2</v>
      </c>
      <c r="G353" s="12">
        <v>1</v>
      </c>
      <c r="H353" s="12">
        <v>2</v>
      </c>
      <c r="I353" s="12" t="s">
        <v>526</v>
      </c>
      <c r="J353" s="12">
        <v>5</v>
      </c>
      <c r="K353" s="12">
        <v>1</v>
      </c>
      <c r="L353" s="12">
        <v>1</v>
      </c>
      <c r="M353" s="12" t="s">
        <v>526</v>
      </c>
      <c r="N353" s="12">
        <v>0</v>
      </c>
      <c r="O353" s="12">
        <v>3</v>
      </c>
      <c r="P353" s="12">
        <v>1</v>
      </c>
      <c r="Q353" s="12">
        <v>1</v>
      </c>
      <c r="R353" s="12">
        <v>1</v>
      </c>
      <c r="S353" s="12" t="s">
        <v>526</v>
      </c>
    </row>
    <row r="354" spans="1:19" x14ac:dyDescent="0.25">
      <c r="A354" t="str">
        <f>'raw data'!F354</f>
        <v>BACHELOR</v>
      </c>
      <c r="B354" s="7">
        <v>2</v>
      </c>
      <c r="C354" s="12">
        <v>5</v>
      </c>
      <c r="D354" s="12">
        <v>1</v>
      </c>
      <c r="E354" s="12">
        <v>1</v>
      </c>
      <c r="F354" s="12" t="s">
        <v>526</v>
      </c>
      <c r="G354" s="12" t="s">
        <v>526</v>
      </c>
      <c r="H354" s="12">
        <v>5</v>
      </c>
      <c r="I354" s="12">
        <v>5</v>
      </c>
      <c r="J354" s="12">
        <v>2</v>
      </c>
      <c r="K354" s="12">
        <v>1</v>
      </c>
      <c r="L354" s="12">
        <v>1</v>
      </c>
      <c r="M354" s="12">
        <v>0</v>
      </c>
      <c r="N354" s="12">
        <v>0</v>
      </c>
      <c r="O354" s="12">
        <v>4</v>
      </c>
      <c r="P354" s="12">
        <v>0</v>
      </c>
      <c r="Q354" s="12" t="s">
        <v>526</v>
      </c>
      <c r="R354" s="12">
        <v>1</v>
      </c>
      <c r="S354" s="12">
        <v>1</v>
      </c>
    </row>
    <row r="355" spans="1:19" x14ac:dyDescent="0.25">
      <c r="A355" t="str">
        <f>'raw data'!F355</f>
        <v>DIPLOMA</v>
      </c>
      <c r="B355" s="7">
        <v>1</v>
      </c>
      <c r="C355" s="12">
        <v>1</v>
      </c>
      <c r="D355" s="12">
        <v>1</v>
      </c>
      <c r="E355" s="12">
        <v>5</v>
      </c>
      <c r="F355" s="12">
        <v>2</v>
      </c>
      <c r="G355" s="12">
        <v>1</v>
      </c>
      <c r="H355" s="12" t="s">
        <v>526</v>
      </c>
      <c r="I355" s="12">
        <v>1</v>
      </c>
      <c r="J355" s="12">
        <v>1</v>
      </c>
      <c r="K355" s="12" t="s">
        <v>526</v>
      </c>
      <c r="L355" s="12">
        <v>1</v>
      </c>
      <c r="M355" s="12">
        <v>0</v>
      </c>
      <c r="N355" s="12">
        <v>1</v>
      </c>
      <c r="O355" s="12">
        <v>4</v>
      </c>
      <c r="P355" s="12">
        <v>0</v>
      </c>
      <c r="Q355" s="12" t="s">
        <v>526</v>
      </c>
      <c r="R355" s="12">
        <v>1</v>
      </c>
      <c r="S355" s="12" t="s">
        <v>526</v>
      </c>
    </row>
    <row r="356" spans="1:19" x14ac:dyDescent="0.25">
      <c r="A356" t="str">
        <f>'raw data'!F356</f>
        <v>BACHELOR</v>
      </c>
      <c r="B356" s="7">
        <v>2</v>
      </c>
      <c r="C356" s="12">
        <v>2</v>
      </c>
      <c r="D356" s="12">
        <v>2</v>
      </c>
      <c r="E356" s="12">
        <v>5</v>
      </c>
      <c r="F356" s="12" t="s">
        <v>526</v>
      </c>
      <c r="G356" s="12">
        <v>1</v>
      </c>
      <c r="H356" s="12" t="s">
        <v>526</v>
      </c>
      <c r="I356" s="12" t="s">
        <v>526</v>
      </c>
      <c r="J356" s="12">
        <v>1</v>
      </c>
      <c r="K356" s="12">
        <v>0</v>
      </c>
      <c r="L356" s="12">
        <v>1</v>
      </c>
      <c r="M356" s="12">
        <v>0</v>
      </c>
      <c r="N356" s="12">
        <v>0</v>
      </c>
      <c r="O356" s="12">
        <v>1</v>
      </c>
      <c r="P356" s="12">
        <v>0</v>
      </c>
      <c r="Q356" s="12" t="s">
        <v>526</v>
      </c>
      <c r="R356" s="12">
        <v>0</v>
      </c>
      <c r="S356" s="12">
        <v>0</v>
      </c>
    </row>
    <row r="357" spans="1:19" x14ac:dyDescent="0.25">
      <c r="A357" t="str">
        <f>'raw data'!F357</f>
        <v>BACHELOR</v>
      </c>
      <c r="B357" s="7">
        <v>2</v>
      </c>
      <c r="C357" s="12">
        <v>4</v>
      </c>
      <c r="D357" s="12" t="s">
        <v>526</v>
      </c>
      <c r="E357" s="12" t="s">
        <v>526</v>
      </c>
      <c r="F357" s="12" t="s">
        <v>526</v>
      </c>
      <c r="G357" s="12" t="s">
        <v>526</v>
      </c>
      <c r="H357" s="12">
        <v>5</v>
      </c>
      <c r="I357" s="12">
        <v>5</v>
      </c>
      <c r="J357" s="12">
        <v>2</v>
      </c>
      <c r="K357" s="12">
        <v>1</v>
      </c>
      <c r="L357" s="12">
        <v>1</v>
      </c>
      <c r="M357" s="12">
        <v>1</v>
      </c>
      <c r="N357" s="12">
        <v>0</v>
      </c>
      <c r="O357" s="12">
        <v>3</v>
      </c>
      <c r="P357" s="12">
        <v>1</v>
      </c>
      <c r="Q357" s="12">
        <v>1</v>
      </c>
      <c r="R357" s="12">
        <v>1</v>
      </c>
      <c r="S357" s="12">
        <v>1</v>
      </c>
    </row>
    <row r="358" spans="1:19" x14ac:dyDescent="0.25">
      <c r="A358" t="str">
        <f>'raw data'!F358</f>
        <v>BACHELOR</v>
      </c>
      <c r="B358" s="7">
        <v>2</v>
      </c>
      <c r="C358" s="12">
        <v>3</v>
      </c>
      <c r="D358" s="12" t="s">
        <v>526</v>
      </c>
      <c r="E358" s="12" t="s">
        <v>526</v>
      </c>
      <c r="F358" s="12">
        <v>5</v>
      </c>
      <c r="G358" s="12">
        <v>5</v>
      </c>
      <c r="H358" s="12">
        <v>2</v>
      </c>
      <c r="I358" s="12">
        <v>2</v>
      </c>
      <c r="J358" s="12">
        <v>5</v>
      </c>
      <c r="K358" s="12">
        <v>1</v>
      </c>
      <c r="L358" s="12">
        <v>0</v>
      </c>
      <c r="M358" s="12">
        <v>0</v>
      </c>
      <c r="N358" s="12">
        <v>1</v>
      </c>
      <c r="O358" s="12">
        <v>4</v>
      </c>
      <c r="P358" s="12">
        <v>0</v>
      </c>
      <c r="Q358" s="12" t="s">
        <v>526</v>
      </c>
      <c r="R358" s="12" t="s">
        <v>526</v>
      </c>
      <c r="S358" s="12">
        <v>0</v>
      </c>
    </row>
    <row r="359" spans="1:19" x14ac:dyDescent="0.25">
      <c r="A359" t="str">
        <f>'raw data'!F359</f>
        <v>BACHELOR</v>
      </c>
      <c r="B359" s="7">
        <v>2</v>
      </c>
      <c r="C359" s="12">
        <v>3</v>
      </c>
      <c r="D359" s="12" t="s">
        <v>526</v>
      </c>
      <c r="E359" s="12" t="s">
        <v>526</v>
      </c>
      <c r="F359" s="12">
        <v>1</v>
      </c>
      <c r="G359" s="12">
        <v>2</v>
      </c>
      <c r="H359" s="12">
        <v>2</v>
      </c>
      <c r="I359" s="12">
        <v>2</v>
      </c>
      <c r="J359" s="12">
        <v>5</v>
      </c>
      <c r="K359" s="12">
        <v>1</v>
      </c>
      <c r="L359" s="12">
        <v>1</v>
      </c>
      <c r="M359" s="12">
        <v>0</v>
      </c>
      <c r="N359" s="12">
        <v>1</v>
      </c>
      <c r="O359" s="12">
        <v>4</v>
      </c>
      <c r="P359" s="12">
        <v>1</v>
      </c>
      <c r="Q359" s="12">
        <v>4</v>
      </c>
      <c r="R359" s="12">
        <v>0</v>
      </c>
      <c r="S359" s="12">
        <v>0</v>
      </c>
    </row>
    <row r="360" spans="1:19" x14ac:dyDescent="0.25">
      <c r="A360" t="str">
        <f>'raw data'!F360</f>
        <v>BACHELOR</v>
      </c>
      <c r="B360" s="7">
        <v>2</v>
      </c>
      <c r="C360" s="12">
        <v>2</v>
      </c>
      <c r="D360" s="12">
        <v>2</v>
      </c>
      <c r="E360" s="12">
        <v>5</v>
      </c>
      <c r="F360" s="12">
        <v>1</v>
      </c>
      <c r="G360" s="12">
        <v>2</v>
      </c>
      <c r="H360" s="12">
        <v>1</v>
      </c>
      <c r="I360" s="12">
        <v>2</v>
      </c>
      <c r="J360" s="12">
        <v>2</v>
      </c>
      <c r="K360" s="12">
        <v>1</v>
      </c>
      <c r="L360" s="12">
        <v>1</v>
      </c>
      <c r="M360" s="12">
        <v>0</v>
      </c>
      <c r="N360" s="12">
        <v>0</v>
      </c>
      <c r="O360" s="12">
        <v>3</v>
      </c>
      <c r="P360" s="12">
        <v>1</v>
      </c>
      <c r="Q360" s="12">
        <v>3</v>
      </c>
      <c r="R360" s="12">
        <v>1</v>
      </c>
      <c r="S360" s="12">
        <v>1</v>
      </c>
    </row>
    <row r="361" spans="1:19" x14ac:dyDescent="0.25">
      <c r="A361" t="str">
        <f>'raw data'!F361</f>
        <v>DIPLOMA</v>
      </c>
      <c r="B361" s="7">
        <v>1</v>
      </c>
      <c r="C361" s="12">
        <v>1</v>
      </c>
      <c r="D361" s="12">
        <v>1</v>
      </c>
      <c r="E361" s="12">
        <v>5</v>
      </c>
      <c r="F361" s="12">
        <v>2</v>
      </c>
      <c r="G361" s="12">
        <v>1</v>
      </c>
      <c r="H361" s="12" t="s">
        <v>526</v>
      </c>
      <c r="I361" s="12">
        <v>1</v>
      </c>
      <c r="J361" s="12">
        <v>1</v>
      </c>
      <c r="K361" s="12" t="s">
        <v>526</v>
      </c>
      <c r="L361" s="12">
        <v>1</v>
      </c>
      <c r="M361" s="12">
        <v>0</v>
      </c>
      <c r="N361" s="12">
        <v>1</v>
      </c>
      <c r="O361" s="12">
        <v>4</v>
      </c>
      <c r="P361" s="12">
        <v>0</v>
      </c>
      <c r="Q361" s="12" t="s">
        <v>526</v>
      </c>
      <c r="R361" s="12">
        <v>1</v>
      </c>
      <c r="S361" s="12">
        <v>1</v>
      </c>
    </row>
    <row r="362" spans="1:19" x14ac:dyDescent="0.25">
      <c r="A362" t="str">
        <f>'raw data'!F362</f>
        <v>BACHELOR</v>
      </c>
      <c r="B362" s="7">
        <v>2</v>
      </c>
      <c r="C362" s="12">
        <v>4</v>
      </c>
      <c r="D362" s="12">
        <v>2</v>
      </c>
      <c r="E362" s="12">
        <v>1</v>
      </c>
      <c r="F362" s="12">
        <v>5</v>
      </c>
      <c r="G362" s="12">
        <v>5</v>
      </c>
      <c r="H362" s="12">
        <v>5</v>
      </c>
      <c r="I362" s="12">
        <v>2</v>
      </c>
      <c r="J362" s="12">
        <v>2</v>
      </c>
      <c r="K362" s="12">
        <v>1</v>
      </c>
      <c r="L362" s="12">
        <v>1</v>
      </c>
      <c r="M362" s="12">
        <v>0</v>
      </c>
      <c r="N362" s="12">
        <v>0</v>
      </c>
      <c r="O362" s="12">
        <v>5</v>
      </c>
      <c r="P362" s="12">
        <v>1</v>
      </c>
      <c r="Q362" s="12">
        <v>1</v>
      </c>
      <c r="R362" s="12">
        <v>1</v>
      </c>
      <c r="S362" s="12">
        <v>1</v>
      </c>
    </row>
    <row r="363" spans="1:19" x14ac:dyDescent="0.25">
      <c r="A363" t="str">
        <f>'raw data'!F363</f>
        <v>BACHELOR</v>
      </c>
      <c r="B363" s="7">
        <v>2</v>
      </c>
      <c r="C363" s="12">
        <v>2</v>
      </c>
      <c r="D363" s="12">
        <v>2</v>
      </c>
      <c r="E363" s="12">
        <v>4</v>
      </c>
      <c r="F363" s="12">
        <v>1</v>
      </c>
      <c r="G363" s="12">
        <v>1</v>
      </c>
      <c r="H363" s="12">
        <v>1</v>
      </c>
      <c r="I363" s="12">
        <v>1</v>
      </c>
      <c r="J363" s="12">
        <v>2</v>
      </c>
      <c r="K363" s="12">
        <v>1</v>
      </c>
      <c r="L363" s="12">
        <v>1</v>
      </c>
      <c r="M363" s="12">
        <v>0</v>
      </c>
      <c r="N363" s="12">
        <v>1</v>
      </c>
      <c r="O363" s="12">
        <v>3</v>
      </c>
      <c r="P363" s="12">
        <v>1</v>
      </c>
      <c r="Q363" s="12">
        <v>4</v>
      </c>
      <c r="R363" s="12">
        <v>1</v>
      </c>
      <c r="S363" s="12">
        <v>1</v>
      </c>
    </row>
    <row r="364" spans="1:19" x14ac:dyDescent="0.25">
      <c r="A364" t="str">
        <f>'raw data'!F364</f>
        <v>BACHELOR</v>
      </c>
      <c r="B364" s="7">
        <v>2</v>
      </c>
      <c r="C364" s="12">
        <v>5</v>
      </c>
      <c r="D364" s="12">
        <v>1</v>
      </c>
      <c r="E364" s="12">
        <v>1</v>
      </c>
      <c r="F364" s="12" t="s">
        <v>526</v>
      </c>
      <c r="G364" s="12" t="s">
        <v>526</v>
      </c>
      <c r="H364" s="12">
        <v>5</v>
      </c>
      <c r="I364" s="12">
        <v>5</v>
      </c>
      <c r="J364" s="12">
        <v>2</v>
      </c>
      <c r="K364" s="12">
        <v>1</v>
      </c>
      <c r="L364" s="12">
        <v>1</v>
      </c>
      <c r="M364" s="12">
        <v>0</v>
      </c>
      <c r="N364" s="12">
        <v>0</v>
      </c>
      <c r="O364" s="12">
        <v>4</v>
      </c>
      <c r="P364" s="12">
        <v>0</v>
      </c>
      <c r="Q364" s="12" t="s">
        <v>526</v>
      </c>
      <c r="R364" s="12">
        <v>1</v>
      </c>
      <c r="S364" s="12">
        <v>1</v>
      </c>
    </row>
    <row r="365" spans="1:19" x14ac:dyDescent="0.25">
      <c r="A365" t="str">
        <f>'raw data'!F365</f>
        <v>DIPLOMA</v>
      </c>
      <c r="B365" s="7">
        <v>1</v>
      </c>
      <c r="C365" s="12">
        <v>2</v>
      </c>
      <c r="D365" s="12" t="s">
        <v>526</v>
      </c>
      <c r="E365" s="12" t="s">
        <v>526</v>
      </c>
      <c r="F365" s="12">
        <v>2</v>
      </c>
      <c r="G365" s="12" t="s">
        <v>526</v>
      </c>
      <c r="H365" s="12" t="s">
        <v>526</v>
      </c>
      <c r="I365" s="12" t="s">
        <v>526</v>
      </c>
      <c r="J365" s="12">
        <v>2</v>
      </c>
      <c r="K365" s="12">
        <v>1</v>
      </c>
      <c r="L365" s="12">
        <v>1</v>
      </c>
      <c r="M365" s="12">
        <v>0</v>
      </c>
      <c r="N365" s="12">
        <v>1</v>
      </c>
      <c r="O365" s="12">
        <v>4</v>
      </c>
      <c r="P365" s="12">
        <v>0</v>
      </c>
      <c r="Q365" s="12" t="s">
        <v>526</v>
      </c>
      <c r="R365" s="12">
        <v>1</v>
      </c>
      <c r="S365" s="12" t="s">
        <v>526</v>
      </c>
    </row>
    <row r="366" spans="1:19" x14ac:dyDescent="0.25">
      <c r="A366" t="str">
        <f>'raw data'!F366</f>
        <v>BACHELOR</v>
      </c>
      <c r="B366" s="7">
        <v>2</v>
      </c>
      <c r="C366" s="12">
        <v>3</v>
      </c>
      <c r="D366" s="12">
        <v>4</v>
      </c>
      <c r="E366" s="12" t="s">
        <v>526</v>
      </c>
      <c r="F366" s="12">
        <v>1</v>
      </c>
      <c r="G366" s="12">
        <v>2</v>
      </c>
      <c r="H366" s="12">
        <v>2</v>
      </c>
      <c r="I366" s="12">
        <v>2</v>
      </c>
      <c r="J366" s="12">
        <v>1</v>
      </c>
      <c r="K366" s="12">
        <v>1</v>
      </c>
      <c r="L366" s="12">
        <v>1</v>
      </c>
      <c r="M366" s="12">
        <v>0</v>
      </c>
      <c r="N366" s="12">
        <v>1</v>
      </c>
      <c r="O366" s="12">
        <v>4</v>
      </c>
      <c r="P366" s="12">
        <v>1</v>
      </c>
      <c r="Q366" s="12">
        <v>4</v>
      </c>
      <c r="R366" s="12">
        <v>0</v>
      </c>
      <c r="S366" s="12">
        <v>0</v>
      </c>
    </row>
    <row r="367" spans="1:19" x14ac:dyDescent="0.25">
      <c r="A367" t="str">
        <f>'raw data'!F367</f>
        <v>DIPLOMA</v>
      </c>
      <c r="B367" s="7">
        <v>1</v>
      </c>
      <c r="C367" s="12">
        <v>2</v>
      </c>
      <c r="D367" s="12" t="s">
        <v>526</v>
      </c>
      <c r="E367" s="12" t="s">
        <v>526</v>
      </c>
      <c r="F367" s="12">
        <v>2</v>
      </c>
      <c r="G367" s="12" t="s">
        <v>526</v>
      </c>
      <c r="H367" s="12">
        <v>5</v>
      </c>
      <c r="I367" s="12" t="s">
        <v>526</v>
      </c>
      <c r="J367" s="12">
        <v>2</v>
      </c>
      <c r="K367" s="12">
        <v>1</v>
      </c>
      <c r="L367" s="12">
        <v>1</v>
      </c>
      <c r="M367" s="12">
        <v>0</v>
      </c>
      <c r="N367" s="12">
        <v>1</v>
      </c>
      <c r="O367" s="12">
        <v>4</v>
      </c>
      <c r="P367" s="12">
        <v>0</v>
      </c>
      <c r="Q367" s="12" t="s">
        <v>526</v>
      </c>
      <c r="R367" s="12">
        <v>1</v>
      </c>
      <c r="S367" s="12" t="s">
        <v>526</v>
      </c>
    </row>
    <row r="368" spans="1:19" x14ac:dyDescent="0.25">
      <c r="A368" t="str">
        <f>'raw data'!F368</f>
        <v>BACHELOR</v>
      </c>
      <c r="B368" s="7">
        <v>2</v>
      </c>
      <c r="C368" s="12">
        <v>3</v>
      </c>
      <c r="D368" s="12">
        <v>4</v>
      </c>
      <c r="E368" s="12" t="s">
        <v>526</v>
      </c>
      <c r="F368" s="12">
        <v>1</v>
      </c>
      <c r="G368" s="12">
        <v>2</v>
      </c>
      <c r="H368" s="12">
        <v>2</v>
      </c>
      <c r="I368" s="12">
        <v>2</v>
      </c>
      <c r="J368" s="12">
        <v>1</v>
      </c>
      <c r="K368" s="12">
        <v>1</v>
      </c>
      <c r="L368" s="12" t="s">
        <v>526</v>
      </c>
      <c r="M368" s="12">
        <v>0</v>
      </c>
      <c r="N368" s="12">
        <v>0</v>
      </c>
      <c r="O368" s="12">
        <v>4</v>
      </c>
      <c r="P368" s="12">
        <v>1</v>
      </c>
      <c r="Q368" s="12">
        <v>1</v>
      </c>
      <c r="R368" s="12" t="s">
        <v>526</v>
      </c>
      <c r="S368" s="12">
        <v>0</v>
      </c>
    </row>
    <row r="369" spans="1:19" x14ac:dyDescent="0.25">
      <c r="A369" t="str">
        <f>'raw data'!F369</f>
        <v>MASTERS</v>
      </c>
      <c r="B369" s="7">
        <v>3</v>
      </c>
      <c r="C369" s="12">
        <v>3</v>
      </c>
      <c r="D369" s="12">
        <v>2</v>
      </c>
      <c r="E369" s="12">
        <v>5</v>
      </c>
      <c r="F369" s="12">
        <v>2</v>
      </c>
      <c r="G369" s="12">
        <v>1</v>
      </c>
      <c r="H369" s="12">
        <v>1</v>
      </c>
      <c r="I369" s="12" t="s">
        <v>526</v>
      </c>
      <c r="J369" s="12">
        <v>5</v>
      </c>
      <c r="K369" s="12">
        <v>1</v>
      </c>
      <c r="L369" s="12">
        <v>1</v>
      </c>
      <c r="M369" s="12">
        <v>1</v>
      </c>
      <c r="N369" s="12">
        <v>1</v>
      </c>
      <c r="O369" s="12">
        <v>3</v>
      </c>
      <c r="P369" s="12">
        <v>1</v>
      </c>
      <c r="Q369" s="12">
        <v>1</v>
      </c>
      <c r="R369" s="12">
        <v>0</v>
      </c>
      <c r="S369" s="12" t="s">
        <v>526</v>
      </c>
    </row>
    <row r="370" spans="1:19" x14ac:dyDescent="0.25">
      <c r="A370" t="str">
        <f>'raw data'!F370</f>
        <v>DIPLOMA</v>
      </c>
      <c r="B370" s="7">
        <v>1</v>
      </c>
      <c r="C370" s="12">
        <v>3</v>
      </c>
      <c r="D370" s="12" t="s">
        <v>526</v>
      </c>
      <c r="E370" s="12" t="s">
        <v>526</v>
      </c>
      <c r="F370" s="12">
        <v>5</v>
      </c>
      <c r="G370" s="12">
        <v>2</v>
      </c>
      <c r="H370" s="12">
        <v>2</v>
      </c>
      <c r="I370" s="12">
        <v>1</v>
      </c>
      <c r="J370" s="12">
        <v>1</v>
      </c>
      <c r="K370" s="12">
        <v>0</v>
      </c>
      <c r="L370" s="12">
        <v>0</v>
      </c>
      <c r="M370" s="12" t="s">
        <v>526</v>
      </c>
      <c r="N370" s="12">
        <v>1</v>
      </c>
      <c r="O370" s="12">
        <v>5</v>
      </c>
      <c r="P370" s="12">
        <v>0</v>
      </c>
      <c r="Q370" s="12" t="s">
        <v>526</v>
      </c>
      <c r="R370" s="12">
        <v>1</v>
      </c>
      <c r="S370" s="12">
        <v>1</v>
      </c>
    </row>
    <row r="371" spans="1:19" x14ac:dyDescent="0.25">
      <c r="A371" t="str">
        <f>'raw data'!F371</f>
        <v>DIPLOMA</v>
      </c>
      <c r="B371" s="7">
        <v>1</v>
      </c>
      <c r="C371" s="12">
        <v>3</v>
      </c>
      <c r="D371" s="12">
        <v>4</v>
      </c>
      <c r="E371" s="12" t="s">
        <v>526</v>
      </c>
      <c r="F371" s="12">
        <v>1</v>
      </c>
      <c r="G371" s="12">
        <v>1</v>
      </c>
      <c r="H371" s="12">
        <v>2</v>
      </c>
      <c r="I371" s="12" t="s">
        <v>526</v>
      </c>
      <c r="J371" s="12">
        <v>5</v>
      </c>
      <c r="K371" s="12">
        <v>0</v>
      </c>
      <c r="L371" s="12">
        <v>1</v>
      </c>
      <c r="M371" s="12" t="s">
        <v>526</v>
      </c>
      <c r="N371" s="12">
        <v>0</v>
      </c>
      <c r="O371" s="12">
        <v>3</v>
      </c>
      <c r="P371" s="12">
        <v>1</v>
      </c>
      <c r="Q371" s="12">
        <v>1</v>
      </c>
      <c r="R371" s="12">
        <v>1</v>
      </c>
      <c r="S371" s="12" t="s">
        <v>526</v>
      </c>
    </row>
    <row r="372" spans="1:19" x14ac:dyDescent="0.25">
      <c r="A372" t="str">
        <f>'raw data'!F372</f>
        <v>BACHELOR</v>
      </c>
      <c r="B372" s="7">
        <v>2</v>
      </c>
      <c r="C372" s="12">
        <v>2</v>
      </c>
      <c r="D372" s="12">
        <v>1</v>
      </c>
      <c r="E372" s="12">
        <v>1</v>
      </c>
      <c r="F372" s="12">
        <v>1</v>
      </c>
      <c r="G372" s="12">
        <v>1</v>
      </c>
      <c r="H372" s="12">
        <v>2</v>
      </c>
      <c r="I372" s="12">
        <v>1</v>
      </c>
      <c r="J372" s="12" t="s">
        <v>526</v>
      </c>
      <c r="K372" s="12">
        <v>0</v>
      </c>
      <c r="L372" s="12">
        <v>1</v>
      </c>
      <c r="M372" s="12">
        <v>0</v>
      </c>
      <c r="N372" s="12">
        <v>0</v>
      </c>
      <c r="O372" s="12">
        <v>1</v>
      </c>
      <c r="P372" s="12" t="s">
        <v>526</v>
      </c>
      <c r="Q372" s="12" t="s">
        <v>526</v>
      </c>
      <c r="R372" s="12">
        <v>0</v>
      </c>
      <c r="S372" s="12">
        <v>0</v>
      </c>
    </row>
    <row r="373" spans="1:19" x14ac:dyDescent="0.25">
      <c r="A373" t="str">
        <f>'raw data'!F373</f>
        <v>BACHELOR</v>
      </c>
      <c r="B373" s="7">
        <v>2</v>
      </c>
      <c r="C373" s="12">
        <v>3</v>
      </c>
      <c r="D373" s="12">
        <v>2</v>
      </c>
      <c r="E373" s="12">
        <v>1</v>
      </c>
      <c r="F373" s="12">
        <v>1</v>
      </c>
      <c r="G373" s="12">
        <v>2</v>
      </c>
      <c r="H373" s="12">
        <v>2</v>
      </c>
      <c r="I373" s="12">
        <v>2</v>
      </c>
      <c r="J373" s="12">
        <v>1</v>
      </c>
      <c r="K373" s="12">
        <v>1</v>
      </c>
      <c r="L373" s="12" t="s">
        <v>526</v>
      </c>
      <c r="M373" s="12">
        <v>0</v>
      </c>
      <c r="N373" s="12">
        <v>0</v>
      </c>
      <c r="O373" s="12">
        <v>5</v>
      </c>
      <c r="P373" s="12">
        <v>1</v>
      </c>
      <c r="Q373" s="12">
        <v>3</v>
      </c>
      <c r="R373" s="12" t="s">
        <v>526</v>
      </c>
      <c r="S373" s="12">
        <v>1</v>
      </c>
    </row>
    <row r="374" spans="1:19" x14ac:dyDescent="0.25">
      <c r="A374" t="str">
        <f>'raw data'!F374</f>
        <v>BACHELOR</v>
      </c>
      <c r="B374" s="7">
        <v>2</v>
      </c>
      <c r="C374" s="12">
        <v>2</v>
      </c>
      <c r="D374" s="12">
        <v>2</v>
      </c>
      <c r="E374" s="12">
        <v>5</v>
      </c>
      <c r="F374" s="12" t="s">
        <v>526</v>
      </c>
      <c r="G374" s="12">
        <v>1</v>
      </c>
      <c r="H374" s="12">
        <v>1</v>
      </c>
      <c r="I374" s="12" t="s">
        <v>526</v>
      </c>
      <c r="J374" s="12">
        <v>1</v>
      </c>
      <c r="K374" s="12">
        <v>0</v>
      </c>
      <c r="L374" s="12">
        <v>1</v>
      </c>
      <c r="M374" s="12">
        <v>1</v>
      </c>
      <c r="N374" s="12">
        <v>1</v>
      </c>
      <c r="O374" s="12">
        <v>1</v>
      </c>
      <c r="P374" s="12">
        <v>0</v>
      </c>
      <c r="Q374" s="12" t="s">
        <v>526</v>
      </c>
      <c r="R374" s="12">
        <v>0</v>
      </c>
      <c r="S374" s="12">
        <v>0</v>
      </c>
    </row>
    <row r="375" spans="1:19" x14ac:dyDescent="0.25">
      <c r="A375" t="str">
        <f>'raw data'!F375</f>
        <v>DIPLOMA</v>
      </c>
      <c r="B375" s="7">
        <v>1</v>
      </c>
      <c r="C375" s="12">
        <v>1</v>
      </c>
      <c r="D375" s="12">
        <v>1</v>
      </c>
      <c r="E375" s="12">
        <v>1</v>
      </c>
      <c r="F375" s="12">
        <v>2</v>
      </c>
      <c r="G375" s="12">
        <v>1</v>
      </c>
      <c r="H375" s="12">
        <v>1</v>
      </c>
      <c r="I375" s="12">
        <v>1</v>
      </c>
      <c r="J375" s="12">
        <v>1</v>
      </c>
      <c r="K375" s="12">
        <v>1</v>
      </c>
      <c r="L375" s="12" t="s">
        <v>526</v>
      </c>
      <c r="M375" s="12">
        <v>0</v>
      </c>
      <c r="N375" s="12">
        <v>1</v>
      </c>
      <c r="O375" s="12">
        <v>4</v>
      </c>
      <c r="P375" s="12">
        <v>0</v>
      </c>
      <c r="Q375" s="12" t="s">
        <v>526</v>
      </c>
      <c r="R375" s="12">
        <v>1</v>
      </c>
      <c r="S375" s="12" t="s">
        <v>526</v>
      </c>
    </row>
    <row r="376" spans="1:19" x14ac:dyDescent="0.25">
      <c r="A376" t="str">
        <f>'raw data'!F376</f>
        <v>DIPLOMA</v>
      </c>
      <c r="B376" s="7">
        <v>1</v>
      </c>
      <c r="C376" s="12">
        <v>3</v>
      </c>
      <c r="D376" s="12" t="s">
        <v>526</v>
      </c>
      <c r="E376" s="12" t="s">
        <v>526</v>
      </c>
      <c r="F376" s="12">
        <v>5</v>
      </c>
      <c r="G376" s="12">
        <v>2</v>
      </c>
      <c r="H376" s="12">
        <v>2</v>
      </c>
      <c r="I376" s="12">
        <v>1</v>
      </c>
      <c r="J376" s="12">
        <v>1</v>
      </c>
      <c r="K376" s="12">
        <v>1</v>
      </c>
      <c r="L376" s="12">
        <v>0</v>
      </c>
      <c r="M376" s="12">
        <v>0</v>
      </c>
      <c r="N376" s="12">
        <v>1</v>
      </c>
      <c r="O376" s="12">
        <v>5</v>
      </c>
      <c r="P376" s="12">
        <v>0</v>
      </c>
      <c r="Q376" s="12" t="s">
        <v>526</v>
      </c>
      <c r="R376" s="12">
        <v>1</v>
      </c>
      <c r="S376" s="12">
        <v>1</v>
      </c>
    </row>
    <row r="377" spans="1:19" x14ac:dyDescent="0.25">
      <c r="A377" t="str">
        <f>'raw data'!F377</f>
        <v>BACHELOR</v>
      </c>
      <c r="B377" s="7">
        <v>2</v>
      </c>
      <c r="C377" s="12">
        <v>2</v>
      </c>
      <c r="D377" s="12">
        <v>2</v>
      </c>
      <c r="E377" s="12">
        <v>4</v>
      </c>
      <c r="F377" s="12">
        <v>1</v>
      </c>
      <c r="G377" s="12">
        <v>1</v>
      </c>
      <c r="H377" s="12">
        <v>1</v>
      </c>
      <c r="I377" s="12">
        <v>1</v>
      </c>
      <c r="J377" s="12">
        <v>2</v>
      </c>
      <c r="K377" s="12">
        <v>1</v>
      </c>
      <c r="L377" s="12">
        <v>1</v>
      </c>
      <c r="M377" s="12">
        <v>0</v>
      </c>
      <c r="N377" s="12">
        <v>0</v>
      </c>
      <c r="O377" s="12">
        <v>2</v>
      </c>
      <c r="P377" s="12">
        <v>1</v>
      </c>
      <c r="Q377" s="12">
        <v>1</v>
      </c>
      <c r="R377" s="12" t="s">
        <v>526</v>
      </c>
      <c r="S377" s="12">
        <v>0</v>
      </c>
    </row>
    <row r="378" spans="1:19" x14ac:dyDescent="0.25">
      <c r="A378" t="str">
        <f>'raw data'!F378</f>
        <v>BACHELOR</v>
      </c>
      <c r="B378" s="7">
        <v>2</v>
      </c>
      <c r="C378" s="12">
        <v>3</v>
      </c>
      <c r="D378" s="12">
        <v>2</v>
      </c>
      <c r="E378" s="12">
        <v>5</v>
      </c>
      <c r="F378" s="12">
        <v>5</v>
      </c>
      <c r="G378" s="12">
        <v>2</v>
      </c>
      <c r="H378" s="12">
        <v>2</v>
      </c>
      <c r="I378" s="12">
        <v>2</v>
      </c>
      <c r="J378" s="12">
        <v>2</v>
      </c>
      <c r="K378" s="12">
        <v>1</v>
      </c>
      <c r="L378" s="12">
        <v>1</v>
      </c>
      <c r="M378" s="12">
        <v>1</v>
      </c>
      <c r="N378" s="12">
        <v>1</v>
      </c>
      <c r="O378" s="12">
        <v>4</v>
      </c>
      <c r="P378" s="12">
        <v>1</v>
      </c>
      <c r="Q378" s="12">
        <v>2</v>
      </c>
      <c r="R378" s="12">
        <v>1</v>
      </c>
      <c r="S378" s="12">
        <v>1</v>
      </c>
    </row>
    <row r="379" spans="1:19" x14ac:dyDescent="0.25">
      <c r="A379" t="str">
        <f>'raw data'!F379</f>
        <v>BACHELOR</v>
      </c>
      <c r="B379" s="7">
        <v>2</v>
      </c>
      <c r="C379" s="12">
        <v>3</v>
      </c>
      <c r="D379" s="12">
        <v>4</v>
      </c>
      <c r="E379" s="12" t="s">
        <v>526</v>
      </c>
      <c r="F379" s="12">
        <v>5</v>
      </c>
      <c r="G379" s="12">
        <v>2</v>
      </c>
      <c r="H379" s="12">
        <v>2</v>
      </c>
      <c r="I379" s="12">
        <v>2</v>
      </c>
      <c r="J379" s="12">
        <v>1</v>
      </c>
      <c r="K379" s="12">
        <v>1</v>
      </c>
      <c r="L379" s="12">
        <v>1</v>
      </c>
      <c r="M379" s="12">
        <v>1</v>
      </c>
      <c r="N379" s="12">
        <v>1</v>
      </c>
      <c r="O379" s="12">
        <v>4</v>
      </c>
      <c r="P379" s="12">
        <v>1</v>
      </c>
      <c r="Q379" s="12">
        <v>1</v>
      </c>
      <c r="R379" s="12">
        <v>1</v>
      </c>
      <c r="S379" s="12">
        <v>1</v>
      </c>
    </row>
    <row r="380" spans="1:19" x14ac:dyDescent="0.25">
      <c r="A380" t="str">
        <f>'raw data'!F380</f>
        <v>DIPLOMA</v>
      </c>
      <c r="B380" s="7">
        <v>1</v>
      </c>
      <c r="C380" s="12">
        <v>2</v>
      </c>
      <c r="D380" s="12">
        <v>1</v>
      </c>
      <c r="E380" s="12">
        <v>4</v>
      </c>
      <c r="F380" s="12">
        <v>1</v>
      </c>
      <c r="G380" s="12">
        <v>1</v>
      </c>
      <c r="H380" s="12">
        <v>2</v>
      </c>
      <c r="I380" s="12">
        <v>1</v>
      </c>
      <c r="J380" s="12">
        <v>5</v>
      </c>
      <c r="K380" s="12" t="s">
        <v>526</v>
      </c>
      <c r="L380" s="12">
        <v>1</v>
      </c>
      <c r="M380" s="12">
        <v>0</v>
      </c>
      <c r="N380" s="12">
        <v>1</v>
      </c>
      <c r="O380" s="12">
        <v>3</v>
      </c>
      <c r="P380" s="12">
        <v>1</v>
      </c>
      <c r="Q380" s="12">
        <v>2</v>
      </c>
      <c r="R380" s="12">
        <v>0</v>
      </c>
      <c r="S380" s="12" t="s">
        <v>526</v>
      </c>
    </row>
    <row r="381" spans="1:19" x14ac:dyDescent="0.25">
      <c r="A381" t="str">
        <f>'raw data'!F381</f>
        <v>MASTERS</v>
      </c>
      <c r="B381" s="7">
        <v>3</v>
      </c>
      <c r="C381" s="12">
        <v>2</v>
      </c>
      <c r="D381" s="12">
        <v>2</v>
      </c>
      <c r="E381" s="12">
        <v>5</v>
      </c>
      <c r="F381" s="12">
        <v>2</v>
      </c>
      <c r="G381" s="12">
        <v>1</v>
      </c>
      <c r="H381" s="12">
        <v>1</v>
      </c>
      <c r="I381" s="12" t="s">
        <v>526</v>
      </c>
      <c r="J381" s="12">
        <v>1</v>
      </c>
      <c r="K381" s="12">
        <v>0</v>
      </c>
      <c r="L381" s="12">
        <v>1</v>
      </c>
      <c r="M381" s="12">
        <v>1</v>
      </c>
      <c r="N381" s="12">
        <v>1</v>
      </c>
      <c r="O381" s="12">
        <v>1</v>
      </c>
      <c r="P381" s="12">
        <v>0</v>
      </c>
      <c r="Q381" s="12" t="s">
        <v>526</v>
      </c>
      <c r="R381" s="12">
        <v>0</v>
      </c>
      <c r="S381" s="12">
        <v>0</v>
      </c>
    </row>
    <row r="382" spans="1:19" x14ac:dyDescent="0.25">
      <c r="A382" t="str">
        <f>'raw data'!F382</f>
        <v>BACHELOR</v>
      </c>
      <c r="B382" s="7">
        <v>2</v>
      </c>
      <c r="C382" s="12">
        <v>3</v>
      </c>
      <c r="D382" s="12" t="s">
        <v>526</v>
      </c>
      <c r="E382" s="12" t="s">
        <v>526</v>
      </c>
      <c r="F382" s="12">
        <v>1</v>
      </c>
      <c r="G382" s="12">
        <v>2</v>
      </c>
      <c r="H382" s="12">
        <v>2</v>
      </c>
      <c r="I382" s="12">
        <v>2</v>
      </c>
      <c r="J382" s="12">
        <v>5</v>
      </c>
      <c r="K382" s="12">
        <v>1</v>
      </c>
      <c r="L382" s="12">
        <v>0</v>
      </c>
      <c r="M382" s="12">
        <v>0</v>
      </c>
      <c r="N382" s="12">
        <v>1</v>
      </c>
      <c r="O382" s="12">
        <v>4</v>
      </c>
      <c r="P382" s="12">
        <v>1</v>
      </c>
      <c r="Q382" s="12">
        <v>4</v>
      </c>
      <c r="R382" s="12">
        <v>0</v>
      </c>
      <c r="S382" s="12">
        <v>0</v>
      </c>
    </row>
    <row r="383" spans="1:19" x14ac:dyDescent="0.25">
      <c r="A383" t="str">
        <f>'raw data'!F383</f>
        <v>DIPLOMA</v>
      </c>
      <c r="B383" s="7">
        <v>1</v>
      </c>
      <c r="C383" s="12">
        <v>3</v>
      </c>
      <c r="D383" s="12">
        <v>4</v>
      </c>
      <c r="E383" s="12" t="s">
        <v>526</v>
      </c>
      <c r="F383" s="12" t="s">
        <v>526</v>
      </c>
      <c r="G383" s="12">
        <v>1</v>
      </c>
      <c r="H383" s="12">
        <v>2</v>
      </c>
      <c r="I383" s="12">
        <v>1</v>
      </c>
      <c r="J383" s="12">
        <v>1</v>
      </c>
      <c r="K383" s="12">
        <v>0</v>
      </c>
      <c r="L383" s="12">
        <v>0</v>
      </c>
      <c r="M383" s="12">
        <v>0</v>
      </c>
      <c r="N383" s="12">
        <v>1</v>
      </c>
      <c r="O383" s="12">
        <v>3</v>
      </c>
      <c r="P383" s="12">
        <v>1</v>
      </c>
      <c r="Q383" s="12">
        <v>3</v>
      </c>
      <c r="R383" s="12" t="s">
        <v>526</v>
      </c>
      <c r="S383" s="12">
        <v>1</v>
      </c>
    </row>
    <row r="384" spans="1:19" x14ac:dyDescent="0.25">
      <c r="A384" t="str">
        <f>'raw data'!F384</f>
        <v>DIPLOMA</v>
      </c>
      <c r="B384" s="7">
        <v>1</v>
      </c>
      <c r="C384" s="12">
        <v>3</v>
      </c>
      <c r="D384" s="12">
        <v>4</v>
      </c>
      <c r="E384" s="12" t="s">
        <v>526</v>
      </c>
      <c r="F384" s="12" t="s">
        <v>526</v>
      </c>
      <c r="G384" s="12">
        <v>1</v>
      </c>
      <c r="H384" s="12">
        <v>2</v>
      </c>
      <c r="I384" s="12">
        <v>1</v>
      </c>
      <c r="J384" s="12">
        <v>1</v>
      </c>
      <c r="K384" s="12">
        <v>0</v>
      </c>
      <c r="L384" s="12">
        <v>0</v>
      </c>
      <c r="M384" s="12">
        <v>0</v>
      </c>
      <c r="N384" s="12">
        <v>1</v>
      </c>
      <c r="O384" s="12">
        <v>5</v>
      </c>
      <c r="P384" s="12">
        <v>1</v>
      </c>
      <c r="Q384" s="12">
        <v>3</v>
      </c>
      <c r="R384" s="12" t="s">
        <v>526</v>
      </c>
      <c r="S384" s="12">
        <v>1</v>
      </c>
    </row>
    <row r="385" spans="1:19" x14ac:dyDescent="0.25">
      <c r="A385" t="str">
        <f>'raw data'!F385</f>
        <v>BACHELOR</v>
      </c>
      <c r="B385" s="7">
        <v>2</v>
      </c>
      <c r="C385" s="12">
        <v>2</v>
      </c>
      <c r="D385" s="12">
        <v>2</v>
      </c>
      <c r="E385" s="12">
        <v>5</v>
      </c>
      <c r="F385" s="12">
        <v>1</v>
      </c>
      <c r="G385" s="12">
        <v>1</v>
      </c>
      <c r="H385" s="12">
        <v>1</v>
      </c>
      <c r="I385" s="12">
        <v>1</v>
      </c>
      <c r="J385" s="12">
        <v>2</v>
      </c>
      <c r="K385" s="12">
        <v>1</v>
      </c>
      <c r="L385" s="12">
        <v>1</v>
      </c>
      <c r="M385" s="12">
        <v>0</v>
      </c>
      <c r="N385" s="12">
        <v>0</v>
      </c>
      <c r="O385" s="12">
        <v>2</v>
      </c>
      <c r="P385" s="12">
        <v>1</v>
      </c>
      <c r="Q385" s="12">
        <v>3</v>
      </c>
      <c r="R385" s="12" t="s">
        <v>526</v>
      </c>
      <c r="S385" s="12">
        <v>0</v>
      </c>
    </row>
    <row r="386" spans="1:19" x14ac:dyDescent="0.25">
      <c r="A386" t="str">
        <f>'raw data'!F386</f>
        <v>BACHELOR</v>
      </c>
      <c r="B386" s="7">
        <v>2</v>
      </c>
      <c r="C386" s="12">
        <v>2</v>
      </c>
      <c r="D386" s="12">
        <v>2</v>
      </c>
      <c r="E386" s="12">
        <v>5</v>
      </c>
      <c r="F386" s="12">
        <v>1</v>
      </c>
      <c r="G386" s="12">
        <v>2</v>
      </c>
      <c r="H386" s="12">
        <v>1</v>
      </c>
      <c r="I386" s="12">
        <v>1</v>
      </c>
      <c r="J386" s="12">
        <v>2</v>
      </c>
      <c r="K386" s="12">
        <v>1</v>
      </c>
      <c r="L386" s="12">
        <v>1</v>
      </c>
      <c r="M386" s="12">
        <v>0</v>
      </c>
      <c r="N386" s="12">
        <v>0</v>
      </c>
      <c r="O386" s="12">
        <v>2</v>
      </c>
      <c r="P386" s="12">
        <v>1</v>
      </c>
      <c r="Q386" s="12">
        <v>4</v>
      </c>
      <c r="R386" s="12" t="s">
        <v>526</v>
      </c>
      <c r="S386" s="12">
        <v>1</v>
      </c>
    </row>
    <row r="387" spans="1:19" x14ac:dyDescent="0.25">
      <c r="A387" t="str">
        <f>'raw data'!F387</f>
        <v>BACHELOR</v>
      </c>
      <c r="B387" s="7">
        <v>2</v>
      </c>
      <c r="C387" s="12">
        <v>3</v>
      </c>
      <c r="D387" s="12">
        <v>4</v>
      </c>
      <c r="E387" s="12" t="s">
        <v>526</v>
      </c>
      <c r="F387" s="12">
        <v>5</v>
      </c>
      <c r="G387" s="12">
        <v>5</v>
      </c>
      <c r="H387" s="12">
        <v>5</v>
      </c>
      <c r="I387" s="12">
        <v>5</v>
      </c>
      <c r="J387" s="12">
        <v>2</v>
      </c>
      <c r="K387" s="12">
        <v>1</v>
      </c>
      <c r="L387" s="12">
        <v>1</v>
      </c>
      <c r="M387" s="12">
        <v>0</v>
      </c>
      <c r="N387" s="12">
        <v>0</v>
      </c>
      <c r="O387" s="12">
        <v>3</v>
      </c>
      <c r="P387" s="12">
        <v>0</v>
      </c>
      <c r="Q387" s="12" t="s">
        <v>526</v>
      </c>
      <c r="R387" s="12">
        <v>1</v>
      </c>
      <c r="S387" s="12">
        <v>1</v>
      </c>
    </row>
    <row r="388" spans="1:19" x14ac:dyDescent="0.25">
      <c r="A388" t="str">
        <f>'raw data'!F388</f>
        <v>BACHELOR</v>
      </c>
      <c r="B388" s="7">
        <v>2</v>
      </c>
      <c r="C388" s="12">
        <v>3</v>
      </c>
      <c r="D388" s="12" t="s">
        <v>526</v>
      </c>
      <c r="E388" s="12" t="s">
        <v>526</v>
      </c>
      <c r="F388" s="12">
        <v>5</v>
      </c>
      <c r="G388" s="12">
        <v>5</v>
      </c>
      <c r="H388" s="12">
        <v>2</v>
      </c>
      <c r="I388" s="12">
        <v>2</v>
      </c>
      <c r="J388" s="12">
        <v>5</v>
      </c>
      <c r="K388" s="12">
        <v>1</v>
      </c>
      <c r="L388" s="12">
        <v>0</v>
      </c>
      <c r="M388" s="12">
        <v>0</v>
      </c>
      <c r="N388" s="12">
        <v>0</v>
      </c>
      <c r="O388" s="12">
        <v>4</v>
      </c>
      <c r="P388" s="12">
        <v>0</v>
      </c>
      <c r="Q388" s="12" t="s">
        <v>526</v>
      </c>
      <c r="R388" s="12" t="s">
        <v>526</v>
      </c>
      <c r="S388" s="12">
        <v>0</v>
      </c>
    </row>
    <row r="389" spans="1:19" x14ac:dyDescent="0.25">
      <c r="A389" t="str">
        <f>'raw data'!F389</f>
        <v>BACHELOR</v>
      </c>
      <c r="B389" s="7">
        <v>2</v>
      </c>
      <c r="C389" s="12">
        <v>3</v>
      </c>
      <c r="D389" s="12">
        <v>4</v>
      </c>
      <c r="E389" s="12" t="s">
        <v>526</v>
      </c>
      <c r="F389" s="12">
        <v>5</v>
      </c>
      <c r="G389" s="12">
        <v>5</v>
      </c>
      <c r="H389" s="12">
        <v>5</v>
      </c>
      <c r="I389" s="12">
        <v>5</v>
      </c>
      <c r="J389" s="12" t="s">
        <v>526</v>
      </c>
      <c r="K389" s="12">
        <v>1</v>
      </c>
      <c r="L389" s="12">
        <v>1</v>
      </c>
      <c r="M389" s="12" t="s">
        <v>526</v>
      </c>
      <c r="N389" s="12">
        <v>0</v>
      </c>
      <c r="O389" s="12">
        <v>3</v>
      </c>
      <c r="P389" s="12">
        <v>0</v>
      </c>
      <c r="Q389" s="12" t="s">
        <v>526</v>
      </c>
      <c r="R389" s="12">
        <v>1</v>
      </c>
      <c r="S389" s="12">
        <v>1</v>
      </c>
    </row>
    <row r="390" spans="1:19" x14ac:dyDescent="0.25">
      <c r="A390" t="str">
        <f>'raw data'!F390</f>
        <v>BACHELOR</v>
      </c>
      <c r="B390" s="7">
        <v>2</v>
      </c>
      <c r="C390" s="12">
        <v>2</v>
      </c>
      <c r="D390" s="12">
        <v>2</v>
      </c>
      <c r="E390" s="12">
        <v>5</v>
      </c>
      <c r="F390" s="12">
        <v>1</v>
      </c>
      <c r="G390" s="12">
        <v>2</v>
      </c>
      <c r="H390" s="12">
        <v>1</v>
      </c>
      <c r="I390" s="12">
        <v>1</v>
      </c>
      <c r="J390" s="12">
        <v>2</v>
      </c>
      <c r="K390" s="12">
        <v>1</v>
      </c>
      <c r="L390" s="12">
        <v>1</v>
      </c>
      <c r="M390" s="12">
        <v>1</v>
      </c>
      <c r="N390" s="12">
        <v>0</v>
      </c>
      <c r="O390" s="12">
        <v>2</v>
      </c>
      <c r="P390" s="12" t="s">
        <v>526</v>
      </c>
      <c r="Q390" s="12" t="s">
        <v>526</v>
      </c>
      <c r="R390" s="12" t="s">
        <v>526</v>
      </c>
      <c r="S390" s="12">
        <v>1</v>
      </c>
    </row>
    <row r="391" spans="1:19" x14ac:dyDescent="0.25">
      <c r="A391" t="str">
        <f>'raw data'!F391</f>
        <v>BACHELOR</v>
      </c>
      <c r="B391" s="7">
        <v>2</v>
      </c>
      <c r="C391" s="12">
        <v>2</v>
      </c>
      <c r="D391" s="12">
        <v>2</v>
      </c>
      <c r="E391" s="12">
        <v>4</v>
      </c>
      <c r="F391" s="12">
        <v>1</v>
      </c>
      <c r="G391" s="12">
        <v>1</v>
      </c>
      <c r="H391" s="12">
        <v>1</v>
      </c>
      <c r="I391" s="12">
        <v>1</v>
      </c>
      <c r="J391" s="12">
        <v>2</v>
      </c>
      <c r="K391" s="12">
        <v>1</v>
      </c>
      <c r="L391" s="12">
        <v>1</v>
      </c>
      <c r="M391" s="12">
        <v>0</v>
      </c>
      <c r="N391" s="12">
        <v>0</v>
      </c>
      <c r="O391" s="12">
        <v>3</v>
      </c>
      <c r="P391" s="12">
        <v>1</v>
      </c>
      <c r="Q391" s="12">
        <v>4</v>
      </c>
      <c r="R391" s="12">
        <v>1</v>
      </c>
      <c r="S391" s="12">
        <v>1</v>
      </c>
    </row>
    <row r="392" spans="1:19" x14ac:dyDescent="0.25">
      <c r="A392" t="str">
        <f>'raw data'!F392</f>
        <v>DIPLOMA</v>
      </c>
      <c r="B392" s="7">
        <v>1</v>
      </c>
      <c r="C392" s="12">
        <v>3</v>
      </c>
      <c r="D392" s="12">
        <v>4</v>
      </c>
      <c r="E392" s="12" t="s">
        <v>526</v>
      </c>
      <c r="F392" s="12">
        <v>1</v>
      </c>
      <c r="G392" s="12">
        <v>1</v>
      </c>
      <c r="H392" s="12">
        <v>2</v>
      </c>
      <c r="I392" s="12" t="s">
        <v>526</v>
      </c>
      <c r="J392" s="12">
        <v>5</v>
      </c>
      <c r="K392" s="12">
        <v>0</v>
      </c>
      <c r="L392" s="12">
        <v>1</v>
      </c>
      <c r="M392" s="12" t="s">
        <v>526</v>
      </c>
      <c r="N392" s="12">
        <v>0</v>
      </c>
      <c r="O392" s="12">
        <v>3</v>
      </c>
      <c r="P392" s="12">
        <v>1</v>
      </c>
      <c r="Q392" s="12">
        <v>1</v>
      </c>
      <c r="R392" s="12">
        <v>1</v>
      </c>
      <c r="S392" s="12" t="s">
        <v>526</v>
      </c>
    </row>
    <row r="393" spans="1:19" x14ac:dyDescent="0.25">
      <c r="A393" t="str">
        <f>'raw data'!F393</f>
        <v>DIPLOMA</v>
      </c>
      <c r="B393" s="7">
        <v>1</v>
      </c>
      <c r="C393" s="12">
        <v>5</v>
      </c>
      <c r="D393" s="12">
        <v>1</v>
      </c>
      <c r="E393" s="12">
        <v>1</v>
      </c>
      <c r="F393" s="12" t="s">
        <v>526</v>
      </c>
      <c r="G393" s="12" t="s">
        <v>526</v>
      </c>
      <c r="H393" s="12">
        <v>5</v>
      </c>
      <c r="I393" s="12">
        <v>2</v>
      </c>
      <c r="J393" s="12">
        <v>2</v>
      </c>
      <c r="K393" s="12" t="s">
        <v>526</v>
      </c>
      <c r="L393" s="12">
        <v>1</v>
      </c>
      <c r="M393" s="12">
        <v>0</v>
      </c>
      <c r="N393" s="12">
        <v>0</v>
      </c>
      <c r="O393" s="12">
        <v>4</v>
      </c>
      <c r="P393" s="12">
        <v>0</v>
      </c>
      <c r="Q393" s="12" t="s">
        <v>526</v>
      </c>
      <c r="R393" s="12">
        <v>1</v>
      </c>
      <c r="S393" s="12">
        <v>1</v>
      </c>
    </row>
    <row r="394" spans="1:19" x14ac:dyDescent="0.25">
      <c r="A394" t="str">
        <f>'raw data'!F394</f>
        <v>BACHELOR</v>
      </c>
      <c r="B394" s="7">
        <v>2</v>
      </c>
      <c r="C394" s="12">
        <v>2</v>
      </c>
      <c r="D394" s="12">
        <v>1</v>
      </c>
      <c r="E394" s="12">
        <v>1</v>
      </c>
      <c r="F394" s="12">
        <v>1</v>
      </c>
      <c r="G394" s="12">
        <v>1</v>
      </c>
      <c r="H394" s="12">
        <v>2</v>
      </c>
      <c r="I394" s="12">
        <v>1</v>
      </c>
      <c r="J394" s="12">
        <v>1</v>
      </c>
      <c r="K394" s="12">
        <v>0</v>
      </c>
      <c r="L394" s="12" t="s">
        <v>526</v>
      </c>
      <c r="M394" s="12">
        <v>0</v>
      </c>
      <c r="N394" s="12">
        <v>0</v>
      </c>
      <c r="O394" s="12">
        <v>5</v>
      </c>
      <c r="P394" s="12" t="s">
        <v>526</v>
      </c>
      <c r="Q394" s="12" t="s">
        <v>526</v>
      </c>
      <c r="R394" s="12" t="s">
        <v>526</v>
      </c>
      <c r="S394" s="12">
        <v>0</v>
      </c>
    </row>
    <row r="395" spans="1:19" x14ac:dyDescent="0.25">
      <c r="A395" t="str">
        <f>'raw data'!F395</f>
        <v>BACHELOR</v>
      </c>
      <c r="B395" s="7">
        <v>2</v>
      </c>
      <c r="C395" s="12">
        <v>2</v>
      </c>
      <c r="D395" s="12">
        <v>2</v>
      </c>
      <c r="E395" s="12">
        <v>5</v>
      </c>
      <c r="F395" s="12">
        <v>1</v>
      </c>
      <c r="G395" s="12">
        <v>2</v>
      </c>
      <c r="H395" s="12">
        <v>1</v>
      </c>
      <c r="I395" s="12">
        <v>1</v>
      </c>
      <c r="J395" s="12">
        <v>2</v>
      </c>
      <c r="K395" s="12">
        <v>1</v>
      </c>
      <c r="L395" s="12">
        <v>1</v>
      </c>
      <c r="M395" s="12">
        <v>0</v>
      </c>
      <c r="N395" s="12">
        <v>0</v>
      </c>
      <c r="O395" s="12">
        <v>3</v>
      </c>
      <c r="P395" s="12">
        <v>1</v>
      </c>
      <c r="Q395" s="12">
        <v>3</v>
      </c>
      <c r="R395" s="12" t="s">
        <v>526</v>
      </c>
      <c r="S395" s="12">
        <v>1</v>
      </c>
    </row>
    <row r="396" spans="1:19" x14ac:dyDescent="0.25">
      <c r="A396" t="str">
        <f>'raw data'!F396</f>
        <v>BACHELOR</v>
      </c>
      <c r="B396" s="7">
        <v>2</v>
      </c>
      <c r="C396" s="12">
        <v>2</v>
      </c>
      <c r="D396" s="12">
        <v>2</v>
      </c>
      <c r="E396" s="12">
        <v>2</v>
      </c>
      <c r="F396" s="12">
        <v>1</v>
      </c>
      <c r="G396" s="12">
        <v>2</v>
      </c>
      <c r="H396" s="12">
        <v>2</v>
      </c>
      <c r="I396" s="12">
        <v>2</v>
      </c>
      <c r="J396" s="12">
        <v>1</v>
      </c>
      <c r="K396" s="12">
        <v>1</v>
      </c>
      <c r="L396" s="12" t="s">
        <v>526</v>
      </c>
      <c r="M396" s="12">
        <v>0</v>
      </c>
      <c r="N396" s="12">
        <v>0</v>
      </c>
      <c r="O396" s="12">
        <v>3</v>
      </c>
      <c r="P396" s="12">
        <v>1</v>
      </c>
      <c r="Q396" s="12">
        <v>1</v>
      </c>
      <c r="R396" s="12">
        <v>1</v>
      </c>
      <c r="S396" s="12">
        <v>1</v>
      </c>
    </row>
    <row r="397" spans="1:19" x14ac:dyDescent="0.25">
      <c r="A397" t="str">
        <f>'raw data'!F397</f>
        <v>BACHELOR</v>
      </c>
      <c r="B397" s="7">
        <v>2</v>
      </c>
      <c r="C397" s="12">
        <v>2</v>
      </c>
      <c r="D397" s="12">
        <v>2</v>
      </c>
      <c r="E397" s="12">
        <v>5</v>
      </c>
      <c r="F397" s="12">
        <v>1</v>
      </c>
      <c r="G397" s="12">
        <v>2</v>
      </c>
      <c r="H397" s="12">
        <v>1</v>
      </c>
      <c r="I397" s="12">
        <v>1</v>
      </c>
      <c r="J397" s="12">
        <v>2</v>
      </c>
      <c r="K397" s="12">
        <v>1</v>
      </c>
      <c r="L397" s="12">
        <v>1</v>
      </c>
      <c r="M397" s="12">
        <v>0</v>
      </c>
      <c r="N397" s="12">
        <v>0</v>
      </c>
      <c r="O397" s="12">
        <v>3</v>
      </c>
      <c r="P397" s="12">
        <v>1</v>
      </c>
      <c r="Q397" s="12">
        <v>3</v>
      </c>
      <c r="R397" s="12">
        <v>1</v>
      </c>
      <c r="S397" s="12">
        <v>1</v>
      </c>
    </row>
    <row r="398" spans="1:19" x14ac:dyDescent="0.25">
      <c r="A398" t="str">
        <f>'raw data'!F398</f>
        <v>DIPLOMA</v>
      </c>
      <c r="B398" s="7">
        <v>1</v>
      </c>
      <c r="C398" s="12">
        <v>3</v>
      </c>
      <c r="D398" s="12" t="s">
        <v>526</v>
      </c>
      <c r="E398" s="12" t="s">
        <v>526</v>
      </c>
      <c r="F398" s="12">
        <v>5</v>
      </c>
      <c r="G398" s="12">
        <v>2</v>
      </c>
      <c r="H398" s="12">
        <v>2</v>
      </c>
      <c r="I398" s="12">
        <v>2</v>
      </c>
      <c r="J398" s="12">
        <v>2</v>
      </c>
      <c r="K398" s="12">
        <v>0</v>
      </c>
      <c r="L398" s="12">
        <v>0</v>
      </c>
      <c r="M398" s="12" t="s">
        <v>526</v>
      </c>
      <c r="N398" s="12">
        <v>1</v>
      </c>
      <c r="O398" s="12">
        <v>5</v>
      </c>
      <c r="P398" s="12">
        <v>0</v>
      </c>
      <c r="Q398" s="12" t="s">
        <v>526</v>
      </c>
      <c r="R398" s="12">
        <v>1</v>
      </c>
      <c r="S398" s="12">
        <v>1</v>
      </c>
    </row>
    <row r="399" spans="1:19" x14ac:dyDescent="0.25">
      <c r="A399" t="str">
        <f>'raw data'!F399</f>
        <v>DIPLOMA</v>
      </c>
      <c r="B399" s="7">
        <v>1</v>
      </c>
      <c r="C399" s="12">
        <v>4</v>
      </c>
      <c r="D399" s="12" t="s">
        <v>526</v>
      </c>
      <c r="E399" s="12" t="s">
        <v>526</v>
      </c>
      <c r="F399" s="12">
        <v>2</v>
      </c>
      <c r="G399" s="12" t="s">
        <v>526</v>
      </c>
      <c r="H399" s="12">
        <v>5</v>
      </c>
      <c r="I399" s="12" t="s">
        <v>526</v>
      </c>
      <c r="J399" s="12" t="s">
        <v>526</v>
      </c>
      <c r="K399" s="12">
        <v>1</v>
      </c>
      <c r="L399" s="12">
        <v>1</v>
      </c>
      <c r="M399" s="12">
        <v>0</v>
      </c>
      <c r="N399" s="12">
        <v>0</v>
      </c>
      <c r="O399" s="12">
        <v>4</v>
      </c>
      <c r="P399" s="12">
        <v>1</v>
      </c>
      <c r="Q399" s="12">
        <v>3</v>
      </c>
      <c r="R399" s="12">
        <v>1</v>
      </c>
      <c r="S399" s="12">
        <v>0</v>
      </c>
    </row>
    <row r="400" spans="1:19" x14ac:dyDescent="0.25">
      <c r="A400" t="str">
        <f>'raw data'!F400</f>
        <v>BACHELOR</v>
      </c>
      <c r="B400" s="7">
        <v>2</v>
      </c>
      <c r="C400" s="12">
        <v>3</v>
      </c>
      <c r="D400" s="12">
        <v>2</v>
      </c>
      <c r="E400" s="12">
        <v>4</v>
      </c>
      <c r="F400" s="12">
        <v>1</v>
      </c>
      <c r="G400" s="12">
        <v>2</v>
      </c>
      <c r="H400" s="12">
        <v>2</v>
      </c>
      <c r="I400" s="12">
        <v>2</v>
      </c>
      <c r="J400" s="12">
        <v>2</v>
      </c>
      <c r="K400" s="12">
        <v>1</v>
      </c>
      <c r="L400" s="12">
        <v>1</v>
      </c>
      <c r="M400" s="12">
        <v>0</v>
      </c>
      <c r="N400" s="12">
        <v>0</v>
      </c>
      <c r="O400" s="12">
        <v>5</v>
      </c>
      <c r="P400" s="12">
        <v>1</v>
      </c>
      <c r="Q400" s="12">
        <v>3</v>
      </c>
      <c r="R400" s="12">
        <v>1</v>
      </c>
      <c r="S400" s="12">
        <v>1</v>
      </c>
    </row>
    <row r="401" spans="1:19" x14ac:dyDescent="0.25">
      <c r="A401" t="str">
        <f>'raw data'!F401</f>
        <v>BACHELOR</v>
      </c>
      <c r="B401" s="7">
        <v>2</v>
      </c>
      <c r="C401" s="12">
        <v>3</v>
      </c>
      <c r="D401" s="12" t="s">
        <v>526</v>
      </c>
      <c r="E401" s="12" t="s">
        <v>526</v>
      </c>
      <c r="F401" s="12">
        <v>5</v>
      </c>
      <c r="G401" s="12">
        <v>5</v>
      </c>
      <c r="H401" s="12">
        <v>2</v>
      </c>
      <c r="I401" s="12">
        <v>2</v>
      </c>
      <c r="J401" s="12">
        <v>2</v>
      </c>
      <c r="K401" s="12">
        <v>1</v>
      </c>
      <c r="L401" s="12">
        <v>1</v>
      </c>
      <c r="M401" s="12">
        <v>0</v>
      </c>
      <c r="N401" s="12">
        <v>0</v>
      </c>
      <c r="O401" s="12">
        <v>1</v>
      </c>
      <c r="P401" s="12">
        <v>0</v>
      </c>
      <c r="Q401" s="12" t="s">
        <v>526</v>
      </c>
      <c r="R401" s="12" t="s">
        <v>526</v>
      </c>
      <c r="S401" s="12" t="s">
        <v>526</v>
      </c>
    </row>
    <row r="402" spans="1:19" x14ac:dyDescent="0.25">
      <c r="A402" t="str">
        <f>'raw data'!F402</f>
        <v>MASTERS</v>
      </c>
      <c r="B402" s="7">
        <v>3</v>
      </c>
      <c r="C402" s="12">
        <v>4</v>
      </c>
      <c r="D402" s="12" t="s">
        <v>526</v>
      </c>
      <c r="E402" s="12" t="s">
        <v>526</v>
      </c>
      <c r="F402" s="12" t="s">
        <v>526</v>
      </c>
      <c r="G402" s="12" t="s">
        <v>526</v>
      </c>
      <c r="H402" s="12">
        <v>5</v>
      </c>
      <c r="I402" s="12">
        <v>5</v>
      </c>
      <c r="J402" s="12">
        <v>5</v>
      </c>
      <c r="K402" s="12" t="s">
        <v>526</v>
      </c>
      <c r="L402" s="12" t="s">
        <v>526</v>
      </c>
      <c r="M402" s="12">
        <v>0</v>
      </c>
      <c r="N402" s="12">
        <v>0</v>
      </c>
      <c r="O402" s="12">
        <v>5</v>
      </c>
      <c r="P402" s="12">
        <v>0</v>
      </c>
      <c r="Q402" s="12" t="s">
        <v>526</v>
      </c>
      <c r="R402" s="12">
        <v>1</v>
      </c>
      <c r="S402" s="12">
        <v>0</v>
      </c>
    </row>
    <row r="403" spans="1:19" x14ac:dyDescent="0.25">
      <c r="A403" t="str">
        <f>'raw data'!F403</f>
        <v>BACHELOR</v>
      </c>
      <c r="B403" s="7">
        <v>2</v>
      </c>
      <c r="C403" s="12">
        <v>3</v>
      </c>
      <c r="D403" s="12">
        <v>4</v>
      </c>
      <c r="E403" s="12" t="s">
        <v>526</v>
      </c>
      <c r="F403" s="12">
        <v>5</v>
      </c>
      <c r="G403" s="12">
        <v>2</v>
      </c>
      <c r="H403" s="12">
        <v>2</v>
      </c>
      <c r="I403" s="12">
        <v>5</v>
      </c>
      <c r="J403" s="12">
        <v>1</v>
      </c>
      <c r="K403" s="12">
        <v>1</v>
      </c>
      <c r="L403" s="12">
        <v>1</v>
      </c>
      <c r="M403" s="12">
        <v>1</v>
      </c>
      <c r="N403" s="12">
        <v>0</v>
      </c>
      <c r="O403" s="12">
        <v>2</v>
      </c>
      <c r="P403" s="12">
        <v>1</v>
      </c>
      <c r="Q403" s="12">
        <v>1</v>
      </c>
      <c r="R403" s="12">
        <v>1</v>
      </c>
      <c r="S403" s="12">
        <v>1</v>
      </c>
    </row>
    <row r="404" spans="1:19" x14ac:dyDescent="0.25">
      <c r="A404" t="str">
        <f>'raw data'!F404</f>
        <v>DIPLOMA</v>
      </c>
      <c r="B404" s="7">
        <v>1</v>
      </c>
      <c r="C404" s="12">
        <v>4</v>
      </c>
      <c r="D404" s="12">
        <v>1</v>
      </c>
      <c r="E404" s="12">
        <v>1</v>
      </c>
      <c r="F404" s="12" t="s">
        <v>526</v>
      </c>
      <c r="G404" s="12" t="s">
        <v>526</v>
      </c>
      <c r="H404" s="12">
        <v>5</v>
      </c>
      <c r="I404" s="12">
        <v>2</v>
      </c>
      <c r="J404" s="12">
        <v>2</v>
      </c>
      <c r="K404" s="12" t="s">
        <v>526</v>
      </c>
      <c r="L404" s="12">
        <v>0</v>
      </c>
      <c r="M404" s="12">
        <v>0</v>
      </c>
      <c r="N404" s="12">
        <v>1</v>
      </c>
      <c r="O404" s="12">
        <v>4</v>
      </c>
      <c r="P404" s="12">
        <v>0</v>
      </c>
      <c r="Q404" s="12" t="s">
        <v>526</v>
      </c>
      <c r="R404" s="12">
        <v>1</v>
      </c>
      <c r="S404" s="12">
        <v>0</v>
      </c>
    </row>
    <row r="405" spans="1:19" x14ac:dyDescent="0.25">
      <c r="A405" t="str">
        <f>'raw data'!F405</f>
        <v>DIPLOMA</v>
      </c>
      <c r="B405" s="7">
        <v>1</v>
      </c>
      <c r="C405" s="12">
        <v>3</v>
      </c>
      <c r="D405" s="12">
        <v>4</v>
      </c>
      <c r="E405" s="12" t="s">
        <v>526</v>
      </c>
      <c r="F405" s="12">
        <v>1</v>
      </c>
      <c r="G405" s="12">
        <v>1</v>
      </c>
      <c r="H405" s="12">
        <v>2</v>
      </c>
      <c r="I405" s="12">
        <v>1</v>
      </c>
      <c r="J405" s="12">
        <v>1</v>
      </c>
      <c r="K405" s="12">
        <v>0</v>
      </c>
      <c r="L405" s="12">
        <v>0</v>
      </c>
      <c r="M405" s="12" t="s">
        <v>526</v>
      </c>
      <c r="N405" s="12">
        <v>1</v>
      </c>
      <c r="O405" s="12">
        <v>5</v>
      </c>
      <c r="P405" s="12">
        <v>1</v>
      </c>
      <c r="Q405" s="12">
        <v>2</v>
      </c>
      <c r="R405" s="12">
        <v>1</v>
      </c>
      <c r="S405" s="12">
        <v>1</v>
      </c>
    </row>
    <row r="406" spans="1:19" x14ac:dyDescent="0.25">
      <c r="A406" t="str">
        <f>'raw data'!F406</f>
        <v>DIPLOMA</v>
      </c>
      <c r="B406" s="7">
        <v>1</v>
      </c>
      <c r="C406" s="12">
        <v>1</v>
      </c>
      <c r="D406" s="12">
        <v>1</v>
      </c>
      <c r="E406" s="12">
        <v>1</v>
      </c>
      <c r="F406" s="12">
        <v>2</v>
      </c>
      <c r="G406" s="12">
        <v>1</v>
      </c>
      <c r="H406" s="12" t="s">
        <v>526</v>
      </c>
      <c r="I406" s="12">
        <v>1</v>
      </c>
      <c r="J406" s="12">
        <v>1</v>
      </c>
      <c r="K406" s="12" t="s">
        <v>526</v>
      </c>
      <c r="L406" s="12">
        <v>1</v>
      </c>
      <c r="M406" s="12">
        <v>0</v>
      </c>
      <c r="N406" s="12">
        <v>1</v>
      </c>
      <c r="O406" s="12">
        <v>2</v>
      </c>
      <c r="P406" s="12">
        <v>0</v>
      </c>
      <c r="Q406" s="12" t="s">
        <v>526</v>
      </c>
      <c r="R406" s="12">
        <v>1</v>
      </c>
      <c r="S406" s="12">
        <v>1</v>
      </c>
    </row>
    <row r="407" spans="1:19" x14ac:dyDescent="0.25">
      <c r="A407" t="str">
        <f>'raw data'!F407</f>
        <v>DIPLOMA</v>
      </c>
      <c r="B407" s="7">
        <v>1</v>
      </c>
      <c r="C407" s="12">
        <v>1</v>
      </c>
      <c r="D407" s="12">
        <v>1</v>
      </c>
      <c r="E407" s="12">
        <v>1</v>
      </c>
      <c r="F407" s="12">
        <v>2</v>
      </c>
      <c r="G407" s="12">
        <v>1</v>
      </c>
      <c r="H407" s="12">
        <v>1</v>
      </c>
      <c r="I407" s="12">
        <v>1</v>
      </c>
      <c r="J407" s="12">
        <v>1</v>
      </c>
      <c r="K407" s="12">
        <v>1</v>
      </c>
      <c r="L407" s="12" t="s">
        <v>526</v>
      </c>
      <c r="M407" s="12">
        <v>0</v>
      </c>
      <c r="N407" s="12" t="s">
        <v>526</v>
      </c>
      <c r="O407" s="12">
        <v>5</v>
      </c>
      <c r="P407" s="12" t="s">
        <v>526</v>
      </c>
      <c r="Q407" s="12" t="s">
        <v>526</v>
      </c>
      <c r="R407" s="12" t="s">
        <v>526</v>
      </c>
      <c r="S407" s="12" t="s">
        <v>526</v>
      </c>
    </row>
    <row r="408" spans="1:19" x14ac:dyDescent="0.25">
      <c r="A408" t="str">
        <f>'raw data'!F408</f>
        <v>BACHELOR</v>
      </c>
      <c r="B408" s="7">
        <v>2</v>
      </c>
      <c r="C408" s="12">
        <v>4</v>
      </c>
      <c r="D408" s="12" t="s">
        <v>526</v>
      </c>
      <c r="E408" s="12" t="s">
        <v>526</v>
      </c>
      <c r="F408" s="12" t="s">
        <v>526</v>
      </c>
      <c r="G408" s="12" t="s">
        <v>526</v>
      </c>
      <c r="H408" s="12">
        <v>5</v>
      </c>
      <c r="I408" s="12">
        <v>2</v>
      </c>
      <c r="J408" s="12">
        <v>5</v>
      </c>
      <c r="K408" s="12" t="s">
        <v>526</v>
      </c>
      <c r="L408" s="12">
        <v>1</v>
      </c>
      <c r="M408" s="12">
        <v>0</v>
      </c>
      <c r="N408" s="12">
        <v>0</v>
      </c>
      <c r="O408" s="12">
        <v>5</v>
      </c>
      <c r="P408" s="12">
        <v>1</v>
      </c>
      <c r="Q408" s="12">
        <v>3</v>
      </c>
      <c r="R408" s="12">
        <v>1</v>
      </c>
      <c r="S408" s="12">
        <v>0</v>
      </c>
    </row>
    <row r="409" spans="1:19" x14ac:dyDescent="0.25">
      <c r="A409" t="str">
        <f>'raw data'!F409</f>
        <v>BACHELOR</v>
      </c>
      <c r="B409" s="7">
        <v>2</v>
      </c>
      <c r="C409" s="12">
        <v>3</v>
      </c>
      <c r="D409" s="12" t="s">
        <v>526</v>
      </c>
      <c r="E409" s="12" t="s">
        <v>526</v>
      </c>
      <c r="F409" s="12">
        <v>1</v>
      </c>
      <c r="G409" s="12">
        <v>2</v>
      </c>
      <c r="H409" s="12">
        <v>2</v>
      </c>
      <c r="I409" s="12">
        <v>2</v>
      </c>
      <c r="J409" s="12">
        <v>5</v>
      </c>
      <c r="K409" s="12">
        <v>1</v>
      </c>
      <c r="L409" s="12" t="s">
        <v>526</v>
      </c>
      <c r="M409" s="12">
        <v>0</v>
      </c>
      <c r="N409" s="12">
        <v>1</v>
      </c>
      <c r="O409" s="12">
        <v>4</v>
      </c>
      <c r="P409" s="12">
        <v>1</v>
      </c>
      <c r="Q409" s="12">
        <v>3</v>
      </c>
      <c r="R409" s="12">
        <v>0</v>
      </c>
      <c r="S409" s="12">
        <v>0</v>
      </c>
    </row>
    <row r="410" spans="1:19" x14ac:dyDescent="0.25">
      <c r="A410" t="str">
        <f>'raw data'!F410</f>
        <v>BACHELOR</v>
      </c>
      <c r="B410" s="7">
        <v>2</v>
      </c>
      <c r="C410" s="12">
        <v>3</v>
      </c>
      <c r="D410" s="12">
        <v>4</v>
      </c>
      <c r="E410" s="12" t="s">
        <v>526</v>
      </c>
      <c r="F410" s="12">
        <v>5</v>
      </c>
      <c r="G410" s="12">
        <v>2</v>
      </c>
      <c r="H410" s="12">
        <v>2</v>
      </c>
      <c r="I410" s="12">
        <v>5</v>
      </c>
      <c r="J410" s="12">
        <v>1</v>
      </c>
      <c r="K410" s="12">
        <v>1</v>
      </c>
      <c r="L410" s="12">
        <v>1</v>
      </c>
      <c r="M410" s="12">
        <v>0</v>
      </c>
      <c r="N410" s="12" t="s">
        <v>526</v>
      </c>
      <c r="O410" s="12">
        <v>2</v>
      </c>
      <c r="P410" s="12">
        <v>1</v>
      </c>
      <c r="Q410" s="12">
        <v>4</v>
      </c>
      <c r="R410" s="12">
        <v>1</v>
      </c>
      <c r="S410" s="12">
        <v>1</v>
      </c>
    </row>
    <row r="411" spans="1:19" x14ac:dyDescent="0.25">
      <c r="A411" t="str">
        <f>'raw data'!F411</f>
        <v>BACHELOR</v>
      </c>
      <c r="B411" s="7">
        <v>2</v>
      </c>
      <c r="C411" s="12">
        <v>2</v>
      </c>
      <c r="D411" s="12">
        <v>2</v>
      </c>
      <c r="E411" s="12">
        <v>2</v>
      </c>
      <c r="F411" s="12">
        <v>1</v>
      </c>
      <c r="G411" s="12">
        <v>2</v>
      </c>
      <c r="H411" s="12">
        <v>2</v>
      </c>
      <c r="I411" s="12">
        <v>2</v>
      </c>
      <c r="J411" s="12">
        <v>1</v>
      </c>
      <c r="K411" s="12">
        <v>1</v>
      </c>
      <c r="L411" s="12" t="s">
        <v>526</v>
      </c>
      <c r="M411" s="12">
        <v>0</v>
      </c>
      <c r="N411" s="12">
        <v>0</v>
      </c>
      <c r="O411" s="12">
        <v>3</v>
      </c>
      <c r="P411" s="12">
        <v>1</v>
      </c>
      <c r="Q411" s="12">
        <v>1</v>
      </c>
      <c r="R411" s="12">
        <v>1</v>
      </c>
      <c r="S411" s="12">
        <v>1</v>
      </c>
    </row>
    <row r="412" spans="1:19" x14ac:dyDescent="0.25">
      <c r="A412" t="str">
        <f>'raw data'!F412</f>
        <v>BACHELOR</v>
      </c>
      <c r="B412" s="7">
        <v>2</v>
      </c>
      <c r="C412" s="12">
        <v>4</v>
      </c>
      <c r="D412" s="12" t="s">
        <v>526</v>
      </c>
      <c r="E412" s="12" t="s">
        <v>526</v>
      </c>
      <c r="F412" s="12" t="s">
        <v>526</v>
      </c>
      <c r="G412" s="12">
        <v>5</v>
      </c>
      <c r="H412" s="12">
        <v>5</v>
      </c>
      <c r="I412" s="12">
        <v>5</v>
      </c>
      <c r="J412" s="12">
        <v>2</v>
      </c>
      <c r="K412" s="12">
        <v>1</v>
      </c>
      <c r="L412" s="12">
        <v>1</v>
      </c>
      <c r="M412" s="12">
        <v>1</v>
      </c>
      <c r="N412" s="12">
        <v>0</v>
      </c>
      <c r="O412" s="12">
        <v>3</v>
      </c>
      <c r="P412" s="12">
        <v>0</v>
      </c>
      <c r="Q412" s="12" t="s">
        <v>526</v>
      </c>
      <c r="R412" s="12">
        <v>1</v>
      </c>
      <c r="S412" s="12">
        <v>1</v>
      </c>
    </row>
    <row r="413" spans="1:19" x14ac:dyDescent="0.25">
      <c r="A413" t="str">
        <f>'raw data'!F413</f>
        <v>MASTERS</v>
      </c>
      <c r="B413" s="7">
        <v>3</v>
      </c>
      <c r="C413" s="12">
        <v>4</v>
      </c>
      <c r="D413" s="12" t="s">
        <v>526</v>
      </c>
      <c r="E413" s="12" t="s">
        <v>526</v>
      </c>
      <c r="F413" s="12" t="s">
        <v>526</v>
      </c>
      <c r="G413" s="12" t="s">
        <v>526</v>
      </c>
      <c r="H413" s="12">
        <v>5</v>
      </c>
      <c r="I413" s="12">
        <v>5</v>
      </c>
      <c r="J413" s="12" t="s">
        <v>526</v>
      </c>
      <c r="K413" s="12" t="s">
        <v>526</v>
      </c>
      <c r="L413" s="12" t="s">
        <v>526</v>
      </c>
      <c r="M413" s="12">
        <v>0</v>
      </c>
      <c r="N413" s="12">
        <v>0</v>
      </c>
      <c r="O413" s="12">
        <v>5</v>
      </c>
      <c r="P413" s="12">
        <v>0</v>
      </c>
      <c r="Q413" s="12" t="s">
        <v>526</v>
      </c>
      <c r="R413" s="12">
        <v>1</v>
      </c>
      <c r="S413" s="12">
        <v>0</v>
      </c>
    </row>
    <row r="414" spans="1:19" x14ac:dyDescent="0.25">
      <c r="A414" t="str">
        <f>'raw data'!F414</f>
        <v>BACHELOR</v>
      </c>
      <c r="B414" s="7">
        <v>2</v>
      </c>
      <c r="C414" s="12">
        <v>2</v>
      </c>
      <c r="D414" s="12">
        <v>2</v>
      </c>
      <c r="E414" s="12">
        <v>2</v>
      </c>
      <c r="F414" s="12">
        <v>1</v>
      </c>
      <c r="G414" s="12">
        <v>2</v>
      </c>
      <c r="H414" s="12">
        <v>2</v>
      </c>
      <c r="I414" s="12">
        <v>2</v>
      </c>
      <c r="J414" s="12">
        <v>2</v>
      </c>
      <c r="K414" s="12">
        <v>1</v>
      </c>
      <c r="L414" s="12">
        <v>1</v>
      </c>
      <c r="M414" s="12">
        <v>0</v>
      </c>
      <c r="N414" s="12">
        <v>0</v>
      </c>
      <c r="O414" s="12">
        <v>3</v>
      </c>
      <c r="P414" s="12">
        <v>1</v>
      </c>
      <c r="Q414" s="12">
        <v>1</v>
      </c>
      <c r="R414" s="12">
        <v>1</v>
      </c>
      <c r="S414" s="12">
        <v>1</v>
      </c>
    </row>
    <row r="415" spans="1:19" x14ac:dyDescent="0.25">
      <c r="A415" t="str">
        <f>'raw data'!F415</f>
        <v>DIPLOMA</v>
      </c>
      <c r="B415" s="7">
        <v>1</v>
      </c>
      <c r="C415" s="12">
        <v>4</v>
      </c>
      <c r="D415" s="12">
        <v>1</v>
      </c>
      <c r="E415" s="12">
        <v>1</v>
      </c>
      <c r="F415" s="12" t="s">
        <v>526</v>
      </c>
      <c r="G415" s="12" t="s">
        <v>526</v>
      </c>
      <c r="H415" s="12">
        <v>5</v>
      </c>
      <c r="I415" s="12">
        <v>2</v>
      </c>
      <c r="J415" s="12">
        <v>2</v>
      </c>
      <c r="K415" s="12" t="s">
        <v>526</v>
      </c>
      <c r="L415" s="12">
        <v>0</v>
      </c>
      <c r="M415" s="12">
        <v>0</v>
      </c>
      <c r="N415" s="12">
        <v>1</v>
      </c>
      <c r="O415" s="12">
        <v>4</v>
      </c>
      <c r="P415" s="12">
        <v>0</v>
      </c>
      <c r="Q415" s="12" t="s">
        <v>526</v>
      </c>
      <c r="R415" s="12">
        <v>1</v>
      </c>
      <c r="S415" s="12">
        <v>0</v>
      </c>
    </row>
    <row r="416" spans="1:19" x14ac:dyDescent="0.25">
      <c r="A416" t="str">
        <f>'raw data'!F416</f>
        <v>DIPLOMA</v>
      </c>
      <c r="B416" s="7">
        <v>1</v>
      </c>
      <c r="C416" s="12">
        <v>1</v>
      </c>
      <c r="D416" s="12">
        <v>1</v>
      </c>
      <c r="E416" s="12">
        <v>4</v>
      </c>
      <c r="F416" s="12">
        <v>2</v>
      </c>
      <c r="G416" s="12">
        <v>1</v>
      </c>
      <c r="H416" s="12">
        <v>1</v>
      </c>
      <c r="I416" s="12">
        <v>1</v>
      </c>
      <c r="J416" s="12">
        <v>5</v>
      </c>
      <c r="K416" s="12" t="s">
        <v>526</v>
      </c>
      <c r="L416" s="12">
        <v>1</v>
      </c>
      <c r="M416" s="12">
        <v>1</v>
      </c>
      <c r="N416" s="12">
        <v>1</v>
      </c>
      <c r="O416" s="12">
        <v>3</v>
      </c>
      <c r="P416" s="12" t="s">
        <v>526</v>
      </c>
      <c r="Q416" s="12" t="s">
        <v>526</v>
      </c>
      <c r="R416" s="12">
        <v>1</v>
      </c>
      <c r="S416" s="12" t="s">
        <v>526</v>
      </c>
    </row>
    <row r="417" spans="1:19" x14ac:dyDescent="0.25">
      <c r="A417" t="str">
        <f>'raw data'!F417</f>
        <v>BACHELOR</v>
      </c>
      <c r="B417" s="7">
        <v>2</v>
      </c>
      <c r="C417" s="12">
        <v>3</v>
      </c>
      <c r="D417" s="12">
        <v>2</v>
      </c>
      <c r="E417" s="12">
        <v>5</v>
      </c>
      <c r="F417" s="12">
        <v>5</v>
      </c>
      <c r="G417" s="12">
        <v>2</v>
      </c>
      <c r="H417" s="12">
        <v>2</v>
      </c>
      <c r="I417" s="12">
        <v>2</v>
      </c>
      <c r="J417" s="12">
        <v>1</v>
      </c>
      <c r="K417" s="12">
        <v>1</v>
      </c>
      <c r="L417" s="12">
        <v>1</v>
      </c>
      <c r="M417" s="12">
        <v>1</v>
      </c>
      <c r="N417" s="12">
        <v>1</v>
      </c>
      <c r="O417" s="12">
        <v>4</v>
      </c>
      <c r="P417" s="12">
        <v>1</v>
      </c>
      <c r="Q417" s="12">
        <v>2</v>
      </c>
      <c r="R417" s="12">
        <v>1</v>
      </c>
      <c r="S417" s="12">
        <v>1</v>
      </c>
    </row>
    <row r="418" spans="1:19" x14ac:dyDescent="0.25">
      <c r="A418" t="str">
        <f>'raw data'!F418</f>
        <v>DIPLOMA</v>
      </c>
      <c r="B418" s="7">
        <v>1</v>
      </c>
      <c r="C418" s="12">
        <v>1</v>
      </c>
      <c r="D418" s="12">
        <v>1</v>
      </c>
      <c r="E418" s="12">
        <v>4</v>
      </c>
      <c r="F418" s="12">
        <v>2</v>
      </c>
      <c r="G418" s="12">
        <v>1</v>
      </c>
      <c r="H418" s="12">
        <v>1</v>
      </c>
      <c r="I418" s="12">
        <v>1</v>
      </c>
      <c r="J418" s="12" t="s">
        <v>526</v>
      </c>
      <c r="K418" s="12">
        <v>0</v>
      </c>
      <c r="L418" s="12">
        <v>1</v>
      </c>
      <c r="M418" s="12">
        <v>1</v>
      </c>
      <c r="N418" s="12">
        <v>1</v>
      </c>
      <c r="O418" s="12">
        <v>1</v>
      </c>
      <c r="P418" s="12" t="s">
        <v>526</v>
      </c>
      <c r="Q418" s="12" t="s">
        <v>526</v>
      </c>
      <c r="R418" s="12">
        <v>1</v>
      </c>
      <c r="S418" s="12" t="s">
        <v>526</v>
      </c>
    </row>
    <row r="419" spans="1:19" x14ac:dyDescent="0.25">
      <c r="A419" t="str">
        <f>'raw data'!F419</f>
        <v>BACHELOR</v>
      </c>
      <c r="B419" s="7">
        <v>2</v>
      </c>
      <c r="C419" s="12">
        <v>1</v>
      </c>
      <c r="D419" s="12">
        <v>1</v>
      </c>
      <c r="E419" s="12">
        <v>1</v>
      </c>
      <c r="F419" s="12" t="s">
        <v>526</v>
      </c>
      <c r="G419" s="12">
        <v>1</v>
      </c>
      <c r="H419" s="12" t="s">
        <v>526</v>
      </c>
      <c r="I419" s="12">
        <v>5</v>
      </c>
      <c r="J419" s="12">
        <v>2</v>
      </c>
      <c r="K419" s="12">
        <v>1</v>
      </c>
      <c r="L419" s="12">
        <v>1</v>
      </c>
      <c r="M419" s="12">
        <v>0</v>
      </c>
      <c r="N419" s="12">
        <v>0</v>
      </c>
      <c r="O419" s="12">
        <v>1</v>
      </c>
      <c r="P419" s="12">
        <v>0</v>
      </c>
      <c r="Q419" s="12" t="s">
        <v>526</v>
      </c>
      <c r="R419" s="12">
        <v>0</v>
      </c>
      <c r="S419" s="1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0A865-E97A-41BA-9CA1-451179F4768D}">
  <dimension ref="A1:T419"/>
  <sheetViews>
    <sheetView tabSelected="1" workbookViewId="0">
      <selection sqref="A1:A1048576"/>
    </sheetView>
  </sheetViews>
  <sheetFormatPr defaultRowHeight="15" x14ac:dyDescent="0.25"/>
  <cols>
    <col min="1" max="1" width="9.42578125" customWidth="1"/>
    <col min="2" max="2" width="9.140625" style="15"/>
    <col min="3" max="3" width="9.140625" style="5"/>
  </cols>
  <sheetData>
    <row r="1" spans="1:20" s="1" customFormat="1" ht="64.5" customHeight="1" x14ac:dyDescent="0.25">
      <c r="A1" s="3" t="s">
        <v>505</v>
      </c>
      <c r="B1" s="14" t="s">
        <v>505</v>
      </c>
      <c r="C1" s="4" t="s">
        <v>485</v>
      </c>
      <c r="D1" s="3" t="s">
        <v>443</v>
      </c>
      <c r="E1" s="3" t="s">
        <v>428</v>
      </c>
      <c r="F1" s="3" t="s">
        <v>431</v>
      </c>
      <c r="G1" s="3" t="s">
        <v>437</v>
      </c>
      <c r="H1" s="3" t="s">
        <v>441</v>
      </c>
      <c r="I1" s="3" t="s">
        <v>442</v>
      </c>
      <c r="J1" s="3" t="s">
        <v>444</v>
      </c>
      <c r="K1" s="3" t="s">
        <v>452</v>
      </c>
      <c r="L1" s="3" t="s">
        <v>456</v>
      </c>
      <c r="M1" s="3" t="s">
        <v>457</v>
      </c>
      <c r="N1" s="3" t="s">
        <v>459</v>
      </c>
      <c r="O1" s="3" t="s">
        <v>460</v>
      </c>
      <c r="P1" s="3" t="s">
        <v>466</v>
      </c>
      <c r="Q1" s="3" t="s">
        <v>469</v>
      </c>
      <c r="R1" s="3" t="s">
        <v>470</v>
      </c>
      <c r="S1" s="3" t="s">
        <v>471</v>
      </c>
      <c r="T1" s="3"/>
    </row>
    <row r="2" spans="1:20" ht="18" x14ac:dyDescent="0.25">
      <c r="A2" t="str">
        <f>'raw data'!H2</f>
        <v>Facebook</v>
      </c>
      <c r="B2" s="15">
        <v>1</v>
      </c>
      <c r="C2" s="12">
        <v>3</v>
      </c>
      <c r="D2" s="12">
        <v>2</v>
      </c>
      <c r="E2" s="12">
        <v>1</v>
      </c>
      <c r="F2" s="12">
        <v>1</v>
      </c>
      <c r="G2" s="12">
        <v>2</v>
      </c>
      <c r="H2" s="12">
        <v>2</v>
      </c>
      <c r="I2" s="12">
        <v>2</v>
      </c>
      <c r="J2" s="12">
        <v>1</v>
      </c>
      <c r="K2" s="12">
        <v>1</v>
      </c>
      <c r="L2" s="12" t="s">
        <v>526</v>
      </c>
      <c r="M2" s="12">
        <v>0</v>
      </c>
      <c r="N2" s="12">
        <v>0</v>
      </c>
      <c r="O2" s="12">
        <v>5</v>
      </c>
      <c r="P2" s="12">
        <v>1</v>
      </c>
      <c r="Q2" s="12">
        <v>3</v>
      </c>
      <c r="R2" s="12" t="s">
        <v>526</v>
      </c>
      <c r="S2" s="12">
        <v>0</v>
      </c>
    </row>
    <row r="3" spans="1:20" ht="18" x14ac:dyDescent="0.25">
      <c r="A3" t="str">
        <f>'raw data'!H3</f>
        <v>Facebook</v>
      </c>
      <c r="B3" s="15">
        <v>1</v>
      </c>
      <c r="C3" s="12">
        <v>1</v>
      </c>
      <c r="D3" s="12">
        <v>1</v>
      </c>
      <c r="E3" s="11">
        <v>1</v>
      </c>
      <c r="F3" s="12">
        <v>2</v>
      </c>
      <c r="G3" s="12">
        <v>1</v>
      </c>
      <c r="H3" s="12">
        <v>1</v>
      </c>
      <c r="I3" s="12">
        <v>1</v>
      </c>
      <c r="J3" s="12">
        <v>1</v>
      </c>
      <c r="K3" s="12">
        <v>1</v>
      </c>
      <c r="L3" s="12">
        <v>1</v>
      </c>
      <c r="M3" s="12">
        <v>0</v>
      </c>
      <c r="N3" s="12">
        <v>1</v>
      </c>
      <c r="O3" s="12">
        <v>2</v>
      </c>
      <c r="P3" s="12">
        <v>0</v>
      </c>
      <c r="Q3" s="12" t="s">
        <v>526</v>
      </c>
      <c r="R3" s="12">
        <v>1</v>
      </c>
      <c r="S3" s="12" t="s">
        <v>526</v>
      </c>
    </row>
    <row r="4" spans="1:20" ht="18" x14ac:dyDescent="0.25">
      <c r="A4" t="str">
        <f>'raw data'!H4</f>
        <v>Facebook</v>
      </c>
      <c r="B4" s="15">
        <v>1</v>
      </c>
      <c r="C4" s="12">
        <v>2</v>
      </c>
      <c r="D4" s="12">
        <v>2</v>
      </c>
      <c r="E4" s="11">
        <v>5</v>
      </c>
      <c r="F4" s="12" t="s">
        <v>526</v>
      </c>
      <c r="G4" s="12">
        <v>1</v>
      </c>
      <c r="H4" s="12" t="s">
        <v>526</v>
      </c>
      <c r="I4" s="12" t="s">
        <v>526</v>
      </c>
      <c r="J4" s="12">
        <v>1</v>
      </c>
      <c r="K4" s="12">
        <v>0</v>
      </c>
      <c r="L4" s="12">
        <v>1</v>
      </c>
      <c r="M4" s="12">
        <v>1</v>
      </c>
      <c r="N4" s="12">
        <v>1</v>
      </c>
      <c r="O4" s="12">
        <v>3</v>
      </c>
      <c r="P4" s="12">
        <v>0</v>
      </c>
      <c r="Q4" s="12" t="s">
        <v>526</v>
      </c>
      <c r="R4" s="12">
        <v>0</v>
      </c>
      <c r="S4" s="12">
        <v>0</v>
      </c>
    </row>
    <row r="5" spans="1:20" ht="18" x14ac:dyDescent="0.25">
      <c r="A5" t="str">
        <f>'raw data'!H5</f>
        <v>Whatsapp</v>
      </c>
      <c r="B5" s="15">
        <v>2</v>
      </c>
      <c r="C5" s="12">
        <v>3</v>
      </c>
      <c r="D5" s="12">
        <v>2</v>
      </c>
      <c r="E5" s="11">
        <v>2</v>
      </c>
      <c r="F5" s="12">
        <v>1</v>
      </c>
      <c r="G5" s="12">
        <v>2</v>
      </c>
      <c r="H5" s="12">
        <v>2</v>
      </c>
      <c r="I5" s="12">
        <v>2</v>
      </c>
      <c r="J5" s="12">
        <v>1</v>
      </c>
      <c r="K5" s="12">
        <v>1</v>
      </c>
      <c r="L5" s="12" t="s">
        <v>526</v>
      </c>
      <c r="M5" s="12">
        <v>0</v>
      </c>
      <c r="N5" s="12">
        <v>0</v>
      </c>
      <c r="O5" s="12">
        <v>3</v>
      </c>
      <c r="P5" s="12">
        <v>1</v>
      </c>
      <c r="Q5" s="12">
        <v>1</v>
      </c>
      <c r="R5" s="12">
        <v>1</v>
      </c>
      <c r="S5" s="12">
        <v>1</v>
      </c>
    </row>
    <row r="6" spans="1:20" ht="18" x14ac:dyDescent="0.25">
      <c r="A6" t="str">
        <f>'raw data'!H6</f>
        <v>Facebook</v>
      </c>
      <c r="B6" s="15">
        <v>1</v>
      </c>
      <c r="C6" s="12">
        <v>3</v>
      </c>
      <c r="D6" s="12">
        <v>2</v>
      </c>
      <c r="E6" s="11">
        <v>1</v>
      </c>
      <c r="F6" s="12">
        <v>1</v>
      </c>
      <c r="G6" s="12">
        <v>2</v>
      </c>
      <c r="H6" s="12">
        <v>2</v>
      </c>
      <c r="I6" s="12">
        <v>1</v>
      </c>
      <c r="J6" s="12">
        <v>1</v>
      </c>
      <c r="K6" s="12">
        <v>0</v>
      </c>
      <c r="L6" s="12" t="s">
        <v>526</v>
      </c>
      <c r="M6" s="12">
        <v>0</v>
      </c>
      <c r="N6" s="12">
        <v>0</v>
      </c>
      <c r="O6" s="12">
        <v>5</v>
      </c>
      <c r="P6" s="12">
        <v>1</v>
      </c>
      <c r="Q6" s="12">
        <v>2</v>
      </c>
      <c r="R6" s="12">
        <v>1</v>
      </c>
      <c r="S6" s="12">
        <v>0</v>
      </c>
    </row>
    <row r="7" spans="1:20" ht="18" x14ac:dyDescent="0.25">
      <c r="A7" t="str">
        <f>'raw data'!H7</f>
        <v>Twitter</v>
      </c>
      <c r="B7" s="15">
        <v>3</v>
      </c>
      <c r="C7" s="12">
        <v>3</v>
      </c>
      <c r="D7" s="12">
        <v>4</v>
      </c>
      <c r="E7" s="11" t="s">
        <v>526</v>
      </c>
      <c r="F7" s="12">
        <v>2</v>
      </c>
      <c r="G7" s="12">
        <v>1</v>
      </c>
      <c r="H7" s="12">
        <v>1</v>
      </c>
      <c r="I7" s="12" t="s">
        <v>526</v>
      </c>
      <c r="J7" s="12">
        <v>5</v>
      </c>
      <c r="K7" s="12">
        <v>1</v>
      </c>
      <c r="L7" s="12">
        <v>1</v>
      </c>
      <c r="M7" s="12" t="s">
        <v>526</v>
      </c>
      <c r="N7" s="12">
        <v>0</v>
      </c>
      <c r="O7" s="12">
        <v>3</v>
      </c>
      <c r="P7" s="12">
        <v>1</v>
      </c>
      <c r="Q7" s="12">
        <v>1</v>
      </c>
      <c r="R7" s="12">
        <v>1</v>
      </c>
      <c r="S7" s="12" t="s">
        <v>526</v>
      </c>
    </row>
    <row r="8" spans="1:20" ht="18" x14ac:dyDescent="0.25">
      <c r="A8" t="str">
        <f>'raw data'!H8</f>
        <v>Whatsapp</v>
      </c>
      <c r="B8" s="15">
        <v>2</v>
      </c>
      <c r="C8" s="12">
        <v>1</v>
      </c>
      <c r="D8" s="12">
        <v>1</v>
      </c>
      <c r="E8" s="11">
        <v>5</v>
      </c>
      <c r="F8" s="12">
        <v>2</v>
      </c>
      <c r="G8" s="12">
        <v>1</v>
      </c>
      <c r="H8" s="12" t="s">
        <v>526</v>
      </c>
      <c r="I8" s="12">
        <v>1</v>
      </c>
      <c r="J8" s="12">
        <v>1</v>
      </c>
      <c r="K8" s="12" t="s">
        <v>526</v>
      </c>
      <c r="L8" s="12">
        <v>1</v>
      </c>
      <c r="M8" s="12">
        <v>0</v>
      </c>
      <c r="N8" s="12">
        <v>1</v>
      </c>
      <c r="O8" s="12">
        <v>4</v>
      </c>
      <c r="P8" s="12">
        <v>0</v>
      </c>
      <c r="Q8" s="12" t="s">
        <v>526</v>
      </c>
      <c r="R8" s="12">
        <v>1</v>
      </c>
      <c r="S8" s="12">
        <v>1</v>
      </c>
    </row>
    <row r="9" spans="1:20" ht="18" x14ac:dyDescent="0.25">
      <c r="A9" t="str">
        <f>'raw data'!H9</f>
        <v>Telegram</v>
      </c>
      <c r="B9" s="15">
        <v>4</v>
      </c>
      <c r="C9" s="12">
        <v>3</v>
      </c>
      <c r="D9" s="12" t="s">
        <v>526</v>
      </c>
      <c r="E9" s="11" t="s">
        <v>526</v>
      </c>
      <c r="F9" s="12">
        <v>5</v>
      </c>
      <c r="G9" s="12">
        <v>2</v>
      </c>
      <c r="H9" s="12">
        <v>2</v>
      </c>
      <c r="I9" s="12">
        <v>2</v>
      </c>
      <c r="J9" s="12">
        <v>5</v>
      </c>
      <c r="K9" s="12">
        <v>1</v>
      </c>
      <c r="L9" s="12">
        <v>0</v>
      </c>
      <c r="M9" s="12">
        <v>0</v>
      </c>
      <c r="N9" s="12">
        <v>1</v>
      </c>
      <c r="O9" s="12">
        <v>4</v>
      </c>
      <c r="P9" s="12">
        <v>1</v>
      </c>
      <c r="Q9" s="12" t="s">
        <v>526</v>
      </c>
      <c r="R9" s="12" t="s">
        <v>526</v>
      </c>
      <c r="S9" s="12">
        <v>0</v>
      </c>
    </row>
    <row r="10" spans="1:20" ht="18" x14ac:dyDescent="0.25">
      <c r="A10" t="str">
        <f>'raw data'!H10</f>
        <v>Twitter</v>
      </c>
      <c r="B10" s="15">
        <v>3</v>
      </c>
      <c r="C10" s="12">
        <v>5</v>
      </c>
      <c r="D10" s="12">
        <v>1</v>
      </c>
      <c r="E10" s="12">
        <v>1</v>
      </c>
      <c r="F10" s="12" t="s">
        <v>526</v>
      </c>
      <c r="G10" s="12" t="s">
        <v>526</v>
      </c>
      <c r="H10" s="12">
        <v>5</v>
      </c>
      <c r="I10" s="12">
        <v>5</v>
      </c>
      <c r="J10" s="12">
        <v>2</v>
      </c>
      <c r="K10" s="12">
        <v>1</v>
      </c>
      <c r="L10" s="12">
        <v>1</v>
      </c>
      <c r="M10" s="12">
        <v>0</v>
      </c>
      <c r="N10" s="12">
        <v>0</v>
      </c>
      <c r="O10" s="12">
        <v>4</v>
      </c>
      <c r="P10" s="12">
        <v>0</v>
      </c>
      <c r="Q10" s="12" t="s">
        <v>526</v>
      </c>
      <c r="R10" s="12">
        <v>1</v>
      </c>
      <c r="S10" s="12">
        <v>1</v>
      </c>
    </row>
    <row r="11" spans="1:20" ht="18" x14ac:dyDescent="0.25">
      <c r="A11" t="str">
        <f>'raw data'!H11</f>
        <v>Facebook</v>
      </c>
      <c r="B11" s="15">
        <v>1</v>
      </c>
      <c r="C11" s="12">
        <v>1</v>
      </c>
      <c r="D11" s="12">
        <v>1</v>
      </c>
      <c r="E11" s="12">
        <v>2</v>
      </c>
      <c r="F11" s="12">
        <v>2</v>
      </c>
      <c r="G11" s="12">
        <v>1</v>
      </c>
      <c r="H11" s="12">
        <v>1</v>
      </c>
      <c r="I11" s="12">
        <v>1</v>
      </c>
      <c r="J11" s="12">
        <v>1</v>
      </c>
      <c r="K11" s="12">
        <v>0</v>
      </c>
      <c r="L11" s="12" t="s">
        <v>526</v>
      </c>
      <c r="M11" s="12">
        <v>1</v>
      </c>
      <c r="N11" s="12">
        <v>1</v>
      </c>
      <c r="O11" s="12">
        <v>4</v>
      </c>
      <c r="P11" s="12" t="s">
        <v>526</v>
      </c>
      <c r="Q11" s="12" t="s">
        <v>526</v>
      </c>
      <c r="R11" s="12">
        <v>1</v>
      </c>
      <c r="S11" s="12" t="s">
        <v>526</v>
      </c>
    </row>
    <row r="12" spans="1:20" ht="18" x14ac:dyDescent="0.25">
      <c r="A12" t="str">
        <f>'raw data'!H12</f>
        <v>Twitter</v>
      </c>
      <c r="B12" s="15">
        <v>3</v>
      </c>
      <c r="C12" s="12">
        <v>5</v>
      </c>
      <c r="D12" s="12">
        <v>1</v>
      </c>
      <c r="E12" s="12">
        <v>5</v>
      </c>
      <c r="F12" s="12">
        <v>2</v>
      </c>
      <c r="G12" s="12">
        <v>1</v>
      </c>
      <c r="H12" s="12" t="s">
        <v>526</v>
      </c>
      <c r="I12" s="12" t="s">
        <v>526</v>
      </c>
      <c r="J12" s="12">
        <v>2</v>
      </c>
      <c r="K12" s="12" t="s">
        <v>526</v>
      </c>
      <c r="L12" s="12">
        <v>1</v>
      </c>
      <c r="M12" s="12">
        <v>0</v>
      </c>
      <c r="N12" s="12">
        <v>1</v>
      </c>
      <c r="O12" s="12">
        <v>2</v>
      </c>
      <c r="P12" s="12">
        <v>0</v>
      </c>
      <c r="Q12" s="12" t="s">
        <v>526</v>
      </c>
      <c r="R12" s="12">
        <v>1</v>
      </c>
      <c r="S12" s="12" t="s">
        <v>526</v>
      </c>
    </row>
    <row r="13" spans="1:20" ht="18" x14ac:dyDescent="0.25">
      <c r="A13" t="str">
        <f>'raw data'!H13</f>
        <v>Facebook</v>
      </c>
      <c r="B13" s="15">
        <v>1</v>
      </c>
      <c r="C13" s="12">
        <v>2</v>
      </c>
      <c r="D13" s="12">
        <v>1</v>
      </c>
      <c r="E13" s="12">
        <v>1</v>
      </c>
      <c r="F13" s="12">
        <v>1</v>
      </c>
      <c r="G13" s="12">
        <v>1</v>
      </c>
      <c r="H13" s="12">
        <v>2</v>
      </c>
      <c r="I13" s="12">
        <v>1</v>
      </c>
      <c r="J13" s="12" t="s">
        <v>526</v>
      </c>
      <c r="K13" s="12">
        <v>0</v>
      </c>
      <c r="L13" s="12" t="s">
        <v>526</v>
      </c>
      <c r="M13" s="12">
        <v>0</v>
      </c>
      <c r="N13" s="12">
        <v>0</v>
      </c>
      <c r="O13" s="12">
        <v>5</v>
      </c>
      <c r="P13" s="12" t="s">
        <v>526</v>
      </c>
      <c r="Q13" s="12" t="s">
        <v>526</v>
      </c>
      <c r="R13" s="12" t="s">
        <v>526</v>
      </c>
      <c r="S13" s="12">
        <v>0</v>
      </c>
    </row>
    <row r="14" spans="1:20" ht="18" x14ac:dyDescent="0.25">
      <c r="A14" t="str">
        <f>'raw data'!H14</f>
        <v>Telegram</v>
      </c>
      <c r="B14" s="15">
        <v>4</v>
      </c>
      <c r="C14" s="12">
        <v>5</v>
      </c>
      <c r="D14" s="12" t="s">
        <v>526</v>
      </c>
      <c r="E14" s="12" t="s">
        <v>526</v>
      </c>
      <c r="F14" s="12" t="s">
        <v>526</v>
      </c>
      <c r="G14" s="12" t="s">
        <v>526</v>
      </c>
      <c r="H14" s="12" t="s">
        <v>526</v>
      </c>
      <c r="I14" s="12" t="s">
        <v>526</v>
      </c>
      <c r="J14" s="12">
        <v>5</v>
      </c>
      <c r="K14" s="12" t="s">
        <v>526</v>
      </c>
      <c r="L14" s="12" t="s">
        <v>526</v>
      </c>
      <c r="M14" s="12">
        <v>0</v>
      </c>
      <c r="N14" s="12">
        <v>1</v>
      </c>
      <c r="O14" s="12">
        <v>5</v>
      </c>
      <c r="P14" s="12">
        <v>1</v>
      </c>
      <c r="Q14" s="12">
        <v>2</v>
      </c>
      <c r="R14" s="12">
        <v>1</v>
      </c>
      <c r="S14" s="12">
        <v>1</v>
      </c>
    </row>
    <row r="15" spans="1:20" ht="18" x14ac:dyDescent="0.25">
      <c r="A15" t="str">
        <f>'raw data'!H15</f>
        <v>Whatsapp</v>
      </c>
      <c r="B15" s="15">
        <v>2</v>
      </c>
      <c r="C15" s="12">
        <v>1</v>
      </c>
      <c r="D15" s="12">
        <v>1</v>
      </c>
      <c r="E15" s="12">
        <v>1</v>
      </c>
      <c r="F15" s="12">
        <v>2</v>
      </c>
      <c r="G15" s="12">
        <v>1</v>
      </c>
      <c r="H15" s="12" t="s">
        <v>526</v>
      </c>
      <c r="I15" s="12">
        <v>1</v>
      </c>
      <c r="J15" s="12">
        <v>1</v>
      </c>
      <c r="K15" s="12">
        <v>1</v>
      </c>
      <c r="L15" s="12">
        <v>1</v>
      </c>
      <c r="M15" s="12">
        <v>0</v>
      </c>
      <c r="N15" s="12">
        <v>1</v>
      </c>
      <c r="O15" s="12">
        <v>2</v>
      </c>
      <c r="P15" s="12">
        <v>1</v>
      </c>
      <c r="Q15" s="12">
        <v>2</v>
      </c>
      <c r="R15" s="12">
        <v>1</v>
      </c>
      <c r="S15" s="12">
        <v>1</v>
      </c>
    </row>
    <row r="16" spans="1:20" ht="18" x14ac:dyDescent="0.25">
      <c r="A16" t="str">
        <f>'raw data'!H16</f>
        <v>Twitter</v>
      </c>
      <c r="B16" s="15">
        <v>3</v>
      </c>
      <c r="C16" s="12">
        <v>2</v>
      </c>
      <c r="D16" s="12">
        <v>2</v>
      </c>
      <c r="E16" s="12">
        <v>4</v>
      </c>
      <c r="F16" s="12">
        <v>1</v>
      </c>
      <c r="G16" s="12">
        <v>1</v>
      </c>
      <c r="H16" s="12">
        <v>1</v>
      </c>
      <c r="I16" s="12">
        <v>1</v>
      </c>
      <c r="J16" s="12" t="s">
        <v>526</v>
      </c>
      <c r="K16" s="12">
        <v>1</v>
      </c>
      <c r="L16" s="12">
        <v>1</v>
      </c>
      <c r="M16" s="12">
        <v>0</v>
      </c>
      <c r="N16" s="12">
        <v>0</v>
      </c>
      <c r="O16" s="12">
        <v>3</v>
      </c>
      <c r="P16" s="12">
        <v>1</v>
      </c>
      <c r="Q16" s="12">
        <v>1</v>
      </c>
      <c r="R16" s="12">
        <v>1</v>
      </c>
      <c r="S16" s="12">
        <v>1</v>
      </c>
    </row>
    <row r="17" spans="1:19" ht="18" x14ac:dyDescent="0.25">
      <c r="A17" t="str">
        <f>'raw data'!H17</f>
        <v>Twitter</v>
      </c>
      <c r="B17" s="15">
        <v>3</v>
      </c>
      <c r="C17" s="12">
        <v>3</v>
      </c>
      <c r="D17" s="12">
        <v>4</v>
      </c>
      <c r="E17" s="12" t="s">
        <v>526</v>
      </c>
      <c r="F17" s="12">
        <v>5</v>
      </c>
      <c r="G17" s="12">
        <v>2</v>
      </c>
      <c r="H17" s="12">
        <v>2</v>
      </c>
      <c r="I17" s="12">
        <v>2</v>
      </c>
      <c r="J17" s="12">
        <v>1</v>
      </c>
      <c r="K17" s="12">
        <v>1</v>
      </c>
      <c r="L17" s="12">
        <v>1</v>
      </c>
      <c r="M17" s="12">
        <v>1</v>
      </c>
      <c r="N17" s="12">
        <v>1</v>
      </c>
      <c r="O17" s="12">
        <v>4</v>
      </c>
      <c r="P17" s="12">
        <v>1</v>
      </c>
      <c r="Q17" s="12">
        <v>2</v>
      </c>
      <c r="R17" s="12">
        <v>1</v>
      </c>
      <c r="S17" s="12">
        <v>1</v>
      </c>
    </row>
    <row r="18" spans="1:19" ht="18" x14ac:dyDescent="0.25">
      <c r="A18" t="str">
        <f>'raw data'!H18</f>
        <v>Telegram</v>
      </c>
      <c r="B18" s="15">
        <v>4</v>
      </c>
      <c r="C18" s="12">
        <v>4</v>
      </c>
      <c r="D18" s="12" t="s">
        <v>526</v>
      </c>
      <c r="E18" s="12" t="s">
        <v>526</v>
      </c>
      <c r="F18" s="12" t="s">
        <v>526</v>
      </c>
      <c r="G18" s="12" t="s">
        <v>526</v>
      </c>
      <c r="H18" s="12" t="s">
        <v>526</v>
      </c>
      <c r="I18" s="12" t="s">
        <v>526</v>
      </c>
      <c r="J18" s="12">
        <v>5</v>
      </c>
      <c r="K18" s="12" t="s">
        <v>526</v>
      </c>
      <c r="L18" s="12" t="s">
        <v>526</v>
      </c>
      <c r="M18" s="12">
        <v>0</v>
      </c>
      <c r="N18" s="12">
        <v>1</v>
      </c>
      <c r="O18" s="12">
        <v>5</v>
      </c>
      <c r="P18" s="12">
        <v>1</v>
      </c>
      <c r="Q18" s="12">
        <v>2</v>
      </c>
      <c r="R18" s="12">
        <v>1</v>
      </c>
      <c r="S18" s="12">
        <v>1</v>
      </c>
    </row>
    <row r="19" spans="1:19" ht="18" x14ac:dyDescent="0.25">
      <c r="A19" t="str">
        <f>'raw data'!H19</f>
        <v>Whatsapp</v>
      </c>
      <c r="B19" s="15">
        <v>2</v>
      </c>
      <c r="C19" s="12">
        <v>1</v>
      </c>
      <c r="D19" s="12">
        <v>1</v>
      </c>
      <c r="E19" s="12">
        <v>1</v>
      </c>
      <c r="F19" s="12">
        <v>2</v>
      </c>
      <c r="G19" s="12">
        <v>1</v>
      </c>
      <c r="H19" s="12" t="s">
        <v>526</v>
      </c>
      <c r="I19" s="12">
        <v>1</v>
      </c>
      <c r="J19" s="12">
        <v>1</v>
      </c>
      <c r="K19" s="12" t="s">
        <v>526</v>
      </c>
      <c r="L19" s="12">
        <v>1</v>
      </c>
      <c r="M19" s="12">
        <v>0</v>
      </c>
      <c r="N19" s="12">
        <v>1</v>
      </c>
      <c r="O19" s="12">
        <v>4</v>
      </c>
      <c r="P19" s="12">
        <v>0</v>
      </c>
      <c r="Q19" s="12" t="s">
        <v>526</v>
      </c>
      <c r="R19" s="12">
        <v>1</v>
      </c>
      <c r="S19" s="12">
        <v>1</v>
      </c>
    </row>
    <row r="20" spans="1:19" ht="18" x14ac:dyDescent="0.25">
      <c r="A20" t="str">
        <f>'raw data'!H20</f>
        <v>Whatsapp</v>
      </c>
      <c r="B20" s="15">
        <v>2</v>
      </c>
      <c r="C20" s="12">
        <v>2</v>
      </c>
      <c r="D20" s="12">
        <v>2</v>
      </c>
      <c r="E20" s="12">
        <v>5</v>
      </c>
      <c r="F20" s="12">
        <v>1</v>
      </c>
      <c r="G20" s="12">
        <v>2</v>
      </c>
      <c r="H20" s="12">
        <v>1</v>
      </c>
      <c r="I20" s="12">
        <v>2</v>
      </c>
      <c r="J20" s="12">
        <v>2</v>
      </c>
      <c r="K20" s="12">
        <v>1</v>
      </c>
      <c r="L20" s="12">
        <v>1</v>
      </c>
      <c r="M20" s="12">
        <v>0</v>
      </c>
      <c r="N20" s="12">
        <v>0</v>
      </c>
      <c r="O20" s="12">
        <v>3</v>
      </c>
      <c r="P20" s="12">
        <v>1</v>
      </c>
      <c r="Q20" s="12">
        <v>1</v>
      </c>
      <c r="R20" s="12">
        <v>1</v>
      </c>
      <c r="S20" s="12">
        <v>1</v>
      </c>
    </row>
    <row r="21" spans="1:19" ht="18" x14ac:dyDescent="0.25">
      <c r="A21" t="str">
        <f>'raw data'!H21</f>
        <v>Telegram</v>
      </c>
      <c r="B21" s="15">
        <v>4</v>
      </c>
      <c r="C21" s="12">
        <v>4</v>
      </c>
      <c r="D21" s="12" t="s">
        <v>526</v>
      </c>
      <c r="E21" s="12" t="s">
        <v>526</v>
      </c>
      <c r="F21" s="12">
        <v>5</v>
      </c>
      <c r="G21" s="12">
        <v>5</v>
      </c>
      <c r="H21" s="12">
        <v>2</v>
      </c>
      <c r="I21" s="12">
        <v>2</v>
      </c>
      <c r="J21" s="12">
        <v>2</v>
      </c>
      <c r="K21" s="12">
        <v>1</v>
      </c>
      <c r="L21" s="12">
        <v>0</v>
      </c>
      <c r="M21" s="12">
        <v>0</v>
      </c>
      <c r="N21" s="12">
        <v>0</v>
      </c>
      <c r="O21" s="12">
        <v>1</v>
      </c>
      <c r="P21" s="12">
        <v>0</v>
      </c>
      <c r="Q21" s="12" t="s">
        <v>526</v>
      </c>
      <c r="R21" s="12" t="s">
        <v>526</v>
      </c>
      <c r="S21" s="12" t="s">
        <v>526</v>
      </c>
    </row>
    <row r="22" spans="1:19" ht="18" x14ac:dyDescent="0.25">
      <c r="A22" t="str">
        <f>'raw data'!H22</f>
        <v>Twitter</v>
      </c>
      <c r="B22" s="15">
        <v>3</v>
      </c>
      <c r="C22" s="12">
        <v>4</v>
      </c>
      <c r="D22" s="12" t="s">
        <v>526</v>
      </c>
      <c r="E22" s="12" t="s">
        <v>526</v>
      </c>
      <c r="F22" s="12" t="s">
        <v>526</v>
      </c>
      <c r="G22" s="12">
        <v>5</v>
      </c>
      <c r="H22" s="12">
        <v>5</v>
      </c>
      <c r="I22" s="12">
        <v>5</v>
      </c>
      <c r="J22" s="12">
        <v>2</v>
      </c>
      <c r="K22" s="12">
        <v>1</v>
      </c>
      <c r="L22" s="12">
        <v>1</v>
      </c>
      <c r="M22" s="12">
        <v>1</v>
      </c>
      <c r="N22" s="12">
        <v>0</v>
      </c>
      <c r="O22" s="12">
        <v>3</v>
      </c>
      <c r="P22" s="12">
        <v>0</v>
      </c>
      <c r="Q22" s="12" t="s">
        <v>526</v>
      </c>
      <c r="R22" s="12">
        <v>1</v>
      </c>
      <c r="S22" s="12">
        <v>1</v>
      </c>
    </row>
    <row r="23" spans="1:19" ht="18" x14ac:dyDescent="0.25">
      <c r="A23" t="str">
        <f>'raw data'!H23</f>
        <v>Facebook</v>
      </c>
      <c r="B23" s="15">
        <v>1</v>
      </c>
      <c r="C23" s="12">
        <v>1</v>
      </c>
      <c r="D23" s="12">
        <v>1</v>
      </c>
      <c r="E23" s="12">
        <v>2</v>
      </c>
      <c r="F23" s="12">
        <v>2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12" t="s">
        <v>526</v>
      </c>
      <c r="M23" s="12">
        <v>0</v>
      </c>
      <c r="N23" s="12">
        <v>1</v>
      </c>
      <c r="O23" s="12">
        <v>4</v>
      </c>
      <c r="P23" s="12" t="s">
        <v>526</v>
      </c>
      <c r="Q23" s="12" t="s">
        <v>526</v>
      </c>
      <c r="R23" s="12">
        <v>1</v>
      </c>
      <c r="S23" s="12" t="s">
        <v>526</v>
      </c>
    </row>
    <row r="24" spans="1:19" ht="18" x14ac:dyDescent="0.25">
      <c r="A24" t="str">
        <f>'raw data'!H24</f>
        <v>Whatsapp</v>
      </c>
      <c r="B24" s="15">
        <v>2</v>
      </c>
      <c r="C24" s="12">
        <v>1</v>
      </c>
      <c r="D24" s="12">
        <v>2</v>
      </c>
      <c r="E24" s="12">
        <v>1</v>
      </c>
      <c r="F24" s="12">
        <v>2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0</v>
      </c>
      <c r="N24" s="12">
        <v>1</v>
      </c>
      <c r="O24" s="12">
        <v>2</v>
      </c>
      <c r="P24" s="12">
        <v>1</v>
      </c>
      <c r="Q24" s="12">
        <v>2</v>
      </c>
      <c r="R24" s="12">
        <v>1</v>
      </c>
      <c r="S24" s="12">
        <v>1</v>
      </c>
    </row>
    <row r="25" spans="1:19" ht="18" x14ac:dyDescent="0.25">
      <c r="A25" t="str">
        <f>'raw data'!H25</f>
        <v>Twitter</v>
      </c>
      <c r="B25" s="15">
        <v>3</v>
      </c>
      <c r="C25" s="12">
        <v>4</v>
      </c>
      <c r="D25" s="12" t="s">
        <v>526</v>
      </c>
      <c r="E25" s="12" t="s">
        <v>526</v>
      </c>
      <c r="F25" s="12" t="s">
        <v>526</v>
      </c>
      <c r="G25" s="12">
        <v>5</v>
      </c>
      <c r="H25" s="12">
        <v>2</v>
      </c>
      <c r="I25" s="12">
        <v>2</v>
      </c>
      <c r="J25" s="12">
        <v>2</v>
      </c>
      <c r="K25" s="12">
        <v>1</v>
      </c>
      <c r="L25" s="12">
        <v>0</v>
      </c>
      <c r="M25" s="12">
        <v>0</v>
      </c>
      <c r="N25" s="12">
        <v>0</v>
      </c>
      <c r="O25" s="12">
        <v>4</v>
      </c>
      <c r="P25" s="12">
        <v>0</v>
      </c>
      <c r="Q25" s="12" t="s">
        <v>526</v>
      </c>
      <c r="R25" s="12">
        <v>1</v>
      </c>
      <c r="S25" s="12" t="s">
        <v>526</v>
      </c>
    </row>
    <row r="26" spans="1:19" ht="18" x14ac:dyDescent="0.25">
      <c r="A26" t="str">
        <f>'raw data'!H26</f>
        <v>Twitter</v>
      </c>
      <c r="B26" s="15">
        <v>3</v>
      </c>
      <c r="C26" s="12">
        <v>1</v>
      </c>
      <c r="D26" s="12">
        <v>2</v>
      </c>
      <c r="E26" s="12">
        <v>1</v>
      </c>
      <c r="F26" s="12">
        <v>2</v>
      </c>
      <c r="G26" s="12">
        <v>1</v>
      </c>
      <c r="H26" s="12">
        <v>1</v>
      </c>
      <c r="I26" s="12">
        <v>1</v>
      </c>
      <c r="J26" s="12">
        <v>1</v>
      </c>
      <c r="K26" s="12">
        <v>1</v>
      </c>
      <c r="L26" s="12">
        <v>1</v>
      </c>
      <c r="M26" s="12">
        <v>0</v>
      </c>
      <c r="N26" s="12">
        <v>1</v>
      </c>
      <c r="O26" s="12">
        <v>2</v>
      </c>
      <c r="P26" s="12">
        <v>1</v>
      </c>
      <c r="Q26" s="12" t="s">
        <v>526</v>
      </c>
      <c r="R26" s="12">
        <v>1</v>
      </c>
      <c r="S26" s="12">
        <v>1</v>
      </c>
    </row>
    <row r="27" spans="1:19" ht="18" x14ac:dyDescent="0.25">
      <c r="A27" t="str">
        <f>'raw data'!H27</f>
        <v>Twitter</v>
      </c>
      <c r="B27" s="15">
        <v>3</v>
      </c>
      <c r="C27" s="12">
        <v>3</v>
      </c>
      <c r="D27" s="12" t="s">
        <v>526</v>
      </c>
      <c r="E27" s="12" t="s">
        <v>526</v>
      </c>
      <c r="F27" s="12">
        <v>5</v>
      </c>
      <c r="G27" s="12">
        <v>2</v>
      </c>
      <c r="H27" s="12">
        <v>2</v>
      </c>
      <c r="I27" s="12">
        <v>1</v>
      </c>
      <c r="J27" s="12">
        <v>1</v>
      </c>
      <c r="K27" s="12">
        <v>1</v>
      </c>
      <c r="L27" s="12">
        <v>0</v>
      </c>
      <c r="M27" s="12" t="s">
        <v>526</v>
      </c>
      <c r="N27" s="12">
        <v>1</v>
      </c>
      <c r="O27" s="12">
        <v>5</v>
      </c>
      <c r="P27" s="12">
        <v>0</v>
      </c>
      <c r="Q27" s="12" t="s">
        <v>526</v>
      </c>
      <c r="R27" s="12" t="s">
        <v>526</v>
      </c>
      <c r="S27" s="12">
        <v>1</v>
      </c>
    </row>
    <row r="28" spans="1:19" ht="18" x14ac:dyDescent="0.25">
      <c r="A28" t="str">
        <f>'raw data'!H28</f>
        <v>Twitter</v>
      </c>
      <c r="B28" s="15">
        <v>3</v>
      </c>
      <c r="C28" s="12">
        <v>2</v>
      </c>
      <c r="D28" s="12">
        <v>2</v>
      </c>
      <c r="E28" s="12">
        <v>4</v>
      </c>
      <c r="F28" s="12">
        <v>1</v>
      </c>
      <c r="G28" s="12">
        <v>1</v>
      </c>
      <c r="H28" s="12">
        <v>1</v>
      </c>
      <c r="I28" s="12">
        <v>1</v>
      </c>
      <c r="J28" s="12" t="s">
        <v>526</v>
      </c>
      <c r="K28" s="12">
        <v>1</v>
      </c>
      <c r="L28" s="12">
        <v>1</v>
      </c>
      <c r="M28" s="12">
        <v>0</v>
      </c>
      <c r="N28" s="12">
        <v>1</v>
      </c>
      <c r="O28" s="12">
        <v>2</v>
      </c>
      <c r="P28" s="12">
        <v>1</v>
      </c>
      <c r="Q28" s="12">
        <v>4</v>
      </c>
      <c r="R28" s="12">
        <v>1</v>
      </c>
      <c r="S28" s="12">
        <v>1</v>
      </c>
    </row>
    <row r="29" spans="1:19" ht="18" x14ac:dyDescent="0.25">
      <c r="A29" t="str">
        <f>'raw data'!H29</f>
        <v>Twitter</v>
      </c>
      <c r="B29" s="15">
        <v>3</v>
      </c>
      <c r="C29" s="12">
        <v>3</v>
      </c>
      <c r="D29" s="12">
        <v>2</v>
      </c>
      <c r="E29" s="12">
        <v>5</v>
      </c>
      <c r="F29" s="12">
        <v>2</v>
      </c>
      <c r="G29" s="12">
        <v>1</v>
      </c>
      <c r="H29" s="12">
        <v>1</v>
      </c>
      <c r="I29" s="12" t="s">
        <v>526</v>
      </c>
      <c r="J29" s="12">
        <v>5</v>
      </c>
      <c r="K29" s="12">
        <v>1</v>
      </c>
      <c r="L29" s="12">
        <v>1</v>
      </c>
      <c r="M29" s="12">
        <v>1</v>
      </c>
      <c r="N29" s="12">
        <v>1</v>
      </c>
      <c r="O29" s="12">
        <v>3</v>
      </c>
      <c r="P29" s="12">
        <v>0</v>
      </c>
      <c r="Q29" s="12" t="s">
        <v>526</v>
      </c>
      <c r="R29" s="12">
        <v>0</v>
      </c>
      <c r="S29" s="12" t="s">
        <v>526</v>
      </c>
    </row>
    <row r="30" spans="1:19" ht="18" x14ac:dyDescent="0.25">
      <c r="A30" t="str">
        <f>'raw data'!H30</f>
        <v>Twitter</v>
      </c>
      <c r="B30" s="15">
        <v>3</v>
      </c>
      <c r="C30" s="12">
        <v>4</v>
      </c>
      <c r="D30" s="12" t="s">
        <v>526</v>
      </c>
      <c r="E30" s="12" t="s">
        <v>526</v>
      </c>
      <c r="F30" s="12" t="s">
        <v>526</v>
      </c>
      <c r="G30" s="12" t="s">
        <v>526</v>
      </c>
      <c r="H30" s="12">
        <v>5</v>
      </c>
      <c r="I30" s="12" t="s">
        <v>526</v>
      </c>
      <c r="J30" s="12">
        <v>2</v>
      </c>
      <c r="K30" s="12">
        <v>1</v>
      </c>
      <c r="L30" s="12">
        <v>1</v>
      </c>
      <c r="M30" s="12">
        <v>1</v>
      </c>
      <c r="N30" s="12">
        <v>0</v>
      </c>
      <c r="O30" s="12">
        <v>3</v>
      </c>
      <c r="P30" s="12">
        <v>1</v>
      </c>
      <c r="Q30" s="12">
        <v>4</v>
      </c>
      <c r="R30" s="12">
        <v>1</v>
      </c>
      <c r="S30" s="12">
        <v>1</v>
      </c>
    </row>
    <row r="31" spans="1:19" ht="18" x14ac:dyDescent="0.25">
      <c r="A31" t="str">
        <f>'raw data'!H31</f>
        <v>Facebook</v>
      </c>
      <c r="B31" s="15">
        <v>1</v>
      </c>
      <c r="C31" s="12">
        <v>4</v>
      </c>
      <c r="D31" s="12" t="s">
        <v>526</v>
      </c>
      <c r="E31" s="12" t="s">
        <v>526</v>
      </c>
      <c r="F31" s="12">
        <v>5</v>
      </c>
      <c r="G31" s="12">
        <v>5</v>
      </c>
      <c r="H31" s="12">
        <v>2</v>
      </c>
      <c r="I31" s="12">
        <v>2</v>
      </c>
      <c r="J31" s="12">
        <v>2</v>
      </c>
      <c r="K31" s="12">
        <v>1</v>
      </c>
      <c r="L31" s="12">
        <v>0</v>
      </c>
      <c r="M31" s="12">
        <v>0</v>
      </c>
      <c r="N31" s="12">
        <v>0</v>
      </c>
      <c r="O31" s="12">
        <v>1</v>
      </c>
      <c r="P31" s="12">
        <v>0</v>
      </c>
      <c r="Q31" s="12" t="s">
        <v>526</v>
      </c>
      <c r="R31" s="12" t="s">
        <v>526</v>
      </c>
      <c r="S31" s="12" t="s">
        <v>526</v>
      </c>
    </row>
    <row r="32" spans="1:19" ht="18" x14ac:dyDescent="0.25">
      <c r="A32" t="str">
        <f>'raw data'!H32</f>
        <v>Twitter</v>
      </c>
      <c r="B32" s="15">
        <v>3</v>
      </c>
      <c r="C32" s="12">
        <v>2</v>
      </c>
      <c r="D32" s="12">
        <v>2</v>
      </c>
      <c r="E32" s="12">
        <v>5</v>
      </c>
      <c r="F32" s="12" t="s">
        <v>526</v>
      </c>
      <c r="G32" s="12">
        <v>1</v>
      </c>
      <c r="H32" s="12">
        <v>1</v>
      </c>
      <c r="I32" s="12" t="s">
        <v>526</v>
      </c>
      <c r="J32" s="12">
        <v>1</v>
      </c>
      <c r="K32" s="12">
        <v>0</v>
      </c>
      <c r="L32" s="12">
        <v>1</v>
      </c>
      <c r="M32" s="12">
        <v>1</v>
      </c>
      <c r="N32" s="12">
        <v>1</v>
      </c>
      <c r="O32" s="12">
        <v>1</v>
      </c>
      <c r="P32" s="12">
        <v>0</v>
      </c>
      <c r="Q32" s="12" t="s">
        <v>526</v>
      </c>
      <c r="R32" s="12">
        <v>0</v>
      </c>
      <c r="S32" s="12">
        <v>0</v>
      </c>
    </row>
    <row r="33" spans="1:19" ht="18" x14ac:dyDescent="0.25">
      <c r="A33" t="str">
        <f>'raw data'!H33</f>
        <v>Whatsapp</v>
      </c>
      <c r="B33" s="15">
        <v>2</v>
      </c>
      <c r="C33" s="12">
        <v>3</v>
      </c>
      <c r="D33" s="12">
        <v>4</v>
      </c>
      <c r="E33" s="12" t="s">
        <v>526</v>
      </c>
      <c r="F33" s="12">
        <v>1</v>
      </c>
      <c r="G33" s="12">
        <v>2</v>
      </c>
      <c r="H33" s="12">
        <v>2</v>
      </c>
      <c r="I33" s="12">
        <v>2</v>
      </c>
      <c r="J33" s="12">
        <v>1</v>
      </c>
      <c r="K33" s="12">
        <v>1</v>
      </c>
      <c r="L33" s="12" t="s">
        <v>526</v>
      </c>
      <c r="M33" s="12">
        <v>0</v>
      </c>
      <c r="N33" s="12">
        <v>0</v>
      </c>
      <c r="O33" s="12">
        <v>4</v>
      </c>
      <c r="P33" s="12">
        <v>1</v>
      </c>
      <c r="Q33" s="12">
        <v>1</v>
      </c>
      <c r="R33" s="12">
        <v>0</v>
      </c>
      <c r="S33" s="12">
        <v>0</v>
      </c>
    </row>
    <row r="34" spans="1:19" ht="18" x14ac:dyDescent="0.25">
      <c r="A34" t="str">
        <f>'raw data'!H34</f>
        <v>Facebook</v>
      </c>
      <c r="B34" s="15">
        <v>1</v>
      </c>
      <c r="C34" s="12">
        <v>1</v>
      </c>
      <c r="D34" s="12">
        <v>1</v>
      </c>
      <c r="E34" s="12">
        <v>2</v>
      </c>
      <c r="F34" s="12">
        <v>2</v>
      </c>
      <c r="G34" s="12">
        <v>1</v>
      </c>
      <c r="H34" s="12">
        <v>1</v>
      </c>
      <c r="I34" s="12">
        <v>1</v>
      </c>
      <c r="J34" s="12">
        <v>1</v>
      </c>
      <c r="K34" s="12">
        <v>0</v>
      </c>
      <c r="L34" s="12" t="s">
        <v>526</v>
      </c>
      <c r="M34" s="12">
        <v>0</v>
      </c>
      <c r="N34" s="12">
        <v>1</v>
      </c>
      <c r="O34" s="12">
        <v>4</v>
      </c>
      <c r="P34" s="12" t="s">
        <v>526</v>
      </c>
      <c r="Q34" s="12" t="s">
        <v>526</v>
      </c>
      <c r="R34" s="12">
        <v>1</v>
      </c>
      <c r="S34" s="12" t="s">
        <v>526</v>
      </c>
    </row>
    <row r="35" spans="1:19" ht="18" x14ac:dyDescent="0.25">
      <c r="A35" t="str">
        <f>'raw data'!H35</f>
        <v>Twitter</v>
      </c>
      <c r="B35" s="15">
        <v>3</v>
      </c>
      <c r="C35" s="12">
        <v>3</v>
      </c>
      <c r="D35" s="12">
        <v>4</v>
      </c>
      <c r="E35" s="12" t="s">
        <v>526</v>
      </c>
      <c r="F35" s="12">
        <v>5</v>
      </c>
      <c r="G35" s="12">
        <v>2</v>
      </c>
      <c r="H35" s="12">
        <v>2</v>
      </c>
      <c r="I35" s="12">
        <v>5</v>
      </c>
      <c r="J35" s="12">
        <v>1</v>
      </c>
      <c r="K35" s="12">
        <v>1</v>
      </c>
      <c r="L35" s="12">
        <v>1</v>
      </c>
      <c r="M35" s="12">
        <v>1</v>
      </c>
      <c r="N35" s="12" t="s">
        <v>526</v>
      </c>
      <c r="O35" s="12">
        <v>2</v>
      </c>
      <c r="P35" s="12">
        <v>1</v>
      </c>
      <c r="Q35" s="12">
        <v>1</v>
      </c>
      <c r="R35" s="12">
        <v>1</v>
      </c>
      <c r="S35" s="12">
        <v>1</v>
      </c>
    </row>
    <row r="36" spans="1:19" ht="18" x14ac:dyDescent="0.25">
      <c r="A36" t="str">
        <f>'raw data'!H36</f>
        <v>Twitter</v>
      </c>
      <c r="B36" s="15">
        <v>3</v>
      </c>
      <c r="C36" s="12">
        <v>4</v>
      </c>
      <c r="D36" s="12" t="s">
        <v>526</v>
      </c>
      <c r="E36" s="12" t="s">
        <v>526</v>
      </c>
      <c r="F36" s="12" t="s">
        <v>526</v>
      </c>
      <c r="G36" s="12" t="s">
        <v>526</v>
      </c>
      <c r="H36" s="12">
        <v>5</v>
      </c>
      <c r="I36" s="12">
        <v>2</v>
      </c>
      <c r="J36" s="12">
        <v>5</v>
      </c>
      <c r="K36" s="12" t="s">
        <v>526</v>
      </c>
      <c r="L36" s="12">
        <v>1</v>
      </c>
      <c r="M36" s="12">
        <v>0</v>
      </c>
      <c r="N36" s="12" t="s">
        <v>526</v>
      </c>
      <c r="O36" s="12">
        <v>5</v>
      </c>
      <c r="P36" s="12">
        <v>1</v>
      </c>
      <c r="Q36" s="12">
        <v>3</v>
      </c>
      <c r="R36" s="12">
        <v>1</v>
      </c>
      <c r="S36" s="12">
        <v>0</v>
      </c>
    </row>
    <row r="37" spans="1:19" ht="18" x14ac:dyDescent="0.25">
      <c r="A37" t="str">
        <f>'raw data'!H37</f>
        <v>Facebook</v>
      </c>
      <c r="B37" s="15">
        <v>1</v>
      </c>
      <c r="C37" s="12">
        <v>2</v>
      </c>
      <c r="D37" s="12">
        <v>2</v>
      </c>
      <c r="E37" s="12">
        <v>5</v>
      </c>
      <c r="F37" s="12" t="s">
        <v>526</v>
      </c>
      <c r="G37" s="12">
        <v>1</v>
      </c>
      <c r="H37" s="12" t="s">
        <v>526</v>
      </c>
      <c r="I37" s="12" t="s">
        <v>526</v>
      </c>
      <c r="J37" s="12">
        <v>1</v>
      </c>
      <c r="K37" s="12">
        <v>0</v>
      </c>
      <c r="L37" s="12">
        <v>1</v>
      </c>
      <c r="M37" s="12">
        <v>0</v>
      </c>
      <c r="N37" s="12">
        <v>0</v>
      </c>
      <c r="O37" s="12">
        <v>1</v>
      </c>
      <c r="P37" s="12">
        <v>0</v>
      </c>
      <c r="Q37" s="12" t="s">
        <v>526</v>
      </c>
      <c r="R37" s="12">
        <v>0</v>
      </c>
      <c r="S37" s="12">
        <v>0</v>
      </c>
    </row>
    <row r="38" spans="1:19" ht="18" x14ac:dyDescent="0.25">
      <c r="A38" t="str">
        <f>'raw data'!H38</f>
        <v>Twitter</v>
      </c>
      <c r="B38" s="15">
        <v>3</v>
      </c>
      <c r="C38" s="12">
        <v>3</v>
      </c>
      <c r="D38" s="12" t="s">
        <v>526</v>
      </c>
      <c r="E38" s="12" t="s">
        <v>526</v>
      </c>
      <c r="F38" s="12" t="s">
        <v>526</v>
      </c>
      <c r="G38" s="12">
        <v>5</v>
      </c>
      <c r="H38" s="12">
        <v>5</v>
      </c>
      <c r="I38" s="12">
        <v>5</v>
      </c>
      <c r="J38" s="12">
        <v>2</v>
      </c>
      <c r="K38" s="12">
        <v>1</v>
      </c>
      <c r="L38" s="12">
        <v>1</v>
      </c>
      <c r="M38" s="12">
        <v>1</v>
      </c>
      <c r="N38" s="12">
        <v>0</v>
      </c>
      <c r="O38" s="12">
        <v>3</v>
      </c>
      <c r="P38" s="12">
        <v>0</v>
      </c>
      <c r="Q38" s="12" t="s">
        <v>526</v>
      </c>
      <c r="R38" s="12">
        <v>1</v>
      </c>
      <c r="S38" s="12">
        <v>1</v>
      </c>
    </row>
    <row r="39" spans="1:19" ht="18" x14ac:dyDescent="0.25">
      <c r="A39" t="str">
        <f>'raw data'!H39</f>
        <v>Whatsapp</v>
      </c>
      <c r="B39" s="15">
        <v>2</v>
      </c>
      <c r="C39" s="12">
        <v>1</v>
      </c>
      <c r="D39" s="12">
        <v>1</v>
      </c>
      <c r="E39" s="12">
        <v>1</v>
      </c>
      <c r="F39" s="12">
        <v>2</v>
      </c>
      <c r="G39" s="12">
        <v>1</v>
      </c>
      <c r="H39" s="12" t="s">
        <v>526</v>
      </c>
      <c r="I39" s="12">
        <v>1</v>
      </c>
      <c r="J39" s="12">
        <v>1</v>
      </c>
      <c r="K39" s="12">
        <v>1</v>
      </c>
      <c r="L39" s="12">
        <v>1</v>
      </c>
      <c r="M39" s="12">
        <v>0</v>
      </c>
      <c r="N39" s="12">
        <v>1</v>
      </c>
      <c r="O39" s="12">
        <v>2</v>
      </c>
      <c r="P39" s="12">
        <v>0</v>
      </c>
      <c r="Q39" s="12" t="s">
        <v>526</v>
      </c>
      <c r="R39" s="12">
        <v>1</v>
      </c>
      <c r="S39" s="12">
        <v>1</v>
      </c>
    </row>
    <row r="40" spans="1:19" ht="18" x14ac:dyDescent="0.25">
      <c r="A40" t="str">
        <f>'raw data'!H40</f>
        <v>Facebook</v>
      </c>
      <c r="B40" s="15">
        <v>1</v>
      </c>
      <c r="C40" s="12">
        <v>2</v>
      </c>
      <c r="D40" s="12">
        <v>1</v>
      </c>
      <c r="E40" s="12">
        <v>1</v>
      </c>
      <c r="F40" s="12">
        <v>1</v>
      </c>
      <c r="G40" s="12">
        <v>1</v>
      </c>
      <c r="H40" s="12">
        <v>2</v>
      </c>
      <c r="I40" s="12">
        <v>1</v>
      </c>
      <c r="J40" s="12" t="s">
        <v>526</v>
      </c>
      <c r="K40" s="12">
        <v>0</v>
      </c>
      <c r="L40" s="12">
        <v>1</v>
      </c>
      <c r="M40" s="12">
        <v>0</v>
      </c>
      <c r="N40" s="12">
        <v>0</v>
      </c>
      <c r="O40" s="12">
        <v>1</v>
      </c>
      <c r="P40" s="12" t="s">
        <v>526</v>
      </c>
      <c r="Q40" s="12" t="s">
        <v>526</v>
      </c>
      <c r="R40" s="12">
        <v>0</v>
      </c>
      <c r="S40" s="12">
        <v>0</v>
      </c>
    </row>
    <row r="41" spans="1:19" ht="18" x14ac:dyDescent="0.25">
      <c r="A41" t="str">
        <f>'raw data'!H41</f>
        <v>Twitter</v>
      </c>
      <c r="B41" s="15">
        <v>3</v>
      </c>
      <c r="C41" s="12">
        <v>4</v>
      </c>
      <c r="D41" s="12" t="s">
        <v>526</v>
      </c>
      <c r="E41" s="12" t="s">
        <v>526</v>
      </c>
      <c r="F41" s="12">
        <v>2</v>
      </c>
      <c r="G41" s="12" t="s">
        <v>526</v>
      </c>
      <c r="H41" s="12">
        <v>5</v>
      </c>
      <c r="I41" s="12" t="s">
        <v>526</v>
      </c>
      <c r="J41" s="12" t="s">
        <v>526</v>
      </c>
      <c r="K41" s="12">
        <v>1</v>
      </c>
      <c r="L41" s="12">
        <v>1</v>
      </c>
      <c r="M41" s="12">
        <v>0</v>
      </c>
      <c r="N41" s="12">
        <v>0</v>
      </c>
      <c r="O41" s="12">
        <v>4</v>
      </c>
      <c r="P41" s="12">
        <v>1</v>
      </c>
      <c r="Q41" s="12">
        <v>3</v>
      </c>
      <c r="R41" s="12">
        <v>1</v>
      </c>
      <c r="S41" s="12">
        <v>0</v>
      </c>
    </row>
    <row r="42" spans="1:19" ht="18" x14ac:dyDescent="0.25">
      <c r="A42" t="str">
        <f>'raw data'!H42</f>
        <v>Twitter</v>
      </c>
      <c r="B42" s="15">
        <v>3</v>
      </c>
      <c r="C42" s="12">
        <v>5</v>
      </c>
      <c r="D42" s="12">
        <v>1</v>
      </c>
      <c r="E42" s="12">
        <v>5</v>
      </c>
      <c r="F42" s="12">
        <v>2</v>
      </c>
      <c r="G42" s="12">
        <v>1</v>
      </c>
      <c r="H42" s="12" t="s">
        <v>526</v>
      </c>
      <c r="I42" s="12" t="s">
        <v>526</v>
      </c>
      <c r="J42" s="12">
        <v>2</v>
      </c>
      <c r="K42" s="12" t="s">
        <v>526</v>
      </c>
      <c r="L42" s="12">
        <v>1</v>
      </c>
      <c r="M42" s="12">
        <v>0</v>
      </c>
      <c r="N42" s="12">
        <v>1</v>
      </c>
      <c r="O42" s="12">
        <v>2</v>
      </c>
      <c r="P42" s="12">
        <v>0</v>
      </c>
      <c r="Q42" s="12" t="s">
        <v>526</v>
      </c>
      <c r="R42" s="12">
        <v>1</v>
      </c>
      <c r="S42" s="12" t="s">
        <v>526</v>
      </c>
    </row>
    <row r="43" spans="1:19" ht="18" x14ac:dyDescent="0.25">
      <c r="A43" t="str">
        <f>'raw data'!H43</f>
        <v>Whatsapp</v>
      </c>
      <c r="B43" s="15">
        <v>2</v>
      </c>
      <c r="C43" s="12">
        <v>2</v>
      </c>
      <c r="D43" s="12">
        <v>2</v>
      </c>
      <c r="E43" s="12">
        <v>5</v>
      </c>
      <c r="F43" s="12">
        <v>1</v>
      </c>
      <c r="G43" s="12">
        <v>2</v>
      </c>
      <c r="H43" s="12">
        <v>1</v>
      </c>
      <c r="I43" s="12">
        <v>1</v>
      </c>
      <c r="J43" s="12">
        <v>2</v>
      </c>
      <c r="K43" s="12">
        <v>1</v>
      </c>
      <c r="L43" s="12">
        <v>1</v>
      </c>
      <c r="M43" s="12">
        <v>0</v>
      </c>
      <c r="N43" s="12">
        <v>0</v>
      </c>
      <c r="O43" s="12">
        <v>3</v>
      </c>
      <c r="P43" s="12">
        <v>1</v>
      </c>
      <c r="Q43" s="12">
        <v>3</v>
      </c>
      <c r="R43" s="12" t="s">
        <v>526</v>
      </c>
      <c r="S43" s="12">
        <v>1</v>
      </c>
    </row>
    <row r="44" spans="1:19" ht="18" x14ac:dyDescent="0.25">
      <c r="A44" t="str">
        <f>'raw data'!H44</f>
        <v>Twitter</v>
      </c>
      <c r="B44" s="15">
        <v>3</v>
      </c>
      <c r="C44" s="12">
        <v>4</v>
      </c>
      <c r="D44" s="12" t="s">
        <v>526</v>
      </c>
      <c r="E44" s="12" t="s">
        <v>526</v>
      </c>
      <c r="F44" s="12" t="s">
        <v>526</v>
      </c>
      <c r="G44" s="12" t="s">
        <v>526</v>
      </c>
      <c r="H44" s="12">
        <v>5</v>
      </c>
      <c r="I44" s="12">
        <v>5</v>
      </c>
      <c r="J44" s="12">
        <v>5</v>
      </c>
      <c r="K44" s="12" t="s">
        <v>526</v>
      </c>
      <c r="L44" s="12" t="s">
        <v>526</v>
      </c>
      <c r="M44" s="12">
        <v>0</v>
      </c>
      <c r="N44" s="12">
        <v>0</v>
      </c>
      <c r="O44" s="12">
        <v>5</v>
      </c>
      <c r="P44" s="12">
        <v>0</v>
      </c>
      <c r="Q44" s="12" t="s">
        <v>526</v>
      </c>
      <c r="R44" s="12">
        <v>1</v>
      </c>
      <c r="S44" s="12">
        <v>0</v>
      </c>
    </row>
    <row r="45" spans="1:19" ht="18" x14ac:dyDescent="0.25">
      <c r="A45" t="str">
        <f>'raw data'!H45</f>
        <v>Telegram</v>
      </c>
      <c r="B45" s="15">
        <v>4</v>
      </c>
      <c r="C45" s="12">
        <v>4</v>
      </c>
      <c r="D45" s="12">
        <v>2</v>
      </c>
      <c r="E45" s="12">
        <v>1</v>
      </c>
      <c r="F45" s="12">
        <v>5</v>
      </c>
      <c r="G45" s="12">
        <v>5</v>
      </c>
      <c r="H45" s="12">
        <v>5</v>
      </c>
      <c r="I45" s="12">
        <v>2</v>
      </c>
      <c r="J45" s="12">
        <v>2</v>
      </c>
      <c r="K45" s="12">
        <v>1</v>
      </c>
      <c r="L45" s="12">
        <v>1</v>
      </c>
      <c r="M45" s="12">
        <v>0</v>
      </c>
      <c r="N45" s="12">
        <v>0</v>
      </c>
      <c r="O45" s="12">
        <v>5</v>
      </c>
      <c r="P45" s="12">
        <v>1</v>
      </c>
      <c r="Q45" s="12">
        <v>1</v>
      </c>
      <c r="R45" s="12">
        <v>1</v>
      </c>
      <c r="S45" s="12">
        <v>1</v>
      </c>
    </row>
    <row r="46" spans="1:19" ht="18" x14ac:dyDescent="0.25">
      <c r="A46" t="str">
        <f>'raw data'!H46</f>
        <v>Facebook</v>
      </c>
      <c r="B46" s="15">
        <v>1</v>
      </c>
      <c r="C46" s="12">
        <v>3</v>
      </c>
      <c r="D46" s="12">
        <v>2</v>
      </c>
      <c r="E46" s="12">
        <v>4</v>
      </c>
      <c r="F46" s="12">
        <v>1</v>
      </c>
      <c r="G46" s="12">
        <v>2</v>
      </c>
      <c r="H46" s="12">
        <v>2</v>
      </c>
      <c r="I46" s="12">
        <v>2</v>
      </c>
      <c r="J46" s="12">
        <v>2</v>
      </c>
      <c r="K46" s="12">
        <v>1</v>
      </c>
      <c r="L46" s="12">
        <v>1</v>
      </c>
      <c r="M46" s="12" t="s">
        <v>526</v>
      </c>
      <c r="N46" s="12">
        <v>0</v>
      </c>
      <c r="O46" s="12">
        <v>5</v>
      </c>
      <c r="P46" s="12">
        <v>1</v>
      </c>
      <c r="Q46" s="12">
        <v>3</v>
      </c>
      <c r="R46" s="12">
        <v>1</v>
      </c>
      <c r="S46" s="12">
        <v>1</v>
      </c>
    </row>
    <row r="47" spans="1:19" ht="18" x14ac:dyDescent="0.25">
      <c r="A47" t="str">
        <f>'raw data'!H47</f>
        <v>Facebook</v>
      </c>
      <c r="B47" s="15">
        <v>1</v>
      </c>
      <c r="C47" s="12">
        <v>1</v>
      </c>
      <c r="D47" s="12">
        <v>1</v>
      </c>
      <c r="E47" s="12">
        <v>4</v>
      </c>
      <c r="F47" s="12">
        <v>2</v>
      </c>
      <c r="G47" s="12">
        <v>1</v>
      </c>
      <c r="H47" s="12">
        <v>1</v>
      </c>
      <c r="I47" s="12">
        <v>1</v>
      </c>
      <c r="J47" s="12">
        <v>5</v>
      </c>
      <c r="K47" s="12" t="s">
        <v>526</v>
      </c>
      <c r="L47" s="12">
        <v>1</v>
      </c>
      <c r="M47" s="12">
        <v>0</v>
      </c>
      <c r="N47" s="12">
        <v>1</v>
      </c>
      <c r="O47" s="12">
        <v>3</v>
      </c>
      <c r="P47" s="12" t="s">
        <v>526</v>
      </c>
      <c r="Q47" s="12" t="s">
        <v>526</v>
      </c>
      <c r="R47" s="12">
        <v>1</v>
      </c>
      <c r="S47" s="12" t="s">
        <v>526</v>
      </c>
    </row>
    <row r="48" spans="1:19" ht="18" x14ac:dyDescent="0.25">
      <c r="A48" t="str">
        <f>'raw data'!H48</f>
        <v>Whatsapp</v>
      </c>
      <c r="B48" s="15">
        <v>2</v>
      </c>
      <c r="C48" s="12">
        <v>2</v>
      </c>
      <c r="D48" s="12">
        <v>2</v>
      </c>
      <c r="E48" s="12">
        <v>5</v>
      </c>
      <c r="F48" s="12">
        <v>1</v>
      </c>
      <c r="G48" s="12">
        <v>2</v>
      </c>
      <c r="H48" s="12">
        <v>1</v>
      </c>
      <c r="I48" s="12">
        <v>1</v>
      </c>
      <c r="J48" s="12">
        <v>2</v>
      </c>
      <c r="K48" s="12">
        <v>1</v>
      </c>
      <c r="L48" s="12">
        <v>1</v>
      </c>
      <c r="M48" s="12">
        <v>1</v>
      </c>
      <c r="N48" s="12">
        <v>0</v>
      </c>
      <c r="O48" s="12">
        <v>2</v>
      </c>
      <c r="P48" s="12">
        <v>1</v>
      </c>
      <c r="Q48" s="12">
        <v>4</v>
      </c>
      <c r="R48" s="12" t="s">
        <v>526</v>
      </c>
      <c r="S48" s="12">
        <v>1</v>
      </c>
    </row>
    <row r="49" spans="1:19" ht="18" x14ac:dyDescent="0.25">
      <c r="A49" t="str">
        <f>'raw data'!H49</f>
        <v>Whatsapp</v>
      </c>
      <c r="B49" s="15">
        <v>2</v>
      </c>
      <c r="C49" s="12">
        <v>1</v>
      </c>
      <c r="D49" s="12">
        <v>1</v>
      </c>
      <c r="E49" s="12">
        <v>1</v>
      </c>
      <c r="F49" s="12">
        <v>2</v>
      </c>
      <c r="G49" s="12">
        <v>1</v>
      </c>
      <c r="H49" s="12" t="s">
        <v>526</v>
      </c>
      <c r="I49" s="12">
        <v>1</v>
      </c>
      <c r="J49" s="12">
        <v>1</v>
      </c>
      <c r="K49" s="12">
        <v>1</v>
      </c>
      <c r="L49" s="12">
        <v>1</v>
      </c>
      <c r="M49" s="12">
        <v>0</v>
      </c>
      <c r="N49" s="12">
        <v>1</v>
      </c>
      <c r="O49" s="12">
        <v>2</v>
      </c>
      <c r="P49" s="12">
        <v>1</v>
      </c>
      <c r="Q49" s="12">
        <v>3</v>
      </c>
      <c r="R49" s="12">
        <v>1</v>
      </c>
      <c r="S49" s="12">
        <v>1</v>
      </c>
    </row>
    <row r="50" spans="1:19" ht="18" x14ac:dyDescent="0.25">
      <c r="A50" t="str">
        <f>'raw data'!H50</f>
        <v>Whatsapp</v>
      </c>
      <c r="B50" s="15">
        <v>2</v>
      </c>
      <c r="C50" s="12">
        <v>3</v>
      </c>
      <c r="D50" s="12" t="s">
        <v>526</v>
      </c>
      <c r="E50" s="12" t="s">
        <v>526</v>
      </c>
      <c r="F50" s="12">
        <v>5</v>
      </c>
      <c r="G50" s="12">
        <v>2</v>
      </c>
      <c r="H50" s="12">
        <v>2</v>
      </c>
      <c r="I50" s="12">
        <v>2</v>
      </c>
      <c r="J50" s="12">
        <v>2</v>
      </c>
      <c r="K50" s="12">
        <v>0</v>
      </c>
      <c r="L50" s="12">
        <v>0</v>
      </c>
      <c r="M50" s="12" t="s">
        <v>526</v>
      </c>
      <c r="N50" s="12">
        <v>1</v>
      </c>
      <c r="O50" s="12">
        <v>5</v>
      </c>
      <c r="P50" s="12">
        <v>1</v>
      </c>
      <c r="Q50" s="12">
        <v>2</v>
      </c>
      <c r="R50" s="12">
        <v>1</v>
      </c>
      <c r="S50" s="12">
        <v>1</v>
      </c>
    </row>
    <row r="51" spans="1:19" ht="18" x14ac:dyDescent="0.25">
      <c r="A51" t="str">
        <f>'raw data'!H51</f>
        <v>Whatsapp</v>
      </c>
      <c r="B51" s="15">
        <v>2</v>
      </c>
      <c r="C51" s="12">
        <v>4</v>
      </c>
      <c r="D51" s="12" t="s">
        <v>526</v>
      </c>
      <c r="E51" s="12" t="s">
        <v>526</v>
      </c>
      <c r="F51" s="12" t="s">
        <v>526</v>
      </c>
      <c r="G51" s="12" t="s">
        <v>526</v>
      </c>
      <c r="H51" s="12" t="s">
        <v>526</v>
      </c>
      <c r="I51" s="12" t="s">
        <v>526</v>
      </c>
      <c r="J51" s="12">
        <v>5</v>
      </c>
      <c r="K51" s="12" t="s">
        <v>526</v>
      </c>
      <c r="L51" s="12" t="s">
        <v>526</v>
      </c>
      <c r="M51" s="12">
        <v>0</v>
      </c>
      <c r="N51" s="12">
        <v>0</v>
      </c>
      <c r="O51" s="12">
        <v>5</v>
      </c>
      <c r="P51" s="12">
        <v>0</v>
      </c>
      <c r="Q51" s="12" t="s">
        <v>526</v>
      </c>
      <c r="R51" s="12">
        <v>1</v>
      </c>
      <c r="S51" s="12">
        <v>0</v>
      </c>
    </row>
    <row r="52" spans="1:19" ht="18" x14ac:dyDescent="0.25">
      <c r="A52" t="str">
        <f>'raw data'!H52</f>
        <v>Twitter</v>
      </c>
      <c r="B52" s="15">
        <v>3</v>
      </c>
      <c r="C52" s="12">
        <v>3</v>
      </c>
      <c r="D52" s="12">
        <v>2</v>
      </c>
      <c r="E52" s="12">
        <v>4</v>
      </c>
      <c r="F52" s="12">
        <v>5</v>
      </c>
      <c r="G52" s="12">
        <v>2</v>
      </c>
      <c r="H52" s="12">
        <v>2</v>
      </c>
      <c r="I52" s="12">
        <v>2</v>
      </c>
      <c r="J52" s="12">
        <v>2</v>
      </c>
      <c r="K52" s="12">
        <v>1</v>
      </c>
      <c r="L52" s="12">
        <v>1</v>
      </c>
      <c r="M52" s="12">
        <v>0</v>
      </c>
      <c r="N52" s="12">
        <v>1</v>
      </c>
      <c r="O52" s="12">
        <v>4</v>
      </c>
      <c r="P52" s="12">
        <v>1</v>
      </c>
      <c r="Q52" s="12">
        <v>2</v>
      </c>
      <c r="R52" s="12">
        <v>1</v>
      </c>
      <c r="S52" s="12">
        <v>1</v>
      </c>
    </row>
    <row r="53" spans="1:19" ht="18" x14ac:dyDescent="0.25">
      <c r="A53" t="str">
        <f>'raw data'!H53</f>
        <v>Twitter</v>
      </c>
      <c r="B53" s="15">
        <v>3</v>
      </c>
      <c r="C53" s="12">
        <v>2</v>
      </c>
      <c r="D53" s="12">
        <v>2</v>
      </c>
      <c r="E53" s="12">
        <v>5</v>
      </c>
      <c r="F53" s="12" t="s">
        <v>526</v>
      </c>
      <c r="G53" s="12">
        <v>1</v>
      </c>
      <c r="H53" s="12">
        <v>1</v>
      </c>
      <c r="I53" s="12" t="s">
        <v>526</v>
      </c>
      <c r="J53" s="12">
        <v>1</v>
      </c>
      <c r="K53" s="12">
        <v>0</v>
      </c>
      <c r="L53" s="12">
        <v>1</v>
      </c>
      <c r="M53" s="12">
        <v>1</v>
      </c>
      <c r="N53" s="12">
        <v>1</v>
      </c>
      <c r="O53" s="12">
        <v>1</v>
      </c>
      <c r="P53" s="12">
        <v>0</v>
      </c>
      <c r="Q53" s="12" t="s">
        <v>526</v>
      </c>
      <c r="R53" s="12">
        <v>0</v>
      </c>
      <c r="S53" s="12">
        <v>0</v>
      </c>
    </row>
    <row r="54" spans="1:19" ht="18" x14ac:dyDescent="0.25">
      <c r="A54" t="str">
        <f>'raw data'!H54</f>
        <v>Telegram</v>
      </c>
      <c r="B54" s="15">
        <v>4</v>
      </c>
      <c r="C54" s="12">
        <v>5</v>
      </c>
      <c r="D54" s="12" t="s">
        <v>526</v>
      </c>
      <c r="E54" s="12" t="s">
        <v>526</v>
      </c>
      <c r="F54" s="12" t="s">
        <v>526</v>
      </c>
      <c r="G54" s="12" t="s">
        <v>526</v>
      </c>
      <c r="H54" s="12" t="s">
        <v>526</v>
      </c>
      <c r="I54" s="12" t="s">
        <v>526</v>
      </c>
      <c r="J54" s="12">
        <v>5</v>
      </c>
      <c r="K54" s="12">
        <v>1</v>
      </c>
      <c r="L54" s="12" t="s">
        <v>526</v>
      </c>
      <c r="M54" s="12">
        <v>0</v>
      </c>
      <c r="N54" s="12">
        <v>1</v>
      </c>
      <c r="O54" s="12">
        <v>4</v>
      </c>
      <c r="P54" s="12" t="s">
        <v>526</v>
      </c>
      <c r="Q54" s="12" t="s">
        <v>526</v>
      </c>
      <c r="R54" s="12">
        <v>1</v>
      </c>
      <c r="S54" s="12">
        <v>1</v>
      </c>
    </row>
    <row r="55" spans="1:19" ht="18" x14ac:dyDescent="0.25">
      <c r="A55" t="str">
        <f>'raw data'!H55</f>
        <v>Twitter</v>
      </c>
      <c r="B55" s="15">
        <v>3</v>
      </c>
      <c r="C55" s="12">
        <v>2</v>
      </c>
      <c r="D55" s="12">
        <v>2</v>
      </c>
      <c r="E55" s="12">
        <v>5</v>
      </c>
      <c r="F55" s="12" t="s">
        <v>526</v>
      </c>
      <c r="G55" s="12">
        <v>1</v>
      </c>
      <c r="H55" s="12">
        <v>1</v>
      </c>
      <c r="I55" s="12" t="s">
        <v>526</v>
      </c>
      <c r="J55" s="12">
        <v>1</v>
      </c>
      <c r="K55" s="12">
        <v>0</v>
      </c>
      <c r="L55" s="12">
        <v>1</v>
      </c>
      <c r="M55" s="12">
        <v>1</v>
      </c>
      <c r="N55" s="12">
        <v>1</v>
      </c>
      <c r="O55" s="12">
        <v>1</v>
      </c>
      <c r="P55" s="12">
        <v>0</v>
      </c>
      <c r="Q55" s="12" t="s">
        <v>526</v>
      </c>
      <c r="R55" s="12">
        <v>0</v>
      </c>
      <c r="S55" s="12">
        <v>0</v>
      </c>
    </row>
    <row r="56" spans="1:19" ht="18" x14ac:dyDescent="0.25">
      <c r="A56" t="str">
        <f>'raw data'!H56</f>
        <v>Twitter</v>
      </c>
      <c r="B56" s="15">
        <v>3</v>
      </c>
      <c r="C56" s="12">
        <v>1</v>
      </c>
      <c r="D56" s="12">
        <v>1</v>
      </c>
      <c r="E56" s="12">
        <v>5</v>
      </c>
      <c r="F56" s="12">
        <v>2</v>
      </c>
      <c r="G56" s="12">
        <v>1</v>
      </c>
      <c r="H56" s="12" t="s">
        <v>526</v>
      </c>
      <c r="I56" s="12">
        <v>1</v>
      </c>
      <c r="J56" s="12">
        <v>2</v>
      </c>
      <c r="K56" s="12" t="s">
        <v>526</v>
      </c>
      <c r="L56" s="12">
        <v>1</v>
      </c>
      <c r="M56" s="12">
        <v>0</v>
      </c>
      <c r="N56" s="12">
        <v>1</v>
      </c>
      <c r="O56" s="12">
        <v>4</v>
      </c>
      <c r="P56" s="12">
        <v>0</v>
      </c>
      <c r="Q56" s="12" t="s">
        <v>526</v>
      </c>
      <c r="R56" s="12">
        <v>1</v>
      </c>
      <c r="S56" s="12" t="s">
        <v>526</v>
      </c>
    </row>
    <row r="57" spans="1:19" ht="18" x14ac:dyDescent="0.25">
      <c r="A57" t="str">
        <f>'raw data'!H57</f>
        <v>Twitter</v>
      </c>
      <c r="B57" s="15">
        <v>3</v>
      </c>
      <c r="C57" s="12">
        <v>3</v>
      </c>
      <c r="D57" s="12">
        <v>4</v>
      </c>
      <c r="E57" s="12" t="s">
        <v>526</v>
      </c>
      <c r="F57" s="12">
        <v>5</v>
      </c>
      <c r="G57" s="12">
        <v>1</v>
      </c>
      <c r="H57" s="12">
        <v>2</v>
      </c>
      <c r="I57" s="12">
        <v>1</v>
      </c>
      <c r="J57" s="12">
        <v>1</v>
      </c>
      <c r="K57" s="12">
        <v>0</v>
      </c>
      <c r="L57" s="12">
        <v>0</v>
      </c>
      <c r="M57" s="12">
        <v>0</v>
      </c>
      <c r="N57" s="12">
        <v>1</v>
      </c>
      <c r="O57" s="12">
        <v>3</v>
      </c>
      <c r="P57" s="12">
        <v>1</v>
      </c>
      <c r="Q57" s="12">
        <v>3</v>
      </c>
      <c r="R57" s="12" t="s">
        <v>526</v>
      </c>
      <c r="S57" s="12">
        <v>1</v>
      </c>
    </row>
    <row r="58" spans="1:19" ht="18" x14ac:dyDescent="0.25">
      <c r="A58" t="str">
        <f>'raw data'!H58</f>
        <v>Whatsapp</v>
      </c>
      <c r="B58" s="15">
        <v>2</v>
      </c>
      <c r="C58" s="12">
        <v>4</v>
      </c>
      <c r="D58" s="12" t="s">
        <v>526</v>
      </c>
      <c r="E58" s="12" t="s">
        <v>526</v>
      </c>
      <c r="F58" s="12">
        <v>5</v>
      </c>
      <c r="G58" s="12">
        <v>5</v>
      </c>
      <c r="H58" s="12">
        <v>5</v>
      </c>
      <c r="I58" s="12">
        <v>2</v>
      </c>
      <c r="J58" s="12">
        <v>5</v>
      </c>
      <c r="K58" s="12" t="s">
        <v>526</v>
      </c>
      <c r="L58" s="12">
        <v>1</v>
      </c>
      <c r="M58" s="12">
        <v>0</v>
      </c>
      <c r="N58" s="12">
        <v>1</v>
      </c>
      <c r="O58" s="12">
        <v>5</v>
      </c>
      <c r="P58" s="12">
        <v>1</v>
      </c>
      <c r="Q58" s="12">
        <v>1</v>
      </c>
      <c r="R58" s="12">
        <v>1</v>
      </c>
      <c r="S58" s="12">
        <v>0</v>
      </c>
    </row>
    <row r="59" spans="1:19" ht="18" x14ac:dyDescent="0.25">
      <c r="A59" t="str">
        <f>'raw data'!H59</f>
        <v>Twitter</v>
      </c>
      <c r="B59" s="15">
        <v>3</v>
      </c>
      <c r="C59" s="12">
        <v>1</v>
      </c>
      <c r="D59" s="12">
        <v>1</v>
      </c>
      <c r="E59" s="12">
        <v>5</v>
      </c>
      <c r="F59" s="12">
        <v>2</v>
      </c>
      <c r="G59" s="12">
        <v>1</v>
      </c>
      <c r="H59" s="12" t="s">
        <v>526</v>
      </c>
      <c r="I59" s="12">
        <v>1</v>
      </c>
      <c r="J59" s="12">
        <v>2</v>
      </c>
      <c r="K59" s="12" t="s">
        <v>526</v>
      </c>
      <c r="L59" s="12">
        <v>1</v>
      </c>
      <c r="M59" s="12">
        <v>0</v>
      </c>
      <c r="N59" s="12">
        <v>1</v>
      </c>
      <c r="O59" s="12">
        <v>4</v>
      </c>
      <c r="P59" s="12">
        <v>0</v>
      </c>
      <c r="Q59" s="12" t="s">
        <v>526</v>
      </c>
      <c r="R59" s="12">
        <v>1</v>
      </c>
      <c r="S59" s="12" t="s">
        <v>526</v>
      </c>
    </row>
    <row r="60" spans="1:19" ht="18" x14ac:dyDescent="0.25">
      <c r="A60" t="str">
        <f>'raw data'!H60</f>
        <v>Whatsapp</v>
      </c>
      <c r="B60" s="15">
        <v>2</v>
      </c>
      <c r="C60" s="12">
        <v>3</v>
      </c>
      <c r="D60" s="12" t="s">
        <v>526</v>
      </c>
      <c r="E60" s="12" t="s">
        <v>526</v>
      </c>
      <c r="F60" s="12">
        <v>5</v>
      </c>
      <c r="G60" s="12">
        <v>2</v>
      </c>
      <c r="H60" s="12">
        <v>2</v>
      </c>
      <c r="I60" s="12">
        <v>1</v>
      </c>
      <c r="J60" s="12">
        <v>1</v>
      </c>
      <c r="K60" s="12">
        <v>1</v>
      </c>
      <c r="L60" s="12">
        <v>0</v>
      </c>
      <c r="M60" s="12">
        <v>0</v>
      </c>
      <c r="N60" s="12">
        <v>1</v>
      </c>
      <c r="O60" s="12">
        <v>5</v>
      </c>
      <c r="P60" s="12">
        <v>0</v>
      </c>
      <c r="Q60" s="12" t="s">
        <v>526</v>
      </c>
      <c r="R60" s="12">
        <v>1</v>
      </c>
      <c r="S60" s="12">
        <v>1</v>
      </c>
    </row>
    <row r="61" spans="1:19" ht="18" x14ac:dyDescent="0.25">
      <c r="A61" t="str">
        <f>'raw data'!H61</f>
        <v>Twitter</v>
      </c>
      <c r="B61" s="15">
        <v>3</v>
      </c>
      <c r="C61" s="12">
        <v>3</v>
      </c>
      <c r="D61" s="12" t="s">
        <v>526</v>
      </c>
      <c r="E61" s="12" t="s">
        <v>526</v>
      </c>
      <c r="F61" s="12">
        <v>5</v>
      </c>
      <c r="G61" s="12">
        <v>1</v>
      </c>
      <c r="H61" s="12">
        <v>2</v>
      </c>
      <c r="I61" s="12">
        <v>1</v>
      </c>
      <c r="J61" s="12">
        <v>1</v>
      </c>
      <c r="K61" s="12">
        <v>0</v>
      </c>
      <c r="L61" s="12">
        <v>0</v>
      </c>
      <c r="M61" s="12">
        <v>0</v>
      </c>
      <c r="N61" s="12">
        <v>1</v>
      </c>
      <c r="O61" s="12">
        <v>5</v>
      </c>
      <c r="P61" s="12">
        <v>0</v>
      </c>
      <c r="Q61" s="12" t="s">
        <v>526</v>
      </c>
      <c r="R61" s="12" t="s">
        <v>526</v>
      </c>
      <c r="S61" s="12">
        <v>1</v>
      </c>
    </row>
    <row r="62" spans="1:19" ht="18" x14ac:dyDescent="0.25">
      <c r="A62" t="str">
        <f>'raw data'!H62</f>
        <v>Whatsapp</v>
      </c>
      <c r="B62" s="15">
        <v>2</v>
      </c>
      <c r="C62" s="12">
        <v>4</v>
      </c>
      <c r="D62" s="12" t="s">
        <v>526</v>
      </c>
      <c r="E62" s="12" t="s">
        <v>526</v>
      </c>
      <c r="F62" s="12" t="s">
        <v>526</v>
      </c>
      <c r="G62" s="12" t="s">
        <v>526</v>
      </c>
      <c r="H62" s="12" t="s">
        <v>526</v>
      </c>
      <c r="I62" s="12" t="s">
        <v>526</v>
      </c>
      <c r="J62" s="12">
        <v>5</v>
      </c>
      <c r="K62" s="12" t="s">
        <v>526</v>
      </c>
      <c r="L62" s="12" t="s">
        <v>526</v>
      </c>
      <c r="M62" s="12">
        <v>0</v>
      </c>
      <c r="N62" s="12">
        <v>0</v>
      </c>
      <c r="O62" s="12">
        <v>5</v>
      </c>
      <c r="P62" s="12">
        <v>1</v>
      </c>
      <c r="Q62" s="12">
        <v>2</v>
      </c>
      <c r="R62" s="12">
        <v>1</v>
      </c>
      <c r="S62" s="12">
        <v>0</v>
      </c>
    </row>
    <row r="63" spans="1:19" ht="18" x14ac:dyDescent="0.25">
      <c r="A63" t="str">
        <f>'raw data'!H63</f>
        <v>Telegram</v>
      </c>
      <c r="B63" s="15">
        <v>4</v>
      </c>
      <c r="C63" s="12">
        <v>4</v>
      </c>
      <c r="D63" s="12" t="s">
        <v>526</v>
      </c>
      <c r="E63" s="12" t="s">
        <v>526</v>
      </c>
      <c r="F63" s="12">
        <v>5</v>
      </c>
      <c r="G63" s="12">
        <v>5</v>
      </c>
      <c r="H63" s="12">
        <v>2</v>
      </c>
      <c r="I63" s="12">
        <v>2</v>
      </c>
      <c r="J63" s="12">
        <v>2</v>
      </c>
      <c r="K63" s="12">
        <v>1</v>
      </c>
      <c r="L63" s="12">
        <v>1</v>
      </c>
      <c r="M63" s="12">
        <v>0</v>
      </c>
      <c r="N63" s="12">
        <v>0</v>
      </c>
      <c r="O63" s="12">
        <v>1</v>
      </c>
      <c r="P63" s="12">
        <v>0</v>
      </c>
      <c r="Q63" s="12" t="s">
        <v>526</v>
      </c>
      <c r="R63" s="12" t="s">
        <v>526</v>
      </c>
      <c r="S63" s="12" t="s">
        <v>526</v>
      </c>
    </row>
    <row r="64" spans="1:19" ht="18" x14ac:dyDescent="0.25">
      <c r="A64" t="str">
        <f>'raw data'!H64</f>
        <v>Twitter</v>
      </c>
      <c r="B64" s="15">
        <v>3</v>
      </c>
      <c r="C64" s="12">
        <v>4</v>
      </c>
      <c r="D64" s="12">
        <v>1</v>
      </c>
      <c r="E64" s="12">
        <v>1</v>
      </c>
      <c r="F64" s="12" t="s">
        <v>526</v>
      </c>
      <c r="G64" s="12" t="s">
        <v>526</v>
      </c>
      <c r="H64" s="12">
        <v>5</v>
      </c>
      <c r="I64" s="12">
        <v>2</v>
      </c>
      <c r="J64" s="12">
        <v>2</v>
      </c>
      <c r="K64" s="12" t="s">
        <v>526</v>
      </c>
      <c r="L64" s="12">
        <v>0</v>
      </c>
      <c r="M64" s="12">
        <v>0</v>
      </c>
      <c r="N64" s="12">
        <v>1</v>
      </c>
      <c r="O64" s="12">
        <v>4</v>
      </c>
      <c r="P64" s="12">
        <v>0</v>
      </c>
      <c r="Q64" s="12" t="s">
        <v>526</v>
      </c>
      <c r="R64" s="12">
        <v>1</v>
      </c>
      <c r="S64" s="12">
        <v>0</v>
      </c>
    </row>
    <row r="65" spans="1:19" ht="18" x14ac:dyDescent="0.25">
      <c r="A65" t="str">
        <f>'raw data'!H65</f>
        <v>Twitter</v>
      </c>
      <c r="B65" s="15">
        <v>3</v>
      </c>
      <c r="C65" s="12">
        <v>2</v>
      </c>
      <c r="D65" s="12" t="s">
        <v>526</v>
      </c>
      <c r="E65" s="12" t="s">
        <v>526</v>
      </c>
      <c r="F65" s="12">
        <v>2</v>
      </c>
      <c r="G65" s="12" t="s">
        <v>526</v>
      </c>
      <c r="H65" s="12">
        <v>5</v>
      </c>
      <c r="I65" s="12" t="s">
        <v>526</v>
      </c>
      <c r="J65" s="12" t="s">
        <v>526</v>
      </c>
      <c r="K65" s="12">
        <v>1</v>
      </c>
      <c r="L65" s="12">
        <v>1</v>
      </c>
      <c r="M65" s="12">
        <v>0</v>
      </c>
      <c r="N65" s="12">
        <v>0</v>
      </c>
      <c r="O65" s="12">
        <v>4</v>
      </c>
      <c r="P65" s="12">
        <v>0</v>
      </c>
      <c r="Q65" s="12" t="s">
        <v>526</v>
      </c>
      <c r="R65" s="12">
        <v>1</v>
      </c>
      <c r="S65" s="12">
        <v>0</v>
      </c>
    </row>
    <row r="66" spans="1:19" ht="18" x14ac:dyDescent="0.25">
      <c r="A66" t="str">
        <f>'raw data'!H66</f>
        <v>Whatsapp</v>
      </c>
      <c r="B66" s="15">
        <v>2</v>
      </c>
      <c r="C66" s="12">
        <v>4</v>
      </c>
      <c r="D66" s="12" t="s">
        <v>526</v>
      </c>
      <c r="E66" s="12" t="s">
        <v>526</v>
      </c>
      <c r="F66" s="12">
        <v>5</v>
      </c>
      <c r="G66" s="12">
        <v>5</v>
      </c>
      <c r="H66" s="12">
        <v>5</v>
      </c>
      <c r="I66" s="12">
        <v>2</v>
      </c>
      <c r="J66" s="12">
        <v>5</v>
      </c>
      <c r="K66" s="12" t="s">
        <v>526</v>
      </c>
      <c r="L66" s="12">
        <v>1</v>
      </c>
      <c r="M66" s="12">
        <v>0</v>
      </c>
      <c r="N66" s="12">
        <v>0</v>
      </c>
      <c r="O66" s="12">
        <v>5</v>
      </c>
      <c r="P66" s="12">
        <v>1</v>
      </c>
      <c r="Q66" s="12">
        <v>1</v>
      </c>
      <c r="R66" s="12">
        <v>1</v>
      </c>
      <c r="S66" s="12">
        <v>0</v>
      </c>
    </row>
    <row r="67" spans="1:19" ht="18" x14ac:dyDescent="0.25">
      <c r="A67" t="str">
        <f>'raw data'!H67</f>
        <v>Facebook</v>
      </c>
      <c r="B67" s="15">
        <v>1</v>
      </c>
      <c r="C67" s="12">
        <v>3</v>
      </c>
      <c r="D67" s="12">
        <v>2</v>
      </c>
      <c r="E67" s="12">
        <v>1</v>
      </c>
      <c r="F67" s="12">
        <v>1</v>
      </c>
      <c r="G67" s="12">
        <v>2</v>
      </c>
      <c r="H67" s="12">
        <v>2</v>
      </c>
      <c r="I67" s="12">
        <v>2</v>
      </c>
      <c r="J67" s="12">
        <v>1</v>
      </c>
      <c r="K67" s="12">
        <v>1</v>
      </c>
      <c r="L67" s="12" t="s">
        <v>526</v>
      </c>
      <c r="M67" s="12">
        <v>0</v>
      </c>
      <c r="N67" s="12">
        <v>0</v>
      </c>
      <c r="O67" s="12">
        <v>5</v>
      </c>
      <c r="P67" s="12">
        <v>1</v>
      </c>
      <c r="Q67" s="12">
        <v>3</v>
      </c>
      <c r="R67" s="12">
        <v>1</v>
      </c>
      <c r="S67" s="12">
        <v>1</v>
      </c>
    </row>
    <row r="68" spans="1:19" ht="18" x14ac:dyDescent="0.25">
      <c r="A68" t="str">
        <f>'raw data'!H68</f>
        <v>Whatsapp</v>
      </c>
      <c r="B68" s="15">
        <v>2</v>
      </c>
      <c r="C68" s="12">
        <v>4</v>
      </c>
      <c r="D68" s="12" t="s">
        <v>526</v>
      </c>
      <c r="E68" s="12" t="s">
        <v>526</v>
      </c>
      <c r="F68" s="12" t="s">
        <v>526</v>
      </c>
      <c r="G68" s="12" t="s">
        <v>526</v>
      </c>
      <c r="H68" s="12" t="s">
        <v>526</v>
      </c>
      <c r="I68" s="12" t="s">
        <v>526</v>
      </c>
      <c r="J68" s="12">
        <v>5</v>
      </c>
      <c r="K68" s="12" t="s">
        <v>526</v>
      </c>
      <c r="L68" s="12" t="s">
        <v>526</v>
      </c>
      <c r="M68" s="12">
        <v>0</v>
      </c>
      <c r="N68" s="12">
        <v>0</v>
      </c>
      <c r="O68" s="12">
        <v>5</v>
      </c>
      <c r="P68" s="12">
        <v>0</v>
      </c>
      <c r="Q68" s="12" t="s">
        <v>526</v>
      </c>
      <c r="R68" s="12">
        <v>1</v>
      </c>
      <c r="S68" s="12">
        <v>0</v>
      </c>
    </row>
    <row r="69" spans="1:19" ht="18" x14ac:dyDescent="0.25">
      <c r="A69" t="str">
        <f>'raw data'!H69</f>
        <v>Twitter</v>
      </c>
      <c r="B69" s="15">
        <v>3</v>
      </c>
      <c r="C69" s="12">
        <v>4</v>
      </c>
      <c r="D69" s="12" t="s">
        <v>526</v>
      </c>
      <c r="E69" s="12" t="s">
        <v>526</v>
      </c>
      <c r="F69" s="12" t="s">
        <v>526</v>
      </c>
      <c r="G69" s="12" t="s">
        <v>526</v>
      </c>
      <c r="H69" s="12">
        <v>5</v>
      </c>
      <c r="I69" s="12" t="s">
        <v>526</v>
      </c>
      <c r="J69" s="12" t="s">
        <v>526</v>
      </c>
      <c r="K69" s="12">
        <v>1</v>
      </c>
      <c r="L69" s="12">
        <v>1</v>
      </c>
      <c r="M69" s="12">
        <v>1</v>
      </c>
      <c r="N69" s="12">
        <v>0</v>
      </c>
      <c r="O69" s="12">
        <v>4</v>
      </c>
      <c r="P69" s="12">
        <v>1</v>
      </c>
      <c r="Q69" s="12">
        <v>3</v>
      </c>
      <c r="R69" s="12">
        <v>1</v>
      </c>
      <c r="S69" s="12">
        <v>0</v>
      </c>
    </row>
    <row r="70" spans="1:19" ht="18" x14ac:dyDescent="0.25">
      <c r="A70" t="str">
        <f>'raw data'!H70</f>
        <v>Twitter</v>
      </c>
      <c r="B70" s="15">
        <v>3</v>
      </c>
      <c r="C70" s="12">
        <v>3</v>
      </c>
      <c r="D70" s="12" t="s">
        <v>526</v>
      </c>
      <c r="E70" s="12" t="s">
        <v>526</v>
      </c>
      <c r="F70" s="12">
        <v>5</v>
      </c>
      <c r="G70" s="12">
        <v>2</v>
      </c>
      <c r="H70" s="12">
        <v>2</v>
      </c>
      <c r="I70" s="12">
        <v>1</v>
      </c>
      <c r="J70" s="12">
        <v>1</v>
      </c>
      <c r="K70" s="12">
        <v>1</v>
      </c>
      <c r="L70" s="12">
        <v>0</v>
      </c>
      <c r="M70" s="12" t="s">
        <v>526</v>
      </c>
      <c r="N70" s="12">
        <v>1</v>
      </c>
      <c r="O70" s="12">
        <v>5</v>
      </c>
      <c r="P70" s="12">
        <v>0</v>
      </c>
      <c r="Q70" s="12" t="s">
        <v>526</v>
      </c>
      <c r="R70" s="12" t="s">
        <v>526</v>
      </c>
      <c r="S70" s="12">
        <v>1</v>
      </c>
    </row>
    <row r="71" spans="1:19" ht="18" x14ac:dyDescent="0.25">
      <c r="A71" t="str">
        <f>'raw data'!H71</f>
        <v>Twitter</v>
      </c>
      <c r="B71" s="15">
        <v>3</v>
      </c>
      <c r="C71" s="12">
        <v>4</v>
      </c>
      <c r="D71" s="12">
        <v>1</v>
      </c>
      <c r="E71" s="12">
        <v>1</v>
      </c>
      <c r="F71" s="12" t="s">
        <v>526</v>
      </c>
      <c r="G71" s="12" t="s">
        <v>526</v>
      </c>
      <c r="H71" s="12">
        <v>5</v>
      </c>
      <c r="I71" s="12">
        <v>2</v>
      </c>
      <c r="J71" s="12">
        <v>2</v>
      </c>
      <c r="K71" s="12" t="s">
        <v>526</v>
      </c>
      <c r="L71" s="12">
        <v>1</v>
      </c>
      <c r="M71" s="12">
        <v>0</v>
      </c>
      <c r="N71" s="12">
        <v>1</v>
      </c>
      <c r="O71" s="12">
        <v>4</v>
      </c>
      <c r="P71" s="12">
        <v>0</v>
      </c>
      <c r="Q71" s="12" t="s">
        <v>526</v>
      </c>
      <c r="R71" s="12">
        <v>1</v>
      </c>
      <c r="S71" s="12">
        <v>0</v>
      </c>
    </row>
    <row r="72" spans="1:19" ht="18" x14ac:dyDescent="0.25">
      <c r="A72" t="str">
        <f>'raw data'!H72</f>
        <v>Twitter</v>
      </c>
      <c r="B72" s="15">
        <v>3</v>
      </c>
      <c r="C72" s="12">
        <v>3</v>
      </c>
      <c r="D72" s="12">
        <v>4</v>
      </c>
      <c r="E72" s="12" t="s">
        <v>526</v>
      </c>
      <c r="F72" s="12">
        <v>5</v>
      </c>
      <c r="G72" s="12">
        <v>1</v>
      </c>
      <c r="H72" s="12">
        <v>2</v>
      </c>
      <c r="I72" s="12">
        <v>1</v>
      </c>
      <c r="J72" s="12">
        <v>2</v>
      </c>
      <c r="K72" s="12">
        <v>0</v>
      </c>
      <c r="L72" s="12">
        <v>0</v>
      </c>
      <c r="M72" s="12">
        <v>0</v>
      </c>
      <c r="N72" s="12">
        <v>1</v>
      </c>
      <c r="O72" s="12">
        <v>3</v>
      </c>
      <c r="P72" s="12">
        <v>1</v>
      </c>
      <c r="Q72" s="12">
        <v>2</v>
      </c>
      <c r="R72" s="12" t="s">
        <v>526</v>
      </c>
      <c r="S72" s="12">
        <v>1</v>
      </c>
    </row>
    <row r="73" spans="1:19" ht="18" x14ac:dyDescent="0.25">
      <c r="A73" t="str">
        <f>'raw data'!H73</f>
        <v>Facebook</v>
      </c>
      <c r="B73" s="15">
        <v>1</v>
      </c>
      <c r="C73" s="12">
        <v>2</v>
      </c>
      <c r="D73" s="12">
        <v>1</v>
      </c>
      <c r="E73" s="12">
        <v>1</v>
      </c>
      <c r="F73" s="12">
        <v>1</v>
      </c>
      <c r="G73" s="12">
        <v>1</v>
      </c>
      <c r="H73" s="12">
        <v>2</v>
      </c>
      <c r="I73" s="12">
        <v>1</v>
      </c>
      <c r="J73" s="12">
        <v>1</v>
      </c>
      <c r="K73" s="12">
        <v>0</v>
      </c>
      <c r="L73" s="12" t="s">
        <v>526</v>
      </c>
      <c r="M73" s="12">
        <v>0</v>
      </c>
      <c r="N73" s="12">
        <v>0</v>
      </c>
      <c r="O73" s="12">
        <v>5</v>
      </c>
      <c r="P73" s="12">
        <v>1</v>
      </c>
      <c r="Q73" s="12">
        <v>2</v>
      </c>
      <c r="R73" s="12">
        <v>1</v>
      </c>
      <c r="S73" s="12">
        <v>0</v>
      </c>
    </row>
    <row r="74" spans="1:19" ht="18" x14ac:dyDescent="0.25">
      <c r="A74" t="str">
        <f>'raw data'!H74</f>
        <v>Twitter</v>
      </c>
      <c r="B74" s="15">
        <v>3</v>
      </c>
      <c r="C74" s="12">
        <v>2</v>
      </c>
      <c r="D74" s="12" t="s">
        <v>526</v>
      </c>
      <c r="E74" s="12" t="s">
        <v>526</v>
      </c>
      <c r="F74" s="12">
        <v>2</v>
      </c>
      <c r="G74" s="12" t="s">
        <v>526</v>
      </c>
      <c r="H74" s="12" t="s">
        <v>526</v>
      </c>
      <c r="I74" s="12" t="s">
        <v>526</v>
      </c>
      <c r="J74" s="12">
        <v>2</v>
      </c>
      <c r="K74" s="12">
        <v>1</v>
      </c>
      <c r="L74" s="12">
        <v>1</v>
      </c>
      <c r="M74" s="12">
        <v>0</v>
      </c>
      <c r="N74" s="12">
        <v>1</v>
      </c>
      <c r="O74" s="12">
        <v>4</v>
      </c>
      <c r="P74" s="12">
        <v>0</v>
      </c>
      <c r="Q74" s="12" t="s">
        <v>526</v>
      </c>
      <c r="R74" s="12">
        <v>1</v>
      </c>
      <c r="S74" s="12" t="s">
        <v>526</v>
      </c>
    </row>
    <row r="75" spans="1:19" ht="18" x14ac:dyDescent="0.25">
      <c r="A75" t="str">
        <f>'raw data'!H75</f>
        <v>Twitter</v>
      </c>
      <c r="B75" s="15">
        <v>3</v>
      </c>
      <c r="C75" s="12">
        <v>5</v>
      </c>
      <c r="D75" s="12">
        <v>1</v>
      </c>
      <c r="E75" s="12">
        <v>1</v>
      </c>
      <c r="F75" s="12" t="s">
        <v>526</v>
      </c>
      <c r="G75" s="12" t="s">
        <v>526</v>
      </c>
      <c r="H75" s="12">
        <v>5</v>
      </c>
      <c r="I75" s="12">
        <v>2</v>
      </c>
      <c r="J75" s="12">
        <v>2</v>
      </c>
      <c r="K75" s="12" t="s">
        <v>526</v>
      </c>
      <c r="L75" s="12">
        <v>1</v>
      </c>
      <c r="M75" s="12">
        <v>0</v>
      </c>
      <c r="N75" s="12">
        <v>0</v>
      </c>
      <c r="O75" s="12">
        <v>4</v>
      </c>
      <c r="P75" s="12">
        <v>0</v>
      </c>
      <c r="Q75" s="12" t="s">
        <v>526</v>
      </c>
      <c r="R75" s="12">
        <v>1</v>
      </c>
      <c r="S75" s="12">
        <v>1</v>
      </c>
    </row>
    <row r="76" spans="1:19" ht="18" x14ac:dyDescent="0.25">
      <c r="A76" t="str">
        <f>'raw data'!H76</f>
        <v>Whatsapp</v>
      </c>
      <c r="B76" s="15">
        <v>2</v>
      </c>
      <c r="C76" s="12">
        <v>3</v>
      </c>
      <c r="D76" s="12" t="s">
        <v>526</v>
      </c>
      <c r="E76" s="12" t="s">
        <v>526</v>
      </c>
      <c r="F76" s="12">
        <v>5</v>
      </c>
      <c r="G76" s="12">
        <v>2</v>
      </c>
      <c r="H76" s="12">
        <v>5</v>
      </c>
      <c r="I76" s="12">
        <v>2</v>
      </c>
      <c r="J76" s="12">
        <v>2</v>
      </c>
      <c r="K76" s="12">
        <v>0</v>
      </c>
      <c r="L76" s="12">
        <v>0</v>
      </c>
      <c r="M76" s="12">
        <v>0</v>
      </c>
      <c r="N76" s="12">
        <v>1</v>
      </c>
      <c r="O76" s="12">
        <v>5</v>
      </c>
      <c r="P76" s="12">
        <v>1</v>
      </c>
      <c r="Q76" s="12">
        <v>2</v>
      </c>
      <c r="R76" s="12">
        <v>1</v>
      </c>
      <c r="S76" s="12">
        <v>1</v>
      </c>
    </row>
    <row r="77" spans="1:19" ht="18" x14ac:dyDescent="0.25">
      <c r="A77" t="str">
        <f>'raw data'!H77</f>
        <v>Twitter</v>
      </c>
      <c r="B77" s="15">
        <v>3</v>
      </c>
      <c r="C77" s="12">
        <v>5</v>
      </c>
      <c r="D77" s="12">
        <v>1</v>
      </c>
      <c r="E77" s="12">
        <v>1</v>
      </c>
      <c r="F77" s="12" t="s">
        <v>526</v>
      </c>
      <c r="G77" s="12" t="s">
        <v>526</v>
      </c>
      <c r="H77" s="12">
        <v>5</v>
      </c>
      <c r="I77" s="12">
        <v>5</v>
      </c>
      <c r="J77" s="12">
        <v>2</v>
      </c>
      <c r="K77" s="12">
        <v>1</v>
      </c>
      <c r="L77" s="12">
        <v>1</v>
      </c>
      <c r="M77" s="12" t="s">
        <v>526</v>
      </c>
      <c r="N77" s="12">
        <v>0</v>
      </c>
      <c r="O77" s="12">
        <v>4</v>
      </c>
      <c r="P77" s="12">
        <v>0</v>
      </c>
      <c r="Q77" s="12" t="s">
        <v>526</v>
      </c>
      <c r="R77" s="12">
        <v>1</v>
      </c>
      <c r="S77" s="12">
        <v>1</v>
      </c>
    </row>
    <row r="78" spans="1:19" ht="18" x14ac:dyDescent="0.25">
      <c r="A78" t="str">
        <f>'raw data'!H78</f>
        <v>Twitter</v>
      </c>
      <c r="B78" s="15">
        <v>3</v>
      </c>
      <c r="C78" s="12">
        <v>3</v>
      </c>
      <c r="D78" s="12">
        <v>4</v>
      </c>
      <c r="E78" s="12" t="s">
        <v>526</v>
      </c>
      <c r="F78" s="12">
        <v>5</v>
      </c>
      <c r="G78" s="12">
        <v>1</v>
      </c>
      <c r="H78" s="12">
        <v>2</v>
      </c>
      <c r="I78" s="12">
        <v>1</v>
      </c>
      <c r="J78" s="12">
        <v>2</v>
      </c>
      <c r="K78" s="12">
        <v>0</v>
      </c>
      <c r="L78" s="12">
        <v>0</v>
      </c>
      <c r="M78" s="12">
        <v>0</v>
      </c>
      <c r="N78" s="12">
        <v>1</v>
      </c>
      <c r="O78" s="12">
        <v>3</v>
      </c>
      <c r="P78" s="12">
        <v>1</v>
      </c>
      <c r="Q78" s="12">
        <v>2</v>
      </c>
      <c r="R78" s="12" t="s">
        <v>526</v>
      </c>
      <c r="S78" s="12">
        <v>1</v>
      </c>
    </row>
    <row r="79" spans="1:19" ht="18" x14ac:dyDescent="0.25">
      <c r="A79" t="str">
        <f>'raw data'!H79</f>
        <v>Facebook</v>
      </c>
      <c r="B79" s="15">
        <v>1</v>
      </c>
      <c r="C79" s="12">
        <v>4</v>
      </c>
      <c r="D79" s="12">
        <v>1</v>
      </c>
      <c r="E79" s="12">
        <v>1</v>
      </c>
      <c r="F79" s="12" t="s">
        <v>526</v>
      </c>
      <c r="G79" s="12" t="s">
        <v>526</v>
      </c>
      <c r="H79" s="12">
        <v>5</v>
      </c>
      <c r="I79" s="12">
        <v>2</v>
      </c>
      <c r="J79" s="12">
        <v>2</v>
      </c>
      <c r="K79" s="12" t="s">
        <v>526</v>
      </c>
      <c r="L79" s="12">
        <v>1</v>
      </c>
      <c r="M79" s="12">
        <v>0</v>
      </c>
      <c r="N79" s="12">
        <v>1</v>
      </c>
      <c r="O79" s="12">
        <v>4</v>
      </c>
      <c r="P79" s="12">
        <v>0</v>
      </c>
      <c r="Q79" s="12" t="s">
        <v>526</v>
      </c>
      <c r="R79" s="12">
        <v>1</v>
      </c>
      <c r="S79" s="12">
        <v>0</v>
      </c>
    </row>
    <row r="80" spans="1:19" ht="18" x14ac:dyDescent="0.25">
      <c r="A80" t="str">
        <f>'raw data'!H80</f>
        <v>Twitter</v>
      </c>
      <c r="B80" s="15">
        <v>3</v>
      </c>
      <c r="C80" s="12">
        <v>2</v>
      </c>
      <c r="D80" s="12">
        <v>2</v>
      </c>
      <c r="E80" s="12">
        <v>5</v>
      </c>
      <c r="F80" s="12">
        <v>1</v>
      </c>
      <c r="G80" s="12">
        <v>1</v>
      </c>
      <c r="H80" s="12">
        <v>1</v>
      </c>
      <c r="I80" s="12">
        <v>1</v>
      </c>
      <c r="J80" s="12">
        <v>2</v>
      </c>
      <c r="K80" s="12">
        <v>1</v>
      </c>
      <c r="L80" s="12">
        <v>1</v>
      </c>
      <c r="M80" s="12">
        <v>0</v>
      </c>
      <c r="N80" s="12">
        <v>0</v>
      </c>
      <c r="O80" s="12">
        <v>2</v>
      </c>
      <c r="P80" s="12">
        <v>1</v>
      </c>
      <c r="Q80" s="12">
        <v>1</v>
      </c>
      <c r="R80" s="12" t="s">
        <v>526</v>
      </c>
      <c r="S80" s="12">
        <v>0</v>
      </c>
    </row>
    <row r="81" spans="1:19" ht="18" x14ac:dyDescent="0.25">
      <c r="A81" t="str">
        <f>'raw data'!H81</f>
        <v>Twitter</v>
      </c>
      <c r="B81" s="15">
        <v>3</v>
      </c>
      <c r="C81" s="12">
        <v>4</v>
      </c>
      <c r="D81" s="12" t="s">
        <v>526</v>
      </c>
      <c r="E81" s="12" t="s">
        <v>526</v>
      </c>
      <c r="F81" s="12" t="s">
        <v>526</v>
      </c>
      <c r="G81" s="12">
        <v>5</v>
      </c>
      <c r="H81" s="12">
        <v>5</v>
      </c>
      <c r="I81" s="12">
        <v>5</v>
      </c>
      <c r="J81" s="12">
        <v>2</v>
      </c>
      <c r="K81" s="12">
        <v>1</v>
      </c>
      <c r="L81" s="12">
        <v>1</v>
      </c>
      <c r="M81" s="12">
        <v>1</v>
      </c>
      <c r="N81" s="12">
        <v>0</v>
      </c>
      <c r="O81" s="12">
        <v>3</v>
      </c>
      <c r="P81" s="12">
        <v>0</v>
      </c>
      <c r="Q81" s="12" t="s">
        <v>526</v>
      </c>
      <c r="R81" s="12">
        <v>1</v>
      </c>
      <c r="S81" s="12">
        <v>1</v>
      </c>
    </row>
    <row r="82" spans="1:19" ht="18" x14ac:dyDescent="0.25">
      <c r="A82" t="str">
        <f>'raw data'!H82</f>
        <v>Whatsapp</v>
      </c>
      <c r="B82" s="15">
        <v>2</v>
      </c>
      <c r="C82" s="12">
        <v>2</v>
      </c>
      <c r="D82" s="12">
        <v>2</v>
      </c>
      <c r="E82" s="12">
        <v>5</v>
      </c>
      <c r="F82" s="12">
        <v>1</v>
      </c>
      <c r="G82" s="12">
        <v>2</v>
      </c>
      <c r="H82" s="12">
        <v>1</v>
      </c>
      <c r="I82" s="12">
        <v>2</v>
      </c>
      <c r="J82" s="12">
        <v>2</v>
      </c>
      <c r="K82" s="12">
        <v>1</v>
      </c>
      <c r="L82" s="12">
        <v>1</v>
      </c>
      <c r="M82" s="12">
        <v>0</v>
      </c>
      <c r="N82" s="12">
        <v>0</v>
      </c>
      <c r="O82" s="12">
        <v>3</v>
      </c>
      <c r="P82" s="12">
        <v>1</v>
      </c>
      <c r="Q82" s="12">
        <v>3</v>
      </c>
      <c r="R82" s="12">
        <v>1</v>
      </c>
      <c r="S82" s="12">
        <v>1</v>
      </c>
    </row>
    <row r="83" spans="1:19" ht="18" x14ac:dyDescent="0.25">
      <c r="A83" t="str">
        <f>'raw data'!H83</f>
        <v>Facebook</v>
      </c>
      <c r="B83" s="15">
        <v>1</v>
      </c>
      <c r="C83" s="12">
        <v>1</v>
      </c>
      <c r="D83" s="12">
        <v>1</v>
      </c>
      <c r="E83" s="12">
        <v>2</v>
      </c>
      <c r="F83" s="12">
        <v>2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 t="s">
        <v>526</v>
      </c>
      <c r="M83" s="12">
        <v>1</v>
      </c>
      <c r="N83" s="12">
        <v>1</v>
      </c>
      <c r="O83" s="12">
        <v>4</v>
      </c>
      <c r="P83" s="12" t="s">
        <v>526</v>
      </c>
      <c r="Q83" s="12" t="s">
        <v>526</v>
      </c>
      <c r="R83" s="12" t="s">
        <v>526</v>
      </c>
      <c r="S83" s="12" t="s">
        <v>526</v>
      </c>
    </row>
    <row r="84" spans="1:19" ht="18" x14ac:dyDescent="0.25">
      <c r="A84" t="str">
        <f>'raw data'!H84</f>
        <v>Telegram</v>
      </c>
      <c r="B84" s="15">
        <v>4</v>
      </c>
      <c r="C84" s="12">
        <v>4</v>
      </c>
      <c r="D84" s="12" t="s">
        <v>526</v>
      </c>
      <c r="E84" s="12" t="s">
        <v>526</v>
      </c>
      <c r="F84" s="12">
        <v>5</v>
      </c>
      <c r="G84" s="12">
        <v>5</v>
      </c>
      <c r="H84" s="12">
        <v>2</v>
      </c>
      <c r="I84" s="12">
        <v>2</v>
      </c>
      <c r="J84" s="12">
        <v>2</v>
      </c>
      <c r="K84" s="12">
        <v>1</v>
      </c>
      <c r="L84" s="12">
        <v>0</v>
      </c>
      <c r="M84" s="12">
        <v>0</v>
      </c>
      <c r="N84" s="12">
        <v>0</v>
      </c>
      <c r="O84" s="12">
        <v>1</v>
      </c>
      <c r="P84" s="12">
        <v>0</v>
      </c>
      <c r="Q84" s="12" t="s">
        <v>526</v>
      </c>
      <c r="R84" s="12" t="s">
        <v>526</v>
      </c>
      <c r="S84" s="12" t="s">
        <v>526</v>
      </c>
    </row>
    <row r="85" spans="1:19" ht="18" x14ac:dyDescent="0.25">
      <c r="A85" t="str">
        <f>'raw data'!H85</f>
        <v>Telegram</v>
      </c>
      <c r="B85" s="15">
        <v>4</v>
      </c>
      <c r="C85" s="12">
        <v>4</v>
      </c>
      <c r="D85" s="12" t="s">
        <v>526</v>
      </c>
      <c r="E85" s="12" t="s">
        <v>526</v>
      </c>
      <c r="F85" s="12" t="s">
        <v>526</v>
      </c>
      <c r="G85" s="12" t="s">
        <v>526</v>
      </c>
      <c r="H85" s="12" t="s">
        <v>526</v>
      </c>
      <c r="I85" s="12" t="s">
        <v>526</v>
      </c>
      <c r="J85" s="12">
        <v>5</v>
      </c>
      <c r="K85" s="12" t="s">
        <v>526</v>
      </c>
      <c r="L85" s="12" t="s">
        <v>526</v>
      </c>
      <c r="M85" s="12">
        <v>0</v>
      </c>
      <c r="N85" s="12">
        <v>1</v>
      </c>
      <c r="O85" s="12">
        <v>5</v>
      </c>
      <c r="P85" s="12">
        <v>1</v>
      </c>
      <c r="Q85" s="12">
        <v>2</v>
      </c>
      <c r="R85" s="12">
        <v>1</v>
      </c>
      <c r="S85" s="12">
        <v>0</v>
      </c>
    </row>
    <row r="86" spans="1:19" ht="18" x14ac:dyDescent="0.25">
      <c r="A86" t="str">
        <f>'raw data'!H86</f>
        <v>Twitter</v>
      </c>
      <c r="B86" s="15">
        <v>3</v>
      </c>
      <c r="C86" s="12">
        <v>5</v>
      </c>
      <c r="D86" s="12" t="s">
        <v>526</v>
      </c>
      <c r="E86" s="12" t="s">
        <v>526</v>
      </c>
      <c r="F86" s="12">
        <v>2</v>
      </c>
      <c r="G86" s="12" t="s">
        <v>526</v>
      </c>
      <c r="H86" s="12">
        <v>5</v>
      </c>
      <c r="I86" s="12" t="s">
        <v>526</v>
      </c>
      <c r="J86" s="12" t="s">
        <v>526</v>
      </c>
      <c r="K86" s="12">
        <v>1</v>
      </c>
      <c r="L86" s="12">
        <v>1</v>
      </c>
      <c r="M86" s="12">
        <v>0</v>
      </c>
      <c r="N86" s="12">
        <v>0</v>
      </c>
      <c r="O86" s="12">
        <v>4</v>
      </c>
      <c r="P86" s="12">
        <v>0</v>
      </c>
      <c r="Q86" s="12" t="s">
        <v>526</v>
      </c>
      <c r="R86" s="12">
        <v>1</v>
      </c>
      <c r="S86" s="12">
        <v>0</v>
      </c>
    </row>
    <row r="87" spans="1:19" ht="18" x14ac:dyDescent="0.25">
      <c r="A87" t="str">
        <f>'raw data'!H87</f>
        <v>Telegram</v>
      </c>
      <c r="B87" s="15">
        <v>4</v>
      </c>
      <c r="C87" s="12">
        <v>5</v>
      </c>
      <c r="D87" s="12" t="s">
        <v>526</v>
      </c>
      <c r="E87" s="12" t="s">
        <v>526</v>
      </c>
      <c r="F87" s="12" t="s">
        <v>526</v>
      </c>
      <c r="G87" s="12" t="s">
        <v>526</v>
      </c>
      <c r="H87" s="12" t="s">
        <v>526</v>
      </c>
      <c r="I87" s="12" t="s">
        <v>526</v>
      </c>
      <c r="J87" s="12">
        <v>5</v>
      </c>
      <c r="K87" s="12">
        <v>1</v>
      </c>
      <c r="L87" s="12" t="s">
        <v>526</v>
      </c>
      <c r="M87" s="12">
        <v>0</v>
      </c>
      <c r="N87" s="12">
        <v>1</v>
      </c>
      <c r="O87" s="12">
        <v>4</v>
      </c>
      <c r="P87" s="12" t="s">
        <v>526</v>
      </c>
      <c r="Q87" s="12" t="s">
        <v>526</v>
      </c>
      <c r="R87" s="12">
        <v>1</v>
      </c>
      <c r="S87" s="12">
        <v>1</v>
      </c>
    </row>
    <row r="88" spans="1:19" ht="18" x14ac:dyDescent="0.25">
      <c r="A88" t="str">
        <f>'raw data'!H88</f>
        <v>Facebook</v>
      </c>
      <c r="B88" s="15">
        <v>1</v>
      </c>
      <c r="C88" s="12">
        <v>2</v>
      </c>
      <c r="D88" s="12">
        <v>1</v>
      </c>
      <c r="E88" s="12">
        <v>4</v>
      </c>
      <c r="F88" s="12">
        <v>1</v>
      </c>
      <c r="G88" s="12">
        <v>1</v>
      </c>
      <c r="H88" s="12">
        <v>2</v>
      </c>
      <c r="I88" s="12">
        <v>1</v>
      </c>
      <c r="J88" s="12">
        <v>5</v>
      </c>
      <c r="K88" s="12">
        <v>0</v>
      </c>
      <c r="L88" s="12">
        <v>1</v>
      </c>
      <c r="M88" s="12">
        <v>0</v>
      </c>
      <c r="N88" s="12">
        <v>1</v>
      </c>
      <c r="O88" s="12">
        <v>3</v>
      </c>
      <c r="P88" s="12" t="s">
        <v>526</v>
      </c>
      <c r="Q88" s="12" t="s">
        <v>526</v>
      </c>
      <c r="R88" s="12">
        <v>0</v>
      </c>
      <c r="S88" s="12">
        <v>0</v>
      </c>
    </row>
    <row r="89" spans="1:19" ht="18" x14ac:dyDescent="0.25">
      <c r="A89" t="str">
        <f>'raw data'!H89</f>
        <v>Whatsapp</v>
      </c>
      <c r="B89" s="15">
        <v>2</v>
      </c>
      <c r="C89" s="12">
        <v>3</v>
      </c>
      <c r="D89" s="12">
        <v>2</v>
      </c>
      <c r="E89" s="12">
        <v>2</v>
      </c>
      <c r="F89" s="12">
        <v>1</v>
      </c>
      <c r="G89" s="12">
        <v>2</v>
      </c>
      <c r="H89" s="12">
        <v>2</v>
      </c>
      <c r="I89" s="12">
        <v>2</v>
      </c>
      <c r="J89" s="12">
        <v>1</v>
      </c>
      <c r="K89" s="12">
        <v>1</v>
      </c>
      <c r="L89" s="12" t="s">
        <v>526</v>
      </c>
      <c r="M89" s="12">
        <v>0</v>
      </c>
      <c r="N89" s="12">
        <v>0</v>
      </c>
      <c r="O89" s="12">
        <v>4</v>
      </c>
      <c r="P89" s="12">
        <v>1</v>
      </c>
      <c r="Q89" s="12">
        <v>1</v>
      </c>
      <c r="R89" s="12">
        <v>1</v>
      </c>
      <c r="S89" s="12">
        <v>0</v>
      </c>
    </row>
    <row r="90" spans="1:19" ht="18" x14ac:dyDescent="0.25">
      <c r="A90" t="str">
        <f>'raw data'!H90</f>
        <v>Twitter</v>
      </c>
      <c r="B90" s="15">
        <v>3</v>
      </c>
      <c r="C90" s="12">
        <v>4</v>
      </c>
      <c r="D90" s="12" t="s">
        <v>526</v>
      </c>
      <c r="E90" s="12" t="s">
        <v>526</v>
      </c>
      <c r="F90" s="12" t="s">
        <v>526</v>
      </c>
      <c r="G90" s="12">
        <v>5</v>
      </c>
      <c r="H90" s="12">
        <v>5</v>
      </c>
      <c r="I90" s="12">
        <v>2</v>
      </c>
      <c r="J90" s="12">
        <v>2</v>
      </c>
      <c r="K90" s="12" t="s">
        <v>526</v>
      </c>
      <c r="L90" s="12">
        <v>1</v>
      </c>
      <c r="M90" s="12">
        <v>0</v>
      </c>
      <c r="N90" s="12">
        <v>0</v>
      </c>
      <c r="O90" s="12">
        <v>5</v>
      </c>
      <c r="P90" s="12">
        <v>1</v>
      </c>
      <c r="Q90" s="12">
        <v>3</v>
      </c>
      <c r="R90" s="12">
        <v>1</v>
      </c>
      <c r="S90" s="12">
        <v>0</v>
      </c>
    </row>
    <row r="91" spans="1:19" ht="18" x14ac:dyDescent="0.25">
      <c r="A91" t="str">
        <f>'raw data'!H91</f>
        <v>Telegram</v>
      </c>
      <c r="B91" s="15">
        <v>4</v>
      </c>
      <c r="C91" s="12">
        <v>4</v>
      </c>
      <c r="D91" s="12" t="s">
        <v>526</v>
      </c>
      <c r="E91" s="12" t="s">
        <v>526</v>
      </c>
      <c r="F91" s="12">
        <v>5</v>
      </c>
      <c r="G91" s="12">
        <v>5</v>
      </c>
      <c r="H91" s="12">
        <v>2</v>
      </c>
      <c r="I91" s="12">
        <v>2</v>
      </c>
      <c r="J91" s="12">
        <v>2</v>
      </c>
      <c r="K91" s="12">
        <v>1</v>
      </c>
      <c r="L91" s="12">
        <v>0</v>
      </c>
      <c r="M91" s="12">
        <v>0</v>
      </c>
      <c r="N91" s="12">
        <v>0</v>
      </c>
      <c r="O91" s="12">
        <v>1</v>
      </c>
      <c r="P91" s="12">
        <v>0</v>
      </c>
      <c r="Q91" s="12" t="s">
        <v>526</v>
      </c>
      <c r="R91" s="12" t="s">
        <v>526</v>
      </c>
      <c r="S91" s="12" t="s">
        <v>526</v>
      </c>
    </row>
    <row r="92" spans="1:19" ht="18" x14ac:dyDescent="0.25">
      <c r="A92" t="str">
        <f>'raw data'!H92</f>
        <v>Twitter</v>
      </c>
      <c r="B92" s="15">
        <v>3</v>
      </c>
      <c r="C92" s="12">
        <v>4</v>
      </c>
      <c r="D92" s="12" t="s">
        <v>526</v>
      </c>
      <c r="E92" s="12" t="s">
        <v>526</v>
      </c>
      <c r="F92" s="12" t="s">
        <v>526</v>
      </c>
      <c r="G92" s="12" t="s">
        <v>526</v>
      </c>
      <c r="H92" s="12">
        <v>5</v>
      </c>
      <c r="I92" s="12" t="s">
        <v>526</v>
      </c>
      <c r="J92" s="12" t="s">
        <v>526</v>
      </c>
      <c r="K92" s="12">
        <v>1</v>
      </c>
      <c r="L92" s="12">
        <v>1</v>
      </c>
      <c r="M92" s="12">
        <v>1</v>
      </c>
      <c r="N92" s="12">
        <v>0</v>
      </c>
      <c r="O92" s="12">
        <v>4</v>
      </c>
      <c r="P92" s="12">
        <v>1</v>
      </c>
      <c r="Q92" s="12">
        <v>3</v>
      </c>
      <c r="R92" s="12">
        <v>1</v>
      </c>
      <c r="S92" s="12">
        <v>0</v>
      </c>
    </row>
    <row r="93" spans="1:19" ht="18" x14ac:dyDescent="0.25">
      <c r="A93" t="str">
        <f>'raw data'!H93</f>
        <v>Whatsapp</v>
      </c>
      <c r="B93" s="15">
        <v>2</v>
      </c>
      <c r="C93" s="12">
        <v>3</v>
      </c>
      <c r="D93" s="12">
        <v>4</v>
      </c>
      <c r="E93" s="12" t="s">
        <v>526</v>
      </c>
      <c r="F93" s="12">
        <v>5</v>
      </c>
      <c r="G93" s="12">
        <v>5</v>
      </c>
      <c r="H93" s="12">
        <v>5</v>
      </c>
      <c r="I93" s="12">
        <v>5</v>
      </c>
      <c r="J93" s="12">
        <v>2</v>
      </c>
      <c r="K93" s="12">
        <v>1</v>
      </c>
      <c r="L93" s="12">
        <v>1</v>
      </c>
      <c r="M93" s="12" t="s">
        <v>526</v>
      </c>
      <c r="N93" s="12">
        <v>0</v>
      </c>
      <c r="O93" s="12">
        <v>3</v>
      </c>
      <c r="P93" s="12">
        <v>0</v>
      </c>
      <c r="Q93" s="12" t="s">
        <v>526</v>
      </c>
      <c r="R93" s="12">
        <v>1</v>
      </c>
      <c r="S93" s="12">
        <v>1</v>
      </c>
    </row>
    <row r="94" spans="1:19" ht="18" x14ac:dyDescent="0.25">
      <c r="A94" t="str">
        <f>'raw data'!H94</f>
        <v>Twitter</v>
      </c>
      <c r="B94" s="15">
        <v>3</v>
      </c>
      <c r="C94" s="12">
        <v>2</v>
      </c>
      <c r="D94" s="12" t="s">
        <v>526</v>
      </c>
      <c r="E94" s="12" t="s">
        <v>526</v>
      </c>
      <c r="F94" s="12">
        <v>2</v>
      </c>
      <c r="G94" s="12" t="s">
        <v>526</v>
      </c>
      <c r="H94" s="12" t="s">
        <v>526</v>
      </c>
      <c r="I94" s="12" t="s">
        <v>526</v>
      </c>
      <c r="J94" s="12">
        <v>2</v>
      </c>
      <c r="K94" s="12">
        <v>1</v>
      </c>
      <c r="L94" s="12">
        <v>1</v>
      </c>
      <c r="M94" s="12">
        <v>0</v>
      </c>
      <c r="N94" s="12">
        <v>1</v>
      </c>
      <c r="O94" s="12">
        <v>4</v>
      </c>
      <c r="P94" s="12">
        <v>0</v>
      </c>
      <c r="Q94" s="12" t="s">
        <v>526</v>
      </c>
      <c r="R94" s="12">
        <v>1</v>
      </c>
      <c r="S94" s="12" t="s">
        <v>526</v>
      </c>
    </row>
    <row r="95" spans="1:19" ht="18" x14ac:dyDescent="0.25">
      <c r="A95" t="str">
        <f>'raw data'!H95</f>
        <v>Telegram</v>
      </c>
      <c r="B95" s="15">
        <v>4</v>
      </c>
      <c r="C95" s="12">
        <v>4</v>
      </c>
      <c r="D95" s="12">
        <v>2</v>
      </c>
      <c r="E95" s="12">
        <v>1</v>
      </c>
      <c r="F95" s="12">
        <v>5</v>
      </c>
      <c r="G95" s="12">
        <v>5</v>
      </c>
      <c r="H95" s="12">
        <v>5</v>
      </c>
      <c r="I95" s="12">
        <v>2</v>
      </c>
      <c r="J95" s="12">
        <v>2</v>
      </c>
      <c r="K95" s="12">
        <v>1</v>
      </c>
      <c r="L95" s="12">
        <v>1</v>
      </c>
      <c r="M95" s="12">
        <v>0</v>
      </c>
      <c r="N95" s="12">
        <v>0</v>
      </c>
      <c r="O95" s="12">
        <v>5</v>
      </c>
      <c r="P95" s="12">
        <v>1</v>
      </c>
      <c r="Q95" s="12">
        <v>1</v>
      </c>
      <c r="R95" s="12">
        <v>1</v>
      </c>
      <c r="S95" s="12">
        <v>1</v>
      </c>
    </row>
    <row r="96" spans="1:19" ht="18" x14ac:dyDescent="0.25">
      <c r="A96" t="str">
        <f>'raw data'!H96</f>
        <v>Whatsapp</v>
      </c>
      <c r="B96" s="15">
        <v>2</v>
      </c>
      <c r="C96" s="12">
        <v>2</v>
      </c>
      <c r="D96" s="12">
        <v>2</v>
      </c>
      <c r="E96" s="12">
        <v>5</v>
      </c>
      <c r="F96" s="12">
        <v>1</v>
      </c>
      <c r="G96" s="12">
        <v>2</v>
      </c>
      <c r="H96" s="12">
        <v>1</v>
      </c>
      <c r="I96" s="12">
        <v>1</v>
      </c>
      <c r="J96" s="12">
        <v>2</v>
      </c>
      <c r="K96" s="12">
        <v>1</v>
      </c>
      <c r="L96" s="12">
        <v>1</v>
      </c>
      <c r="M96" s="12">
        <v>1</v>
      </c>
      <c r="N96" s="12">
        <v>0</v>
      </c>
      <c r="O96" s="12">
        <v>2</v>
      </c>
      <c r="P96" s="12">
        <v>1</v>
      </c>
      <c r="Q96" s="12">
        <v>4</v>
      </c>
      <c r="R96" s="12" t="s">
        <v>526</v>
      </c>
      <c r="S96" s="12">
        <v>1</v>
      </c>
    </row>
    <row r="97" spans="1:19" ht="18" x14ac:dyDescent="0.25">
      <c r="A97" t="str">
        <f>'raw data'!H97</f>
        <v>Facebook</v>
      </c>
      <c r="B97" s="15">
        <v>1</v>
      </c>
      <c r="C97" s="12">
        <v>2</v>
      </c>
      <c r="D97" s="12">
        <v>2</v>
      </c>
      <c r="E97" s="12">
        <v>5</v>
      </c>
      <c r="F97" s="12" t="s">
        <v>526</v>
      </c>
      <c r="G97" s="12">
        <v>1</v>
      </c>
      <c r="H97" s="12" t="s">
        <v>526</v>
      </c>
      <c r="I97" s="12" t="s">
        <v>526</v>
      </c>
      <c r="J97" s="12">
        <v>1</v>
      </c>
      <c r="K97" s="12">
        <v>0</v>
      </c>
      <c r="L97" s="12">
        <v>1</v>
      </c>
      <c r="M97" s="12">
        <v>1</v>
      </c>
      <c r="N97" s="12">
        <v>1</v>
      </c>
      <c r="O97" s="12">
        <v>1</v>
      </c>
      <c r="P97" s="12">
        <v>0</v>
      </c>
      <c r="Q97" s="12" t="s">
        <v>526</v>
      </c>
      <c r="R97" s="12">
        <v>0</v>
      </c>
      <c r="S97" s="12">
        <v>0</v>
      </c>
    </row>
    <row r="98" spans="1:19" ht="18" x14ac:dyDescent="0.25">
      <c r="A98" t="str">
        <f>'raw data'!H98</f>
        <v>Facebook</v>
      </c>
      <c r="B98" s="15">
        <v>1</v>
      </c>
      <c r="C98" s="12">
        <v>2</v>
      </c>
      <c r="D98" s="12">
        <v>2</v>
      </c>
      <c r="E98" s="12">
        <v>5</v>
      </c>
      <c r="F98" s="12" t="s">
        <v>526</v>
      </c>
      <c r="G98" s="12">
        <v>1</v>
      </c>
      <c r="H98" s="12" t="s">
        <v>526</v>
      </c>
      <c r="I98" s="12" t="s">
        <v>526</v>
      </c>
      <c r="J98" s="12">
        <v>1</v>
      </c>
      <c r="K98" s="12">
        <v>0</v>
      </c>
      <c r="L98" s="12">
        <v>1</v>
      </c>
      <c r="M98" s="12">
        <v>1</v>
      </c>
      <c r="N98" s="12">
        <v>1</v>
      </c>
      <c r="O98" s="12">
        <v>1</v>
      </c>
      <c r="P98" s="12">
        <v>0</v>
      </c>
      <c r="Q98" s="12" t="s">
        <v>526</v>
      </c>
      <c r="R98" s="12">
        <v>0</v>
      </c>
      <c r="S98" s="12">
        <v>0</v>
      </c>
    </row>
    <row r="99" spans="1:19" ht="18" x14ac:dyDescent="0.25">
      <c r="A99" t="str">
        <f>'raw data'!H99</f>
        <v>Twitter</v>
      </c>
      <c r="B99" s="15">
        <v>3</v>
      </c>
      <c r="C99" s="12">
        <v>3</v>
      </c>
      <c r="D99" s="12">
        <v>2</v>
      </c>
      <c r="E99" s="12">
        <v>4</v>
      </c>
      <c r="F99" s="12">
        <v>1</v>
      </c>
      <c r="G99" s="12">
        <v>2</v>
      </c>
      <c r="H99" s="12">
        <v>2</v>
      </c>
      <c r="I99" s="12">
        <v>2</v>
      </c>
      <c r="J99" s="12">
        <v>2</v>
      </c>
      <c r="K99" s="12">
        <v>1</v>
      </c>
      <c r="L99" s="12">
        <v>1</v>
      </c>
      <c r="M99" s="12" t="s">
        <v>526</v>
      </c>
      <c r="N99" s="12">
        <v>1</v>
      </c>
      <c r="O99" s="12">
        <v>2</v>
      </c>
      <c r="P99" s="12">
        <v>1</v>
      </c>
      <c r="Q99" s="12">
        <v>3</v>
      </c>
      <c r="R99" s="12">
        <v>1</v>
      </c>
      <c r="S99" s="12">
        <v>1</v>
      </c>
    </row>
    <row r="100" spans="1:19" ht="18" x14ac:dyDescent="0.25">
      <c r="A100" t="str">
        <f>'raw data'!H100</f>
        <v>Whatsapp</v>
      </c>
      <c r="B100" s="15">
        <v>2</v>
      </c>
      <c r="C100" s="12">
        <v>3</v>
      </c>
      <c r="D100" s="12" t="s">
        <v>526</v>
      </c>
      <c r="E100" s="12" t="s">
        <v>526</v>
      </c>
      <c r="F100" s="12">
        <v>5</v>
      </c>
      <c r="G100" s="12">
        <v>2</v>
      </c>
      <c r="H100" s="12">
        <v>2</v>
      </c>
      <c r="I100" s="12">
        <v>1</v>
      </c>
      <c r="J100" s="12">
        <v>1</v>
      </c>
      <c r="K100" s="12">
        <v>0</v>
      </c>
      <c r="L100" s="12">
        <v>0</v>
      </c>
      <c r="M100" s="12" t="s">
        <v>526</v>
      </c>
      <c r="N100" s="12">
        <v>1</v>
      </c>
      <c r="O100" s="12">
        <v>5</v>
      </c>
      <c r="P100" s="12">
        <v>0</v>
      </c>
      <c r="Q100" s="12" t="s">
        <v>526</v>
      </c>
      <c r="R100" s="12">
        <v>1</v>
      </c>
      <c r="S100" s="12">
        <v>1</v>
      </c>
    </row>
    <row r="101" spans="1:19" ht="18" x14ac:dyDescent="0.25">
      <c r="A101" t="str">
        <f>'raw data'!H101</f>
        <v>Twitter</v>
      </c>
      <c r="B101" s="15">
        <v>3</v>
      </c>
      <c r="C101" s="12">
        <v>5</v>
      </c>
      <c r="D101" s="12">
        <v>1</v>
      </c>
      <c r="E101" s="12">
        <v>1</v>
      </c>
      <c r="F101" s="12" t="s">
        <v>526</v>
      </c>
      <c r="G101" s="12" t="s">
        <v>526</v>
      </c>
      <c r="H101" s="12">
        <v>5</v>
      </c>
      <c r="I101" s="12">
        <v>5</v>
      </c>
      <c r="J101" s="12">
        <v>2</v>
      </c>
      <c r="K101" s="12">
        <v>1</v>
      </c>
      <c r="L101" s="12">
        <v>1</v>
      </c>
      <c r="M101" s="12">
        <v>0</v>
      </c>
      <c r="N101" s="12">
        <v>0</v>
      </c>
      <c r="O101" s="12">
        <v>4</v>
      </c>
      <c r="P101" s="12">
        <v>0</v>
      </c>
      <c r="Q101" s="12" t="s">
        <v>526</v>
      </c>
      <c r="R101" s="12">
        <v>1</v>
      </c>
      <c r="S101" s="12">
        <v>1</v>
      </c>
    </row>
    <row r="102" spans="1:19" ht="18" x14ac:dyDescent="0.25">
      <c r="A102" t="str">
        <f>'raw data'!H102</f>
        <v>Whatsapp</v>
      </c>
      <c r="B102" s="15">
        <v>2</v>
      </c>
      <c r="C102" s="12">
        <v>3</v>
      </c>
      <c r="D102" s="12" t="s">
        <v>526</v>
      </c>
      <c r="E102" s="12" t="s">
        <v>526</v>
      </c>
      <c r="F102" s="12">
        <v>5</v>
      </c>
      <c r="G102" s="12">
        <v>2</v>
      </c>
      <c r="H102" s="12">
        <v>2</v>
      </c>
      <c r="I102" s="12">
        <v>1</v>
      </c>
      <c r="J102" s="12">
        <v>1</v>
      </c>
      <c r="K102" s="12">
        <v>1</v>
      </c>
      <c r="L102" s="12">
        <v>0</v>
      </c>
      <c r="M102" s="12">
        <v>0</v>
      </c>
      <c r="N102" s="12">
        <v>1</v>
      </c>
      <c r="O102" s="12">
        <v>5</v>
      </c>
      <c r="P102" s="12">
        <v>0</v>
      </c>
      <c r="Q102" s="12" t="s">
        <v>526</v>
      </c>
      <c r="R102" s="12">
        <v>1</v>
      </c>
      <c r="S102" s="12">
        <v>1</v>
      </c>
    </row>
    <row r="103" spans="1:19" ht="18" x14ac:dyDescent="0.25">
      <c r="A103" t="str">
        <f>'raw data'!H103</f>
        <v>Facebook</v>
      </c>
      <c r="B103" s="15">
        <v>1</v>
      </c>
      <c r="C103" s="12">
        <v>1</v>
      </c>
      <c r="D103" s="12">
        <v>1</v>
      </c>
      <c r="E103" s="12">
        <v>1</v>
      </c>
      <c r="F103" s="12" t="s">
        <v>526</v>
      </c>
      <c r="G103" s="12">
        <v>1</v>
      </c>
      <c r="H103" s="12" t="s">
        <v>526</v>
      </c>
      <c r="I103" s="12">
        <v>5</v>
      </c>
      <c r="J103" s="12">
        <v>2</v>
      </c>
      <c r="K103" s="12">
        <v>0</v>
      </c>
      <c r="L103" s="12">
        <v>1</v>
      </c>
      <c r="M103" s="12">
        <v>0</v>
      </c>
      <c r="N103" s="12">
        <v>0</v>
      </c>
      <c r="O103" s="12">
        <v>1</v>
      </c>
      <c r="P103" s="12">
        <v>0</v>
      </c>
      <c r="Q103" s="12" t="s">
        <v>526</v>
      </c>
      <c r="R103" s="12">
        <v>0</v>
      </c>
      <c r="S103" s="12">
        <v>1</v>
      </c>
    </row>
    <row r="104" spans="1:19" ht="18" x14ac:dyDescent="0.25">
      <c r="A104" t="str">
        <f>'raw data'!H104</f>
        <v>Twitter</v>
      </c>
      <c r="B104" s="15">
        <v>3</v>
      </c>
      <c r="C104" s="12">
        <v>5</v>
      </c>
      <c r="D104" s="12">
        <v>1</v>
      </c>
      <c r="E104" s="12">
        <v>1</v>
      </c>
      <c r="F104" s="12" t="s">
        <v>526</v>
      </c>
      <c r="G104" s="12" t="s">
        <v>526</v>
      </c>
      <c r="H104" s="12">
        <v>5</v>
      </c>
      <c r="I104" s="12">
        <v>5</v>
      </c>
      <c r="J104" s="12">
        <v>2</v>
      </c>
      <c r="K104" s="12">
        <v>1</v>
      </c>
      <c r="L104" s="12">
        <v>1</v>
      </c>
      <c r="M104" s="12">
        <v>0</v>
      </c>
      <c r="N104" s="12">
        <v>0</v>
      </c>
      <c r="O104" s="12">
        <v>4</v>
      </c>
      <c r="P104" s="12">
        <v>0</v>
      </c>
      <c r="Q104" s="12" t="s">
        <v>526</v>
      </c>
      <c r="R104" s="12">
        <v>1</v>
      </c>
      <c r="S104" s="12">
        <v>1</v>
      </c>
    </row>
    <row r="105" spans="1:19" ht="18" x14ac:dyDescent="0.25">
      <c r="A105" t="str">
        <f>'raw data'!H105</f>
        <v>Twitter</v>
      </c>
      <c r="B105" s="15">
        <v>3</v>
      </c>
      <c r="C105" s="12">
        <v>3</v>
      </c>
      <c r="D105" s="12">
        <v>4</v>
      </c>
      <c r="E105" s="12" t="s">
        <v>526</v>
      </c>
      <c r="F105" s="12">
        <v>5</v>
      </c>
      <c r="G105" s="12">
        <v>1</v>
      </c>
      <c r="H105" s="12">
        <v>2</v>
      </c>
      <c r="I105" s="12">
        <v>1</v>
      </c>
      <c r="J105" s="12">
        <v>2</v>
      </c>
      <c r="K105" s="12">
        <v>0</v>
      </c>
      <c r="L105" s="12">
        <v>0</v>
      </c>
      <c r="M105" s="12">
        <v>0</v>
      </c>
      <c r="N105" s="12">
        <v>1</v>
      </c>
      <c r="O105" s="12">
        <v>3</v>
      </c>
      <c r="P105" s="12">
        <v>1</v>
      </c>
      <c r="Q105" s="12">
        <v>2</v>
      </c>
      <c r="R105" s="12" t="s">
        <v>526</v>
      </c>
      <c r="S105" s="12">
        <v>1</v>
      </c>
    </row>
    <row r="106" spans="1:19" ht="18" x14ac:dyDescent="0.25">
      <c r="A106" t="str">
        <f>'raw data'!H106</f>
        <v>Twitter</v>
      </c>
      <c r="B106" s="15">
        <v>3</v>
      </c>
      <c r="C106" s="12">
        <v>4</v>
      </c>
      <c r="D106" s="12" t="s">
        <v>526</v>
      </c>
      <c r="E106" s="12" t="s">
        <v>526</v>
      </c>
      <c r="F106" s="12" t="s">
        <v>526</v>
      </c>
      <c r="G106" s="12" t="s">
        <v>526</v>
      </c>
      <c r="H106" s="12">
        <v>5</v>
      </c>
      <c r="I106" s="12" t="s">
        <v>526</v>
      </c>
      <c r="J106" s="12">
        <v>2</v>
      </c>
      <c r="K106" s="12">
        <v>1</v>
      </c>
      <c r="L106" s="12">
        <v>1</v>
      </c>
      <c r="M106" s="12">
        <v>1</v>
      </c>
      <c r="N106" s="12">
        <v>0</v>
      </c>
      <c r="O106" s="12">
        <v>3</v>
      </c>
      <c r="P106" s="12">
        <v>1</v>
      </c>
      <c r="Q106" s="12">
        <v>4</v>
      </c>
      <c r="R106" s="12">
        <v>1</v>
      </c>
      <c r="S106" s="12">
        <v>1</v>
      </c>
    </row>
    <row r="107" spans="1:19" ht="18" x14ac:dyDescent="0.25">
      <c r="A107" t="str">
        <f>'raw data'!H107</f>
        <v>Telegram</v>
      </c>
      <c r="B107" s="15">
        <v>4</v>
      </c>
      <c r="C107" s="12">
        <v>5</v>
      </c>
      <c r="D107" s="12" t="s">
        <v>526</v>
      </c>
      <c r="E107" s="12" t="s">
        <v>526</v>
      </c>
      <c r="F107" s="12" t="s">
        <v>526</v>
      </c>
      <c r="G107" s="12" t="s">
        <v>526</v>
      </c>
      <c r="H107" s="12" t="s">
        <v>526</v>
      </c>
      <c r="I107" s="12" t="s">
        <v>526</v>
      </c>
      <c r="J107" s="12">
        <v>2</v>
      </c>
      <c r="K107" s="12">
        <v>1</v>
      </c>
      <c r="L107" s="12" t="s">
        <v>526</v>
      </c>
      <c r="M107" s="12">
        <v>0</v>
      </c>
      <c r="N107" s="12">
        <v>1</v>
      </c>
      <c r="O107" s="12">
        <v>4</v>
      </c>
      <c r="P107" s="12">
        <v>1</v>
      </c>
      <c r="Q107" s="12">
        <v>2</v>
      </c>
      <c r="R107" s="12">
        <v>1</v>
      </c>
      <c r="S107" s="12">
        <v>1</v>
      </c>
    </row>
    <row r="108" spans="1:19" ht="18" x14ac:dyDescent="0.25">
      <c r="A108" t="str">
        <f>'raw data'!H108</f>
        <v>Twitter</v>
      </c>
      <c r="B108" s="15">
        <v>3</v>
      </c>
      <c r="C108" s="12">
        <v>3</v>
      </c>
      <c r="D108" s="12">
        <v>2</v>
      </c>
      <c r="E108" s="12">
        <v>1</v>
      </c>
      <c r="F108" s="12">
        <v>1</v>
      </c>
      <c r="G108" s="12">
        <v>2</v>
      </c>
      <c r="H108" s="12">
        <v>2</v>
      </c>
      <c r="I108" s="12">
        <v>2</v>
      </c>
      <c r="J108" s="12">
        <v>1</v>
      </c>
      <c r="K108" s="12">
        <v>0</v>
      </c>
      <c r="L108" s="12">
        <v>1</v>
      </c>
      <c r="M108" s="12">
        <v>0</v>
      </c>
      <c r="N108" s="12">
        <v>0</v>
      </c>
      <c r="O108" s="12">
        <v>5</v>
      </c>
      <c r="P108" s="12" t="s">
        <v>526</v>
      </c>
      <c r="Q108" s="12" t="s">
        <v>526</v>
      </c>
      <c r="R108" s="12">
        <v>1</v>
      </c>
      <c r="S108" s="12">
        <v>0</v>
      </c>
    </row>
    <row r="109" spans="1:19" ht="18" x14ac:dyDescent="0.25">
      <c r="A109" t="str">
        <f>'raw data'!H109</f>
        <v>Facebook</v>
      </c>
      <c r="B109" s="15">
        <v>1</v>
      </c>
      <c r="C109" s="12">
        <v>2</v>
      </c>
      <c r="D109" s="12">
        <v>2</v>
      </c>
      <c r="E109" s="12">
        <v>5</v>
      </c>
      <c r="F109" s="12" t="s">
        <v>526</v>
      </c>
      <c r="G109" s="12">
        <v>1</v>
      </c>
      <c r="H109" s="12" t="s">
        <v>526</v>
      </c>
      <c r="I109" s="12" t="s">
        <v>526</v>
      </c>
      <c r="J109" s="12">
        <v>1</v>
      </c>
      <c r="K109" s="12">
        <v>0</v>
      </c>
      <c r="L109" s="12">
        <v>1</v>
      </c>
      <c r="M109" s="12">
        <v>0</v>
      </c>
      <c r="N109" s="12">
        <v>0</v>
      </c>
      <c r="O109" s="12">
        <v>1</v>
      </c>
      <c r="P109" s="12">
        <v>0</v>
      </c>
      <c r="Q109" s="12" t="s">
        <v>526</v>
      </c>
      <c r="R109" s="12">
        <v>0</v>
      </c>
      <c r="S109" s="12">
        <v>0</v>
      </c>
    </row>
    <row r="110" spans="1:19" ht="18" x14ac:dyDescent="0.25">
      <c r="A110" t="str">
        <f>'raw data'!H110</f>
        <v>Facebook</v>
      </c>
      <c r="B110" s="15">
        <v>1</v>
      </c>
      <c r="C110" s="12">
        <v>1</v>
      </c>
      <c r="D110" s="12">
        <v>1</v>
      </c>
      <c r="E110" s="12">
        <v>2</v>
      </c>
      <c r="F110" s="12">
        <v>2</v>
      </c>
      <c r="G110" s="12">
        <v>1</v>
      </c>
      <c r="H110" s="12">
        <v>1</v>
      </c>
      <c r="I110" s="12">
        <v>1</v>
      </c>
      <c r="J110" s="12">
        <v>1</v>
      </c>
      <c r="K110" s="12">
        <v>0</v>
      </c>
      <c r="L110" s="12" t="s">
        <v>526</v>
      </c>
      <c r="M110" s="12">
        <v>1</v>
      </c>
      <c r="N110" s="12">
        <v>1</v>
      </c>
      <c r="O110" s="12">
        <v>2</v>
      </c>
      <c r="P110" s="12" t="s">
        <v>526</v>
      </c>
      <c r="Q110" s="12" t="s">
        <v>526</v>
      </c>
      <c r="R110" s="12">
        <v>1</v>
      </c>
      <c r="S110" s="12">
        <v>0</v>
      </c>
    </row>
    <row r="111" spans="1:19" ht="18" x14ac:dyDescent="0.25">
      <c r="A111" t="str">
        <f>'raw data'!H111</f>
        <v>Facebook</v>
      </c>
      <c r="B111" s="15">
        <v>1</v>
      </c>
      <c r="C111" s="12">
        <v>2</v>
      </c>
      <c r="D111" s="12">
        <v>1</v>
      </c>
      <c r="E111" s="12">
        <v>4</v>
      </c>
      <c r="F111" s="12">
        <v>1</v>
      </c>
      <c r="G111" s="12">
        <v>1</v>
      </c>
      <c r="H111" s="12">
        <v>1</v>
      </c>
      <c r="I111" s="12">
        <v>1</v>
      </c>
      <c r="J111" s="12">
        <v>5</v>
      </c>
      <c r="K111" s="12" t="s">
        <v>526</v>
      </c>
      <c r="L111" s="12">
        <v>1</v>
      </c>
      <c r="M111" s="12">
        <v>0</v>
      </c>
      <c r="N111" s="12">
        <v>1</v>
      </c>
      <c r="O111" s="12">
        <v>3</v>
      </c>
      <c r="P111" s="12">
        <v>1</v>
      </c>
      <c r="Q111" s="12">
        <v>2</v>
      </c>
      <c r="R111" s="12">
        <v>0</v>
      </c>
      <c r="S111" s="12" t="s">
        <v>526</v>
      </c>
    </row>
    <row r="112" spans="1:19" ht="18" x14ac:dyDescent="0.25">
      <c r="A112" t="str">
        <f>'raw data'!H112</f>
        <v>Twitter</v>
      </c>
      <c r="B112" s="15">
        <v>3</v>
      </c>
      <c r="C112" s="12">
        <v>4</v>
      </c>
      <c r="D112" s="12" t="s">
        <v>526</v>
      </c>
      <c r="E112" s="12" t="s">
        <v>526</v>
      </c>
      <c r="F112" s="12" t="s">
        <v>526</v>
      </c>
      <c r="G112" s="12">
        <v>5</v>
      </c>
      <c r="H112" s="12">
        <v>5</v>
      </c>
      <c r="I112" s="12">
        <v>2</v>
      </c>
      <c r="J112" s="12">
        <v>5</v>
      </c>
      <c r="K112" s="12" t="s">
        <v>526</v>
      </c>
      <c r="L112" s="12">
        <v>1</v>
      </c>
      <c r="M112" s="12">
        <v>0</v>
      </c>
      <c r="N112" s="12" t="s">
        <v>526</v>
      </c>
      <c r="O112" s="12">
        <v>5</v>
      </c>
      <c r="P112" s="12">
        <v>1</v>
      </c>
      <c r="Q112" s="12">
        <v>3</v>
      </c>
      <c r="R112" s="12">
        <v>1</v>
      </c>
      <c r="S112" s="12">
        <v>0</v>
      </c>
    </row>
    <row r="113" spans="1:19" ht="18" x14ac:dyDescent="0.25">
      <c r="A113" t="str">
        <f>'raw data'!H113</f>
        <v>Telegram</v>
      </c>
      <c r="B113" s="15">
        <v>4</v>
      </c>
      <c r="C113" s="12">
        <v>3</v>
      </c>
      <c r="D113" s="12">
        <v>2</v>
      </c>
      <c r="E113" s="12">
        <v>1</v>
      </c>
      <c r="F113" s="12">
        <v>5</v>
      </c>
      <c r="G113" s="12">
        <v>5</v>
      </c>
      <c r="H113" s="12">
        <v>5</v>
      </c>
      <c r="I113" s="12">
        <v>2</v>
      </c>
      <c r="J113" s="12">
        <v>2</v>
      </c>
      <c r="K113" s="12">
        <v>1</v>
      </c>
      <c r="L113" s="12">
        <v>1</v>
      </c>
      <c r="M113" s="12">
        <v>0</v>
      </c>
      <c r="N113" s="12">
        <v>1</v>
      </c>
      <c r="O113" s="12">
        <v>5</v>
      </c>
      <c r="P113" s="12">
        <v>1</v>
      </c>
      <c r="Q113" s="12">
        <v>2</v>
      </c>
      <c r="R113" s="12">
        <v>1</v>
      </c>
      <c r="S113" s="12">
        <v>1</v>
      </c>
    </row>
    <row r="114" spans="1:19" ht="18" x14ac:dyDescent="0.25">
      <c r="A114" t="str">
        <f>'raw data'!H114</f>
        <v>Twitter</v>
      </c>
      <c r="B114" s="15">
        <v>3</v>
      </c>
      <c r="C114" s="12">
        <v>2</v>
      </c>
      <c r="D114" s="12">
        <v>2</v>
      </c>
      <c r="E114" s="12">
        <v>4</v>
      </c>
      <c r="F114" s="12">
        <v>1</v>
      </c>
      <c r="G114" s="12">
        <v>1</v>
      </c>
      <c r="H114" s="12">
        <v>1</v>
      </c>
      <c r="I114" s="12">
        <v>1</v>
      </c>
      <c r="J114" s="12">
        <v>2</v>
      </c>
      <c r="K114" s="12">
        <v>1</v>
      </c>
      <c r="L114" s="12">
        <v>1</v>
      </c>
      <c r="M114" s="12">
        <v>0</v>
      </c>
      <c r="N114" s="12">
        <v>0</v>
      </c>
      <c r="O114" s="12">
        <v>2</v>
      </c>
      <c r="P114" s="12">
        <v>1</v>
      </c>
      <c r="Q114" s="12">
        <v>1</v>
      </c>
      <c r="R114" s="12" t="s">
        <v>526</v>
      </c>
      <c r="S114" s="12">
        <v>0</v>
      </c>
    </row>
    <row r="115" spans="1:19" ht="18" x14ac:dyDescent="0.25">
      <c r="A115" t="str">
        <f>'raw data'!H115</f>
        <v>Twitter</v>
      </c>
      <c r="B115" s="15">
        <v>3</v>
      </c>
      <c r="C115" s="12">
        <v>4</v>
      </c>
      <c r="D115" s="12" t="s">
        <v>526</v>
      </c>
      <c r="E115" s="12" t="s">
        <v>526</v>
      </c>
      <c r="F115" s="12" t="s">
        <v>526</v>
      </c>
      <c r="G115" s="12" t="s">
        <v>526</v>
      </c>
      <c r="H115" s="12">
        <v>5</v>
      </c>
      <c r="I115" s="12">
        <v>5</v>
      </c>
      <c r="J115" s="12">
        <v>5</v>
      </c>
      <c r="K115" s="12">
        <v>0</v>
      </c>
      <c r="L115" s="12" t="s">
        <v>526</v>
      </c>
      <c r="M115" s="12">
        <v>0</v>
      </c>
      <c r="N115" s="12">
        <v>1</v>
      </c>
      <c r="O115" s="12">
        <v>5</v>
      </c>
      <c r="P115" s="12">
        <v>0</v>
      </c>
      <c r="Q115" s="12" t="s">
        <v>526</v>
      </c>
      <c r="R115" s="12">
        <v>1</v>
      </c>
      <c r="S115" s="12">
        <v>0</v>
      </c>
    </row>
    <row r="116" spans="1:19" ht="18" x14ac:dyDescent="0.25">
      <c r="A116" t="str">
        <f>'raw data'!H116</f>
        <v>Facebook</v>
      </c>
      <c r="B116" s="15">
        <v>1</v>
      </c>
      <c r="C116" s="12">
        <v>2</v>
      </c>
      <c r="D116" s="12">
        <v>1</v>
      </c>
      <c r="E116" s="12">
        <v>1</v>
      </c>
      <c r="F116" s="12">
        <v>1</v>
      </c>
      <c r="G116" s="12">
        <v>1</v>
      </c>
      <c r="H116" s="12">
        <v>2</v>
      </c>
      <c r="I116" s="12">
        <v>1</v>
      </c>
      <c r="J116" s="12" t="s">
        <v>526</v>
      </c>
      <c r="K116" s="12">
        <v>0</v>
      </c>
      <c r="L116" s="12">
        <v>1</v>
      </c>
      <c r="M116" s="12">
        <v>0</v>
      </c>
      <c r="N116" s="12">
        <v>0</v>
      </c>
      <c r="O116" s="12">
        <v>1</v>
      </c>
      <c r="P116" s="12" t="s">
        <v>526</v>
      </c>
      <c r="Q116" s="12" t="s">
        <v>526</v>
      </c>
      <c r="R116" s="12">
        <v>0</v>
      </c>
      <c r="S116" s="12">
        <v>0</v>
      </c>
    </row>
    <row r="117" spans="1:19" ht="18" x14ac:dyDescent="0.25">
      <c r="A117" t="str">
        <f>'raw data'!H117</f>
        <v>Whatsapp</v>
      </c>
      <c r="B117" s="15">
        <v>2</v>
      </c>
      <c r="C117" s="12">
        <v>3</v>
      </c>
      <c r="D117" s="12" t="s">
        <v>526</v>
      </c>
      <c r="E117" s="12" t="s">
        <v>526</v>
      </c>
      <c r="F117" s="12">
        <v>5</v>
      </c>
      <c r="G117" s="12">
        <v>2</v>
      </c>
      <c r="H117" s="12">
        <v>2</v>
      </c>
      <c r="I117" s="12">
        <v>1</v>
      </c>
      <c r="J117" s="12">
        <v>1</v>
      </c>
      <c r="K117" s="12">
        <v>1</v>
      </c>
      <c r="L117" s="12">
        <v>0</v>
      </c>
      <c r="M117" s="12">
        <v>0</v>
      </c>
      <c r="N117" s="12">
        <v>1</v>
      </c>
      <c r="O117" s="12">
        <v>5</v>
      </c>
      <c r="P117" s="12">
        <v>0</v>
      </c>
      <c r="Q117" s="12" t="s">
        <v>526</v>
      </c>
      <c r="R117" s="12" t="s">
        <v>526</v>
      </c>
      <c r="S117" s="12">
        <v>1</v>
      </c>
    </row>
    <row r="118" spans="1:19" ht="18" x14ac:dyDescent="0.25">
      <c r="A118" t="str">
        <f>'raw data'!H118</f>
        <v>Twitter</v>
      </c>
      <c r="B118" s="15">
        <v>3</v>
      </c>
      <c r="C118" s="12">
        <v>1</v>
      </c>
      <c r="D118" s="12">
        <v>2</v>
      </c>
      <c r="E118" s="12">
        <v>1</v>
      </c>
      <c r="F118" s="12">
        <v>2</v>
      </c>
      <c r="G118" s="12">
        <v>1</v>
      </c>
      <c r="H118" s="12">
        <v>1</v>
      </c>
      <c r="I118" s="12">
        <v>1</v>
      </c>
      <c r="J118" s="12">
        <v>1</v>
      </c>
      <c r="K118" s="12">
        <v>1</v>
      </c>
      <c r="L118" s="12">
        <v>1</v>
      </c>
      <c r="M118" s="12">
        <v>0</v>
      </c>
      <c r="N118" s="12">
        <v>1</v>
      </c>
      <c r="O118" s="12">
        <v>2</v>
      </c>
      <c r="P118" s="12">
        <v>1</v>
      </c>
      <c r="Q118" s="12" t="s">
        <v>526</v>
      </c>
      <c r="R118" s="12">
        <v>1</v>
      </c>
      <c r="S118" s="12">
        <v>1</v>
      </c>
    </row>
    <row r="119" spans="1:19" ht="18" x14ac:dyDescent="0.25">
      <c r="A119" t="str">
        <f>'raw data'!H119</f>
        <v>Twitter</v>
      </c>
      <c r="B119" s="15">
        <v>3</v>
      </c>
      <c r="C119" s="12">
        <v>4</v>
      </c>
      <c r="D119" s="12" t="s">
        <v>526</v>
      </c>
      <c r="E119" s="12" t="s">
        <v>526</v>
      </c>
      <c r="F119" s="12">
        <v>5</v>
      </c>
      <c r="G119" s="12">
        <v>5</v>
      </c>
      <c r="H119" s="12">
        <v>5</v>
      </c>
      <c r="I119" s="12">
        <v>2</v>
      </c>
      <c r="J119" s="12">
        <v>5</v>
      </c>
      <c r="K119" s="12" t="s">
        <v>526</v>
      </c>
      <c r="L119" s="12">
        <v>1</v>
      </c>
      <c r="M119" s="12">
        <v>0</v>
      </c>
      <c r="N119" s="12">
        <v>1</v>
      </c>
      <c r="O119" s="12">
        <v>5</v>
      </c>
      <c r="P119" s="12">
        <v>1</v>
      </c>
      <c r="Q119" s="12">
        <v>3</v>
      </c>
      <c r="R119" s="12">
        <v>1</v>
      </c>
      <c r="S119" s="12">
        <v>0</v>
      </c>
    </row>
    <row r="120" spans="1:19" ht="18" x14ac:dyDescent="0.25">
      <c r="A120" t="str">
        <f>'raw data'!H120</f>
        <v>Whatsapp</v>
      </c>
      <c r="B120" s="15">
        <v>2</v>
      </c>
      <c r="C120" s="12">
        <v>3</v>
      </c>
      <c r="D120" s="12" t="s">
        <v>526</v>
      </c>
      <c r="E120" s="12" t="s">
        <v>526</v>
      </c>
      <c r="F120" s="12">
        <v>5</v>
      </c>
      <c r="G120" s="12">
        <v>2</v>
      </c>
      <c r="H120" s="12">
        <v>2</v>
      </c>
      <c r="I120" s="12">
        <v>2</v>
      </c>
      <c r="J120" s="12">
        <v>2</v>
      </c>
      <c r="K120" s="12">
        <v>0</v>
      </c>
      <c r="L120" s="12">
        <v>0</v>
      </c>
      <c r="M120" s="12" t="s">
        <v>526</v>
      </c>
      <c r="N120" s="12">
        <v>1</v>
      </c>
      <c r="O120" s="12">
        <v>5</v>
      </c>
      <c r="P120" s="12">
        <v>1</v>
      </c>
      <c r="Q120" s="12">
        <v>2</v>
      </c>
      <c r="R120" s="12">
        <v>1</v>
      </c>
      <c r="S120" s="12">
        <v>1</v>
      </c>
    </row>
    <row r="121" spans="1:19" ht="18" x14ac:dyDescent="0.25">
      <c r="A121" t="str">
        <f>'raw data'!H121</f>
        <v>Twitter</v>
      </c>
      <c r="B121" s="15">
        <v>3</v>
      </c>
      <c r="C121" s="12">
        <v>2</v>
      </c>
      <c r="D121" s="12" t="s">
        <v>526</v>
      </c>
      <c r="E121" s="12" t="s">
        <v>526</v>
      </c>
      <c r="F121" s="12">
        <v>2</v>
      </c>
      <c r="G121" s="12" t="s">
        <v>526</v>
      </c>
      <c r="H121" s="12">
        <v>5</v>
      </c>
      <c r="I121" s="12" t="s">
        <v>526</v>
      </c>
      <c r="J121" s="12">
        <v>2</v>
      </c>
      <c r="K121" s="12">
        <v>1</v>
      </c>
      <c r="L121" s="12">
        <v>1</v>
      </c>
      <c r="M121" s="12">
        <v>0</v>
      </c>
      <c r="N121" s="12">
        <v>1</v>
      </c>
      <c r="O121" s="12">
        <v>4</v>
      </c>
      <c r="P121" s="12">
        <v>0</v>
      </c>
      <c r="Q121" s="12" t="s">
        <v>526</v>
      </c>
      <c r="R121" s="12">
        <v>1</v>
      </c>
      <c r="S121" s="12" t="s">
        <v>526</v>
      </c>
    </row>
    <row r="122" spans="1:19" ht="18" x14ac:dyDescent="0.25">
      <c r="A122" t="str">
        <f>'raw data'!H122</f>
        <v>Twitter</v>
      </c>
      <c r="B122" s="15">
        <v>3</v>
      </c>
      <c r="C122" s="12">
        <v>5</v>
      </c>
      <c r="D122" s="12">
        <v>1</v>
      </c>
      <c r="E122" s="12">
        <v>1</v>
      </c>
      <c r="F122" s="12" t="s">
        <v>526</v>
      </c>
      <c r="G122" s="12" t="s">
        <v>526</v>
      </c>
      <c r="H122" s="12">
        <v>5</v>
      </c>
      <c r="I122" s="12">
        <v>5</v>
      </c>
      <c r="J122" s="12">
        <v>2</v>
      </c>
      <c r="K122" s="12">
        <v>1</v>
      </c>
      <c r="L122" s="12">
        <v>1</v>
      </c>
      <c r="M122" s="12">
        <v>0</v>
      </c>
      <c r="N122" s="12">
        <v>0</v>
      </c>
      <c r="O122" s="12">
        <v>4</v>
      </c>
      <c r="P122" s="12">
        <v>0</v>
      </c>
      <c r="Q122" s="12" t="s">
        <v>526</v>
      </c>
      <c r="R122" s="12">
        <v>1</v>
      </c>
      <c r="S122" s="12">
        <v>1</v>
      </c>
    </row>
    <row r="123" spans="1:19" ht="18" x14ac:dyDescent="0.25">
      <c r="A123" t="str">
        <f>'raw data'!H123</f>
        <v>Whatsapp</v>
      </c>
      <c r="B123" s="15">
        <v>2</v>
      </c>
      <c r="C123" s="12">
        <v>3</v>
      </c>
      <c r="D123" s="12" t="s">
        <v>526</v>
      </c>
      <c r="E123" s="12" t="s">
        <v>526</v>
      </c>
      <c r="F123" s="12">
        <v>5</v>
      </c>
      <c r="G123" s="12">
        <v>2</v>
      </c>
      <c r="H123" s="12">
        <v>2</v>
      </c>
      <c r="I123" s="12">
        <v>1</v>
      </c>
      <c r="J123" s="12">
        <v>1</v>
      </c>
      <c r="K123" s="12">
        <v>0</v>
      </c>
      <c r="L123" s="12">
        <v>0</v>
      </c>
      <c r="M123" s="12" t="s">
        <v>526</v>
      </c>
      <c r="N123" s="12">
        <v>1</v>
      </c>
      <c r="O123" s="12">
        <v>5</v>
      </c>
      <c r="P123" s="12">
        <v>0</v>
      </c>
      <c r="Q123" s="12" t="s">
        <v>526</v>
      </c>
      <c r="R123" s="12">
        <v>1</v>
      </c>
      <c r="S123" s="12">
        <v>1</v>
      </c>
    </row>
    <row r="124" spans="1:19" ht="18" x14ac:dyDescent="0.25">
      <c r="A124" t="str">
        <f>'raw data'!H124</f>
        <v>Twitter</v>
      </c>
      <c r="B124" s="15">
        <v>3</v>
      </c>
      <c r="C124" s="12">
        <v>3</v>
      </c>
      <c r="D124" s="12" t="s">
        <v>526</v>
      </c>
      <c r="E124" s="12" t="s">
        <v>526</v>
      </c>
      <c r="F124" s="12">
        <v>5</v>
      </c>
      <c r="G124" s="12">
        <v>2</v>
      </c>
      <c r="H124" s="12">
        <v>2</v>
      </c>
      <c r="I124" s="12">
        <v>1</v>
      </c>
      <c r="J124" s="12">
        <v>1</v>
      </c>
      <c r="K124" s="12">
        <v>1</v>
      </c>
      <c r="L124" s="12">
        <v>0</v>
      </c>
      <c r="M124" s="12" t="s">
        <v>526</v>
      </c>
      <c r="N124" s="12">
        <v>1</v>
      </c>
      <c r="O124" s="12">
        <v>5</v>
      </c>
      <c r="P124" s="12">
        <v>0</v>
      </c>
      <c r="Q124" s="12" t="s">
        <v>526</v>
      </c>
      <c r="R124" s="12" t="s">
        <v>526</v>
      </c>
      <c r="S124" s="12">
        <v>1</v>
      </c>
    </row>
    <row r="125" spans="1:19" ht="18" x14ac:dyDescent="0.25">
      <c r="A125" t="str">
        <f>'raw data'!H125</f>
        <v>Twitter</v>
      </c>
      <c r="B125" s="15">
        <v>3</v>
      </c>
      <c r="C125" s="12">
        <v>4</v>
      </c>
      <c r="D125" s="12" t="s">
        <v>526</v>
      </c>
      <c r="E125" s="12" t="s">
        <v>526</v>
      </c>
      <c r="F125" s="12" t="s">
        <v>526</v>
      </c>
      <c r="G125" s="12" t="s">
        <v>526</v>
      </c>
      <c r="H125" s="12">
        <v>5</v>
      </c>
      <c r="I125" s="12" t="s">
        <v>526</v>
      </c>
      <c r="J125" s="12">
        <v>2</v>
      </c>
      <c r="K125" s="12">
        <v>1</v>
      </c>
      <c r="L125" s="12">
        <v>1</v>
      </c>
      <c r="M125" s="12">
        <v>1</v>
      </c>
      <c r="N125" s="12">
        <v>0</v>
      </c>
      <c r="O125" s="12">
        <v>1</v>
      </c>
      <c r="P125" s="12">
        <v>1</v>
      </c>
      <c r="Q125" s="12">
        <v>4</v>
      </c>
      <c r="R125" s="12">
        <v>1</v>
      </c>
      <c r="S125" s="12">
        <v>1</v>
      </c>
    </row>
    <row r="126" spans="1:19" ht="18" x14ac:dyDescent="0.25">
      <c r="A126" t="str">
        <f>'raw data'!H126</f>
        <v>Twitter</v>
      </c>
      <c r="B126" s="15">
        <v>3</v>
      </c>
      <c r="C126" s="12">
        <v>4</v>
      </c>
      <c r="D126" s="12" t="s">
        <v>526</v>
      </c>
      <c r="E126" s="12" t="s">
        <v>526</v>
      </c>
      <c r="F126" s="12" t="s">
        <v>526</v>
      </c>
      <c r="G126" s="12">
        <v>5</v>
      </c>
      <c r="H126" s="12">
        <v>2</v>
      </c>
      <c r="I126" s="12">
        <v>2</v>
      </c>
      <c r="J126" s="12">
        <v>2</v>
      </c>
      <c r="K126" s="12">
        <v>1</v>
      </c>
      <c r="L126" s="12">
        <v>0</v>
      </c>
      <c r="M126" s="12">
        <v>0</v>
      </c>
      <c r="N126" s="12">
        <v>0</v>
      </c>
      <c r="O126" s="12">
        <v>1</v>
      </c>
      <c r="P126" s="12">
        <v>0</v>
      </c>
      <c r="Q126" s="12" t="s">
        <v>526</v>
      </c>
      <c r="R126" s="12" t="s">
        <v>526</v>
      </c>
      <c r="S126" s="12" t="s">
        <v>526</v>
      </c>
    </row>
    <row r="127" spans="1:19" ht="18" x14ac:dyDescent="0.25">
      <c r="A127" t="str">
        <f>'raw data'!H127</f>
        <v>Twitter</v>
      </c>
      <c r="B127" s="15">
        <v>3</v>
      </c>
      <c r="C127" s="12">
        <v>3</v>
      </c>
      <c r="D127" s="12">
        <v>2</v>
      </c>
      <c r="E127" s="12">
        <v>5</v>
      </c>
      <c r="F127" s="12">
        <v>2</v>
      </c>
      <c r="G127" s="12">
        <v>1</v>
      </c>
      <c r="H127" s="12">
        <v>1</v>
      </c>
      <c r="I127" s="12" t="s">
        <v>526</v>
      </c>
      <c r="J127" s="12">
        <v>5</v>
      </c>
      <c r="K127" s="12">
        <v>1</v>
      </c>
      <c r="L127" s="12">
        <v>1</v>
      </c>
      <c r="M127" s="12">
        <v>1</v>
      </c>
      <c r="N127" s="12" t="s">
        <v>526</v>
      </c>
      <c r="O127" s="12">
        <v>3</v>
      </c>
      <c r="P127" s="12">
        <v>1</v>
      </c>
      <c r="Q127" s="12">
        <v>1</v>
      </c>
      <c r="R127" s="12">
        <v>0</v>
      </c>
      <c r="S127" s="12" t="s">
        <v>526</v>
      </c>
    </row>
    <row r="128" spans="1:19" ht="18" x14ac:dyDescent="0.25">
      <c r="A128" t="str">
        <f>'raw data'!H128</f>
        <v>Facebook</v>
      </c>
      <c r="B128" s="15">
        <v>1</v>
      </c>
      <c r="C128" s="12">
        <v>1</v>
      </c>
      <c r="D128" s="12">
        <v>1</v>
      </c>
      <c r="E128" s="12">
        <v>2</v>
      </c>
      <c r="F128" s="12">
        <v>2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4</v>
      </c>
      <c r="P128" s="12" t="s">
        <v>526</v>
      </c>
      <c r="Q128" s="12" t="s">
        <v>526</v>
      </c>
      <c r="R128" s="12">
        <v>1</v>
      </c>
      <c r="S128" s="12" t="s">
        <v>526</v>
      </c>
    </row>
    <row r="129" spans="1:19" ht="18" x14ac:dyDescent="0.25">
      <c r="A129" t="str">
        <f>'raw data'!H129</f>
        <v>Twitter</v>
      </c>
      <c r="B129" s="15">
        <v>3</v>
      </c>
      <c r="C129" s="12">
        <v>3</v>
      </c>
      <c r="D129" s="12">
        <v>2</v>
      </c>
      <c r="E129" s="12">
        <v>4</v>
      </c>
      <c r="F129" s="12">
        <v>5</v>
      </c>
      <c r="G129" s="12">
        <v>2</v>
      </c>
      <c r="H129" s="12">
        <v>2</v>
      </c>
      <c r="I129" s="12">
        <v>2</v>
      </c>
      <c r="J129" s="12">
        <v>2</v>
      </c>
      <c r="K129" s="12">
        <v>1</v>
      </c>
      <c r="L129" s="12">
        <v>1</v>
      </c>
      <c r="M129" s="12">
        <v>0</v>
      </c>
      <c r="N129" s="12">
        <v>1</v>
      </c>
      <c r="O129" s="12">
        <v>4</v>
      </c>
      <c r="P129" s="12">
        <v>1</v>
      </c>
      <c r="Q129" s="12">
        <v>2</v>
      </c>
      <c r="R129" s="12">
        <v>1</v>
      </c>
      <c r="S129" s="12">
        <v>1</v>
      </c>
    </row>
    <row r="130" spans="1:19" ht="18" x14ac:dyDescent="0.25">
      <c r="A130" t="str">
        <f>'raw data'!H130</f>
        <v>Twitter</v>
      </c>
      <c r="B130" s="15">
        <v>3</v>
      </c>
      <c r="C130" s="12">
        <v>3</v>
      </c>
      <c r="D130" s="12">
        <v>2</v>
      </c>
      <c r="E130" s="12">
        <v>4</v>
      </c>
      <c r="F130" s="12">
        <v>5</v>
      </c>
      <c r="G130" s="12">
        <v>2</v>
      </c>
      <c r="H130" s="12">
        <v>2</v>
      </c>
      <c r="I130" s="12">
        <v>2</v>
      </c>
      <c r="J130" s="12">
        <v>2</v>
      </c>
      <c r="K130" s="12">
        <v>1</v>
      </c>
      <c r="L130" s="12">
        <v>1</v>
      </c>
      <c r="M130" s="12" t="s">
        <v>526</v>
      </c>
      <c r="N130" s="12">
        <v>1</v>
      </c>
      <c r="O130" s="12">
        <v>4</v>
      </c>
      <c r="P130" s="12">
        <v>1</v>
      </c>
      <c r="Q130" s="12">
        <v>2</v>
      </c>
      <c r="R130" s="12">
        <v>1</v>
      </c>
      <c r="S130" s="12">
        <v>1</v>
      </c>
    </row>
    <row r="131" spans="1:19" ht="18" x14ac:dyDescent="0.25">
      <c r="A131" t="str">
        <f>'raw data'!H131</f>
        <v>Twitter</v>
      </c>
      <c r="B131" s="15">
        <v>3</v>
      </c>
      <c r="C131" s="12">
        <v>4</v>
      </c>
      <c r="D131" s="12" t="s">
        <v>526</v>
      </c>
      <c r="E131" s="12" t="s">
        <v>526</v>
      </c>
      <c r="F131" s="12" t="s">
        <v>526</v>
      </c>
      <c r="G131" s="12" t="s">
        <v>526</v>
      </c>
      <c r="H131" s="12">
        <v>5</v>
      </c>
      <c r="I131" s="12" t="s">
        <v>526</v>
      </c>
      <c r="J131" s="12">
        <v>2</v>
      </c>
      <c r="K131" s="12">
        <v>1</v>
      </c>
      <c r="L131" s="12">
        <v>1</v>
      </c>
      <c r="M131" s="12">
        <v>1</v>
      </c>
      <c r="N131" s="12">
        <v>0</v>
      </c>
      <c r="O131" s="12">
        <v>3</v>
      </c>
      <c r="P131" s="12">
        <v>1</v>
      </c>
      <c r="Q131" s="12">
        <v>1</v>
      </c>
      <c r="R131" s="12">
        <v>1</v>
      </c>
      <c r="S131" s="12">
        <v>1</v>
      </c>
    </row>
    <row r="132" spans="1:19" ht="18" x14ac:dyDescent="0.25">
      <c r="A132" t="str">
        <f>'raw data'!H132</f>
        <v>Whatsapp</v>
      </c>
      <c r="B132" s="15">
        <v>2</v>
      </c>
      <c r="C132" s="12">
        <v>1</v>
      </c>
      <c r="D132" s="12">
        <v>1</v>
      </c>
      <c r="E132" s="12">
        <v>1</v>
      </c>
      <c r="F132" s="12">
        <v>2</v>
      </c>
      <c r="G132" s="12">
        <v>1</v>
      </c>
      <c r="H132" s="12" t="s">
        <v>526</v>
      </c>
      <c r="I132" s="12">
        <v>1</v>
      </c>
      <c r="J132" s="12">
        <v>1</v>
      </c>
      <c r="K132" s="12">
        <v>1</v>
      </c>
      <c r="L132" s="12">
        <v>1</v>
      </c>
      <c r="M132" s="12">
        <v>0</v>
      </c>
      <c r="N132" s="12">
        <v>1</v>
      </c>
      <c r="O132" s="12">
        <v>2</v>
      </c>
      <c r="P132" s="12">
        <v>0</v>
      </c>
      <c r="Q132" s="12" t="s">
        <v>526</v>
      </c>
      <c r="R132" s="12">
        <v>1</v>
      </c>
      <c r="S132" s="12">
        <v>1</v>
      </c>
    </row>
    <row r="133" spans="1:19" ht="18" x14ac:dyDescent="0.25">
      <c r="A133" t="str">
        <f>'raw data'!H133</f>
        <v>Facebook</v>
      </c>
      <c r="B133" s="15">
        <v>1</v>
      </c>
      <c r="C133" s="12">
        <v>1</v>
      </c>
      <c r="D133" s="12">
        <v>1</v>
      </c>
      <c r="E133" s="12">
        <v>2</v>
      </c>
      <c r="F133" s="12">
        <v>2</v>
      </c>
      <c r="G133" s="12">
        <v>1</v>
      </c>
      <c r="H133" s="12">
        <v>1</v>
      </c>
      <c r="I133" s="12">
        <v>1</v>
      </c>
      <c r="J133" s="12">
        <v>1</v>
      </c>
      <c r="K133" s="12">
        <v>0</v>
      </c>
      <c r="L133" s="12" t="s">
        <v>526</v>
      </c>
      <c r="M133" s="12">
        <v>1</v>
      </c>
      <c r="N133" s="12">
        <v>1</v>
      </c>
      <c r="O133" s="12">
        <v>1</v>
      </c>
      <c r="P133" s="12" t="s">
        <v>526</v>
      </c>
      <c r="Q133" s="12" t="s">
        <v>526</v>
      </c>
      <c r="R133" s="12">
        <v>1</v>
      </c>
      <c r="S133" s="12">
        <v>0</v>
      </c>
    </row>
    <row r="134" spans="1:19" ht="18" x14ac:dyDescent="0.25">
      <c r="A134" t="str">
        <f>'raw data'!H134</f>
        <v>Twitter</v>
      </c>
      <c r="B134" s="15">
        <v>3</v>
      </c>
      <c r="C134" s="12">
        <v>3</v>
      </c>
      <c r="D134" s="12">
        <v>4</v>
      </c>
      <c r="E134" s="12" t="s">
        <v>526</v>
      </c>
      <c r="F134" s="12" t="s">
        <v>526</v>
      </c>
      <c r="G134" s="12">
        <v>1</v>
      </c>
      <c r="H134" s="12">
        <v>2</v>
      </c>
      <c r="I134" s="12">
        <v>1</v>
      </c>
      <c r="J134" s="12">
        <v>2</v>
      </c>
      <c r="K134" s="12">
        <v>0</v>
      </c>
      <c r="L134" s="12">
        <v>0</v>
      </c>
      <c r="M134" s="12">
        <v>0</v>
      </c>
      <c r="N134" s="12">
        <v>1</v>
      </c>
      <c r="O134" s="12">
        <v>3</v>
      </c>
      <c r="P134" s="12">
        <v>1</v>
      </c>
      <c r="Q134" s="12">
        <v>3</v>
      </c>
      <c r="R134" s="12" t="s">
        <v>526</v>
      </c>
      <c r="S134" s="12">
        <v>1</v>
      </c>
    </row>
    <row r="135" spans="1:19" ht="18" x14ac:dyDescent="0.25">
      <c r="A135" t="str">
        <f>'raw data'!H135</f>
        <v>Telegram</v>
      </c>
      <c r="B135" s="15">
        <v>4</v>
      </c>
      <c r="C135" s="12">
        <v>3</v>
      </c>
      <c r="D135" s="12">
        <v>2</v>
      </c>
      <c r="E135" s="12">
        <v>1</v>
      </c>
      <c r="F135" s="12">
        <v>5</v>
      </c>
      <c r="G135" s="12">
        <v>5</v>
      </c>
      <c r="H135" s="12">
        <v>5</v>
      </c>
      <c r="I135" s="12">
        <v>2</v>
      </c>
      <c r="J135" s="12">
        <v>2</v>
      </c>
      <c r="K135" s="12">
        <v>1</v>
      </c>
      <c r="L135" s="12">
        <v>1</v>
      </c>
      <c r="M135" s="12">
        <v>0</v>
      </c>
      <c r="N135" s="12">
        <v>1</v>
      </c>
      <c r="O135" s="12">
        <v>5</v>
      </c>
      <c r="P135" s="12">
        <v>1</v>
      </c>
      <c r="Q135" s="12">
        <v>2</v>
      </c>
      <c r="R135" s="12">
        <v>1</v>
      </c>
      <c r="S135" s="12">
        <v>1</v>
      </c>
    </row>
    <row r="136" spans="1:19" ht="18" x14ac:dyDescent="0.25">
      <c r="A136" t="str">
        <f>'raw data'!H136</f>
        <v>Twitter</v>
      </c>
      <c r="B136" s="15">
        <v>3</v>
      </c>
      <c r="C136" s="12">
        <v>4</v>
      </c>
      <c r="D136" s="12" t="s">
        <v>526</v>
      </c>
      <c r="E136" s="12" t="s">
        <v>526</v>
      </c>
      <c r="F136" s="12" t="s">
        <v>526</v>
      </c>
      <c r="G136" s="12" t="s">
        <v>526</v>
      </c>
      <c r="H136" s="12">
        <v>5</v>
      </c>
      <c r="I136" s="12" t="s">
        <v>526</v>
      </c>
      <c r="J136" s="12" t="s">
        <v>526</v>
      </c>
      <c r="K136" s="12">
        <v>1</v>
      </c>
      <c r="L136" s="12">
        <v>1</v>
      </c>
      <c r="M136" s="12">
        <v>1</v>
      </c>
      <c r="N136" s="12">
        <v>0</v>
      </c>
      <c r="O136" s="12">
        <v>4</v>
      </c>
      <c r="P136" s="12">
        <v>1</v>
      </c>
      <c r="Q136" s="12">
        <v>3</v>
      </c>
      <c r="R136" s="12">
        <v>1</v>
      </c>
      <c r="S136" s="12">
        <v>0</v>
      </c>
    </row>
    <row r="137" spans="1:19" ht="18" x14ac:dyDescent="0.25">
      <c r="A137" t="str">
        <f>'raw data'!H137</f>
        <v>Whatsapp</v>
      </c>
      <c r="B137" s="15">
        <v>2</v>
      </c>
      <c r="C137" s="12">
        <v>3</v>
      </c>
      <c r="D137" s="12">
        <v>2</v>
      </c>
      <c r="E137" s="12">
        <v>2</v>
      </c>
      <c r="F137" s="12">
        <v>1</v>
      </c>
      <c r="G137" s="12">
        <v>2</v>
      </c>
      <c r="H137" s="12">
        <v>2</v>
      </c>
      <c r="I137" s="12">
        <v>2</v>
      </c>
      <c r="J137" s="12">
        <v>1</v>
      </c>
      <c r="K137" s="12">
        <v>1</v>
      </c>
      <c r="L137" s="12" t="s">
        <v>526</v>
      </c>
      <c r="M137" s="12">
        <v>0</v>
      </c>
      <c r="N137" s="12">
        <v>0</v>
      </c>
      <c r="O137" s="12">
        <v>3</v>
      </c>
      <c r="P137" s="12">
        <v>1</v>
      </c>
      <c r="Q137" s="12">
        <v>1</v>
      </c>
      <c r="R137" s="12">
        <v>1</v>
      </c>
      <c r="S137" s="12">
        <v>1</v>
      </c>
    </row>
    <row r="138" spans="1:19" ht="18" x14ac:dyDescent="0.25">
      <c r="A138" t="str">
        <f>'raw data'!H138</f>
        <v>Twitter</v>
      </c>
      <c r="B138" s="15">
        <v>3</v>
      </c>
      <c r="C138" s="12">
        <v>3</v>
      </c>
      <c r="D138" s="12">
        <v>4</v>
      </c>
      <c r="E138" s="12" t="s">
        <v>526</v>
      </c>
      <c r="F138" s="12">
        <v>5</v>
      </c>
      <c r="G138" s="12">
        <v>2</v>
      </c>
      <c r="H138" s="12">
        <v>2</v>
      </c>
      <c r="I138" s="12">
        <v>2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4</v>
      </c>
      <c r="P138" s="12">
        <v>1</v>
      </c>
      <c r="Q138" s="12">
        <v>2</v>
      </c>
      <c r="R138" s="12">
        <v>1</v>
      </c>
      <c r="S138" s="12">
        <v>1</v>
      </c>
    </row>
    <row r="139" spans="1:19" ht="18" x14ac:dyDescent="0.25">
      <c r="A139" t="str">
        <f>'raw data'!H139</f>
        <v>Whatsapp</v>
      </c>
      <c r="B139" s="15">
        <v>2</v>
      </c>
      <c r="C139" s="12">
        <v>3</v>
      </c>
      <c r="D139" s="12">
        <v>2</v>
      </c>
      <c r="E139" s="12">
        <v>2</v>
      </c>
      <c r="F139" s="12">
        <v>1</v>
      </c>
      <c r="G139" s="12">
        <v>2</v>
      </c>
      <c r="H139" s="12">
        <v>2</v>
      </c>
      <c r="I139" s="12">
        <v>2</v>
      </c>
      <c r="J139" s="12">
        <v>1</v>
      </c>
      <c r="K139" s="12">
        <v>1</v>
      </c>
      <c r="L139" s="12" t="s">
        <v>526</v>
      </c>
      <c r="M139" s="12">
        <v>0</v>
      </c>
      <c r="N139" s="12">
        <v>0</v>
      </c>
      <c r="O139" s="12">
        <v>4</v>
      </c>
      <c r="P139" s="12">
        <v>1</v>
      </c>
      <c r="Q139" s="12">
        <v>1</v>
      </c>
      <c r="R139" s="12">
        <v>1</v>
      </c>
      <c r="S139" s="12">
        <v>0</v>
      </c>
    </row>
    <row r="140" spans="1:19" ht="18" x14ac:dyDescent="0.25">
      <c r="A140" t="str">
        <f>'raw data'!H140</f>
        <v>Twitter</v>
      </c>
      <c r="B140" s="15">
        <v>3</v>
      </c>
      <c r="C140" s="12">
        <v>3</v>
      </c>
      <c r="D140" s="12">
        <v>4</v>
      </c>
      <c r="E140" s="12" t="s">
        <v>526</v>
      </c>
      <c r="F140" s="12" t="s">
        <v>526</v>
      </c>
      <c r="G140" s="12">
        <v>1</v>
      </c>
      <c r="H140" s="12">
        <v>2</v>
      </c>
      <c r="I140" s="12">
        <v>1</v>
      </c>
      <c r="J140" s="12">
        <v>1</v>
      </c>
      <c r="K140" s="12">
        <v>0</v>
      </c>
      <c r="L140" s="12">
        <v>0</v>
      </c>
      <c r="M140" s="12">
        <v>0</v>
      </c>
      <c r="N140" s="12">
        <v>1</v>
      </c>
      <c r="O140" s="12">
        <v>5</v>
      </c>
      <c r="P140" s="12">
        <v>0</v>
      </c>
      <c r="Q140" s="12" t="s">
        <v>526</v>
      </c>
      <c r="R140" s="12" t="s">
        <v>526</v>
      </c>
      <c r="S140" s="12">
        <v>1</v>
      </c>
    </row>
    <row r="141" spans="1:19" ht="18" x14ac:dyDescent="0.25">
      <c r="A141" t="str">
        <f>'raw data'!H141</f>
        <v>Twitter</v>
      </c>
      <c r="B141" s="15">
        <v>3</v>
      </c>
      <c r="C141" s="12">
        <v>5</v>
      </c>
      <c r="D141" s="12">
        <v>1</v>
      </c>
      <c r="E141" s="12">
        <v>1</v>
      </c>
      <c r="F141" s="12" t="s">
        <v>526</v>
      </c>
      <c r="G141" s="12" t="s">
        <v>526</v>
      </c>
      <c r="H141" s="12">
        <v>5</v>
      </c>
      <c r="I141" s="12">
        <v>5</v>
      </c>
      <c r="J141" s="12">
        <v>2</v>
      </c>
      <c r="K141" s="12">
        <v>1</v>
      </c>
      <c r="L141" s="12">
        <v>1</v>
      </c>
      <c r="M141" s="12">
        <v>0</v>
      </c>
      <c r="N141" s="12">
        <v>0</v>
      </c>
      <c r="O141" s="12">
        <v>4</v>
      </c>
      <c r="P141" s="12">
        <v>0</v>
      </c>
      <c r="Q141" s="12" t="s">
        <v>526</v>
      </c>
      <c r="R141" s="12">
        <v>1</v>
      </c>
      <c r="S141" s="12">
        <v>1</v>
      </c>
    </row>
    <row r="142" spans="1:19" ht="18" x14ac:dyDescent="0.25">
      <c r="A142" t="str">
        <f>'raw data'!H142</f>
        <v>Twitter</v>
      </c>
      <c r="B142" s="15">
        <v>3</v>
      </c>
      <c r="C142" s="12">
        <v>3</v>
      </c>
      <c r="D142" s="12">
        <v>2</v>
      </c>
      <c r="E142" s="12">
        <v>5</v>
      </c>
      <c r="F142" s="12">
        <v>2</v>
      </c>
      <c r="G142" s="12">
        <v>1</v>
      </c>
      <c r="H142" s="12">
        <v>1</v>
      </c>
      <c r="I142" s="12" t="s">
        <v>526</v>
      </c>
      <c r="J142" s="12">
        <v>5</v>
      </c>
      <c r="K142" s="12">
        <v>1</v>
      </c>
      <c r="L142" s="12">
        <v>1</v>
      </c>
      <c r="M142" s="12">
        <v>1</v>
      </c>
      <c r="N142" s="12">
        <v>1</v>
      </c>
      <c r="O142" s="12">
        <v>3</v>
      </c>
      <c r="P142" s="12">
        <v>0</v>
      </c>
      <c r="Q142" s="12" t="s">
        <v>526</v>
      </c>
      <c r="R142" s="12">
        <v>0</v>
      </c>
      <c r="S142" s="12" t="s">
        <v>526</v>
      </c>
    </row>
    <row r="143" spans="1:19" ht="18" x14ac:dyDescent="0.25">
      <c r="A143" t="str">
        <f>'raw data'!H143</f>
        <v>Twitter</v>
      </c>
      <c r="B143" s="15">
        <v>3</v>
      </c>
      <c r="C143" s="12">
        <v>4</v>
      </c>
      <c r="D143" s="12" t="s">
        <v>526</v>
      </c>
      <c r="E143" s="12" t="s">
        <v>526</v>
      </c>
      <c r="F143" s="12" t="s">
        <v>526</v>
      </c>
      <c r="G143" s="12" t="s">
        <v>526</v>
      </c>
      <c r="H143" s="12">
        <v>5</v>
      </c>
      <c r="I143" s="12">
        <v>5</v>
      </c>
      <c r="J143" s="12">
        <v>2</v>
      </c>
      <c r="K143" s="12">
        <v>1</v>
      </c>
      <c r="L143" s="12">
        <v>1</v>
      </c>
      <c r="M143" s="12">
        <v>1</v>
      </c>
      <c r="N143" s="12">
        <v>0</v>
      </c>
      <c r="O143" s="12">
        <v>3</v>
      </c>
      <c r="P143" s="12">
        <v>1</v>
      </c>
      <c r="Q143" s="12">
        <v>1</v>
      </c>
      <c r="R143" s="12">
        <v>1</v>
      </c>
      <c r="S143" s="12">
        <v>1</v>
      </c>
    </row>
    <row r="144" spans="1:19" ht="18" x14ac:dyDescent="0.25">
      <c r="A144" t="str">
        <f>'raw data'!H144</f>
        <v>Whatsapp</v>
      </c>
      <c r="B144" s="15">
        <v>2</v>
      </c>
      <c r="C144" s="12">
        <v>3</v>
      </c>
      <c r="D144" s="12">
        <v>4</v>
      </c>
      <c r="E144" s="12" t="s">
        <v>526</v>
      </c>
      <c r="F144" s="12">
        <v>5</v>
      </c>
      <c r="G144" s="12">
        <v>5</v>
      </c>
      <c r="H144" s="12">
        <v>2</v>
      </c>
      <c r="I144" s="12">
        <v>5</v>
      </c>
      <c r="J144" s="12">
        <v>2</v>
      </c>
      <c r="K144" s="12">
        <v>1</v>
      </c>
      <c r="L144" s="12">
        <v>1</v>
      </c>
      <c r="M144" s="12">
        <v>0</v>
      </c>
      <c r="N144" s="12">
        <v>0</v>
      </c>
      <c r="O144" s="12">
        <v>2</v>
      </c>
      <c r="P144" s="12">
        <v>0</v>
      </c>
      <c r="Q144" s="12" t="s">
        <v>526</v>
      </c>
      <c r="R144" s="12">
        <v>1</v>
      </c>
      <c r="S144" s="12">
        <v>1</v>
      </c>
    </row>
    <row r="145" spans="1:19" ht="18" x14ac:dyDescent="0.25">
      <c r="A145" t="str">
        <f>'raw data'!H145</f>
        <v>Twitter</v>
      </c>
      <c r="B145" s="15">
        <v>3</v>
      </c>
      <c r="C145" s="12">
        <v>3</v>
      </c>
      <c r="D145" s="12">
        <v>4</v>
      </c>
      <c r="E145" s="12" t="s">
        <v>526</v>
      </c>
      <c r="F145" s="12">
        <v>5</v>
      </c>
      <c r="G145" s="12">
        <v>1</v>
      </c>
      <c r="H145" s="12">
        <v>2</v>
      </c>
      <c r="I145" s="12">
        <v>1</v>
      </c>
      <c r="J145" s="12">
        <v>1</v>
      </c>
      <c r="K145" s="12">
        <v>0</v>
      </c>
      <c r="L145" s="12">
        <v>0</v>
      </c>
      <c r="M145" s="12">
        <v>0</v>
      </c>
      <c r="N145" s="12">
        <v>1</v>
      </c>
      <c r="O145" s="12">
        <v>5</v>
      </c>
      <c r="P145" s="12">
        <v>0</v>
      </c>
      <c r="Q145" s="12" t="s">
        <v>526</v>
      </c>
      <c r="R145" s="12" t="s">
        <v>526</v>
      </c>
      <c r="S145" s="12">
        <v>1</v>
      </c>
    </row>
    <row r="146" spans="1:19" ht="18" x14ac:dyDescent="0.25">
      <c r="A146" t="str">
        <f>'raw data'!H146</f>
        <v>Facebook</v>
      </c>
      <c r="B146" s="15">
        <v>1</v>
      </c>
      <c r="C146" s="12">
        <v>1</v>
      </c>
      <c r="D146" s="12">
        <v>1</v>
      </c>
      <c r="E146" s="12">
        <v>2</v>
      </c>
      <c r="F146" s="12">
        <v>2</v>
      </c>
      <c r="G146" s="12">
        <v>1</v>
      </c>
      <c r="H146" s="12">
        <v>1</v>
      </c>
      <c r="I146" s="12">
        <v>1</v>
      </c>
      <c r="J146" s="12">
        <v>1</v>
      </c>
      <c r="K146" s="12">
        <v>1</v>
      </c>
      <c r="L146" s="12">
        <v>1</v>
      </c>
      <c r="M146" s="12">
        <v>1</v>
      </c>
      <c r="N146" s="12">
        <v>1</v>
      </c>
      <c r="O146" s="12">
        <v>4</v>
      </c>
      <c r="P146" s="12" t="s">
        <v>526</v>
      </c>
      <c r="Q146" s="12" t="s">
        <v>526</v>
      </c>
      <c r="R146" s="12" t="s">
        <v>526</v>
      </c>
      <c r="S146" s="12" t="s">
        <v>526</v>
      </c>
    </row>
    <row r="147" spans="1:19" ht="18" x14ac:dyDescent="0.25">
      <c r="A147" t="str">
        <f>'raw data'!H147</f>
        <v>Facebook</v>
      </c>
      <c r="B147" s="15">
        <v>1</v>
      </c>
      <c r="C147" s="12">
        <v>3</v>
      </c>
      <c r="D147" s="12">
        <v>2</v>
      </c>
      <c r="E147" s="12">
        <v>1</v>
      </c>
      <c r="F147" s="12">
        <v>1</v>
      </c>
      <c r="G147" s="12">
        <v>2</v>
      </c>
      <c r="H147" s="12">
        <v>2</v>
      </c>
      <c r="I147" s="12">
        <v>1</v>
      </c>
      <c r="J147" s="12">
        <v>1</v>
      </c>
      <c r="K147" s="12">
        <v>0</v>
      </c>
      <c r="L147" s="12">
        <v>1</v>
      </c>
      <c r="M147" s="12">
        <v>0</v>
      </c>
      <c r="N147" s="12">
        <v>0</v>
      </c>
      <c r="O147" s="12">
        <v>5</v>
      </c>
      <c r="P147" s="12">
        <v>1</v>
      </c>
      <c r="Q147" s="12">
        <v>2</v>
      </c>
      <c r="R147" s="12">
        <v>1</v>
      </c>
      <c r="S147" s="12">
        <v>0</v>
      </c>
    </row>
    <row r="148" spans="1:19" ht="18" x14ac:dyDescent="0.25">
      <c r="A148" t="str">
        <f>'raw data'!H148</f>
        <v>Twitter</v>
      </c>
      <c r="B148" s="15">
        <v>3</v>
      </c>
      <c r="C148" s="12">
        <v>4</v>
      </c>
      <c r="D148" s="12">
        <v>1</v>
      </c>
      <c r="E148" s="12">
        <v>1</v>
      </c>
      <c r="F148" s="12" t="s">
        <v>526</v>
      </c>
      <c r="G148" s="12" t="s">
        <v>526</v>
      </c>
      <c r="H148" s="12">
        <v>5</v>
      </c>
      <c r="I148" s="12">
        <v>2</v>
      </c>
      <c r="J148" s="12">
        <v>2</v>
      </c>
      <c r="K148" s="12">
        <v>1</v>
      </c>
      <c r="L148" s="12">
        <v>0</v>
      </c>
      <c r="M148" s="12">
        <v>0</v>
      </c>
      <c r="N148" s="12">
        <v>1</v>
      </c>
      <c r="O148" s="12">
        <v>4</v>
      </c>
      <c r="P148" s="12">
        <v>0</v>
      </c>
      <c r="Q148" s="12" t="s">
        <v>526</v>
      </c>
      <c r="R148" s="12">
        <v>1</v>
      </c>
      <c r="S148" s="12" t="s">
        <v>526</v>
      </c>
    </row>
    <row r="149" spans="1:19" ht="18" x14ac:dyDescent="0.25">
      <c r="A149" t="str">
        <f>'raw data'!H149</f>
        <v>Whatsapp</v>
      </c>
      <c r="B149" s="15">
        <v>2</v>
      </c>
      <c r="C149" s="12">
        <v>3</v>
      </c>
      <c r="D149" s="12">
        <v>4</v>
      </c>
      <c r="E149" s="12" t="s">
        <v>526</v>
      </c>
      <c r="F149" s="12">
        <v>1</v>
      </c>
      <c r="G149" s="12">
        <v>2</v>
      </c>
      <c r="H149" s="12">
        <v>2</v>
      </c>
      <c r="I149" s="12">
        <v>2</v>
      </c>
      <c r="J149" s="12">
        <v>1</v>
      </c>
      <c r="K149" s="12">
        <v>1</v>
      </c>
      <c r="L149" s="12" t="s">
        <v>526</v>
      </c>
      <c r="M149" s="12">
        <v>0</v>
      </c>
      <c r="N149" s="12">
        <v>0</v>
      </c>
      <c r="O149" s="12">
        <v>4</v>
      </c>
      <c r="P149" s="12">
        <v>1</v>
      </c>
      <c r="Q149" s="12">
        <v>4</v>
      </c>
      <c r="R149" s="12">
        <v>0</v>
      </c>
      <c r="S149" s="12">
        <v>0</v>
      </c>
    </row>
    <row r="150" spans="1:19" ht="18" x14ac:dyDescent="0.25">
      <c r="A150" t="str">
        <f>'raw data'!H150</f>
        <v>Twitter</v>
      </c>
      <c r="B150" s="15">
        <v>3</v>
      </c>
      <c r="C150" s="12">
        <v>3</v>
      </c>
      <c r="D150" s="12">
        <v>2</v>
      </c>
      <c r="E150" s="12">
        <v>5</v>
      </c>
      <c r="F150" s="12">
        <v>2</v>
      </c>
      <c r="G150" s="12">
        <v>1</v>
      </c>
      <c r="H150" s="12">
        <v>1</v>
      </c>
      <c r="I150" s="12" t="s">
        <v>526</v>
      </c>
      <c r="J150" s="12">
        <v>5</v>
      </c>
      <c r="K150" s="12">
        <v>1</v>
      </c>
      <c r="L150" s="12">
        <v>1</v>
      </c>
      <c r="M150" s="12">
        <v>1</v>
      </c>
      <c r="N150" s="12">
        <v>1</v>
      </c>
      <c r="O150" s="12">
        <v>3</v>
      </c>
      <c r="P150" s="12">
        <v>0</v>
      </c>
      <c r="Q150" s="12" t="s">
        <v>526</v>
      </c>
      <c r="R150" s="12">
        <v>0</v>
      </c>
      <c r="S150" s="12" t="s">
        <v>526</v>
      </c>
    </row>
    <row r="151" spans="1:19" ht="18" x14ac:dyDescent="0.25">
      <c r="A151" t="str">
        <f>'raw data'!H151</f>
        <v>Facebook</v>
      </c>
      <c r="B151" s="15">
        <v>1</v>
      </c>
      <c r="C151" s="12">
        <v>3</v>
      </c>
      <c r="D151" s="12">
        <v>4</v>
      </c>
      <c r="E151" s="12" t="s">
        <v>526</v>
      </c>
      <c r="F151" s="12">
        <v>5</v>
      </c>
      <c r="G151" s="12">
        <v>5</v>
      </c>
      <c r="H151" s="12">
        <v>5</v>
      </c>
      <c r="I151" s="12">
        <v>5</v>
      </c>
      <c r="J151" s="12">
        <v>2</v>
      </c>
      <c r="K151" s="12">
        <v>1</v>
      </c>
      <c r="L151" s="12">
        <v>1</v>
      </c>
      <c r="M151" s="12">
        <v>0</v>
      </c>
      <c r="N151" s="12">
        <v>0</v>
      </c>
      <c r="O151" s="12">
        <v>3</v>
      </c>
      <c r="P151" s="12">
        <v>0</v>
      </c>
      <c r="Q151" s="12" t="s">
        <v>526</v>
      </c>
      <c r="R151" s="12">
        <v>1</v>
      </c>
      <c r="S151" s="12">
        <v>1</v>
      </c>
    </row>
    <row r="152" spans="1:19" ht="18" x14ac:dyDescent="0.25">
      <c r="A152" t="str">
        <f>'raw data'!H152</f>
        <v>Facebook</v>
      </c>
      <c r="B152" s="15">
        <v>1</v>
      </c>
      <c r="C152" s="12">
        <v>4</v>
      </c>
      <c r="D152" s="12" t="s">
        <v>526</v>
      </c>
      <c r="E152" s="12" t="s">
        <v>526</v>
      </c>
      <c r="F152" s="12">
        <v>5</v>
      </c>
      <c r="G152" s="12">
        <v>5</v>
      </c>
      <c r="H152" s="12">
        <v>2</v>
      </c>
      <c r="I152" s="12">
        <v>2</v>
      </c>
      <c r="J152" s="12">
        <v>2</v>
      </c>
      <c r="K152" s="12">
        <v>1</v>
      </c>
      <c r="L152" s="12">
        <v>1</v>
      </c>
      <c r="M152" s="12">
        <v>0</v>
      </c>
      <c r="N152" s="12">
        <v>0</v>
      </c>
      <c r="O152" s="12">
        <v>1</v>
      </c>
      <c r="P152" s="12">
        <v>0</v>
      </c>
      <c r="Q152" s="12" t="s">
        <v>526</v>
      </c>
      <c r="R152" s="12" t="s">
        <v>526</v>
      </c>
      <c r="S152" s="12" t="s">
        <v>526</v>
      </c>
    </row>
    <row r="153" spans="1:19" ht="18" x14ac:dyDescent="0.25">
      <c r="A153" t="str">
        <f>'raw data'!H153</f>
        <v>Twitter</v>
      </c>
      <c r="B153" s="15">
        <v>3</v>
      </c>
      <c r="C153" s="12">
        <v>4</v>
      </c>
      <c r="D153" s="12" t="s">
        <v>526</v>
      </c>
      <c r="E153" s="12" t="s">
        <v>526</v>
      </c>
      <c r="F153" s="12" t="s">
        <v>526</v>
      </c>
      <c r="G153" s="12">
        <v>5</v>
      </c>
      <c r="H153" s="12">
        <v>5</v>
      </c>
      <c r="I153" s="12">
        <v>5</v>
      </c>
      <c r="J153" s="12">
        <v>2</v>
      </c>
      <c r="K153" s="12">
        <v>1</v>
      </c>
      <c r="L153" s="12">
        <v>1</v>
      </c>
      <c r="M153" s="12">
        <v>1</v>
      </c>
      <c r="N153" s="12">
        <v>0</v>
      </c>
      <c r="O153" s="12">
        <v>3</v>
      </c>
      <c r="P153" s="12">
        <v>0</v>
      </c>
      <c r="Q153" s="12" t="s">
        <v>526</v>
      </c>
      <c r="R153" s="12">
        <v>1</v>
      </c>
      <c r="S153" s="12">
        <v>1</v>
      </c>
    </row>
    <row r="154" spans="1:19" ht="18" x14ac:dyDescent="0.25">
      <c r="A154" t="str">
        <f>'raw data'!H154</f>
        <v>Telegram</v>
      </c>
      <c r="B154" s="15">
        <v>4</v>
      </c>
      <c r="C154" s="12">
        <v>5</v>
      </c>
      <c r="D154" s="12" t="s">
        <v>526</v>
      </c>
      <c r="E154" s="12" t="s">
        <v>526</v>
      </c>
      <c r="F154" s="12" t="s">
        <v>526</v>
      </c>
      <c r="G154" s="12" t="s">
        <v>526</v>
      </c>
      <c r="H154" s="12" t="s">
        <v>526</v>
      </c>
      <c r="I154" s="12" t="s">
        <v>526</v>
      </c>
      <c r="J154" s="12">
        <v>5</v>
      </c>
      <c r="K154" s="12">
        <v>1</v>
      </c>
      <c r="L154" s="12" t="s">
        <v>526</v>
      </c>
      <c r="M154" s="12">
        <v>0</v>
      </c>
      <c r="N154" s="12">
        <v>1</v>
      </c>
      <c r="O154" s="12">
        <v>4</v>
      </c>
      <c r="P154" s="12" t="s">
        <v>526</v>
      </c>
      <c r="Q154" s="12" t="s">
        <v>526</v>
      </c>
      <c r="R154" s="12">
        <v>1</v>
      </c>
      <c r="S154" s="12">
        <v>1</v>
      </c>
    </row>
    <row r="155" spans="1:19" ht="18" x14ac:dyDescent="0.25">
      <c r="A155" t="str">
        <f>'raw data'!H155</f>
        <v>Whatsapp</v>
      </c>
      <c r="B155" s="15">
        <v>2</v>
      </c>
      <c r="C155" s="12">
        <v>3</v>
      </c>
      <c r="D155" s="12" t="s">
        <v>526</v>
      </c>
      <c r="E155" s="12" t="s">
        <v>526</v>
      </c>
      <c r="F155" s="12">
        <v>5</v>
      </c>
      <c r="G155" s="12">
        <v>5</v>
      </c>
      <c r="H155" s="12">
        <v>5</v>
      </c>
      <c r="I155" s="12">
        <v>2</v>
      </c>
      <c r="J155" s="12">
        <v>2</v>
      </c>
      <c r="K155" s="12">
        <v>1</v>
      </c>
      <c r="L155" s="12">
        <v>0</v>
      </c>
      <c r="M155" s="12">
        <v>0</v>
      </c>
      <c r="N155" s="12">
        <v>1</v>
      </c>
      <c r="O155" s="12">
        <v>5</v>
      </c>
      <c r="P155" s="12">
        <v>1</v>
      </c>
      <c r="Q155" s="12">
        <v>2</v>
      </c>
      <c r="R155" s="12">
        <v>1</v>
      </c>
      <c r="S155" s="12">
        <v>1</v>
      </c>
    </row>
    <row r="156" spans="1:19" ht="18" x14ac:dyDescent="0.25">
      <c r="A156" t="str">
        <f>'raw data'!H156</f>
        <v>Twitter</v>
      </c>
      <c r="B156" s="15">
        <v>3</v>
      </c>
      <c r="C156" s="12">
        <v>5</v>
      </c>
      <c r="D156" s="12">
        <v>1</v>
      </c>
      <c r="E156" s="12">
        <v>5</v>
      </c>
      <c r="F156" s="12">
        <v>2</v>
      </c>
      <c r="G156" s="12">
        <v>1</v>
      </c>
      <c r="H156" s="12" t="s">
        <v>526</v>
      </c>
      <c r="I156" s="12" t="s">
        <v>526</v>
      </c>
      <c r="J156" s="12">
        <v>2</v>
      </c>
      <c r="K156" s="12" t="s">
        <v>526</v>
      </c>
      <c r="L156" s="12">
        <v>1</v>
      </c>
      <c r="M156" s="12">
        <v>0</v>
      </c>
      <c r="N156" s="12">
        <v>1</v>
      </c>
      <c r="O156" s="12">
        <v>4</v>
      </c>
      <c r="P156" s="12">
        <v>0</v>
      </c>
      <c r="Q156" s="12" t="s">
        <v>526</v>
      </c>
      <c r="R156" s="12">
        <v>1</v>
      </c>
      <c r="S156" s="12" t="s">
        <v>526</v>
      </c>
    </row>
    <row r="157" spans="1:19" ht="18" x14ac:dyDescent="0.25">
      <c r="A157" t="str">
        <f>'raw data'!H157</f>
        <v>Twitter</v>
      </c>
      <c r="B157" s="15">
        <v>3</v>
      </c>
      <c r="C157" s="12">
        <v>4</v>
      </c>
      <c r="D157" s="12" t="s">
        <v>526</v>
      </c>
      <c r="E157" s="12" t="s">
        <v>526</v>
      </c>
      <c r="F157" s="12">
        <v>2</v>
      </c>
      <c r="G157" s="12" t="s">
        <v>526</v>
      </c>
      <c r="H157" s="12">
        <v>5</v>
      </c>
      <c r="I157" s="12" t="s">
        <v>526</v>
      </c>
      <c r="J157" s="12" t="s">
        <v>526</v>
      </c>
      <c r="K157" s="12">
        <v>1</v>
      </c>
      <c r="L157" s="12">
        <v>1</v>
      </c>
      <c r="M157" s="12">
        <v>0</v>
      </c>
      <c r="N157" s="12">
        <v>0</v>
      </c>
      <c r="O157" s="12">
        <v>4</v>
      </c>
      <c r="P157" s="12">
        <v>1</v>
      </c>
      <c r="Q157" s="12">
        <v>3</v>
      </c>
      <c r="R157" s="12">
        <v>1</v>
      </c>
      <c r="S157" s="12">
        <v>0</v>
      </c>
    </row>
    <row r="158" spans="1:19" ht="18" x14ac:dyDescent="0.25">
      <c r="A158" t="str">
        <f>'raw data'!H158</f>
        <v>Twitter</v>
      </c>
      <c r="B158" s="15">
        <v>3</v>
      </c>
      <c r="C158" s="12">
        <v>2</v>
      </c>
      <c r="D158" s="12" t="s">
        <v>526</v>
      </c>
      <c r="E158" s="12" t="s">
        <v>526</v>
      </c>
      <c r="F158" s="12">
        <v>2</v>
      </c>
      <c r="G158" s="12" t="s">
        <v>526</v>
      </c>
      <c r="H158" s="12" t="s">
        <v>526</v>
      </c>
      <c r="I158" s="12" t="s">
        <v>526</v>
      </c>
      <c r="J158" s="12">
        <v>2</v>
      </c>
      <c r="K158" s="12">
        <v>1</v>
      </c>
      <c r="L158" s="12">
        <v>1</v>
      </c>
      <c r="M158" s="12">
        <v>0</v>
      </c>
      <c r="N158" s="12">
        <v>1</v>
      </c>
      <c r="O158" s="12">
        <v>4</v>
      </c>
      <c r="P158" s="12">
        <v>0</v>
      </c>
      <c r="Q158" s="12" t="s">
        <v>526</v>
      </c>
      <c r="R158" s="12">
        <v>1</v>
      </c>
      <c r="S158" s="12" t="s">
        <v>526</v>
      </c>
    </row>
    <row r="159" spans="1:19" ht="18" x14ac:dyDescent="0.25">
      <c r="A159" t="str">
        <f>'raw data'!H159</f>
        <v>Telegram</v>
      </c>
      <c r="B159" s="15">
        <v>4</v>
      </c>
      <c r="C159" s="12">
        <v>3</v>
      </c>
      <c r="D159" s="12" t="s">
        <v>526</v>
      </c>
      <c r="E159" s="12" t="s">
        <v>526</v>
      </c>
      <c r="F159" s="12">
        <v>5</v>
      </c>
      <c r="G159" s="12">
        <v>2</v>
      </c>
      <c r="H159" s="12">
        <v>2</v>
      </c>
      <c r="I159" s="12">
        <v>2</v>
      </c>
      <c r="J159" s="12">
        <v>5</v>
      </c>
      <c r="K159" s="12">
        <v>1</v>
      </c>
      <c r="L159" s="12">
        <v>1</v>
      </c>
      <c r="M159" s="12">
        <v>0</v>
      </c>
      <c r="N159" s="12">
        <v>1</v>
      </c>
      <c r="O159" s="12">
        <v>4</v>
      </c>
      <c r="P159" s="12">
        <v>1</v>
      </c>
      <c r="Q159" s="12">
        <v>4</v>
      </c>
      <c r="R159" s="12">
        <v>0</v>
      </c>
      <c r="S159" s="12">
        <v>0</v>
      </c>
    </row>
    <row r="160" spans="1:19" ht="18" x14ac:dyDescent="0.25">
      <c r="A160" t="str">
        <f>'raw data'!H160</f>
        <v>Telegram</v>
      </c>
      <c r="B160" s="15">
        <v>4</v>
      </c>
      <c r="C160" s="12">
        <v>3</v>
      </c>
      <c r="D160" s="12" t="s">
        <v>526</v>
      </c>
      <c r="E160" s="12" t="s">
        <v>526</v>
      </c>
      <c r="F160" s="12">
        <v>1</v>
      </c>
      <c r="G160" s="12">
        <v>2</v>
      </c>
      <c r="H160" s="12">
        <v>2</v>
      </c>
      <c r="I160" s="12">
        <v>2</v>
      </c>
      <c r="J160" s="12">
        <v>5</v>
      </c>
      <c r="K160" s="12">
        <v>1</v>
      </c>
      <c r="L160" s="12" t="s">
        <v>526</v>
      </c>
      <c r="M160" s="12">
        <v>0</v>
      </c>
      <c r="N160" s="12">
        <v>1</v>
      </c>
      <c r="O160" s="12">
        <v>4</v>
      </c>
      <c r="P160" s="12">
        <v>1</v>
      </c>
      <c r="Q160" s="12">
        <v>3</v>
      </c>
      <c r="R160" s="12">
        <v>0</v>
      </c>
      <c r="S160" s="12">
        <v>0</v>
      </c>
    </row>
    <row r="161" spans="1:19" ht="18" x14ac:dyDescent="0.25">
      <c r="A161" t="str">
        <f>'raw data'!H161</f>
        <v>Telegram</v>
      </c>
      <c r="B161" s="15">
        <v>4</v>
      </c>
      <c r="C161" s="12">
        <v>3</v>
      </c>
      <c r="D161" s="12" t="s">
        <v>526</v>
      </c>
      <c r="E161" s="12" t="s">
        <v>526</v>
      </c>
      <c r="F161" s="12">
        <v>5</v>
      </c>
      <c r="G161" s="12">
        <v>2</v>
      </c>
      <c r="H161" s="12">
        <v>2</v>
      </c>
      <c r="I161" s="12">
        <v>2</v>
      </c>
      <c r="J161" s="12">
        <v>5</v>
      </c>
      <c r="K161" s="12">
        <v>1</v>
      </c>
      <c r="L161" s="12">
        <v>0</v>
      </c>
      <c r="M161" s="12">
        <v>0</v>
      </c>
      <c r="N161" s="12">
        <v>1</v>
      </c>
      <c r="O161" s="12">
        <v>4</v>
      </c>
      <c r="P161" s="12">
        <v>1</v>
      </c>
      <c r="Q161" s="12">
        <v>4</v>
      </c>
      <c r="R161" s="12">
        <v>0</v>
      </c>
      <c r="S161" s="12">
        <v>0</v>
      </c>
    </row>
    <row r="162" spans="1:19" ht="18" x14ac:dyDescent="0.25">
      <c r="A162" t="str">
        <f>'raw data'!H162</f>
        <v>Twitter</v>
      </c>
      <c r="B162" s="15">
        <v>3</v>
      </c>
      <c r="C162" s="12">
        <v>4</v>
      </c>
      <c r="D162" s="12">
        <v>1</v>
      </c>
      <c r="E162" s="12">
        <v>1</v>
      </c>
      <c r="F162" s="12" t="s">
        <v>526</v>
      </c>
      <c r="G162" s="12" t="s">
        <v>526</v>
      </c>
      <c r="H162" s="12">
        <v>5</v>
      </c>
      <c r="I162" s="12">
        <v>2</v>
      </c>
      <c r="J162" s="12">
        <v>2</v>
      </c>
      <c r="K162" s="12">
        <v>1</v>
      </c>
      <c r="L162" s="12">
        <v>0</v>
      </c>
      <c r="M162" s="12">
        <v>0</v>
      </c>
      <c r="N162" s="12">
        <v>1</v>
      </c>
      <c r="O162" s="12">
        <v>4</v>
      </c>
      <c r="P162" s="12">
        <v>0</v>
      </c>
      <c r="Q162" s="12" t="s">
        <v>526</v>
      </c>
      <c r="R162" s="12">
        <v>1</v>
      </c>
      <c r="S162" s="12" t="s">
        <v>526</v>
      </c>
    </row>
    <row r="163" spans="1:19" ht="18" x14ac:dyDescent="0.25">
      <c r="A163" t="str">
        <f>'raw data'!H163</f>
        <v>Twitter</v>
      </c>
      <c r="B163" s="15">
        <v>3</v>
      </c>
      <c r="C163" s="12">
        <v>3</v>
      </c>
      <c r="D163" s="12">
        <v>2</v>
      </c>
      <c r="E163" s="12">
        <v>5</v>
      </c>
      <c r="F163" s="12">
        <v>2</v>
      </c>
      <c r="G163" s="12">
        <v>1</v>
      </c>
      <c r="H163" s="12">
        <v>1</v>
      </c>
      <c r="I163" s="12" t="s">
        <v>526</v>
      </c>
      <c r="J163" s="12">
        <v>5</v>
      </c>
      <c r="K163" s="12">
        <v>1</v>
      </c>
      <c r="L163" s="12">
        <v>1</v>
      </c>
      <c r="M163" s="12">
        <v>1</v>
      </c>
      <c r="N163" s="12" t="s">
        <v>526</v>
      </c>
      <c r="O163" s="12">
        <v>3</v>
      </c>
      <c r="P163" s="12">
        <v>1</v>
      </c>
      <c r="Q163" s="12">
        <v>1</v>
      </c>
      <c r="R163" s="12">
        <v>0</v>
      </c>
      <c r="S163" s="12" t="s">
        <v>526</v>
      </c>
    </row>
    <row r="164" spans="1:19" ht="18" x14ac:dyDescent="0.25">
      <c r="A164" t="str">
        <f>'raw data'!H164</f>
        <v>Whatsapp</v>
      </c>
      <c r="B164" s="15">
        <v>2</v>
      </c>
      <c r="C164" s="12">
        <v>3</v>
      </c>
      <c r="D164" s="12">
        <v>4</v>
      </c>
      <c r="E164" s="12" t="s">
        <v>526</v>
      </c>
      <c r="F164" s="12">
        <v>5</v>
      </c>
      <c r="G164" s="12">
        <v>5</v>
      </c>
      <c r="H164" s="12">
        <v>2</v>
      </c>
      <c r="I164" s="12">
        <v>5</v>
      </c>
      <c r="J164" s="12" t="s">
        <v>526</v>
      </c>
      <c r="K164" s="12">
        <v>1</v>
      </c>
      <c r="L164" s="12">
        <v>1</v>
      </c>
      <c r="M164" s="12">
        <v>1</v>
      </c>
      <c r="N164" s="12">
        <v>0</v>
      </c>
      <c r="O164" s="12">
        <v>2</v>
      </c>
      <c r="P164" s="12">
        <v>0</v>
      </c>
      <c r="Q164" s="12" t="s">
        <v>526</v>
      </c>
      <c r="R164" s="12">
        <v>1</v>
      </c>
      <c r="S164" s="12">
        <v>1</v>
      </c>
    </row>
    <row r="165" spans="1:19" ht="18" x14ac:dyDescent="0.25">
      <c r="A165" t="str">
        <f>'raw data'!H165</f>
        <v>Twitter</v>
      </c>
      <c r="B165" s="15">
        <v>3</v>
      </c>
      <c r="C165" s="12">
        <v>3</v>
      </c>
      <c r="D165" s="12">
        <v>2</v>
      </c>
      <c r="E165" s="12">
        <v>2</v>
      </c>
      <c r="F165" s="12">
        <v>2</v>
      </c>
      <c r="G165" s="12">
        <v>1</v>
      </c>
      <c r="H165" s="12">
        <v>1</v>
      </c>
      <c r="I165" s="12" t="s">
        <v>526</v>
      </c>
      <c r="J165" s="12">
        <v>5</v>
      </c>
      <c r="K165" s="12">
        <v>1</v>
      </c>
      <c r="L165" s="12">
        <v>1</v>
      </c>
      <c r="M165" s="12">
        <v>1</v>
      </c>
      <c r="N165" s="12" t="s">
        <v>526</v>
      </c>
      <c r="O165" s="12">
        <v>3</v>
      </c>
      <c r="P165" s="12">
        <v>1</v>
      </c>
      <c r="Q165" s="12">
        <v>1</v>
      </c>
      <c r="R165" s="12">
        <v>0</v>
      </c>
      <c r="S165" s="12" t="s">
        <v>526</v>
      </c>
    </row>
    <row r="166" spans="1:19" ht="18" x14ac:dyDescent="0.25">
      <c r="A166" t="str">
        <f>'raw data'!H166</f>
        <v>Facebook</v>
      </c>
      <c r="B166" s="15">
        <v>1</v>
      </c>
      <c r="C166" s="12">
        <v>3</v>
      </c>
      <c r="D166" s="12">
        <v>2</v>
      </c>
      <c r="E166" s="12">
        <v>1</v>
      </c>
      <c r="F166" s="12">
        <v>1</v>
      </c>
      <c r="G166" s="12">
        <v>2</v>
      </c>
      <c r="H166" s="12">
        <v>2</v>
      </c>
      <c r="I166" s="12">
        <v>1</v>
      </c>
      <c r="J166" s="12">
        <v>1</v>
      </c>
      <c r="K166" s="12">
        <v>0</v>
      </c>
      <c r="L166" s="12" t="s">
        <v>526</v>
      </c>
      <c r="M166" s="12">
        <v>0</v>
      </c>
      <c r="N166" s="12">
        <v>0</v>
      </c>
      <c r="O166" s="12">
        <v>5</v>
      </c>
      <c r="P166" s="12">
        <v>1</v>
      </c>
      <c r="Q166" s="12">
        <v>2</v>
      </c>
      <c r="R166" s="12">
        <v>1</v>
      </c>
      <c r="S166" s="12">
        <v>0</v>
      </c>
    </row>
    <row r="167" spans="1:19" ht="18" x14ac:dyDescent="0.25">
      <c r="A167" t="str">
        <f>'raw data'!H167</f>
        <v>Twitter</v>
      </c>
      <c r="B167" s="15">
        <v>3</v>
      </c>
      <c r="C167" s="12">
        <v>4</v>
      </c>
      <c r="D167" s="12" t="s">
        <v>526</v>
      </c>
      <c r="E167" s="12" t="s">
        <v>526</v>
      </c>
      <c r="F167" s="12" t="s">
        <v>526</v>
      </c>
      <c r="G167" s="12" t="s">
        <v>526</v>
      </c>
      <c r="H167" s="12">
        <v>5</v>
      </c>
      <c r="I167" s="12" t="s">
        <v>526</v>
      </c>
      <c r="J167" s="12" t="s">
        <v>526</v>
      </c>
      <c r="K167" s="12">
        <v>1</v>
      </c>
      <c r="L167" s="12">
        <v>1</v>
      </c>
      <c r="M167" s="12">
        <v>1</v>
      </c>
      <c r="N167" s="12">
        <v>0</v>
      </c>
      <c r="O167" s="12">
        <v>4</v>
      </c>
      <c r="P167" s="12">
        <v>1</v>
      </c>
      <c r="Q167" s="12">
        <v>4</v>
      </c>
      <c r="R167" s="12">
        <v>1</v>
      </c>
      <c r="S167" s="12">
        <v>0</v>
      </c>
    </row>
    <row r="168" spans="1:19" ht="18" x14ac:dyDescent="0.25">
      <c r="A168" t="str">
        <f>'raw data'!H168</f>
        <v>Facebook</v>
      </c>
      <c r="B168" s="15">
        <v>1</v>
      </c>
      <c r="C168" s="12">
        <v>1</v>
      </c>
      <c r="D168" s="12">
        <v>1</v>
      </c>
      <c r="E168" s="12">
        <v>1</v>
      </c>
      <c r="F168" s="12">
        <v>2</v>
      </c>
      <c r="G168" s="12">
        <v>1</v>
      </c>
      <c r="H168" s="12">
        <v>1</v>
      </c>
      <c r="I168" s="12">
        <v>1</v>
      </c>
      <c r="J168" s="12">
        <v>1</v>
      </c>
      <c r="K168" s="12">
        <v>1</v>
      </c>
      <c r="L168" s="12" t="s">
        <v>526</v>
      </c>
      <c r="M168" s="12">
        <v>0</v>
      </c>
      <c r="N168" s="12">
        <v>1</v>
      </c>
      <c r="O168" s="12">
        <v>2</v>
      </c>
      <c r="P168" s="12" t="s">
        <v>526</v>
      </c>
      <c r="Q168" s="12" t="s">
        <v>526</v>
      </c>
      <c r="R168" s="12">
        <v>1</v>
      </c>
      <c r="S168" s="12" t="s">
        <v>526</v>
      </c>
    </row>
    <row r="169" spans="1:19" ht="18" x14ac:dyDescent="0.25">
      <c r="A169" t="str">
        <f>'raw data'!H169</f>
        <v>Whatsapp</v>
      </c>
      <c r="B169" s="15">
        <v>2</v>
      </c>
      <c r="C169" s="12">
        <v>3</v>
      </c>
      <c r="D169" s="12" t="s">
        <v>526</v>
      </c>
      <c r="E169" s="12" t="s">
        <v>526</v>
      </c>
      <c r="F169" s="12">
        <v>5</v>
      </c>
      <c r="G169" s="12">
        <v>2</v>
      </c>
      <c r="H169" s="12">
        <v>2</v>
      </c>
      <c r="I169" s="12">
        <v>2</v>
      </c>
      <c r="J169" s="12">
        <v>2</v>
      </c>
      <c r="K169" s="12">
        <v>0</v>
      </c>
      <c r="L169" s="12">
        <v>0</v>
      </c>
      <c r="M169" s="12" t="s">
        <v>526</v>
      </c>
      <c r="N169" s="12">
        <v>1</v>
      </c>
      <c r="O169" s="12">
        <v>5</v>
      </c>
      <c r="P169" s="12">
        <v>0</v>
      </c>
      <c r="Q169" s="12" t="s">
        <v>526</v>
      </c>
      <c r="R169" s="12">
        <v>1</v>
      </c>
      <c r="S169" s="12">
        <v>1</v>
      </c>
    </row>
    <row r="170" spans="1:19" ht="18" x14ac:dyDescent="0.25">
      <c r="A170" t="str">
        <f>'raw data'!H170</f>
        <v>Twitter</v>
      </c>
      <c r="B170" s="15">
        <v>3</v>
      </c>
      <c r="C170" s="12">
        <v>4</v>
      </c>
      <c r="D170" s="12" t="s">
        <v>526</v>
      </c>
      <c r="E170" s="12" t="s">
        <v>526</v>
      </c>
      <c r="F170" s="12" t="s">
        <v>526</v>
      </c>
      <c r="G170" s="12">
        <v>5</v>
      </c>
      <c r="H170" s="12">
        <v>2</v>
      </c>
      <c r="I170" s="12">
        <v>2</v>
      </c>
      <c r="J170" s="12">
        <v>2</v>
      </c>
      <c r="K170" s="12">
        <v>1</v>
      </c>
      <c r="L170" s="12">
        <v>0</v>
      </c>
      <c r="M170" s="12">
        <v>0</v>
      </c>
      <c r="N170" s="12">
        <v>1</v>
      </c>
      <c r="O170" s="12">
        <v>4</v>
      </c>
      <c r="P170" s="12">
        <v>0</v>
      </c>
      <c r="Q170" s="12" t="s">
        <v>526</v>
      </c>
      <c r="R170" s="12">
        <v>1</v>
      </c>
      <c r="S170" s="12" t="s">
        <v>526</v>
      </c>
    </row>
    <row r="171" spans="1:19" ht="18" x14ac:dyDescent="0.25">
      <c r="A171" t="str">
        <f>'raw data'!H171</f>
        <v>Twitter</v>
      </c>
      <c r="B171" s="15">
        <v>3</v>
      </c>
      <c r="C171" s="12">
        <v>4</v>
      </c>
      <c r="D171" s="12" t="s">
        <v>526</v>
      </c>
      <c r="E171" s="12" t="s">
        <v>526</v>
      </c>
      <c r="F171" s="12" t="s">
        <v>526</v>
      </c>
      <c r="G171" s="12">
        <v>5</v>
      </c>
      <c r="H171" s="12">
        <v>5</v>
      </c>
      <c r="I171" s="12">
        <v>5</v>
      </c>
      <c r="J171" s="12">
        <v>2</v>
      </c>
      <c r="K171" s="12">
        <v>1</v>
      </c>
      <c r="L171" s="12">
        <v>1</v>
      </c>
      <c r="M171" s="12">
        <v>1</v>
      </c>
      <c r="N171" s="12">
        <v>0</v>
      </c>
      <c r="O171" s="12">
        <v>3</v>
      </c>
      <c r="P171" s="12">
        <v>0</v>
      </c>
      <c r="Q171" s="12" t="s">
        <v>526</v>
      </c>
      <c r="R171" s="12">
        <v>1</v>
      </c>
      <c r="S171" s="12">
        <v>1</v>
      </c>
    </row>
    <row r="172" spans="1:19" ht="18" x14ac:dyDescent="0.25">
      <c r="A172" t="str">
        <f>'raw data'!H172</f>
        <v>Whatsapp</v>
      </c>
      <c r="B172" s="15">
        <v>2</v>
      </c>
      <c r="C172" s="12">
        <v>2</v>
      </c>
      <c r="D172" s="12">
        <v>2</v>
      </c>
      <c r="E172" s="12">
        <v>5</v>
      </c>
      <c r="F172" s="12">
        <v>1</v>
      </c>
      <c r="G172" s="12">
        <v>2</v>
      </c>
      <c r="H172" s="12">
        <v>1</v>
      </c>
      <c r="I172" s="12">
        <v>1</v>
      </c>
      <c r="J172" s="12">
        <v>2</v>
      </c>
      <c r="K172" s="12">
        <v>1</v>
      </c>
      <c r="L172" s="12">
        <v>1</v>
      </c>
      <c r="M172" s="12">
        <v>1</v>
      </c>
      <c r="N172" s="12">
        <v>0</v>
      </c>
      <c r="O172" s="12">
        <v>2</v>
      </c>
      <c r="P172" s="12">
        <v>1</v>
      </c>
      <c r="Q172" s="12">
        <v>4</v>
      </c>
      <c r="R172" s="12" t="s">
        <v>526</v>
      </c>
      <c r="S172" s="12">
        <v>1</v>
      </c>
    </row>
    <row r="173" spans="1:19" ht="18" x14ac:dyDescent="0.25">
      <c r="A173" t="str">
        <f>'raw data'!H173</f>
        <v>Twitter</v>
      </c>
      <c r="B173" s="15">
        <v>3</v>
      </c>
      <c r="C173" s="12">
        <v>3</v>
      </c>
      <c r="D173" s="12" t="s">
        <v>526</v>
      </c>
      <c r="E173" s="12" t="s">
        <v>526</v>
      </c>
      <c r="F173" s="12" t="s">
        <v>526</v>
      </c>
      <c r="G173" s="12">
        <v>5</v>
      </c>
      <c r="H173" s="12">
        <v>5</v>
      </c>
      <c r="I173" s="12">
        <v>5</v>
      </c>
      <c r="J173" s="12">
        <v>2</v>
      </c>
      <c r="K173" s="12">
        <v>1</v>
      </c>
      <c r="L173" s="12">
        <v>1</v>
      </c>
      <c r="M173" s="12">
        <v>1</v>
      </c>
      <c r="N173" s="12">
        <v>0</v>
      </c>
      <c r="O173" s="12">
        <v>3</v>
      </c>
      <c r="P173" s="12">
        <v>0</v>
      </c>
      <c r="Q173" s="12" t="s">
        <v>526</v>
      </c>
      <c r="R173" s="12">
        <v>1</v>
      </c>
      <c r="S173" s="12">
        <v>1</v>
      </c>
    </row>
    <row r="174" spans="1:19" ht="18" x14ac:dyDescent="0.25">
      <c r="A174" t="str">
        <f>'raw data'!H174</f>
        <v>Twitter</v>
      </c>
      <c r="B174" s="15">
        <v>3</v>
      </c>
      <c r="C174" s="12">
        <v>3</v>
      </c>
      <c r="D174" s="12">
        <v>4</v>
      </c>
      <c r="E174" s="12" t="s">
        <v>526</v>
      </c>
      <c r="F174" s="12">
        <v>1</v>
      </c>
      <c r="G174" s="12">
        <v>1</v>
      </c>
      <c r="H174" s="12">
        <v>2</v>
      </c>
      <c r="I174" s="12">
        <v>1</v>
      </c>
      <c r="J174" s="12">
        <v>1</v>
      </c>
      <c r="K174" s="12">
        <v>0</v>
      </c>
      <c r="L174" s="12">
        <v>0</v>
      </c>
      <c r="M174" s="12" t="s">
        <v>526</v>
      </c>
      <c r="N174" s="12">
        <v>0</v>
      </c>
      <c r="O174" s="12">
        <v>3</v>
      </c>
      <c r="P174" s="12">
        <v>1</v>
      </c>
      <c r="Q174" s="12">
        <v>2</v>
      </c>
      <c r="R174" s="12">
        <v>1</v>
      </c>
      <c r="S174" s="12" t="s">
        <v>526</v>
      </c>
    </row>
    <row r="175" spans="1:19" ht="18" x14ac:dyDescent="0.25">
      <c r="A175" t="str">
        <f>'raw data'!H175</f>
        <v>Whatsapp</v>
      </c>
      <c r="B175" s="15">
        <v>2</v>
      </c>
      <c r="C175" s="12">
        <v>2</v>
      </c>
      <c r="D175" s="12">
        <v>2</v>
      </c>
      <c r="E175" s="12">
        <v>5</v>
      </c>
      <c r="F175" s="12">
        <v>1</v>
      </c>
      <c r="G175" s="12">
        <v>2</v>
      </c>
      <c r="H175" s="12">
        <v>1</v>
      </c>
      <c r="I175" s="12">
        <v>2</v>
      </c>
      <c r="J175" s="12">
        <v>2</v>
      </c>
      <c r="K175" s="12">
        <v>1</v>
      </c>
      <c r="L175" s="12">
        <v>1</v>
      </c>
      <c r="M175" s="12">
        <v>0</v>
      </c>
      <c r="N175" s="12">
        <v>0</v>
      </c>
      <c r="O175" s="12">
        <v>3</v>
      </c>
      <c r="P175" s="12">
        <v>1</v>
      </c>
      <c r="Q175" s="12">
        <v>1</v>
      </c>
      <c r="R175" s="12">
        <v>1</v>
      </c>
      <c r="S175" s="12">
        <v>1</v>
      </c>
    </row>
    <row r="176" spans="1:19" ht="18" x14ac:dyDescent="0.25">
      <c r="A176" t="str">
        <f>'raw data'!H176</f>
        <v>Whatsapp</v>
      </c>
      <c r="B176" s="15">
        <v>2</v>
      </c>
      <c r="C176" s="12">
        <v>2</v>
      </c>
      <c r="D176" s="12">
        <v>2</v>
      </c>
      <c r="E176" s="12">
        <v>5</v>
      </c>
      <c r="F176" s="12">
        <v>1</v>
      </c>
      <c r="G176" s="12">
        <v>1</v>
      </c>
      <c r="H176" s="12">
        <v>1</v>
      </c>
      <c r="I176" s="12">
        <v>1</v>
      </c>
      <c r="J176" s="12">
        <v>2</v>
      </c>
      <c r="K176" s="12">
        <v>1</v>
      </c>
      <c r="L176" s="12">
        <v>1</v>
      </c>
      <c r="M176" s="12">
        <v>0</v>
      </c>
      <c r="N176" s="12">
        <v>0</v>
      </c>
      <c r="O176" s="12">
        <v>2</v>
      </c>
      <c r="P176" s="12">
        <v>1</v>
      </c>
      <c r="Q176" s="12">
        <v>3</v>
      </c>
      <c r="R176" s="12" t="s">
        <v>526</v>
      </c>
      <c r="S176" s="12">
        <v>0</v>
      </c>
    </row>
    <row r="177" spans="1:19" ht="18" x14ac:dyDescent="0.25">
      <c r="A177" t="str">
        <f>'raw data'!H177</f>
        <v>Twitter</v>
      </c>
      <c r="B177" s="15">
        <v>3</v>
      </c>
      <c r="C177" s="12">
        <v>3</v>
      </c>
      <c r="D177" s="12">
        <v>2</v>
      </c>
      <c r="E177" s="12">
        <v>5</v>
      </c>
      <c r="F177" s="12">
        <v>2</v>
      </c>
      <c r="G177" s="12">
        <v>1</v>
      </c>
      <c r="H177" s="12">
        <v>1</v>
      </c>
      <c r="I177" s="12" t="s">
        <v>526</v>
      </c>
      <c r="J177" s="12">
        <v>5</v>
      </c>
      <c r="K177" s="12">
        <v>1</v>
      </c>
      <c r="L177" s="12">
        <v>1</v>
      </c>
      <c r="M177" s="12">
        <v>1</v>
      </c>
      <c r="N177" s="12" t="s">
        <v>526</v>
      </c>
      <c r="O177" s="12">
        <v>3</v>
      </c>
      <c r="P177" s="12">
        <v>1</v>
      </c>
      <c r="Q177" s="12">
        <v>1</v>
      </c>
      <c r="R177" s="12">
        <v>0</v>
      </c>
      <c r="S177" s="12" t="s">
        <v>526</v>
      </c>
    </row>
    <row r="178" spans="1:19" ht="18" x14ac:dyDescent="0.25">
      <c r="A178" t="str">
        <f>'raw data'!H178</f>
        <v>Whatsapp</v>
      </c>
      <c r="B178" s="15">
        <v>2</v>
      </c>
      <c r="C178" s="12">
        <v>2</v>
      </c>
      <c r="D178" s="12">
        <v>2</v>
      </c>
      <c r="E178" s="12">
        <v>5</v>
      </c>
      <c r="F178" s="12">
        <v>1</v>
      </c>
      <c r="G178" s="12">
        <v>2</v>
      </c>
      <c r="H178" s="12">
        <v>1</v>
      </c>
      <c r="I178" s="12">
        <v>1</v>
      </c>
      <c r="J178" s="12">
        <v>2</v>
      </c>
      <c r="K178" s="12">
        <v>1</v>
      </c>
      <c r="L178" s="12">
        <v>1</v>
      </c>
      <c r="M178" s="12">
        <v>0</v>
      </c>
      <c r="N178" s="12">
        <v>0</v>
      </c>
      <c r="O178" s="12">
        <v>3</v>
      </c>
      <c r="P178" s="12">
        <v>1</v>
      </c>
      <c r="Q178" s="12">
        <v>3</v>
      </c>
      <c r="R178" s="12" t="s">
        <v>526</v>
      </c>
      <c r="S178" s="12">
        <v>1</v>
      </c>
    </row>
    <row r="179" spans="1:19" ht="18" x14ac:dyDescent="0.25">
      <c r="A179" t="str">
        <f>'raw data'!H179</f>
        <v>Whatsapp</v>
      </c>
      <c r="B179" s="15">
        <v>2</v>
      </c>
      <c r="C179" s="12">
        <v>3</v>
      </c>
      <c r="D179" s="12">
        <v>2</v>
      </c>
      <c r="E179" s="12">
        <v>2</v>
      </c>
      <c r="F179" s="12">
        <v>1</v>
      </c>
      <c r="G179" s="12">
        <v>2</v>
      </c>
      <c r="H179" s="12">
        <v>2</v>
      </c>
      <c r="I179" s="12">
        <v>2</v>
      </c>
      <c r="J179" s="12">
        <v>1</v>
      </c>
      <c r="K179" s="12">
        <v>1</v>
      </c>
      <c r="L179" s="12" t="s">
        <v>526</v>
      </c>
      <c r="M179" s="12">
        <v>0</v>
      </c>
      <c r="N179" s="12">
        <v>0</v>
      </c>
      <c r="O179" s="12">
        <v>4</v>
      </c>
      <c r="P179" s="12">
        <v>1</v>
      </c>
      <c r="Q179" s="12">
        <v>5</v>
      </c>
      <c r="R179" s="12">
        <v>1</v>
      </c>
      <c r="S179" s="12">
        <v>0</v>
      </c>
    </row>
    <row r="180" spans="1:19" ht="18" x14ac:dyDescent="0.25">
      <c r="A180" t="str">
        <f>'raw data'!H180</f>
        <v>Whatsapp</v>
      </c>
      <c r="B180" s="15">
        <v>2</v>
      </c>
      <c r="C180" s="12">
        <v>3</v>
      </c>
      <c r="D180" s="12" t="s">
        <v>526</v>
      </c>
      <c r="E180" s="12" t="s">
        <v>526</v>
      </c>
      <c r="F180" s="12">
        <v>5</v>
      </c>
      <c r="G180" s="12">
        <v>2</v>
      </c>
      <c r="H180" s="12">
        <v>5</v>
      </c>
      <c r="I180" s="12">
        <v>2</v>
      </c>
      <c r="J180" s="12">
        <v>2</v>
      </c>
      <c r="K180" s="12">
        <v>1</v>
      </c>
      <c r="L180" s="12">
        <v>0</v>
      </c>
      <c r="M180" s="12">
        <v>0</v>
      </c>
      <c r="N180" s="12">
        <v>1</v>
      </c>
      <c r="O180" s="12">
        <v>5</v>
      </c>
      <c r="P180" s="12">
        <v>1</v>
      </c>
      <c r="Q180" s="12">
        <v>2</v>
      </c>
      <c r="R180" s="12">
        <v>1</v>
      </c>
      <c r="S180" s="12">
        <v>1</v>
      </c>
    </row>
    <row r="181" spans="1:19" ht="18" x14ac:dyDescent="0.25">
      <c r="A181" t="str">
        <f>'raw data'!H181</f>
        <v>Twitter</v>
      </c>
      <c r="B181" s="15">
        <v>3</v>
      </c>
      <c r="C181" s="12">
        <v>3</v>
      </c>
      <c r="D181" s="12" t="s">
        <v>526</v>
      </c>
      <c r="E181" s="12" t="s">
        <v>526</v>
      </c>
      <c r="F181" s="12">
        <v>5</v>
      </c>
      <c r="G181" s="12">
        <v>2</v>
      </c>
      <c r="H181" s="12">
        <v>2</v>
      </c>
      <c r="I181" s="12">
        <v>1</v>
      </c>
      <c r="J181" s="12">
        <v>1</v>
      </c>
      <c r="K181" s="12">
        <v>1</v>
      </c>
      <c r="L181" s="12">
        <v>0</v>
      </c>
      <c r="M181" s="12">
        <v>0</v>
      </c>
      <c r="N181" s="12">
        <v>1</v>
      </c>
      <c r="O181" s="12">
        <v>5</v>
      </c>
      <c r="P181" s="12">
        <v>0</v>
      </c>
      <c r="Q181" s="12" t="s">
        <v>526</v>
      </c>
      <c r="R181" s="12" t="s">
        <v>526</v>
      </c>
      <c r="S181" s="12">
        <v>1</v>
      </c>
    </row>
    <row r="182" spans="1:19" ht="18" x14ac:dyDescent="0.25">
      <c r="A182" t="str">
        <f>'raw data'!H182</f>
        <v>Whatsapp</v>
      </c>
      <c r="B182" s="15">
        <v>2</v>
      </c>
      <c r="C182" s="12">
        <v>1</v>
      </c>
      <c r="D182" s="12">
        <v>1</v>
      </c>
      <c r="E182" s="12">
        <v>1</v>
      </c>
      <c r="F182" s="12">
        <v>2</v>
      </c>
      <c r="G182" s="12">
        <v>1</v>
      </c>
      <c r="H182" s="12" t="s">
        <v>526</v>
      </c>
      <c r="I182" s="12">
        <v>1</v>
      </c>
      <c r="J182" s="12">
        <v>1</v>
      </c>
      <c r="K182" s="12">
        <v>1</v>
      </c>
      <c r="L182" s="12">
        <v>1</v>
      </c>
      <c r="M182" s="12">
        <v>0</v>
      </c>
      <c r="N182" s="12">
        <v>1</v>
      </c>
      <c r="O182" s="12">
        <v>2</v>
      </c>
      <c r="P182" s="12">
        <v>0</v>
      </c>
      <c r="Q182" s="12" t="s">
        <v>526</v>
      </c>
      <c r="R182" s="12">
        <v>1</v>
      </c>
      <c r="S182" s="12">
        <v>1</v>
      </c>
    </row>
    <row r="183" spans="1:19" ht="18" x14ac:dyDescent="0.25">
      <c r="A183" t="str">
        <f>'raw data'!H183</f>
        <v>Facebook</v>
      </c>
      <c r="B183" s="15">
        <v>1</v>
      </c>
      <c r="C183" s="12">
        <v>2</v>
      </c>
      <c r="D183" s="12">
        <v>1</v>
      </c>
      <c r="E183" s="12">
        <v>5</v>
      </c>
      <c r="F183" s="12" t="s">
        <v>526</v>
      </c>
      <c r="G183" s="12">
        <v>1</v>
      </c>
      <c r="H183" s="12" t="s">
        <v>526</v>
      </c>
      <c r="I183" s="12" t="s">
        <v>526</v>
      </c>
      <c r="J183" s="12">
        <v>1</v>
      </c>
      <c r="K183" s="12">
        <v>0</v>
      </c>
      <c r="L183" s="12">
        <v>1</v>
      </c>
      <c r="M183" s="12" t="s">
        <v>526</v>
      </c>
      <c r="N183" s="12">
        <v>0</v>
      </c>
      <c r="O183" s="12">
        <v>1</v>
      </c>
      <c r="P183" s="12">
        <v>0</v>
      </c>
      <c r="Q183" s="12" t="s">
        <v>526</v>
      </c>
      <c r="R183" s="12">
        <v>0</v>
      </c>
      <c r="S183" s="12">
        <v>0</v>
      </c>
    </row>
    <row r="184" spans="1:19" ht="18" x14ac:dyDescent="0.25">
      <c r="A184" t="str">
        <f>'raw data'!H184</f>
        <v>Facebook</v>
      </c>
      <c r="B184" s="15">
        <v>1</v>
      </c>
      <c r="C184" s="12">
        <v>1</v>
      </c>
      <c r="D184" s="12">
        <v>1</v>
      </c>
      <c r="E184" s="12">
        <v>2</v>
      </c>
      <c r="F184" s="12">
        <v>2</v>
      </c>
      <c r="G184" s="12">
        <v>1</v>
      </c>
      <c r="H184" s="12">
        <v>1</v>
      </c>
      <c r="I184" s="12">
        <v>1</v>
      </c>
      <c r="J184" s="12">
        <v>1</v>
      </c>
      <c r="K184" s="12">
        <v>1</v>
      </c>
      <c r="L184" s="12" t="s">
        <v>526</v>
      </c>
      <c r="M184" s="12">
        <v>0</v>
      </c>
      <c r="N184" s="12">
        <v>1</v>
      </c>
      <c r="O184" s="12">
        <v>4</v>
      </c>
      <c r="P184" s="12" t="s">
        <v>526</v>
      </c>
      <c r="Q184" s="12" t="s">
        <v>526</v>
      </c>
      <c r="R184" s="12">
        <v>1</v>
      </c>
      <c r="S184" s="12" t="s">
        <v>526</v>
      </c>
    </row>
    <row r="185" spans="1:19" ht="18" x14ac:dyDescent="0.25">
      <c r="A185" t="str">
        <f>'raw data'!H185</f>
        <v>Telegram</v>
      </c>
      <c r="B185" s="15">
        <v>4</v>
      </c>
      <c r="C185" s="12">
        <v>4</v>
      </c>
      <c r="D185" s="12" t="s">
        <v>526</v>
      </c>
      <c r="E185" s="12" t="s">
        <v>526</v>
      </c>
      <c r="F185" s="12">
        <v>5</v>
      </c>
      <c r="G185" s="12">
        <v>5</v>
      </c>
      <c r="H185" s="12">
        <v>2</v>
      </c>
      <c r="I185" s="12">
        <v>2</v>
      </c>
      <c r="J185" s="12">
        <v>2</v>
      </c>
      <c r="K185" s="12">
        <v>1</v>
      </c>
      <c r="L185" s="12">
        <v>0</v>
      </c>
      <c r="M185" s="12">
        <v>0</v>
      </c>
      <c r="N185" s="12">
        <v>0</v>
      </c>
      <c r="O185" s="12">
        <v>1</v>
      </c>
      <c r="P185" s="12">
        <v>0</v>
      </c>
      <c r="Q185" s="12" t="s">
        <v>526</v>
      </c>
      <c r="R185" s="12" t="s">
        <v>526</v>
      </c>
      <c r="S185" s="12" t="s">
        <v>526</v>
      </c>
    </row>
    <row r="186" spans="1:19" ht="18" x14ac:dyDescent="0.25">
      <c r="A186" t="str">
        <f>'raw data'!H186</f>
        <v>Twitter</v>
      </c>
      <c r="B186" s="15">
        <v>3</v>
      </c>
      <c r="C186" s="12">
        <v>4</v>
      </c>
      <c r="D186" s="12" t="s">
        <v>526</v>
      </c>
      <c r="E186" s="12" t="s">
        <v>526</v>
      </c>
      <c r="F186" s="12" t="s">
        <v>526</v>
      </c>
      <c r="G186" s="12" t="s">
        <v>526</v>
      </c>
      <c r="H186" s="12">
        <v>5</v>
      </c>
      <c r="I186" s="12">
        <v>5</v>
      </c>
      <c r="J186" s="12">
        <v>2</v>
      </c>
      <c r="K186" s="12">
        <v>1</v>
      </c>
      <c r="L186" s="12">
        <v>1</v>
      </c>
      <c r="M186" s="12">
        <v>1</v>
      </c>
      <c r="N186" s="12">
        <v>0</v>
      </c>
      <c r="O186" s="12">
        <v>3</v>
      </c>
      <c r="P186" s="12">
        <v>1</v>
      </c>
      <c r="Q186" s="12">
        <v>1</v>
      </c>
      <c r="R186" s="12">
        <v>1</v>
      </c>
      <c r="S186" s="12">
        <v>1</v>
      </c>
    </row>
    <row r="187" spans="1:19" ht="18" x14ac:dyDescent="0.25">
      <c r="A187" t="str">
        <f>'raw data'!H187</f>
        <v>Whatsapp</v>
      </c>
      <c r="B187" s="15">
        <v>2</v>
      </c>
      <c r="C187" s="12">
        <v>2</v>
      </c>
      <c r="D187" s="12">
        <v>2</v>
      </c>
      <c r="E187" s="12">
        <v>5</v>
      </c>
      <c r="F187" s="12">
        <v>1</v>
      </c>
      <c r="G187" s="12">
        <v>2</v>
      </c>
      <c r="H187" s="12">
        <v>1</v>
      </c>
      <c r="I187" s="12">
        <v>2</v>
      </c>
      <c r="J187" s="12">
        <v>2</v>
      </c>
      <c r="K187" s="12">
        <v>1</v>
      </c>
      <c r="L187" s="12">
        <v>1</v>
      </c>
      <c r="M187" s="12">
        <v>0</v>
      </c>
      <c r="N187" s="12">
        <v>0</v>
      </c>
      <c r="O187" s="12">
        <v>3</v>
      </c>
      <c r="P187" s="12">
        <v>1</v>
      </c>
      <c r="Q187" s="12">
        <v>1</v>
      </c>
      <c r="R187" s="12">
        <v>1</v>
      </c>
      <c r="S187" s="12">
        <v>1</v>
      </c>
    </row>
    <row r="188" spans="1:19" ht="18" x14ac:dyDescent="0.25">
      <c r="A188" t="str">
        <f>'raw data'!H188</f>
        <v>Facebook</v>
      </c>
      <c r="B188" s="15">
        <v>1</v>
      </c>
      <c r="C188" s="12">
        <v>1</v>
      </c>
      <c r="D188" s="12">
        <v>1</v>
      </c>
      <c r="E188" s="12">
        <v>4</v>
      </c>
      <c r="F188" s="12">
        <v>1</v>
      </c>
      <c r="G188" s="12">
        <v>1</v>
      </c>
      <c r="H188" s="12">
        <v>1</v>
      </c>
      <c r="I188" s="12">
        <v>1</v>
      </c>
      <c r="J188" s="12">
        <v>5</v>
      </c>
      <c r="K188" s="12" t="s">
        <v>526</v>
      </c>
      <c r="L188" s="12">
        <v>1</v>
      </c>
      <c r="M188" s="12">
        <v>1</v>
      </c>
      <c r="N188" s="12">
        <v>1</v>
      </c>
      <c r="O188" s="12">
        <v>3</v>
      </c>
      <c r="P188" s="12" t="s">
        <v>526</v>
      </c>
      <c r="Q188" s="12" t="s">
        <v>526</v>
      </c>
      <c r="R188" s="12">
        <v>0</v>
      </c>
      <c r="S188" s="12" t="s">
        <v>526</v>
      </c>
    </row>
    <row r="189" spans="1:19" ht="18" x14ac:dyDescent="0.25">
      <c r="A189" t="str">
        <f>'raw data'!H189</f>
        <v>Telegram</v>
      </c>
      <c r="B189" s="15">
        <v>4</v>
      </c>
      <c r="C189" s="12">
        <v>5</v>
      </c>
      <c r="D189" s="12" t="s">
        <v>526</v>
      </c>
      <c r="E189" s="12" t="s">
        <v>526</v>
      </c>
      <c r="F189" s="12" t="s">
        <v>526</v>
      </c>
      <c r="G189" s="12" t="s">
        <v>526</v>
      </c>
      <c r="H189" s="12" t="s">
        <v>526</v>
      </c>
      <c r="I189" s="12" t="s">
        <v>526</v>
      </c>
      <c r="J189" s="12">
        <v>5</v>
      </c>
      <c r="K189" s="12" t="s">
        <v>526</v>
      </c>
      <c r="L189" s="12" t="s">
        <v>526</v>
      </c>
      <c r="M189" s="12">
        <v>0</v>
      </c>
      <c r="N189" s="12">
        <v>1</v>
      </c>
      <c r="O189" s="12">
        <v>5</v>
      </c>
      <c r="P189" s="12">
        <v>1</v>
      </c>
      <c r="Q189" s="12">
        <v>2</v>
      </c>
      <c r="R189" s="12">
        <v>1</v>
      </c>
      <c r="S189" s="12">
        <v>1</v>
      </c>
    </row>
    <row r="190" spans="1:19" ht="18" x14ac:dyDescent="0.25">
      <c r="A190" t="str">
        <f>'raw data'!H190</f>
        <v>Facebook</v>
      </c>
      <c r="B190" s="15">
        <v>1</v>
      </c>
      <c r="C190" s="12">
        <v>1</v>
      </c>
      <c r="D190" s="12">
        <v>1</v>
      </c>
      <c r="E190" s="12">
        <v>4</v>
      </c>
      <c r="F190" s="12">
        <v>2</v>
      </c>
      <c r="G190" s="12">
        <v>1</v>
      </c>
      <c r="H190" s="12">
        <v>1</v>
      </c>
      <c r="I190" s="12">
        <v>1</v>
      </c>
      <c r="J190" s="12" t="s">
        <v>526</v>
      </c>
      <c r="K190" s="12">
        <v>0</v>
      </c>
      <c r="L190" s="12">
        <v>1</v>
      </c>
      <c r="M190" s="12">
        <v>1</v>
      </c>
      <c r="N190" s="12">
        <v>1</v>
      </c>
      <c r="O190" s="12">
        <v>3</v>
      </c>
      <c r="P190" s="12" t="s">
        <v>526</v>
      </c>
      <c r="Q190" s="12" t="s">
        <v>526</v>
      </c>
      <c r="R190" s="12">
        <v>1</v>
      </c>
      <c r="S190" s="12" t="s">
        <v>526</v>
      </c>
    </row>
    <row r="191" spans="1:19" ht="18" x14ac:dyDescent="0.25">
      <c r="A191" t="str">
        <f>'raw data'!H191</f>
        <v>Twitter</v>
      </c>
      <c r="B191" s="15">
        <v>3</v>
      </c>
      <c r="C191" s="12">
        <v>1</v>
      </c>
      <c r="D191" s="12">
        <v>1</v>
      </c>
      <c r="E191" s="12">
        <v>5</v>
      </c>
      <c r="F191" s="12">
        <v>2</v>
      </c>
      <c r="G191" s="12">
        <v>1</v>
      </c>
      <c r="H191" s="12" t="s">
        <v>526</v>
      </c>
      <c r="I191" s="12">
        <v>1</v>
      </c>
      <c r="J191" s="12">
        <v>2</v>
      </c>
      <c r="K191" s="12" t="s">
        <v>526</v>
      </c>
      <c r="L191" s="12">
        <v>1</v>
      </c>
      <c r="M191" s="12">
        <v>0</v>
      </c>
      <c r="N191" s="12">
        <v>1</v>
      </c>
      <c r="O191" s="12">
        <v>4</v>
      </c>
      <c r="P191" s="12">
        <v>0</v>
      </c>
      <c r="Q191" s="12" t="s">
        <v>526</v>
      </c>
      <c r="R191" s="12">
        <v>1</v>
      </c>
      <c r="S191" s="12" t="s">
        <v>526</v>
      </c>
    </row>
    <row r="192" spans="1:19" ht="18" x14ac:dyDescent="0.25">
      <c r="A192" t="str">
        <f>'raw data'!H192</f>
        <v>Twitter</v>
      </c>
      <c r="B192" s="15">
        <v>3</v>
      </c>
      <c r="C192" s="12">
        <v>3</v>
      </c>
      <c r="D192" s="12">
        <v>4</v>
      </c>
      <c r="E192" s="12" t="s">
        <v>526</v>
      </c>
      <c r="F192" s="12">
        <v>1</v>
      </c>
      <c r="G192" s="12">
        <v>1</v>
      </c>
      <c r="H192" s="12">
        <v>2</v>
      </c>
      <c r="I192" s="12">
        <v>1</v>
      </c>
      <c r="J192" s="12">
        <v>1</v>
      </c>
      <c r="K192" s="12">
        <v>0</v>
      </c>
      <c r="L192" s="12">
        <v>0</v>
      </c>
      <c r="M192" s="12" t="s">
        <v>526</v>
      </c>
      <c r="N192" s="12">
        <v>0</v>
      </c>
      <c r="O192" s="12">
        <v>3</v>
      </c>
      <c r="P192" s="12">
        <v>1</v>
      </c>
      <c r="Q192" s="12">
        <v>1</v>
      </c>
      <c r="R192" s="12">
        <v>1</v>
      </c>
      <c r="S192" s="12" t="s">
        <v>526</v>
      </c>
    </row>
    <row r="193" spans="1:19" ht="18" x14ac:dyDescent="0.25">
      <c r="A193" t="str">
        <f>'raw data'!H193</f>
        <v>Twitter</v>
      </c>
      <c r="B193" s="15">
        <v>3</v>
      </c>
      <c r="C193" s="12">
        <v>3</v>
      </c>
      <c r="D193" s="12">
        <v>4</v>
      </c>
      <c r="E193" s="12" t="s">
        <v>526</v>
      </c>
      <c r="F193" s="12">
        <v>5</v>
      </c>
      <c r="G193" s="12">
        <v>5</v>
      </c>
      <c r="H193" s="12">
        <v>2</v>
      </c>
      <c r="I193" s="12">
        <v>5</v>
      </c>
      <c r="J193" s="12">
        <v>1</v>
      </c>
      <c r="K193" s="12">
        <v>1</v>
      </c>
      <c r="L193" s="12">
        <v>1</v>
      </c>
      <c r="M193" s="12">
        <v>1</v>
      </c>
      <c r="N193" s="12">
        <v>0</v>
      </c>
      <c r="O193" s="12">
        <v>2</v>
      </c>
      <c r="P193" s="12">
        <v>1</v>
      </c>
      <c r="Q193" s="12">
        <v>4</v>
      </c>
      <c r="R193" s="12">
        <v>1</v>
      </c>
      <c r="S193" s="12">
        <v>0</v>
      </c>
    </row>
    <row r="194" spans="1:19" ht="18" x14ac:dyDescent="0.25">
      <c r="A194" t="str">
        <f>'raw data'!H194</f>
        <v>Twitter</v>
      </c>
      <c r="B194" s="15">
        <v>3</v>
      </c>
      <c r="C194" s="12">
        <v>3</v>
      </c>
      <c r="D194" s="12">
        <v>4</v>
      </c>
      <c r="E194" s="12" t="s">
        <v>526</v>
      </c>
      <c r="F194" s="12">
        <v>2</v>
      </c>
      <c r="G194" s="12">
        <v>1</v>
      </c>
      <c r="H194" s="12">
        <v>1</v>
      </c>
      <c r="I194" s="12" t="s">
        <v>526</v>
      </c>
      <c r="J194" s="12">
        <v>5</v>
      </c>
      <c r="K194" s="12">
        <v>1</v>
      </c>
      <c r="L194" s="12">
        <v>1</v>
      </c>
      <c r="M194" s="12">
        <v>1</v>
      </c>
      <c r="N194" s="12">
        <v>0</v>
      </c>
      <c r="O194" s="12">
        <v>3</v>
      </c>
      <c r="P194" s="12">
        <v>1</v>
      </c>
      <c r="Q194" s="12">
        <v>1</v>
      </c>
      <c r="R194" s="12">
        <v>1</v>
      </c>
      <c r="S194" s="12" t="s">
        <v>526</v>
      </c>
    </row>
    <row r="195" spans="1:19" ht="18" x14ac:dyDescent="0.25">
      <c r="A195" t="str">
        <f>'raw data'!H195</f>
        <v>Twitter</v>
      </c>
      <c r="B195" s="15">
        <v>3</v>
      </c>
      <c r="C195" s="12">
        <v>2</v>
      </c>
      <c r="D195" s="12">
        <v>2</v>
      </c>
      <c r="E195" s="12">
        <v>5</v>
      </c>
      <c r="F195" s="12">
        <v>2</v>
      </c>
      <c r="G195" s="12">
        <v>1</v>
      </c>
      <c r="H195" s="12">
        <v>1</v>
      </c>
      <c r="I195" s="12" t="s">
        <v>526</v>
      </c>
      <c r="J195" s="12">
        <v>5</v>
      </c>
      <c r="K195" s="12">
        <v>0</v>
      </c>
      <c r="L195" s="12">
        <v>1</v>
      </c>
      <c r="M195" s="12">
        <v>1</v>
      </c>
      <c r="N195" s="12">
        <v>1</v>
      </c>
      <c r="O195" s="12">
        <v>1</v>
      </c>
      <c r="P195" s="12">
        <v>0</v>
      </c>
      <c r="Q195" s="12" t="s">
        <v>526</v>
      </c>
      <c r="R195" s="12">
        <v>0</v>
      </c>
      <c r="S195" s="12">
        <v>0</v>
      </c>
    </row>
    <row r="196" spans="1:19" ht="18" x14ac:dyDescent="0.25">
      <c r="A196" t="str">
        <f>'raw data'!H196</f>
        <v>Twitter</v>
      </c>
      <c r="B196" s="15">
        <v>3</v>
      </c>
      <c r="C196" s="12">
        <v>3</v>
      </c>
      <c r="D196" s="12">
        <v>2</v>
      </c>
      <c r="E196" s="12">
        <v>5</v>
      </c>
      <c r="F196" s="12">
        <v>5</v>
      </c>
      <c r="G196" s="12">
        <v>2</v>
      </c>
      <c r="H196" s="12">
        <v>2</v>
      </c>
      <c r="I196" s="12">
        <v>2</v>
      </c>
      <c r="J196" s="12">
        <v>2</v>
      </c>
      <c r="K196" s="12">
        <v>1</v>
      </c>
      <c r="L196" s="12">
        <v>1</v>
      </c>
      <c r="M196" s="12">
        <v>0</v>
      </c>
      <c r="N196" s="12">
        <v>1</v>
      </c>
      <c r="O196" s="12">
        <v>4</v>
      </c>
      <c r="P196" s="12">
        <v>1</v>
      </c>
      <c r="Q196" s="12">
        <v>2</v>
      </c>
      <c r="R196" s="12">
        <v>1</v>
      </c>
      <c r="S196" s="12">
        <v>1</v>
      </c>
    </row>
    <row r="197" spans="1:19" ht="18" x14ac:dyDescent="0.25">
      <c r="A197" t="str">
        <f>'raw data'!H197</f>
        <v>Twitter</v>
      </c>
      <c r="B197" s="15">
        <v>3</v>
      </c>
      <c r="C197" s="12">
        <v>3</v>
      </c>
      <c r="D197" s="12">
        <v>4</v>
      </c>
      <c r="E197" s="12" t="s">
        <v>526</v>
      </c>
      <c r="F197" s="12">
        <v>5</v>
      </c>
      <c r="G197" s="12">
        <v>2</v>
      </c>
      <c r="H197" s="12">
        <v>2</v>
      </c>
      <c r="I197" s="12">
        <v>5</v>
      </c>
      <c r="J197" s="12">
        <v>1</v>
      </c>
      <c r="K197" s="12">
        <v>1</v>
      </c>
      <c r="L197" s="12">
        <v>1</v>
      </c>
      <c r="M197" s="12" t="s">
        <v>526</v>
      </c>
      <c r="N197" s="12">
        <v>0</v>
      </c>
      <c r="O197" s="12">
        <v>2</v>
      </c>
      <c r="P197" s="12">
        <v>1</v>
      </c>
      <c r="Q197" s="12">
        <v>4</v>
      </c>
      <c r="R197" s="12">
        <v>1</v>
      </c>
      <c r="S197" s="12">
        <v>0</v>
      </c>
    </row>
    <row r="198" spans="1:19" ht="18" x14ac:dyDescent="0.25">
      <c r="A198" t="str">
        <f>'raw data'!H198</f>
        <v>Facebook</v>
      </c>
      <c r="B198" s="15">
        <v>1</v>
      </c>
      <c r="C198" s="12">
        <v>3</v>
      </c>
      <c r="D198" s="12">
        <v>2</v>
      </c>
      <c r="E198" s="12">
        <v>4</v>
      </c>
      <c r="F198" s="12">
        <v>1</v>
      </c>
      <c r="G198" s="12">
        <v>2</v>
      </c>
      <c r="H198" s="12">
        <v>2</v>
      </c>
      <c r="I198" s="12">
        <v>2</v>
      </c>
      <c r="J198" s="12">
        <v>2</v>
      </c>
      <c r="K198" s="12">
        <v>1</v>
      </c>
      <c r="L198" s="12">
        <v>1</v>
      </c>
      <c r="M198" s="12">
        <v>0</v>
      </c>
      <c r="N198" s="12">
        <v>0</v>
      </c>
      <c r="O198" s="12">
        <v>5</v>
      </c>
      <c r="P198" s="12">
        <v>1</v>
      </c>
      <c r="Q198" s="12">
        <v>3</v>
      </c>
      <c r="R198" s="12">
        <v>1</v>
      </c>
      <c r="S198" s="12">
        <v>1</v>
      </c>
    </row>
    <row r="199" spans="1:19" ht="18" x14ac:dyDescent="0.25">
      <c r="A199" t="str">
        <f>'raw data'!H199</f>
        <v>Twitter</v>
      </c>
      <c r="B199" s="15">
        <v>3</v>
      </c>
      <c r="C199" s="12">
        <v>2</v>
      </c>
      <c r="D199" s="12" t="s">
        <v>526</v>
      </c>
      <c r="E199" s="12" t="s">
        <v>526</v>
      </c>
      <c r="F199" s="12">
        <v>2</v>
      </c>
      <c r="G199" s="12" t="s">
        <v>526</v>
      </c>
      <c r="H199" s="12" t="s">
        <v>526</v>
      </c>
      <c r="I199" s="12" t="s">
        <v>526</v>
      </c>
      <c r="J199" s="12">
        <v>2</v>
      </c>
      <c r="K199" s="12">
        <v>1</v>
      </c>
      <c r="L199" s="12">
        <v>1</v>
      </c>
      <c r="M199" s="12">
        <v>0</v>
      </c>
      <c r="N199" s="12">
        <v>1</v>
      </c>
      <c r="O199" s="12">
        <v>4</v>
      </c>
      <c r="P199" s="12">
        <v>0</v>
      </c>
      <c r="Q199" s="12" t="s">
        <v>526</v>
      </c>
      <c r="R199" s="12">
        <v>1</v>
      </c>
      <c r="S199" s="12" t="s">
        <v>526</v>
      </c>
    </row>
    <row r="200" spans="1:19" ht="18" x14ac:dyDescent="0.25">
      <c r="A200" t="str">
        <f>'raw data'!H200</f>
        <v>Whatsapp</v>
      </c>
      <c r="B200" s="15">
        <v>2</v>
      </c>
      <c r="C200" s="12">
        <v>1</v>
      </c>
      <c r="D200" s="12">
        <v>2</v>
      </c>
      <c r="E200" s="12">
        <v>1</v>
      </c>
      <c r="F200" s="12">
        <v>2</v>
      </c>
      <c r="G200" s="12">
        <v>1</v>
      </c>
      <c r="H200" s="12">
        <v>1</v>
      </c>
      <c r="I200" s="12">
        <v>1</v>
      </c>
      <c r="J200" s="12">
        <v>1</v>
      </c>
      <c r="K200" s="12">
        <v>1</v>
      </c>
      <c r="L200" s="12">
        <v>1</v>
      </c>
      <c r="M200" s="12">
        <v>0</v>
      </c>
      <c r="N200" s="12">
        <v>1</v>
      </c>
      <c r="O200" s="12">
        <v>2</v>
      </c>
      <c r="P200" s="12">
        <v>1</v>
      </c>
      <c r="Q200" s="12">
        <v>2</v>
      </c>
      <c r="R200" s="12">
        <v>1</v>
      </c>
      <c r="S200" s="12">
        <v>1</v>
      </c>
    </row>
    <row r="201" spans="1:19" ht="18" x14ac:dyDescent="0.25">
      <c r="A201" t="str">
        <f>'raw data'!H201</f>
        <v>Whatsapp</v>
      </c>
      <c r="B201" s="15">
        <v>2</v>
      </c>
      <c r="C201" s="12">
        <v>1</v>
      </c>
      <c r="D201" s="12">
        <v>1</v>
      </c>
      <c r="E201" s="12">
        <v>5</v>
      </c>
      <c r="F201" s="12">
        <v>2</v>
      </c>
      <c r="G201" s="12">
        <v>1</v>
      </c>
      <c r="H201" s="12" t="s">
        <v>526</v>
      </c>
      <c r="I201" s="12">
        <v>1</v>
      </c>
      <c r="J201" s="12">
        <v>1</v>
      </c>
      <c r="K201" s="12" t="s">
        <v>526</v>
      </c>
      <c r="L201" s="12">
        <v>1</v>
      </c>
      <c r="M201" s="12">
        <v>0</v>
      </c>
      <c r="N201" s="12">
        <v>1</v>
      </c>
      <c r="O201" s="12">
        <v>4</v>
      </c>
      <c r="P201" s="12">
        <v>0</v>
      </c>
      <c r="Q201" s="12" t="s">
        <v>526</v>
      </c>
      <c r="R201" s="12">
        <v>1</v>
      </c>
      <c r="S201" s="12">
        <v>1</v>
      </c>
    </row>
    <row r="202" spans="1:19" ht="18" x14ac:dyDescent="0.25">
      <c r="A202" t="str">
        <f>'raw data'!H202</f>
        <v>Twitter</v>
      </c>
      <c r="B202" s="15">
        <v>3</v>
      </c>
      <c r="C202" s="12">
        <v>5</v>
      </c>
      <c r="D202" s="12">
        <v>1</v>
      </c>
      <c r="E202" s="12">
        <v>1</v>
      </c>
      <c r="F202" s="12" t="s">
        <v>526</v>
      </c>
      <c r="G202" s="12" t="s">
        <v>526</v>
      </c>
      <c r="H202" s="12">
        <v>5</v>
      </c>
      <c r="I202" s="12">
        <v>5</v>
      </c>
      <c r="J202" s="12">
        <v>2</v>
      </c>
      <c r="K202" s="12">
        <v>1</v>
      </c>
      <c r="L202" s="12">
        <v>1</v>
      </c>
      <c r="M202" s="12">
        <v>0</v>
      </c>
      <c r="N202" s="12">
        <v>0</v>
      </c>
      <c r="O202" s="12">
        <v>4</v>
      </c>
      <c r="P202" s="12">
        <v>0</v>
      </c>
      <c r="Q202" s="12" t="s">
        <v>526</v>
      </c>
      <c r="R202" s="12">
        <v>1</v>
      </c>
      <c r="S202" s="12">
        <v>1</v>
      </c>
    </row>
    <row r="203" spans="1:19" ht="18" x14ac:dyDescent="0.25">
      <c r="A203" t="str">
        <f>'raw data'!H203</f>
        <v>Twitter</v>
      </c>
      <c r="B203" s="15">
        <v>3</v>
      </c>
      <c r="C203" s="12">
        <v>2</v>
      </c>
      <c r="D203" s="12">
        <v>2</v>
      </c>
      <c r="E203" s="12">
        <v>4</v>
      </c>
      <c r="F203" s="12">
        <v>1</v>
      </c>
      <c r="G203" s="12">
        <v>1</v>
      </c>
      <c r="H203" s="12">
        <v>1</v>
      </c>
      <c r="I203" s="12">
        <v>1</v>
      </c>
      <c r="J203" s="12">
        <v>2</v>
      </c>
      <c r="K203" s="12">
        <v>1</v>
      </c>
      <c r="L203" s="12">
        <v>1</v>
      </c>
      <c r="M203" s="12">
        <v>0</v>
      </c>
      <c r="N203" s="12">
        <v>1</v>
      </c>
      <c r="O203" s="12">
        <v>2</v>
      </c>
      <c r="P203" s="12">
        <v>1</v>
      </c>
      <c r="Q203" s="12">
        <v>4</v>
      </c>
      <c r="R203" s="12">
        <v>1</v>
      </c>
      <c r="S203" s="12">
        <v>1</v>
      </c>
    </row>
    <row r="204" spans="1:19" ht="18" x14ac:dyDescent="0.25">
      <c r="A204" t="str">
        <f>'raw data'!H204</f>
        <v>Facebook</v>
      </c>
      <c r="B204" s="15">
        <v>1</v>
      </c>
      <c r="C204" s="12">
        <v>2</v>
      </c>
      <c r="D204" s="12">
        <v>1</v>
      </c>
      <c r="E204" s="12">
        <v>4</v>
      </c>
      <c r="F204" s="12">
        <v>1</v>
      </c>
      <c r="G204" s="12">
        <v>1</v>
      </c>
      <c r="H204" s="12">
        <v>2</v>
      </c>
      <c r="I204" s="12">
        <v>1</v>
      </c>
      <c r="J204" s="12">
        <v>5</v>
      </c>
      <c r="K204" s="12">
        <v>0</v>
      </c>
      <c r="L204" s="12">
        <v>1</v>
      </c>
      <c r="M204" s="12">
        <v>0</v>
      </c>
      <c r="N204" s="12">
        <v>1</v>
      </c>
      <c r="O204" s="12">
        <v>3</v>
      </c>
      <c r="P204" s="12" t="s">
        <v>526</v>
      </c>
      <c r="Q204" s="12" t="s">
        <v>526</v>
      </c>
      <c r="R204" s="12">
        <v>0</v>
      </c>
      <c r="S204" s="12">
        <v>0</v>
      </c>
    </row>
    <row r="205" spans="1:19" ht="18" x14ac:dyDescent="0.25">
      <c r="A205" t="str">
        <f>'raw data'!H205</f>
        <v>Twitter</v>
      </c>
      <c r="B205" s="15">
        <v>3</v>
      </c>
      <c r="C205" s="12">
        <v>2</v>
      </c>
      <c r="D205" s="12">
        <v>2</v>
      </c>
      <c r="E205" s="12">
        <v>5</v>
      </c>
      <c r="F205" s="12" t="s">
        <v>526</v>
      </c>
      <c r="G205" s="12">
        <v>1</v>
      </c>
      <c r="H205" s="12" t="s">
        <v>526</v>
      </c>
      <c r="I205" s="12" t="s">
        <v>526</v>
      </c>
      <c r="J205" s="12">
        <v>1</v>
      </c>
      <c r="K205" s="12">
        <v>0</v>
      </c>
      <c r="L205" s="12">
        <v>1</v>
      </c>
      <c r="M205" s="12">
        <v>1</v>
      </c>
      <c r="N205" s="12">
        <v>1</v>
      </c>
      <c r="O205" s="12">
        <v>3</v>
      </c>
      <c r="P205" s="12">
        <v>0</v>
      </c>
      <c r="Q205" s="12" t="s">
        <v>526</v>
      </c>
      <c r="R205" s="12">
        <v>0</v>
      </c>
      <c r="S205" s="12">
        <v>0</v>
      </c>
    </row>
    <row r="206" spans="1:19" ht="18" x14ac:dyDescent="0.25">
      <c r="A206" t="str">
        <f>'raw data'!H206</f>
        <v>Twitter</v>
      </c>
      <c r="B206" s="15">
        <v>3</v>
      </c>
      <c r="C206" s="12">
        <v>3</v>
      </c>
      <c r="D206" s="12">
        <v>4</v>
      </c>
      <c r="E206" s="12" t="s">
        <v>526</v>
      </c>
      <c r="F206" s="12">
        <v>1</v>
      </c>
      <c r="G206" s="12">
        <v>1</v>
      </c>
      <c r="H206" s="12">
        <v>2</v>
      </c>
      <c r="I206" s="12">
        <v>1</v>
      </c>
      <c r="J206" s="12">
        <v>1</v>
      </c>
      <c r="K206" s="12">
        <v>0</v>
      </c>
      <c r="L206" s="12">
        <v>0</v>
      </c>
      <c r="M206" s="12" t="s">
        <v>526</v>
      </c>
      <c r="N206" s="12">
        <v>0</v>
      </c>
      <c r="O206" s="12">
        <v>3</v>
      </c>
      <c r="P206" s="12">
        <v>1</v>
      </c>
      <c r="Q206" s="12">
        <v>2</v>
      </c>
      <c r="R206" s="12">
        <v>1</v>
      </c>
      <c r="S206" s="12" t="s">
        <v>526</v>
      </c>
    </row>
    <row r="207" spans="1:19" ht="18" x14ac:dyDescent="0.25">
      <c r="A207" t="str">
        <f>'raw data'!H207</f>
        <v>Twitter</v>
      </c>
      <c r="B207" s="15">
        <v>3</v>
      </c>
      <c r="C207" s="12">
        <v>2</v>
      </c>
      <c r="D207" s="12">
        <v>2</v>
      </c>
      <c r="E207" s="12">
        <v>4</v>
      </c>
      <c r="F207" s="12">
        <v>1</v>
      </c>
      <c r="G207" s="12">
        <v>1</v>
      </c>
      <c r="H207" s="12">
        <v>1</v>
      </c>
      <c r="I207" s="12">
        <v>1</v>
      </c>
      <c r="J207" s="12">
        <v>2</v>
      </c>
      <c r="K207" s="12">
        <v>1</v>
      </c>
      <c r="L207" s="12">
        <v>1</v>
      </c>
      <c r="M207" s="12">
        <v>0</v>
      </c>
      <c r="N207" s="12">
        <v>1</v>
      </c>
      <c r="O207" s="12">
        <v>2</v>
      </c>
      <c r="P207" s="12">
        <v>1</v>
      </c>
      <c r="Q207" s="12">
        <v>4</v>
      </c>
      <c r="R207" s="12">
        <v>1</v>
      </c>
      <c r="S207" s="12">
        <v>1</v>
      </c>
    </row>
    <row r="208" spans="1:19" ht="18" x14ac:dyDescent="0.25">
      <c r="A208" t="str">
        <f>'raw data'!H208</f>
        <v>Facebook</v>
      </c>
      <c r="B208" s="15">
        <v>1</v>
      </c>
      <c r="C208" s="12">
        <v>2</v>
      </c>
      <c r="D208" s="12">
        <v>1</v>
      </c>
      <c r="E208" s="12">
        <v>1</v>
      </c>
      <c r="F208" s="12">
        <v>1</v>
      </c>
      <c r="G208" s="12">
        <v>1</v>
      </c>
      <c r="H208" s="12">
        <v>2</v>
      </c>
      <c r="I208" s="12">
        <v>1</v>
      </c>
      <c r="J208" s="12" t="s">
        <v>526</v>
      </c>
      <c r="K208" s="12">
        <v>0</v>
      </c>
      <c r="L208" s="12">
        <v>1</v>
      </c>
      <c r="M208" s="12">
        <v>0</v>
      </c>
      <c r="N208" s="12">
        <v>0</v>
      </c>
      <c r="O208" s="12">
        <v>1</v>
      </c>
      <c r="P208" s="12" t="s">
        <v>526</v>
      </c>
      <c r="Q208" s="12" t="s">
        <v>526</v>
      </c>
      <c r="R208" s="12">
        <v>0</v>
      </c>
      <c r="S208" s="12">
        <v>0</v>
      </c>
    </row>
    <row r="209" spans="1:19" ht="18" x14ac:dyDescent="0.25">
      <c r="A209" t="str">
        <f>'raw data'!H209</f>
        <v>Facebook</v>
      </c>
      <c r="B209" s="15">
        <v>1</v>
      </c>
      <c r="C209" s="12">
        <v>1</v>
      </c>
      <c r="D209" s="12">
        <v>1</v>
      </c>
      <c r="E209" s="12">
        <v>4</v>
      </c>
      <c r="F209" s="12">
        <v>2</v>
      </c>
      <c r="G209" s="12">
        <v>1</v>
      </c>
      <c r="H209" s="12">
        <v>1</v>
      </c>
      <c r="I209" s="12">
        <v>1</v>
      </c>
      <c r="J209" s="12">
        <v>1</v>
      </c>
      <c r="K209" s="12">
        <v>0</v>
      </c>
      <c r="L209" s="12" t="s">
        <v>526</v>
      </c>
      <c r="M209" s="12">
        <v>0</v>
      </c>
      <c r="N209" s="12" t="s">
        <v>526</v>
      </c>
      <c r="O209" s="12">
        <v>1</v>
      </c>
      <c r="P209" s="12" t="s">
        <v>526</v>
      </c>
      <c r="Q209" s="12" t="s">
        <v>526</v>
      </c>
      <c r="R209" s="12">
        <v>1</v>
      </c>
      <c r="S209" s="12">
        <v>0</v>
      </c>
    </row>
    <row r="210" spans="1:19" ht="18" x14ac:dyDescent="0.25">
      <c r="A210" t="str">
        <f>'raw data'!H210</f>
        <v>Facebook</v>
      </c>
      <c r="B210" s="15">
        <v>1</v>
      </c>
      <c r="C210" s="12">
        <v>2</v>
      </c>
      <c r="D210" s="12">
        <v>2</v>
      </c>
      <c r="E210" s="12">
        <v>1</v>
      </c>
      <c r="F210" s="12">
        <v>1</v>
      </c>
      <c r="G210" s="12">
        <v>2</v>
      </c>
      <c r="H210" s="12">
        <v>2</v>
      </c>
      <c r="I210" s="12">
        <v>1</v>
      </c>
      <c r="J210" s="12">
        <v>1</v>
      </c>
      <c r="K210" s="12">
        <v>0</v>
      </c>
      <c r="L210" s="12" t="s">
        <v>526</v>
      </c>
      <c r="M210" s="12">
        <v>0</v>
      </c>
      <c r="N210" s="12">
        <v>0</v>
      </c>
      <c r="O210" s="12">
        <v>5</v>
      </c>
      <c r="P210" s="12">
        <v>1</v>
      </c>
      <c r="Q210" s="12">
        <v>2</v>
      </c>
      <c r="R210" s="12">
        <v>1</v>
      </c>
      <c r="S210" s="12">
        <v>0</v>
      </c>
    </row>
    <row r="211" spans="1:19" ht="18" x14ac:dyDescent="0.25">
      <c r="A211" t="str">
        <f>'raw data'!H211</f>
        <v>Whatsapp</v>
      </c>
      <c r="B211" s="15">
        <v>2</v>
      </c>
      <c r="C211" s="12">
        <v>1</v>
      </c>
      <c r="D211" s="12">
        <v>1</v>
      </c>
      <c r="E211" s="12">
        <v>1</v>
      </c>
      <c r="F211" s="12">
        <v>2</v>
      </c>
      <c r="G211" s="12">
        <v>1</v>
      </c>
      <c r="H211" s="12" t="s">
        <v>526</v>
      </c>
      <c r="I211" s="12">
        <v>1</v>
      </c>
      <c r="J211" s="12">
        <v>1</v>
      </c>
      <c r="K211" s="12">
        <v>1</v>
      </c>
      <c r="L211" s="12">
        <v>1</v>
      </c>
      <c r="M211" s="12">
        <v>0</v>
      </c>
      <c r="N211" s="12">
        <v>1</v>
      </c>
      <c r="O211" s="12">
        <v>2</v>
      </c>
      <c r="P211" s="12">
        <v>1</v>
      </c>
      <c r="Q211" s="12">
        <v>2</v>
      </c>
      <c r="R211" s="12">
        <v>1</v>
      </c>
      <c r="S211" s="12">
        <v>1</v>
      </c>
    </row>
    <row r="212" spans="1:19" ht="18" x14ac:dyDescent="0.25">
      <c r="A212" t="str">
        <f>'raw data'!H212</f>
        <v>Facebook</v>
      </c>
      <c r="B212" s="15">
        <v>1</v>
      </c>
      <c r="C212" s="12">
        <v>1</v>
      </c>
      <c r="D212" s="12">
        <v>1</v>
      </c>
      <c r="E212" s="12">
        <v>5</v>
      </c>
      <c r="F212" s="12" t="s">
        <v>526</v>
      </c>
      <c r="G212" s="12">
        <v>1</v>
      </c>
      <c r="H212" s="12" t="s">
        <v>526</v>
      </c>
      <c r="I212" s="12">
        <v>5</v>
      </c>
      <c r="J212" s="12">
        <v>1</v>
      </c>
      <c r="K212" s="12">
        <v>0</v>
      </c>
      <c r="L212" s="12">
        <v>1</v>
      </c>
      <c r="M212" s="12">
        <v>0</v>
      </c>
      <c r="N212" s="12">
        <v>0</v>
      </c>
      <c r="O212" s="12">
        <v>1</v>
      </c>
      <c r="P212" s="12">
        <v>0</v>
      </c>
      <c r="Q212" s="12" t="s">
        <v>526</v>
      </c>
      <c r="R212" s="12">
        <v>0</v>
      </c>
      <c r="S212" s="12">
        <v>0</v>
      </c>
    </row>
    <row r="213" spans="1:19" ht="18" x14ac:dyDescent="0.25">
      <c r="A213" t="str">
        <f>'raw data'!H213</f>
        <v>Facebook</v>
      </c>
      <c r="B213" s="15">
        <v>1</v>
      </c>
      <c r="C213" s="12">
        <v>5</v>
      </c>
      <c r="D213" s="12">
        <v>1</v>
      </c>
      <c r="E213" s="12">
        <v>1</v>
      </c>
      <c r="F213" s="12" t="s">
        <v>526</v>
      </c>
      <c r="G213" s="12" t="s">
        <v>526</v>
      </c>
      <c r="H213" s="12">
        <v>5</v>
      </c>
      <c r="I213" s="12">
        <v>2</v>
      </c>
      <c r="J213" s="12">
        <v>2</v>
      </c>
      <c r="K213" s="12" t="s">
        <v>526</v>
      </c>
      <c r="L213" s="12">
        <v>1</v>
      </c>
      <c r="M213" s="12">
        <v>0</v>
      </c>
      <c r="N213" s="12">
        <v>0</v>
      </c>
      <c r="O213" s="12">
        <v>4</v>
      </c>
      <c r="P213" s="12">
        <v>0</v>
      </c>
      <c r="Q213" s="12" t="s">
        <v>526</v>
      </c>
      <c r="R213" s="12">
        <v>1</v>
      </c>
      <c r="S213" s="12">
        <v>1</v>
      </c>
    </row>
    <row r="214" spans="1:19" ht="18" x14ac:dyDescent="0.25">
      <c r="A214" t="str">
        <f>'raw data'!H214</f>
        <v>Twitter</v>
      </c>
      <c r="B214" s="15">
        <v>3</v>
      </c>
      <c r="C214" s="12">
        <v>3</v>
      </c>
      <c r="D214" s="12">
        <v>2</v>
      </c>
      <c r="E214" s="12">
        <v>5</v>
      </c>
      <c r="F214" s="12">
        <v>5</v>
      </c>
      <c r="G214" s="12">
        <v>2</v>
      </c>
      <c r="H214" s="12">
        <v>2</v>
      </c>
      <c r="I214" s="12">
        <v>2</v>
      </c>
      <c r="J214" s="12">
        <v>2</v>
      </c>
      <c r="K214" s="12">
        <v>1</v>
      </c>
      <c r="L214" s="12">
        <v>1</v>
      </c>
      <c r="M214" s="12">
        <v>0</v>
      </c>
      <c r="N214" s="12">
        <v>1</v>
      </c>
      <c r="O214" s="12">
        <v>4</v>
      </c>
      <c r="P214" s="12">
        <v>1</v>
      </c>
      <c r="Q214" s="12">
        <v>2</v>
      </c>
      <c r="R214" s="12">
        <v>1</v>
      </c>
      <c r="S214" s="12">
        <v>1</v>
      </c>
    </row>
    <row r="215" spans="1:19" ht="18" x14ac:dyDescent="0.25">
      <c r="A215" t="str">
        <f>'raw data'!H215</f>
        <v>Facebook</v>
      </c>
      <c r="B215" s="15">
        <v>1</v>
      </c>
      <c r="C215" s="12">
        <v>2</v>
      </c>
      <c r="D215" s="12">
        <v>1</v>
      </c>
      <c r="E215" s="12">
        <v>1</v>
      </c>
      <c r="F215" s="12">
        <v>1</v>
      </c>
      <c r="G215" s="12">
        <v>1</v>
      </c>
      <c r="H215" s="12">
        <v>2</v>
      </c>
      <c r="I215" s="12">
        <v>1</v>
      </c>
      <c r="J215" s="12">
        <v>1</v>
      </c>
      <c r="K215" s="12">
        <v>0</v>
      </c>
      <c r="L215" s="12" t="s">
        <v>526</v>
      </c>
      <c r="M215" s="12" t="s">
        <v>526</v>
      </c>
      <c r="N215" s="12">
        <v>0</v>
      </c>
      <c r="O215" s="12">
        <v>5</v>
      </c>
      <c r="P215" s="12">
        <v>1</v>
      </c>
      <c r="Q215" s="12">
        <v>2</v>
      </c>
      <c r="R215" s="12">
        <v>1</v>
      </c>
      <c r="S215" s="12">
        <v>0</v>
      </c>
    </row>
    <row r="216" spans="1:19" ht="18" x14ac:dyDescent="0.25">
      <c r="A216" t="str">
        <f>'raw data'!H216</f>
        <v>Whatsapp</v>
      </c>
      <c r="B216" s="15">
        <v>2</v>
      </c>
      <c r="C216" s="12">
        <v>4</v>
      </c>
      <c r="D216" s="12" t="s">
        <v>526</v>
      </c>
      <c r="E216" s="12" t="s">
        <v>526</v>
      </c>
      <c r="F216" s="12" t="s">
        <v>526</v>
      </c>
      <c r="G216" s="12" t="s">
        <v>526</v>
      </c>
      <c r="H216" s="12" t="s">
        <v>526</v>
      </c>
      <c r="I216" s="12" t="s">
        <v>526</v>
      </c>
      <c r="J216" s="12">
        <v>5</v>
      </c>
      <c r="K216" s="12" t="s">
        <v>526</v>
      </c>
      <c r="L216" s="12" t="s">
        <v>526</v>
      </c>
      <c r="M216" s="12">
        <v>0</v>
      </c>
      <c r="N216" s="12">
        <v>0</v>
      </c>
      <c r="O216" s="12">
        <v>5</v>
      </c>
      <c r="P216" s="12">
        <v>1</v>
      </c>
      <c r="Q216" s="12">
        <v>2</v>
      </c>
      <c r="R216" s="12">
        <v>1</v>
      </c>
      <c r="S216" s="12">
        <v>0</v>
      </c>
    </row>
    <row r="217" spans="1:19" ht="18" x14ac:dyDescent="0.25">
      <c r="A217" t="str">
        <f>'raw data'!H217</f>
        <v>Whatsapp</v>
      </c>
      <c r="B217" s="15">
        <v>2</v>
      </c>
      <c r="C217" s="12">
        <v>3</v>
      </c>
      <c r="D217" s="12">
        <v>4</v>
      </c>
      <c r="E217" s="12" t="s">
        <v>526</v>
      </c>
      <c r="F217" s="12">
        <v>1</v>
      </c>
      <c r="G217" s="12">
        <v>2</v>
      </c>
      <c r="H217" s="12">
        <v>2</v>
      </c>
      <c r="I217" s="12">
        <v>2</v>
      </c>
      <c r="J217" s="12">
        <v>1</v>
      </c>
      <c r="K217" s="12">
        <v>1</v>
      </c>
      <c r="L217" s="12" t="s">
        <v>526</v>
      </c>
      <c r="M217" s="12">
        <v>0</v>
      </c>
      <c r="N217" s="12">
        <v>1</v>
      </c>
      <c r="O217" s="12">
        <v>4</v>
      </c>
      <c r="P217" s="12">
        <v>1</v>
      </c>
      <c r="Q217" s="12">
        <v>4</v>
      </c>
      <c r="R217" s="12">
        <v>0</v>
      </c>
      <c r="S217" s="12">
        <v>0</v>
      </c>
    </row>
    <row r="218" spans="1:19" ht="18" x14ac:dyDescent="0.25">
      <c r="A218" t="str">
        <f>'raw data'!H218</f>
        <v>Facebook</v>
      </c>
      <c r="B218" s="15">
        <v>1</v>
      </c>
      <c r="C218" s="12">
        <v>1</v>
      </c>
      <c r="D218" s="12">
        <v>1</v>
      </c>
      <c r="E218" s="12">
        <v>4</v>
      </c>
      <c r="F218" s="12">
        <v>2</v>
      </c>
      <c r="G218" s="12">
        <v>1</v>
      </c>
      <c r="H218" s="12">
        <v>1</v>
      </c>
      <c r="I218" s="12">
        <v>1</v>
      </c>
      <c r="J218" s="12" t="s">
        <v>526</v>
      </c>
      <c r="K218" s="12">
        <v>0</v>
      </c>
      <c r="L218" s="12">
        <v>1</v>
      </c>
      <c r="M218" s="12">
        <v>1</v>
      </c>
      <c r="N218" s="12" t="s">
        <v>526</v>
      </c>
      <c r="O218" s="12">
        <v>1</v>
      </c>
      <c r="P218" s="12" t="s">
        <v>526</v>
      </c>
      <c r="Q218" s="12" t="s">
        <v>526</v>
      </c>
      <c r="R218" s="12">
        <v>1</v>
      </c>
      <c r="S218" s="12" t="s">
        <v>526</v>
      </c>
    </row>
    <row r="219" spans="1:19" ht="18" x14ac:dyDescent="0.25">
      <c r="A219" t="str">
        <f>'raw data'!H219</f>
        <v>Whatsapp</v>
      </c>
      <c r="B219" s="15">
        <v>2</v>
      </c>
      <c r="C219" s="12">
        <v>2</v>
      </c>
      <c r="D219" s="12">
        <v>2</v>
      </c>
      <c r="E219" s="12">
        <v>5</v>
      </c>
      <c r="F219" s="12">
        <v>1</v>
      </c>
      <c r="G219" s="12">
        <v>2</v>
      </c>
      <c r="H219" s="12">
        <v>1</v>
      </c>
      <c r="I219" s="12">
        <v>1</v>
      </c>
      <c r="J219" s="12">
        <v>2</v>
      </c>
      <c r="K219" s="12">
        <v>1</v>
      </c>
      <c r="L219" s="12">
        <v>1</v>
      </c>
      <c r="M219" s="12">
        <v>0</v>
      </c>
      <c r="N219" s="12">
        <v>0</v>
      </c>
      <c r="O219" s="12">
        <v>2</v>
      </c>
      <c r="P219" s="12">
        <v>1</v>
      </c>
      <c r="Q219" s="12">
        <v>3</v>
      </c>
      <c r="R219" s="12" t="s">
        <v>526</v>
      </c>
      <c r="S219" s="12">
        <v>1</v>
      </c>
    </row>
    <row r="220" spans="1:19" ht="18" x14ac:dyDescent="0.25">
      <c r="A220" t="str">
        <f>'raw data'!H220</f>
        <v>Twitter</v>
      </c>
      <c r="B220" s="15">
        <v>3</v>
      </c>
      <c r="C220" s="12">
        <v>3</v>
      </c>
      <c r="D220" s="12">
        <v>2</v>
      </c>
      <c r="E220" s="12">
        <v>1</v>
      </c>
      <c r="F220" s="12">
        <v>1</v>
      </c>
      <c r="G220" s="12">
        <v>2</v>
      </c>
      <c r="H220" s="12">
        <v>2</v>
      </c>
      <c r="I220" s="12">
        <v>2</v>
      </c>
      <c r="J220" s="12">
        <v>1</v>
      </c>
      <c r="K220" s="12">
        <v>0</v>
      </c>
      <c r="L220" s="12" t="s">
        <v>526</v>
      </c>
      <c r="M220" s="12">
        <v>0</v>
      </c>
      <c r="N220" s="12">
        <v>0</v>
      </c>
      <c r="O220" s="12">
        <v>5</v>
      </c>
      <c r="P220" s="12">
        <v>1</v>
      </c>
      <c r="Q220" s="12">
        <v>3</v>
      </c>
      <c r="R220" s="12" t="s">
        <v>526</v>
      </c>
      <c r="S220" s="12">
        <v>0</v>
      </c>
    </row>
    <row r="221" spans="1:19" ht="18" x14ac:dyDescent="0.25">
      <c r="A221" t="str">
        <f>'raw data'!H221</f>
        <v>Whatsapp</v>
      </c>
      <c r="B221" s="15">
        <v>2</v>
      </c>
      <c r="C221" s="12">
        <v>1</v>
      </c>
      <c r="D221" s="12">
        <v>1</v>
      </c>
      <c r="E221" s="12">
        <v>1</v>
      </c>
      <c r="F221" s="12">
        <v>2</v>
      </c>
      <c r="G221" s="12">
        <v>1</v>
      </c>
      <c r="H221" s="12" t="s">
        <v>526</v>
      </c>
      <c r="I221" s="12">
        <v>1</v>
      </c>
      <c r="J221" s="12">
        <v>1</v>
      </c>
      <c r="K221" s="12">
        <v>1</v>
      </c>
      <c r="L221" s="12">
        <v>1</v>
      </c>
      <c r="M221" s="12">
        <v>0</v>
      </c>
      <c r="N221" s="12">
        <v>1</v>
      </c>
      <c r="O221" s="12">
        <v>2</v>
      </c>
      <c r="P221" s="12">
        <v>1</v>
      </c>
      <c r="Q221" s="12">
        <v>3</v>
      </c>
      <c r="R221" s="12">
        <v>1</v>
      </c>
      <c r="S221" s="12">
        <v>1</v>
      </c>
    </row>
    <row r="222" spans="1:19" ht="18" x14ac:dyDescent="0.25">
      <c r="A222" t="str">
        <f>'raw data'!H222</f>
        <v>Facebook</v>
      </c>
      <c r="B222" s="15">
        <v>1</v>
      </c>
      <c r="C222" s="12">
        <v>2</v>
      </c>
      <c r="D222" s="12">
        <v>1</v>
      </c>
      <c r="E222" s="12">
        <v>1</v>
      </c>
      <c r="F222" s="12">
        <v>1</v>
      </c>
      <c r="G222" s="12">
        <v>1</v>
      </c>
      <c r="H222" s="12">
        <v>2</v>
      </c>
      <c r="I222" s="12">
        <v>1</v>
      </c>
      <c r="J222" s="12">
        <v>1</v>
      </c>
      <c r="K222" s="12">
        <v>0</v>
      </c>
      <c r="L222" s="12">
        <v>1</v>
      </c>
      <c r="M222" s="12">
        <v>0</v>
      </c>
      <c r="N222" s="12">
        <v>0</v>
      </c>
      <c r="O222" s="12">
        <v>5</v>
      </c>
      <c r="P222" s="12">
        <v>1</v>
      </c>
      <c r="Q222" s="12">
        <v>2</v>
      </c>
      <c r="R222" s="12" t="s">
        <v>526</v>
      </c>
      <c r="S222" s="12">
        <v>0</v>
      </c>
    </row>
    <row r="223" spans="1:19" ht="18" x14ac:dyDescent="0.25">
      <c r="A223" t="str">
        <f>'raw data'!H223</f>
        <v>Facebook</v>
      </c>
      <c r="B223" s="15">
        <v>1</v>
      </c>
      <c r="C223" s="12">
        <v>4</v>
      </c>
      <c r="D223" s="12" t="s">
        <v>526</v>
      </c>
      <c r="E223" s="12" t="s">
        <v>526</v>
      </c>
      <c r="F223" s="12">
        <v>5</v>
      </c>
      <c r="G223" s="12">
        <v>5</v>
      </c>
      <c r="H223" s="12">
        <v>2</v>
      </c>
      <c r="I223" s="12">
        <v>2</v>
      </c>
      <c r="J223" s="12">
        <v>2</v>
      </c>
      <c r="K223" s="12">
        <v>1</v>
      </c>
      <c r="L223" s="12">
        <v>0</v>
      </c>
      <c r="M223" s="12">
        <v>0</v>
      </c>
      <c r="N223" s="12">
        <v>0</v>
      </c>
      <c r="O223" s="12">
        <v>1</v>
      </c>
      <c r="P223" s="12">
        <v>0</v>
      </c>
      <c r="Q223" s="12" t="s">
        <v>526</v>
      </c>
      <c r="R223" s="12" t="s">
        <v>526</v>
      </c>
      <c r="S223" s="12" t="s">
        <v>526</v>
      </c>
    </row>
    <row r="224" spans="1:19" ht="18" x14ac:dyDescent="0.25">
      <c r="A224" t="str">
        <f>'raw data'!H224</f>
        <v>Whatsapp</v>
      </c>
      <c r="B224" s="15">
        <v>2</v>
      </c>
      <c r="C224" s="12">
        <v>2</v>
      </c>
      <c r="D224" s="12">
        <v>2</v>
      </c>
      <c r="E224" s="12">
        <v>5</v>
      </c>
      <c r="F224" s="12">
        <v>1</v>
      </c>
      <c r="G224" s="12">
        <v>2</v>
      </c>
      <c r="H224" s="12">
        <v>1</v>
      </c>
      <c r="I224" s="12">
        <v>1</v>
      </c>
      <c r="J224" s="12">
        <v>2</v>
      </c>
      <c r="K224" s="12">
        <v>1</v>
      </c>
      <c r="L224" s="12">
        <v>1</v>
      </c>
      <c r="M224" s="12">
        <v>1</v>
      </c>
      <c r="N224" s="12">
        <v>0</v>
      </c>
      <c r="O224" s="12">
        <v>2</v>
      </c>
      <c r="P224" s="12">
        <v>1</v>
      </c>
      <c r="Q224" s="12">
        <v>4</v>
      </c>
      <c r="R224" s="12" t="s">
        <v>526</v>
      </c>
      <c r="S224" s="12">
        <v>1</v>
      </c>
    </row>
    <row r="225" spans="1:19" ht="18" x14ac:dyDescent="0.25">
      <c r="A225" t="str">
        <f>'raw data'!H225</f>
        <v>Twitter</v>
      </c>
      <c r="B225" s="15">
        <v>3</v>
      </c>
      <c r="C225" s="12">
        <v>3</v>
      </c>
      <c r="D225" s="12">
        <v>2</v>
      </c>
      <c r="E225" s="12">
        <v>5</v>
      </c>
      <c r="F225" s="12">
        <v>2</v>
      </c>
      <c r="G225" s="12">
        <v>1</v>
      </c>
      <c r="H225" s="12">
        <v>1</v>
      </c>
      <c r="I225" s="12" t="s">
        <v>526</v>
      </c>
      <c r="J225" s="12">
        <v>5</v>
      </c>
      <c r="K225" s="12">
        <v>1</v>
      </c>
      <c r="L225" s="12">
        <v>1</v>
      </c>
      <c r="M225" s="12">
        <v>1</v>
      </c>
      <c r="N225" s="12" t="s">
        <v>526</v>
      </c>
      <c r="O225" s="12">
        <v>3</v>
      </c>
      <c r="P225" s="12">
        <v>1</v>
      </c>
      <c r="Q225" s="12">
        <v>1</v>
      </c>
      <c r="R225" s="12">
        <v>0</v>
      </c>
      <c r="S225" s="12" t="s">
        <v>526</v>
      </c>
    </row>
    <row r="226" spans="1:19" ht="18" x14ac:dyDescent="0.25">
      <c r="A226" t="str">
        <f>'raw data'!H226</f>
        <v>Telegram</v>
      </c>
      <c r="B226" s="15">
        <v>4</v>
      </c>
      <c r="C226" s="12">
        <v>5</v>
      </c>
      <c r="D226" s="12" t="s">
        <v>526</v>
      </c>
      <c r="E226" s="12" t="s">
        <v>526</v>
      </c>
      <c r="F226" s="12" t="s">
        <v>526</v>
      </c>
      <c r="G226" s="12" t="s">
        <v>526</v>
      </c>
      <c r="H226" s="12" t="s">
        <v>526</v>
      </c>
      <c r="I226" s="12" t="s">
        <v>526</v>
      </c>
      <c r="J226" s="12">
        <v>2</v>
      </c>
      <c r="K226" s="12">
        <v>1</v>
      </c>
      <c r="L226" s="12" t="s">
        <v>526</v>
      </c>
      <c r="M226" s="12">
        <v>0</v>
      </c>
      <c r="N226" s="12" t="s">
        <v>526</v>
      </c>
      <c r="O226" s="12">
        <v>4</v>
      </c>
      <c r="P226" s="12" t="s">
        <v>526</v>
      </c>
      <c r="Q226" s="12" t="s">
        <v>526</v>
      </c>
      <c r="R226" s="12">
        <v>1</v>
      </c>
      <c r="S226" s="12">
        <v>1</v>
      </c>
    </row>
    <row r="227" spans="1:19" ht="18" x14ac:dyDescent="0.25">
      <c r="A227" t="str">
        <f>'raw data'!H227</f>
        <v>Whatsapp</v>
      </c>
      <c r="B227" s="15">
        <v>2</v>
      </c>
      <c r="C227" s="12">
        <v>1</v>
      </c>
      <c r="D227" s="12">
        <v>1</v>
      </c>
      <c r="E227" s="12">
        <v>1</v>
      </c>
      <c r="F227" s="12">
        <v>2</v>
      </c>
      <c r="G227" s="12">
        <v>1</v>
      </c>
      <c r="H227" s="12" t="s">
        <v>526</v>
      </c>
      <c r="I227" s="12">
        <v>1</v>
      </c>
      <c r="J227" s="12">
        <v>1</v>
      </c>
      <c r="K227" s="12">
        <v>1</v>
      </c>
      <c r="L227" s="12">
        <v>1</v>
      </c>
      <c r="M227" s="12">
        <v>0</v>
      </c>
      <c r="N227" s="12">
        <v>1</v>
      </c>
      <c r="O227" s="12">
        <v>2</v>
      </c>
      <c r="P227" s="12">
        <v>1</v>
      </c>
      <c r="Q227" s="12">
        <v>3</v>
      </c>
      <c r="R227" s="12">
        <v>1</v>
      </c>
      <c r="S227" s="12">
        <v>1</v>
      </c>
    </row>
    <row r="228" spans="1:19" ht="18" x14ac:dyDescent="0.25">
      <c r="A228" t="str">
        <f>'raw data'!H228</f>
        <v>Twitter</v>
      </c>
      <c r="B228" s="15">
        <v>3</v>
      </c>
      <c r="C228" s="12">
        <v>1</v>
      </c>
      <c r="D228" s="12">
        <v>1</v>
      </c>
      <c r="E228" s="12">
        <v>1</v>
      </c>
      <c r="F228" s="12" t="s">
        <v>526</v>
      </c>
      <c r="G228" s="12">
        <v>1</v>
      </c>
      <c r="H228" s="12" t="s">
        <v>526</v>
      </c>
      <c r="I228" s="12">
        <v>5</v>
      </c>
      <c r="J228" s="12">
        <v>2</v>
      </c>
      <c r="K228" s="12">
        <v>1</v>
      </c>
      <c r="L228" s="12">
        <v>1</v>
      </c>
      <c r="M228" s="12">
        <v>0</v>
      </c>
      <c r="N228" s="12">
        <v>0</v>
      </c>
      <c r="O228" s="12">
        <v>1</v>
      </c>
      <c r="P228" s="12">
        <v>0</v>
      </c>
      <c r="Q228" s="12" t="s">
        <v>526</v>
      </c>
      <c r="R228" s="12">
        <v>1</v>
      </c>
      <c r="S228" s="12">
        <v>1</v>
      </c>
    </row>
    <row r="229" spans="1:19" ht="18" x14ac:dyDescent="0.25">
      <c r="A229" t="str">
        <f>'raw data'!H229</f>
        <v>Whatsapp</v>
      </c>
      <c r="B229" s="15">
        <v>2</v>
      </c>
      <c r="C229" s="12">
        <v>1</v>
      </c>
      <c r="D229" s="12">
        <v>1</v>
      </c>
      <c r="E229" s="12">
        <v>1</v>
      </c>
      <c r="F229" s="12">
        <v>2</v>
      </c>
      <c r="G229" s="12">
        <v>1</v>
      </c>
      <c r="H229" s="12" t="s">
        <v>526</v>
      </c>
      <c r="I229" s="12">
        <v>1</v>
      </c>
      <c r="J229" s="12">
        <v>1</v>
      </c>
      <c r="K229" s="12" t="s">
        <v>526</v>
      </c>
      <c r="L229" s="12">
        <v>1</v>
      </c>
      <c r="M229" s="12">
        <v>0</v>
      </c>
      <c r="N229" s="12">
        <v>1</v>
      </c>
      <c r="O229" s="12">
        <v>4</v>
      </c>
      <c r="P229" s="12">
        <v>0</v>
      </c>
      <c r="Q229" s="12" t="s">
        <v>526</v>
      </c>
      <c r="R229" s="12">
        <v>1</v>
      </c>
      <c r="S229" s="12">
        <v>1</v>
      </c>
    </row>
    <row r="230" spans="1:19" ht="18" x14ac:dyDescent="0.25">
      <c r="A230" t="str">
        <f>'raw data'!H230</f>
        <v>Facebook</v>
      </c>
      <c r="B230" s="15">
        <v>1</v>
      </c>
      <c r="C230" s="12">
        <v>1</v>
      </c>
      <c r="D230" s="12">
        <v>1</v>
      </c>
      <c r="E230" s="12">
        <v>1</v>
      </c>
      <c r="F230" s="12">
        <v>2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 t="s">
        <v>526</v>
      </c>
      <c r="M230" s="12">
        <v>0</v>
      </c>
      <c r="N230" s="12">
        <v>1</v>
      </c>
      <c r="O230" s="12">
        <v>4</v>
      </c>
      <c r="P230" s="12">
        <v>1</v>
      </c>
      <c r="Q230" s="12">
        <v>2</v>
      </c>
      <c r="R230" s="12">
        <v>1</v>
      </c>
      <c r="S230" s="12" t="s">
        <v>526</v>
      </c>
    </row>
    <row r="231" spans="1:19" ht="18" x14ac:dyDescent="0.25">
      <c r="A231" t="str">
        <f>'raw data'!H231</f>
        <v>Facebook</v>
      </c>
      <c r="B231" s="15">
        <v>1</v>
      </c>
      <c r="C231" s="12">
        <v>3</v>
      </c>
      <c r="D231" s="12">
        <v>2</v>
      </c>
      <c r="E231" s="12">
        <v>4</v>
      </c>
      <c r="F231" s="12">
        <v>1</v>
      </c>
      <c r="G231" s="12">
        <v>2</v>
      </c>
      <c r="H231" s="12">
        <v>2</v>
      </c>
      <c r="I231" s="12">
        <v>2</v>
      </c>
      <c r="J231" s="12">
        <v>2</v>
      </c>
      <c r="K231" s="12">
        <v>1</v>
      </c>
      <c r="L231" s="12">
        <v>1</v>
      </c>
      <c r="M231" s="12">
        <v>0</v>
      </c>
      <c r="N231" s="12">
        <v>0</v>
      </c>
      <c r="O231" s="12">
        <v>5</v>
      </c>
      <c r="P231" s="12">
        <v>1</v>
      </c>
      <c r="Q231" s="12">
        <v>3</v>
      </c>
      <c r="R231" s="12">
        <v>1</v>
      </c>
      <c r="S231" s="12">
        <v>1</v>
      </c>
    </row>
    <row r="232" spans="1:19" ht="18" x14ac:dyDescent="0.25">
      <c r="A232" t="str">
        <f>'raw data'!H232</f>
        <v>Whatsapp</v>
      </c>
      <c r="B232" s="15">
        <v>2</v>
      </c>
      <c r="C232" s="12">
        <v>3</v>
      </c>
      <c r="D232" s="12" t="s">
        <v>526</v>
      </c>
      <c r="E232" s="12" t="s">
        <v>526</v>
      </c>
      <c r="F232" s="12">
        <v>5</v>
      </c>
      <c r="G232" s="12">
        <v>5</v>
      </c>
      <c r="H232" s="12">
        <v>5</v>
      </c>
      <c r="I232" s="12">
        <v>2</v>
      </c>
      <c r="J232" s="12">
        <v>2</v>
      </c>
      <c r="K232" s="12">
        <v>1</v>
      </c>
      <c r="L232" s="12">
        <v>0</v>
      </c>
      <c r="M232" s="12">
        <v>0</v>
      </c>
      <c r="N232" s="12">
        <v>1</v>
      </c>
      <c r="O232" s="12">
        <v>5</v>
      </c>
      <c r="P232" s="12">
        <v>1</v>
      </c>
      <c r="Q232" s="12">
        <v>2</v>
      </c>
      <c r="R232" s="12">
        <v>1</v>
      </c>
      <c r="S232" s="12">
        <v>1</v>
      </c>
    </row>
    <row r="233" spans="1:19" ht="18" x14ac:dyDescent="0.25">
      <c r="A233" t="str">
        <f>'raw data'!H233</f>
        <v>Twitter</v>
      </c>
      <c r="B233" s="15">
        <v>3</v>
      </c>
      <c r="C233" s="12">
        <v>5</v>
      </c>
      <c r="D233" s="12">
        <v>1</v>
      </c>
      <c r="E233" s="12">
        <v>1</v>
      </c>
      <c r="F233" s="12" t="s">
        <v>526</v>
      </c>
      <c r="G233" s="12" t="s">
        <v>526</v>
      </c>
      <c r="H233" s="12">
        <v>5</v>
      </c>
      <c r="I233" s="12">
        <v>5</v>
      </c>
      <c r="J233" s="12">
        <v>2</v>
      </c>
      <c r="K233" s="12">
        <v>1</v>
      </c>
      <c r="L233" s="12">
        <v>1</v>
      </c>
      <c r="M233" s="12">
        <v>0</v>
      </c>
      <c r="N233" s="12">
        <v>0</v>
      </c>
      <c r="O233" s="12">
        <v>4</v>
      </c>
      <c r="P233" s="12">
        <v>0</v>
      </c>
      <c r="Q233" s="12" t="s">
        <v>526</v>
      </c>
      <c r="R233" s="12">
        <v>1</v>
      </c>
      <c r="S233" s="12">
        <v>1</v>
      </c>
    </row>
    <row r="234" spans="1:19" ht="18" x14ac:dyDescent="0.25">
      <c r="A234" t="str">
        <f>'raw data'!H234</f>
        <v>Twitter</v>
      </c>
      <c r="B234" s="15">
        <v>3</v>
      </c>
      <c r="C234" s="12">
        <v>3</v>
      </c>
      <c r="D234" s="12">
        <v>4</v>
      </c>
      <c r="E234" s="12" t="s">
        <v>526</v>
      </c>
      <c r="F234" s="12">
        <v>2</v>
      </c>
      <c r="G234" s="12">
        <v>1</v>
      </c>
      <c r="H234" s="12">
        <v>1</v>
      </c>
      <c r="I234" s="12" t="s">
        <v>526</v>
      </c>
      <c r="J234" s="12">
        <v>5</v>
      </c>
      <c r="K234" s="12">
        <v>1</v>
      </c>
      <c r="L234" s="12">
        <v>1</v>
      </c>
      <c r="M234" s="12">
        <v>1</v>
      </c>
      <c r="N234" s="12">
        <v>0</v>
      </c>
      <c r="O234" s="12">
        <v>3</v>
      </c>
      <c r="P234" s="12">
        <v>1</v>
      </c>
      <c r="Q234" s="12">
        <v>1</v>
      </c>
      <c r="R234" s="12">
        <v>1</v>
      </c>
      <c r="S234" s="12" t="s">
        <v>526</v>
      </c>
    </row>
    <row r="235" spans="1:19" ht="18" x14ac:dyDescent="0.25">
      <c r="A235" t="str">
        <f>'raw data'!H235</f>
        <v>Facebook</v>
      </c>
      <c r="B235" s="15">
        <v>1</v>
      </c>
      <c r="C235" s="12">
        <v>1</v>
      </c>
      <c r="D235" s="12">
        <v>1</v>
      </c>
      <c r="E235" s="12">
        <v>4</v>
      </c>
      <c r="F235" s="12">
        <v>2</v>
      </c>
      <c r="G235" s="12">
        <v>1</v>
      </c>
      <c r="H235" s="12">
        <v>1</v>
      </c>
      <c r="I235" s="12">
        <v>1</v>
      </c>
      <c r="J235" s="12">
        <v>5</v>
      </c>
      <c r="K235" s="12" t="s">
        <v>526</v>
      </c>
      <c r="L235" s="12">
        <v>1</v>
      </c>
      <c r="M235" s="12">
        <v>1</v>
      </c>
      <c r="N235" s="12">
        <v>1</v>
      </c>
      <c r="O235" s="12">
        <v>3</v>
      </c>
      <c r="P235" s="12" t="s">
        <v>526</v>
      </c>
      <c r="Q235" s="12" t="s">
        <v>526</v>
      </c>
      <c r="R235" s="12">
        <v>1</v>
      </c>
      <c r="S235" s="12" t="s">
        <v>526</v>
      </c>
    </row>
    <row r="236" spans="1:19" ht="18" x14ac:dyDescent="0.25">
      <c r="A236" t="str">
        <f>'raw data'!H236</f>
        <v>Twitter</v>
      </c>
      <c r="B236" s="15">
        <v>3</v>
      </c>
      <c r="C236" s="12">
        <v>1</v>
      </c>
      <c r="D236" s="12">
        <v>2</v>
      </c>
      <c r="E236" s="12">
        <v>1</v>
      </c>
      <c r="F236" s="12">
        <v>2</v>
      </c>
      <c r="G236" s="12">
        <v>1</v>
      </c>
      <c r="H236" s="12">
        <v>1</v>
      </c>
      <c r="I236" s="12">
        <v>1</v>
      </c>
      <c r="J236" s="12">
        <v>1</v>
      </c>
      <c r="K236" s="12">
        <v>1</v>
      </c>
      <c r="L236" s="12">
        <v>1</v>
      </c>
      <c r="M236" s="12">
        <v>0</v>
      </c>
      <c r="N236" s="12">
        <v>1</v>
      </c>
      <c r="O236" s="12">
        <v>2</v>
      </c>
      <c r="P236" s="12">
        <v>1</v>
      </c>
      <c r="Q236" s="12">
        <v>2</v>
      </c>
      <c r="R236" s="12">
        <v>1</v>
      </c>
      <c r="S236" s="12">
        <v>1</v>
      </c>
    </row>
    <row r="237" spans="1:19" ht="18" x14ac:dyDescent="0.25">
      <c r="A237" t="str">
        <f>'raw data'!H237</f>
        <v>Twitter</v>
      </c>
      <c r="B237" s="15">
        <v>3</v>
      </c>
      <c r="C237" s="12">
        <v>5</v>
      </c>
      <c r="D237" s="12">
        <v>1</v>
      </c>
      <c r="E237" s="12">
        <v>1</v>
      </c>
      <c r="F237" s="12" t="s">
        <v>526</v>
      </c>
      <c r="G237" s="12" t="s">
        <v>526</v>
      </c>
      <c r="H237" s="12">
        <v>5</v>
      </c>
      <c r="I237" s="12">
        <v>5</v>
      </c>
      <c r="J237" s="12">
        <v>2</v>
      </c>
      <c r="K237" s="12">
        <v>1</v>
      </c>
      <c r="L237" s="12">
        <v>1</v>
      </c>
      <c r="M237" s="12" t="s">
        <v>526</v>
      </c>
      <c r="N237" s="12">
        <v>0</v>
      </c>
      <c r="O237" s="12">
        <v>4</v>
      </c>
      <c r="P237" s="12">
        <v>0</v>
      </c>
      <c r="Q237" s="12" t="s">
        <v>526</v>
      </c>
      <c r="R237" s="12">
        <v>1</v>
      </c>
      <c r="S237" s="12">
        <v>1</v>
      </c>
    </row>
    <row r="238" spans="1:19" ht="18" x14ac:dyDescent="0.25">
      <c r="A238" t="str">
        <f>'raw data'!H238</f>
        <v>Whatsapp</v>
      </c>
      <c r="B238" s="15">
        <v>2</v>
      </c>
      <c r="C238" s="12">
        <v>3</v>
      </c>
      <c r="D238" s="12">
        <v>4</v>
      </c>
      <c r="E238" s="12" t="s">
        <v>526</v>
      </c>
      <c r="F238" s="12">
        <v>1</v>
      </c>
      <c r="G238" s="12">
        <v>2</v>
      </c>
      <c r="H238" s="12">
        <v>2</v>
      </c>
      <c r="I238" s="12">
        <v>2</v>
      </c>
      <c r="J238" s="12">
        <v>5</v>
      </c>
      <c r="K238" s="12">
        <v>1</v>
      </c>
      <c r="L238" s="12" t="s">
        <v>526</v>
      </c>
      <c r="M238" s="12">
        <v>0</v>
      </c>
      <c r="N238" s="12">
        <v>1</v>
      </c>
      <c r="O238" s="12">
        <v>4</v>
      </c>
      <c r="P238" s="12">
        <v>1</v>
      </c>
      <c r="Q238" s="12">
        <v>3</v>
      </c>
      <c r="R238" s="12">
        <v>0</v>
      </c>
      <c r="S238" s="12">
        <v>0</v>
      </c>
    </row>
    <row r="239" spans="1:19" ht="18" x14ac:dyDescent="0.25">
      <c r="A239" t="str">
        <f>'raw data'!H239</f>
        <v>Twitter</v>
      </c>
      <c r="B239" s="15">
        <v>3</v>
      </c>
      <c r="C239" s="12">
        <v>5</v>
      </c>
      <c r="D239" s="12">
        <v>1</v>
      </c>
      <c r="E239" s="12">
        <v>5</v>
      </c>
      <c r="F239" s="12">
        <v>2</v>
      </c>
      <c r="G239" s="12">
        <v>1</v>
      </c>
      <c r="H239" s="12" t="s">
        <v>526</v>
      </c>
      <c r="I239" s="12" t="s">
        <v>526</v>
      </c>
      <c r="J239" s="12">
        <v>2</v>
      </c>
      <c r="K239" s="12" t="s">
        <v>526</v>
      </c>
      <c r="L239" s="12">
        <v>1</v>
      </c>
      <c r="M239" s="12">
        <v>0</v>
      </c>
      <c r="N239" s="12">
        <v>1</v>
      </c>
      <c r="O239" s="12">
        <v>4</v>
      </c>
      <c r="P239" s="12">
        <v>0</v>
      </c>
      <c r="Q239" s="12" t="s">
        <v>526</v>
      </c>
      <c r="R239" s="12">
        <v>1</v>
      </c>
      <c r="S239" s="12" t="s">
        <v>526</v>
      </c>
    </row>
    <row r="240" spans="1:19" ht="18" x14ac:dyDescent="0.25">
      <c r="A240" t="str">
        <f>'raw data'!H240</f>
        <v>Twitter</v>
      </c>
      <c r="B240" s="15">
        <v>3</v>
      </c>
      <c r="C240" s="12">
        <v>4</v>
      </c>
      <c r="D240" s="12">
        <v>1</v>
      </c>
      <c r="E240" s="12">
        <v>1</v>
      </c>
      <c r="F240" s="12" t="s">
        <v>526</v>
      </c>
      <c r="G240" s="12" t="s">
        <v>526</v>
      </c>
      <c r="H240" s="12">
        <v>5</v>
      </c>
      <c r="I240" s="12">
        <v>2</v>
      </c>
      <c r="J240" s="12">
        <v>2</v>
      </c>
      <c r="K240" s="12" t="s">
        <v>526</v>
      </c>
      <c r="L240" s="12">
        <v>0</v>
      </c>
      <c r="M240" s="12">
        <v>0</v>
      </c>
      <c r="N240" s="12">
        <v>1</v>
      </c>
      <c r="O240" s="12">
        <v>4</v>
      </c>
      <c r="P240" s="12">
        <v>0</v>
      </c>
      <c r="Q240" s="12" t="s">
        <v>526</v>
      </c>
      <c r="R240" s="12">
        <v>1</v>
      </c>
      <c r="S240" s="12">
        <v>0</v>
      </c>
    </row>
    <row r="241" spans="1:19" ht="18" x14ac:dyDescent="0.25">
      <c r="A241" t="str">
        <f>'raw data'!H241</f>
        <v>Twitter</v>
      </c>
      <c r="B241" s="15">
        <v>3</v>
      </c>
      <c r="C241" s="12">
        <v>4</v>
      </c>
      <c r="D241" s="12" t="s">
        <v>526</v>
      </c>
      <c r="E241" s="12" t="s">
        <v>526</v>
      </c>
      <c r="F241" s="12" t="s">
        <v>526</v>
      </c>
      <c r="G241" s="12">
        <v>5</v>
      </c>
      <c r="H241" s="12">
        <v>2</v>
      </c>
      <c r="I241" s="12">
        <v>2</v>
      </c>
      <c r="J241" s="12">
        <v>2</v>
      </c>
      <c r="K241" s="12">
        <v>1</v>
      </c>
      <c r="L241" s="12">
        <v>0</v>
      </c>
      <c r="M241" s="12">
        <v>0</v>
      </c>
      <c r="N241" s="12">
        <v>0</v>
      </c>
      <c r="O241" s="12">
        <v>1</v>
      </c>
      <c r="P241" s="12">
        <v>0</v>
      </c>
      <c r="Q241" s="12" t="s">
        <v>526</v>
      </c>
      <c r="R241" s="12">
        <v>1</v>
      </c>
      <c r="S241" s="12" t="s">
        <v>526</v>
      </c>
    </row>
    <row r="242" spans="1:19" ht="18" x14ac:dyDescent="0.25">
      <c r="A242" t="str">
        <f>'raw data'!H242</f>
        <v>Whatsapp</v>
      </c>
      <c r="B242" s="15">
        <v>2</v>
      </c>
      <c r="C242" s="12">
        <v>2</v>
      </c>
      <c r="D242" s="12">
        <v>2</v>
      </c>
      <c r="E242" s="12">
        <v>2</v>
      </c>
      <c r="F242" s="12">
        <v>1</v>
      </c>
      <c r="G242" s="12">
        <v>2</v>
      </c>
      <c r="H242" s="12">
        <v>2</v>
      </c>
      <c r="I242" s="12">
        <v>2</v>
      </c>
      <c r="J242" s="12">
        <v>1</v>
      </c>
      <c r="K242" s="12">
        <v>1</v>
      </c>
      <c r="L242" s="12" t="s">
        <v>526</v>
      </c>
      <c r="M242" s="12">
        <v>0</v>
      </c>
      <c r="N242" s="12">
        <v>0</v>
      </c>
      <c r="O242" s="12">
        <v>3</v>
      </c>
      <c r="P242" s="12">
        <v>1</v>
      </c>
      <c r="Q242" s="12">
        <v>1</v>
      </c>
      <c r="R242" s="12">
        <v>1</v>
      </c>
      <c r="S242" s="12">
        <v>1</v>
      </c>
    </row>
    <row r="243" spans="1:19" ht="18" x14ac:dyDescent="0.25">
      <c r="A243" t="str">
        <f>'raw data'!H243</f>
        <v>Twitter</v>
      </c>
      <c r="B243" s="15">
        <v>3</v>
      </c>
      <c r="C243" s="12">
        <v>3</v>
      </c>
      <c r="D243" s="12">
        <v>4</v>
      </c>
      <c r="E243" s="12" t="s">
        <v>526</v>
      </c>
      <c r="F243" s="12">
        <v>5</v>
      </c>
      <c r="G243" s="12">
        <v>5</v>
      </c>
      <c r="H243" s="12">
        <v>2</v>
      </c>
      <c r="I243" s="12">
        <v>5</v>
      </c>
      <c r="J243" s="12">
        <v>1</v>
      </c>
      <c r="K243" s="12">
        <v>1</v>
      </c>
      <c r="L243" s="12">
        <v>1</v>
      </c>
      <c r="M243" s="12">
        <v>0</v>
      </c>
      <c r="N243" s="12">
        <v>0</v>
      </c>
      <c r="O243" s="12">
        <v>2</v>
      </c>
      <c r="P243" s="12">
        <v>1</v>
      </c>
      <c r="Q243" s="12">
        <v>4</v>
      </c>
      <c r="R243" s="12">
        <v>1</v>
      </c>
      <c r="S243" s="12">
        <v>0</v>
      </c>
    </row>
    <row r="244" spans="1:19" ht="18" x14ac:dyDescent="0.25">
      <c r="A244" t="str">
        <f>'raw data'!H244</f>
        <v>Twitter</v>
      </c>
      <c r="B244" s="15">
        <v>3</v>
      </c>
      <c r="C244" s="12">
        <v>3</v>
      </c>
      <c r="D244" s="12">
        <v>4</v>
      </c>
      <c r="E244" s="12" t="s">
        <v>526</v>
      </c>
      <c r="F244" s="12">
        <v>5</v>
      </c>
      <c r="G244" s="12">
        <v>1</v>
      </c>
      <c r="H244" s="12">
        <v>2</v>
      </c>
      <c r="I244" s="12">
        <v>1</v>
      </c>
      <c r="J244" s="12">
        <v>2</v>
      </c>
      <c r="K244" s="12">
        <v>0</v>
      </c>
      <c r="L244" s="12">
        <v>0</v>
      </c>
      <c r="M244" s="12">
        <v>0</v>
      </c>
      <c r="N244" s="12">
        <v>1</v>
      </c>
      <c r="O244" s="12">
        <v>3</v>
      </c>
      <c r="P244" s="12">
        <v>1</v>
      </c>
      <c r="Q244" s="12">
        <v>2</v>
      </c>
      <c r="R244" s="12" t="s">
        <v>526</v>
      </c>
      <c r="S244" s="12">
        <v>1</v>
      </c>
    </row>
    <row r="245" spans="1:19" ht="18" x14ac:dyDescent="0.25">
      <c r="A245" t="str">
        <f>'raw data'!H245</f>
        <v>Whatsapp</v>
      </c>
      <c r="B245" s="15">
        <v>2</v>
      </c>
      <c r="C245" s="12">
        <v>3</v>
      </c>
      <c r="D245" s="12" t="s">
        <v>526</v>
      </c>
      <c r="E245" s="12" t="s">
        <v>526</v>
      </c>
      <c r="F245" s="12">
        <v>1</v>
      </c>
      <c r="G245" s="12">
        <v>5</v>
      </c>
      <c r="H245" s="12">
        <v>5</v>
      </c>
      <c r="I245" s="12">
        <v>2</v>
      </c>
      <c r="J245" s="12">
        <v>2</v>
      </c>
      <c r="K245" s="12">
        <v>1</v>
      </c>
      <c r="L245" s="12">
        <v>0</v>
      </c>
      <c r="M245" s="12">
        <v>0</v>
      </c>
      <c r="N245" s="12">
        <v>1</v>
      </c>
      <c r="O245" s="12">
        <v>5</v>
      </c>
      <c r="P245" s="12">
        <v>1</v>
      </c>
      <c r="Q245" s="12">
        <v>2</v>
      </c>
      <c r="R245" s="12">
        <v>1</v>
      </c>
      <c r="S245" s="12">
        <v>1</v>
      </c>
    </row>
    <row r="246" spans="1:19" ht="18" x14ac:dyDescent="0.25">
      <c r="A246" t="str">
        <f>'raw data'!H246</f>
        <v>Facebook</v>
      </c>
      <c r="B246" s="15">
        <v>1</v>
      </c>
      <c r="C246" s="12">
        <v>1</v>
      </c>
      <c r="D246" s="12">
        <v>1</v>
      </c>
      <c r="E246" s="12">
        <v>4</v>
      </c>
      <c r="F246" s="12">
        <v>2</v>
      </c>
      <c r="G246" s="12">
        <v>1</v>
      </c>
      <c r="H246" s="12">
        <v>1</v>
      </c>
      <c r="I246" s="12">
        <v>1</v>
      </c>
      <c r="J246" s="12" t="s">
        <v>526</v>
      </c>
      <c r="K246" s="12">
        <v>0</v>
      </c>
      <c r="L246" s="12">
        <v>1</v>
      </c>
      <c r="M246" s="12">
        <v>1</v>
      </c>
      <c r="N246" s="12">
        <v>1</v>
      </c>
      <c r="O246" s="12">
        <v>1</v>
      </c>
      <c r="P246" s="12" t="s">
        <v>526</v>
      </c>
      <c r="Q246" s="12" t="s">
        <v>526</v>
      </c>
      <c r="R246" s="12">
        <v>1</v>
      </c>
      <c r="S246" s="12" t="s">
        <v>526</v>
      </c>
    </row>
    <row r="247" spans="1:19" ht="18" x14ac:dyDescent="0.25">
      <c r="A247" t="str">
        <f>'raw data'!H247</f>
        <v>Facebook</v>
      </c>
      <c r="B247" s="15">
        <v>1</v>
      </c>
      <c r="C247" s="12">
        <v>1</v>
      </c>
      <c r="D247" s="12">
        <v>1</v>
      </c>
      <c r="E247" s="12">
        <v>4</v>
      </c>
      <c r="F247" s="12">
        <v>2</v>
      </c>
      <c r="G247" s="12">
        <v>1</v>
      </c>
      <c r="H247" s="12">
        <v>1</v>
      </c>
      <c r="I247" s="12">
        <v>1</v>
      </c>
      <c r="J247" s="12">
        <v>5</v>
      </c>
      <c r="K247" s="12" t="s">
        <v>526</v>
      </c>
      <c r="L247" s="12">
        <v>1</v>
      </c>
      <c r="M247" s="12">
        <v>0</v>
      </c>
      <c r="N247" s="12">
        <v>1</v>
      </c>
      <c r="O247" s="12">
        <v>3</v>
      </c>
      <c r="P247" s="12" t="s">
        <v>526</v>
      </c>
      <c r="Q247" s="12" t="s">
        <v>526</v>
      </c>
      <c r="R247" s="12">
        <v>1</v>
      </c>
      <c r="S247" s="12" t="s">
        <v>526</v>
      </c>
    </row>
    <row r="248" spans="1:19" ht="18" x14ac:dyDescent="0.25">
      <c r="A248" t="str">
        <f>'raw data'!H248</f>
        <v>Facebook</v>
      </c>
      <c r="B248" s="15">
        <v>1</v>
      </c>
      <c r="C248" s="12">
        <v>4</v>
      </c>
      <c r="D248" s="12" t="s">
        <v>526</v>
      </c>
      <c r="E248" s="12" t="s">
        <v>526</v>
      </c>
      <c r="F248" s="12">
        <v>5</v>
      </c>
      <c r="G248" s="12">
        <v>5</v>
      </c>
      <c r="H248" s="12">
        <v>2</v>
      </c>
      <c r="I248" s="12">
        <v>2</v>
      </c>
      <c r="J248" s="12">
        <v>2</v>
      </c>
      <c r="K248" s="12">
        <v>1</v>
      </c>
      <c r="L248" s="12">
        <v>0</v>
      </c>
      <c r="M248" s="12">
        <v>0</v>
      </c>
      <c r="N248" s="12">
        <v>0</v>
      </c>
      <c r="O248" s="12">
        <v>1</v>
      </c>
      <c r="P248" s="12">
        <v>0</v>
      </c>
      <c r="Q248" s="12" t="s">
        <v>526</v>
      </c>
      <c r="R248" s="12" t="s">
        <v>526</v>
      </c>
      <c r="S248" s="12" t="s">
        <v>526</v>
      </c>
    </row>
    <row r="249" spans="1:19" ht="18" x14ac:dyDescent="0.25">
      <c r="A249" t="str">
        <f>'raw data'!H249</f>
        <v>Facebook</v>
      </c>
      <c r="B249" s="15">
        <v>1</v>
      </c>
      <c r="C249" s="12">
        <v>3</v>
      </c>
      <c r="D249" s="12">
        <v>2</v>
      </c>
      <c r="E249" s="12">
        <v>4</v>
      </c>
      <c r="F249" s="12">
        <v>1</v>
      </c>
      <c r="G249" s="12">
        <v>2</v>
      </c>
      <c r="H249" s="12">
        <v>2</v>
      </c>
      <c r="I249" s="12">
        <v>2</v>
      </c>
      <c r="J249" s="12">
        <v>2</v>
      </c>
      <c r="K249" s="12">
        <v>1</v>
      </c>
      <c r="L249" s="12">
        <v>1</v>
      </c>
      <c r="M249" s="12">
        <v>0</v>
      </c>
      <c r="N249" s="12">
        <v>0</v>
      </c>
      <c r="O249" s="12">
        <v>5</v>
      </c>
      <c r="P249" s="12">
        <v>1</v>
      </c>
      <c r="Q249" s="12">
        <v>3</v>
      </c>
      <c r="R249" s="12">
        <v>1</v>
      </c>
      <c r="S249" s="12">
        <v>1</v>
      </c>
    </row>
    <row r="250" spans="1:19" ht="18" x14ac:dyDescent="0.25">
      <c r="A250" t="str">
        <f>'raw data'!H250</f>
        <v>Twitter</v>
      </c>
      <c r="B250" s="15">
        <v>3</v>
      </c>
      <c r="C250" s="12">
        <v>3</v>
      </c>
      <c r="D250" s="12">
        <v>2</v>
      </c>
      <c r="E250" s="12">
        <v>5</v>
      </c>
      <c r="F250" s="12">
        <v>5</v>
      </c>
      <c r="G250" s="12">
        <v>2</v>
      </c>
      <c r="H250" s="12">
        <v>2</v>
      </c>
      <c r="I250" s="12">
        <v>2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4</v>
      </c>
      <c r="P250" s="12">
        <v>1</v>
      </c>
      <c r="Q250" s="12">
        <v>2</v>
      </c>
      <c r="R250" s="12">
        <v>1</v>
      </c>
      <c r="S250" s="12">
        <v>1</v>
      </c>
    </row>
    <row r="251" spans="1:19" ht="18" x14ac:dyDescent="0.25">
      <c r="A251" t="str">
        <f>'raw data'!H251</f>
        <v>Facebook</v>
      </c>
      <c r="B251" s="15">
        <v>1</v>
      </c>
      <c r="C251" s="12">
        <v>2</v>
      </c>
      <c r="D251" s="12">
        <v>2</v>
      </c>
      <c r="E251" s="12">
        <v>5</v>
      </c>
      <c r="F251" s="12">
        <v>2</v>
      </c>
      <c r="G251" s="12">
        <v>1</v>
      </c>
      <c r="H251" s="12">
        <v>1</v>
      </c>
      <c r="I251" s="12" t="s">
        <v>526</v>
      </c>
      <c r="J251" s="12">
        <v>5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0</v>
      </c>
      <c r="Q251" s="12" t="s">
        <v>526</v>
      </c>
      <c r="R251" s="12">
        <v>0</v>
      </c>
      <c r="S251" s="12" t="s">
        <v>526</v>
      </c>
    </row>
    <row r="252" spans="1:19" ht="18" x14ac:dyDescent="0.25">
      <c r="A252" t="str">
        <f>'raw data'!H252</f>
        <v>Facebook</v>
      </c>
      <c r="B252" s="15">
        <v>1</v>
      </c>
      <c r="C252" s="12">
        <v>2</v>
      </c>
      <c r="D252" s="12">
        <v>1</v>
      </c>
      <c r="E252" s="12">
        <v>4</v>
      </c>
      <c r="F252" s="12">
        <v>1</v>
      </c>
      <c r="G252" s="12">
        <v>1</v>
      </c>
      <c r="H252" s="12">
        <v>2</v>
      </c>
      <c r="I252" s="12">
        <v>1</v>
      </c>
      <c r="J252" s="12">
        <v>5</v>
      </c>
      <c r="K252" s="12">
        <v>0</v>
      </c>
      <c r="L252" s="12">
        <v>1</v>
      </c>
      <c r="M252" s="12">
        <v>0</v>
      </c>
      <c r="N252" s="12">
        <v>0</v>
      </c>
      <c r="O252" s="12">
        <v>1</v>
      </c>
      <c r="P252" s="12" t="s">
        <v>526</v>
      </c>
      <c r="Q252" s="12" t="s">
        <v>526</v>
      </c>
      <c r="R252" s="12">
        <v>0</v>
      </c>
      <c r="S252" s="12">
        <v>0</v>
      </c>
    </row>
    <row r="253" spans="1:19" ht="18" x14ac:dyDescent="0.25">
      <c r="A253" t="str">
        <f>'raw data'!H253</f>
        <v>Twitter</v>
      </c>
      <c r="B253" s="15">
        <v>3</v>
      </c>
      <c r="C253" s="12">
        <v>3</v>
      </c>
      <c r="D253" s="12">
        <v>2</v>
      </c>
      <c r="E253" s="12">
        <v>4</v>
      </c>
      <c r="F253" s="12">
        <v>1</v>
      </c>
      <c r="G253" s="12">
        <v>2</v>
      </c>
      <c r="H253" s="12">
        <v>2</v>
      </c>
      <c r="I253" s="12">
        <v>2</v>
      </c>
      <c r="J253" s="12">
        <v>2</v>
      </c>
      <c r="K253" s="12">
        <v>1</v>
      </c>
      <c r="L253" s="12">
        <v>1</v>
      </c>
      <c r="M253" s="12" t="s">
        <v>526</v>
      </c>
      <c r="N253" s="12">
        <v>1</v>
      </c>
      <c r="O253" s="12">
        <v>4</v>
      </c>
      <c r="P253" s="12">
        <v>1</v>
      </c>
      <c r="Q253" s="12">
        <v>2</v>
      </c>
      <c r="R253" s="12">
        <v>1</v>
      </c>
      <c r="S253" s="12">
        <v>1</v>
      </c>
    </row>
    <row r="254" spans="1:19" ht="18" x14ac:dyDescent="0.25">
      <c r="A254" t="str">
        <f>'raw data'!H254</f>
        <v>Facebook</v>
      </c>
      <c r="B254" s="15">
        <v>1</v>
      </c>
      <c r="C254" s="12">
        <v>1</v>
      </c>
      <c r="D254" s="12">
        <v>1</v>
      </c>
      <c r="E254" s="12">
        <v>1</v>
      </c>
      <c r="F254" s="12">
        <v>2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 t="s">
        <v>526</v>
      </c>
      <c r="M254" s="12">
        <v>0</v>
      </c>
      <c r="N254" s="12" t="s">
        <v>526</v>
      </c>
      <c r="O254" s="12">
        <v>1</v>
      </c>
      <c r="P254" s="12" t="s">
        <v>526</v>
      </c>
      <c r="Q254" s="12" t="s">
        <v>526</v>
      </c>
      <c r="R254" s="12" t="s">
        <v>526</v>
      </c>
      <c r="S254" s="12" t="s">
        <v>526</v>
      </c>
    </row>
    <row r="255" spans="1:19" ht="18" x14ac:dyDescent="0.25">
      <c r="A255" t="str">
        <f>'raw data'!H255</f>
        <v>Telegram</v>
      </c>
      <c r="B255" s="15">
        <v>4</v>
      </c>
      <c r="C255" s="12">
        <v>3</v>
      </c>
      <c r="D255" s="12" t="s">
        <v>526</v>
      </c>
      <c r="E255" s="12" t="s">
        <v>526</v>
      </c>
      <c r="F255" s="12">
        <v>5</v>
      </c>
      <c r="G255" s="12">
        <v>2</v>
      </c>
      <c r="H255" s="12">
        <v>2</v>
      </c>
      <c r="I255" s="12">
        <v>2</v>
      </c>
      <c r="J255" s="12">
        <v>5</v>
      </c>
      <c r="K255" s="12">
        <v>1</v>
      </c>
      <c r="L255" s="12">
        <v>1</v>
      </c>
      <c r="M255" s="12">
        <v>0</v>
      </c>
      <c r="N255" s="12">
        <v>1</v>
      </c>
      <c r="O255" s="12">
        <v>4</v>
      </c>
      <c r="P255" s="12">
        <v>1</v>
      </c>
      <c r="Q255" s="12" t="s">
        <v>526</v>
      </c>
      <c r="R255" s="12" t="s">
        <v>526</v>
      </c>
      <c r="S255" s="12">
        <v>0</v>
      </c>
    </row>
    <row r="256" spans="1:19" ht="18" x14ac:dyDescent="0.25">
      <c r="A256" t="str">
        <f>'raw data'!H256</f>
        <v>Facebook</v>
      </c>
      <c r="B256" s="15">
        <v>1</v>
      </c>
      <c r="C256" s="12">
        <v>2</v>
      </c>
      <c r="D256" s="12">
        <v>1</v>
      </c>
      <c r="E256" s="12">
        <v>4</v>
      </c>
      <c r="F256" s="12">
        <v>1</v>
      </c>
      <c r="G256" s="12">
        <v>1</v>
      </c>
      <c r="H256" s="12">
        <v>1</v>
      </c>
      <c r="I256" s="12">
        <v>1</v>
      </c>
      <c r="J256" s="12">
        <v>5</v>
      </c>
      <c r="K256" s="12" t="s">
        <v>526</v>
      </c>
      <c r="L256" s="12">
        <v>1</v>
      </c>
      <c r="M256" s="12">
        <v>0</v>
      </c>
      <c r="N256" s="12">
        <v>1</v>
      </c>
      <c r="O256" s="12">
        <v>3</v>
      </c>
      <c r="P256" s="12">
        <v>1</v>
      </c>
      <c r="Q256" s="12">
        <v>2</v>
      </c>
      <c r="R256" s="12">
        <v>0</v>
      </c>
      <c r="S256" s="12" t="s">
        <v>526</v>
      </c>
    </row>
    <row r="257" spans="1:19" ht="18" x14ac:dyDescent="0.25">
      <c r="A257" t="str">
        <f>'raw data'!H257</f>
        <v>Twitter</v>
      </c>
      <c r="B257" s="15">
        <v>3</v>
      </c>
      <c r="C257" s="12">
        <v>2</v>
      </c>
      <c r="D257" s="12" t="s">
        <v>526</v>
      </c>
      <c r="E257" s="12" t="s">
        <v>526</v>
      </c>
      <c r="F257" s="12">
        <v>2</v>
      </c>
      <c r="G257" s="12" t="s">
        <v>526</v>
      </c>
      <c r="H257" s="12">
        <v>5</v>
      </c>
      <c r="I257" s="12" t="s">
        <v>526</v>
      </c>
      <c r="J257" s="12" t="s">
        <v>526</v>
      </c>
      <c r="K257" s="12">
        <v>1</v>
      </c>
      <c r="L257" s="12">
        <v>1</v>
      </c>
      <c r="M257" s="12">
        <v>0</v>
      </c>
      <c r="N257" s="12">
        <v>0</v>
      </c>
      <c r="O257" s="12">
        <v>4</v>
      </c>
      <c r="P257" s="12">
        <v>0</v>
      </c>
      <c r="Q257" s="12" t="s">
        <v>526</v>
      </c>
      <c r="R257" s="12">
        <v>1</v>
      </c>
      <c r="S257" s="12" t="s">
        <v>526</v>
      </c>
    </row>
    <row r="258" spans="1:19" ht="18" x14ac:dyDescent="0.25">
      <c r="A258" t="str">
        <f>'raw data'!H258</f>
        <v>Twitter</v>
      </c>
      <c r="B258" s="15">
        <v>3</v>
      </c>
      <c r="C258" s="12">
        <v>3</v>
      </c>
      <c r="D258" s="12">
        <v>4</v>
      </c>
      <c r="E258" s="12" t="s">
        <v>526</v>
      </c>
      <c r="F258" s="12">
        <v>5</v>
      </c>
      <c r="G258" s="12">
        <v>1</v>
      </c>
      <c r="H258" s="12">
        <v>2</v>
      </c>
      <c r="I258" s="12">
        <v>1</v>
      </c>
      <c r="J258" s="12">
        <v>1</v>
      </c>
      <c r="K258" s="12">
        <v>0</v>
      </c>
      <c r="L258" s="12">
        <v>0</v>
      </c>
      <c r="M258" s="12">
        <v>0</v>
      </c>
      <c r="N258" s="12">
        <v>1</v>
      </c>
      <c r="O258" s="12">
        <v>5</v>
      </c>
      <c r="P258" s="12">
        <v>1</v>
      </c>
      <c r="Q258" s="12">
        <v>3</v>
      </c>
      <c r="R258" s="12" t="s">
        <v>526</v>
      </c>
      <c r="S258" s="12">
        <v>1</v>
      </c>
    </row>
    <row r="259" spans="1:19" ht="18" x14ac:dyDescent="0.25">
      <c r="A259" t="str">
        <f>'raw data'!H259</f>
        <v>Twitter</v>
      </c>
      <c r="B259" s="15">
        <v>3</v>
      </c>
      <c r="C259" s="12">
        <v>3</v>
      </c>
      <c r="D259" s="12">
        <v>4</v>
      </c>
      <c r="E259" s="12" t="s">
        <v>526</v>
      </c>
      <c r="F259" s="12">
        <v>1</v>
      </c>
      <c r="G259" s="12">
        <v>1</v>
      </c>
      <c r="H259" s="12">
        <v>2</v>
      </c>
      <c r="I259" s="12">
        <v>1</v>
      </c>
      <c r="J259" s="12">
        <v>1</v>
      </c>
      <c r="K259" s="12">
        <v>0</v>
      </c>
      <c r="L259" s="12">
        <v>1</v>
      </c>
      <c r="M259" s="12" t="s">
        <v>526</v>
      </c>
      <c r="N259" s="12">
        <v>0</v>
      </c>
      <c r="O259" s="12">
        <v>3</v>
      </c>
      <c r="P259" s="12">
        <v>1</v>
      </c>
      <c r="Q259" s="12">
        <v>1</v>
      </c>
      <c r="R259" s="12">
        <v>1</v>
      </c>
      <c r="S259" s="12" t="s">
        <v>526</v>
      </c>
    </row>
    <row r="260" spans="1:19" ht="18" x14ac:dyDescent="0.25">
      <c r="A260" t="str">
        <f>'raw data'!H260</f>
        <v>Twitter</v>
      </c>
      <c r="B260" s="15">
        <v>3</v>
      </c>
      <c r="C260" s="12">
        <v>3</v>
      </c>
      <c r="D260" s="12">
        <v>2</v>
      </c>
      <c r="E260" s="12">
        <v>5</v>
      </c>
      <c r="F260" s="12">
        <v>2</v>
      </c>
      <c r="G260" s="12">
        <v>1</v>
      </c>
      <c r="H260" s="12">
        <v>1</v>
      </c>
      <c r="I260" s="12" t="s">
        <v>526</v>
      </c>
      <c r="J260" s="12">
        <v>5</v>
      </c>
      <c r="K260" s="12">
        <v>1</v>
      </c>
      <c r="L260" s="12">
        <v>1</v>
      </c>
      <c r="M260" s="12">
        <v>1</v>
      </c>
      <c r="N260" s="12">
        <v>1</v>
      </c>
      <c r="O260" s="12">
        <v>3</v>
      </c>
      <c r="P260" s="12">
        <v>0</v>
      </c>
      <c r="Q260" s="12" t="s">
        <v>526</v>
      </c>
      <c r="R260" s="12">
        <v>0</v>
      </c>
      <c r="S260" s="12" t="s">
        <v>526</v>
      </c>
    </row>
    <row r="261" spans="1:19" ht="18" x14ac:dyDescent="0.25">
      <c r="A261" t="str">
        <f>'raw data'!H261</f>
        <v>Telegram</v>
      </c>
      <c r="B261" s="15">
        <v>4</v>
      </c>
      <c r="C261" s="12">
        <v>3</v>
      </c>
      <c r="D261" s="12" t="s">
        <v>526</v>
      </c>
      <c r="E261" s="12" t="s">
        <v>526</v>
      </c>
      <c r="F261" s="12">
        <v>5</v>
      </c>
      <c r="G261" s="12">
        <v>5</v>
      </c>
      <c r="H261" s="12">
        <v>2</v>
      </c>
      <c r="I261" s="12">
        <v>2</v>
      </c>
      <c r="J261" s="12">
        <v>2</v>
      </c>
      <c r="K261" s="12">
        <v>1</v>
      </c>
      <c r="L261" s="12">
        <v>0</v>
      </c>
      <c r="M261" s="12">
        <v>0</v>
      </c>
      <c r="N261" s="12">
        <v>0</v>
      </c>
      <c r="O261" s="12">
        <v>1</v>
      </c>
      <c r="P261" s="12">
        <v>0</v>
      </c>
      <c r="Q261" s="12" t="s">
        <v>526</v>
      </c>
      <c r="R261" s="12" t="s">
        <v>526</v>
      </c>
      <c r="S261" s="12" t="s">
        <v>526</v>
      </c>
    </row>
    <row r="262" spans="1:19" ht="18" x14ac:dyDescent="0.25">
      <c r="A262" t="str">
        <f>'raw data'!H262</f>
        <v>Twitter</v>
      </c>
      <c r="B262" s="15">
        <v>3</v>
      </c>
      <c r="C262" s="12">
        <v>3</v>
      </c>
      <c r="D262" s="12">
        <v>4</v>
      </c>
      <c r="E262" s="12" t="s">
        <v>526</v>
      </c>
      <c r="F262" s="12">
        <v>1</v>
      </c>
      <c r="G262" s="12">
        <v>1</v>
      </c>
      <c r="H262" s="12">
        <v>2</v>
      </c>
      <c r="I262" s="12">
        <v>1</v>
      </c>
      <c r="J262" s="12">
        <v>1</v>
      </c>
      <c r="K262" s="12">
        <v>0</v>
      </c>
      <c r="L262" s="12">
        <v>0</v>
      </c>
      <c r="M262" s="12" t="s">
        <v>526</v>
      </c>
      <c r="N262" s="12">
        <v>1</v>
      </c>
      <c r="O262" s="12">
        <v>3</v>
      </c>
      <c r="P262" s="12">
        <v>1</v>
      </c>
      <c r="Q262" s="12">
        <v>2</v>
      </c>
      <c r="R262" s="12">
        <v>1</v>
      </c>
      <c r="S262" s="12">
        <v>1</v>
      </c>
    </row>
    <row r="263" spans="1:19" ht="18" x14ac:dyDescent="0.25">
      <c r="A263" t="str">
        <f>'raw data'!H263</f>
        <v>Twitter</v>
      </c>
      <c r="B263" s="15">
        <v>3</v>
      </c>
      <c r="C263" s="12">
        <v>4</v>
      </c>
      <c r="D263" s="12" t="s">
        <v>526</v>
      </c>
      <c r="E263" s="12" t="s">
        <v>526</v>
      </c>
      <c r="F263" s="12" t="s">
        <v>526</v>
      </c>
      <c r="G263" s="12" t="s">
        <v>526</v>
      </c>
      <c r="H263" s="12">
        <v>5</v>
      </c>
      <c r="I263" s="12" t="s">
        <v>526</v>
      </c>
      <c r="J263" s="12">
        <v>2</v>
      </c>
      <c r="K263" s="12">
        <v>1</v>
      </c>
      <c r="L263" s="12">
        <v>1</v>
      </c>
      <c r="M263" s="12">
        <v>1</v>
      </c>
      <c r="N263" s="12">
        <v>0</v>
      </c>
      <c r="O263" s="12">
        <v>1</v>
      </c>
      <c r="P263" s="12">
        <v>1</v>
      </c>
      <c r="Q263" s="12">
        <v>4</v>
      </c>
      <c r="R263" s="12">
        <v>1</v>
      </c>
      <c r="S263" s="12">
        <v>1</v>
      </c>
    </row>
    <row r="264" spans="1:19" ht="18" x14ac:dyDescent="0.25">
      <c r="A264" t="str">
        <f>'raw data'!H264</f>
        <v>Twitter</v>
      </c>
      <c r="B264" s="15">
        <v>3</v>
      </c>
      <c r="C264" s="12">
        <v>1</v>
      </c>
      <c r="D264" s="12">
        <v>1</v>
      </c>
      <c r="E264" s="12">
        <v>1</v>
      </c>
      <c r="F264" s="12" t="s">
        <v>526</v>
      </c>
      <c r="G264" s="12">
        <v>1</v>
      </c>
      <c r="H264" s="12" t="s">
        <v>526</v>
      </c>
      <c r="I264" s="12">
        <v>5</v>
      </c>
      <c r="J264" s="12">
        <v>2</v>
      </c>
      <c r="K264" s="12">
        <v>1</v>
      </c>
      <c r="L264" s="12">
        <v>1</v>
      </c>
      <c r="M264" s="12">
        <v>0</v>
      </c>
      <c r="N264" s="12">
        <v>0</v>
      </c>
      <c r="O264" s="12">
        <v>4</v>
      </c>
      <c r="P264" s="12">
        <v>0</v>
      </c>
      <c r="Q264" s="12" t="s">
        <v>526</v>
      </c>
      <c r="R264" s="12">
        <v>1</v>
      </c>
      <c r="S264" s="12">
        <v>1</v>
      </c>
    </row>
    <row r="265" spans="1:19" ht="18" x14ac:dyDescent="0.25">
      <c r="A265" t="str">
        <f>'raw data'!H265</f>
        <v>Twitter</v>
      </c>
      <c r="B265" s="15">
        <v>3</v>
      </c>
      <c r="C265" s="12">
        <v>3</v>
      </c>
      <c r="D265" s="12">
        <v>4</v>
      </c>
      <c r="E265" s="12" t="s">
        <v>526</v>
      </c>
      <c r="F265" s="12">
        <v>2</v>
      </c>
      <c r="G265" s="12">
        <v>1</v>
      </c>
      <c r="H265" s="12">
        <v>1</v>
      </c>
      <c r="I265" s="12" t="s">
        <v>526</v>
      </c>
      <c r="J265" s="12">
        <v>5</v>
      </c>
      <c r="K265" s="12">
        <v>1</v>
      </c>
      <c r="L265" s="12">
        <v>1</v>
      </c>
      <c r="M265" s="12" t="s">
        <v>526</v>
      </c>
      <c r="N265" s="12">
        <v>0</v>
      </c>
      <c r="O265" s="12">
        <v>3</v>
      </c>
      <c r="P265" s="12">
        <v>1</v>
      </c>
      <c r="Q265" s="12">
        <v>1</v>
      </c>
      <c r="R265" s="12">
        <v>1</v>
      </c>
      <c r="S265" s="12" t="s">
        <v>526</v>
      </c>
    </row>
    <row r="266" spans="1:19" ht="18" x14ac:dyDescent="0.25">
      <c r="A266" t="str">
        <f>'raw data'!H266</f>
        <v>Twitter</v>
      </c>
      <c r="B266" s="15">
        <v>3</v>
      </c>
      <c r="C266" s="12">
        <v>4</v>
      </c>
      <c r="D266" s="12" t="s">
        <v>526</v>
      </c>
      <c r="E266" s="12" t="s">
        <v>526</v>
      </c>
      <c r="F266" s="12">
        <v>2</v>
      </c>
      <c r="G266" s="12" t="s">
        <v>526</v>
      </c>
      <c r="H266" s="12">
        <v>5</v>
      </c>
      <c r="I266" s="12" t="s">
        <v>526</v>
      </c>
      <c r="J266" s="12" t="s">
        <v>526</v>
      </c>
      <c r="K266" s="12">
        <v>1</v>
      </c>
      <c r="L266" s="12">
        <v>1</v>
      </c>
      <c r="M266" s="12">
        <v>0</v>
      </c>
      <c r="N266" s="12">
        <v>0</v>
      </c>
      <c r="O266" s="12">
        <v>4</v>
      </c>
      <c r="P266" s="12">
        <v>0</v>
      </c>
      <c r="Q266" s="12" t="s">
        <v>526</v>
      </c>
      <c r="R266" s="12">
        <v>1</v>
      </c>
      <c r="S266" s="12">
        <v>0</v>
      </c>
    </row>
    <row r="267" spans="1:19" ht="18" x14ac:dyDescent="0.25">
      <c r="A267" t="str">
        <f>'raw data'!H267</f>
        <v>Twitter</v>
      </c>
      <c r="B267" s="15">
        <v>3</v>
      </c>
      <c r="C267" s="12">
        <v>4</v>
      </c>
      <c r="D267" s="12" t="s">
        <v>526</v>
      </c>
      <c r="E267" s="12" t="s">
        <v>526</v>
      </c>
      <c r="F267" s="12" t="s">
        <v>526</v>
      </c>
      <c r="G267" s="12" t="s">
        <v>526</v>
      </c>
      <c r="H267" s="12">
        <v>5</v>
      </c>
      <c r="I267" s="12">
        <v>5</v>
      </c>
      <c r="J267" s="12">
        <v>5</v>
      </c>
      <c r="K267" s="12" t="s">
        <v>526</v>
      </c>
      <c r="L267" s="12">
        <v>1</v>
      </c>
      <c r="M267" s="12">
        <v>0</v>
      </c>
      <c r="N267" s="12" t="s">
        <v>526</v>
      </c>
      <c r="O267" s="12">
        <v>5</v>
      </c>
      <c r="P267" s="12">
        <v>1</v>
      </c>
      <c r="Q267" s="12">
        <v>3</v>
      </c>
      <c r="R267" s="12">
        <v>1</v>
      </c>
      <c r="S267" s="12">
        <v>0</v>
      </c>
    </row>
    <row r="268" spans="1:19" ht="18" x14ac:dyDescent="0.25">
      <c r="A268" t="str">
        <f>'raw data'!H268</f>
        <v>Whatsapp</v>
      </c>
      <c r="B268" s="15">
        <v>2</v>
      </c>
      <c r="C268" s="12">
        <v>1</v>
      </c>
      <c r="D268" s="12">
        <v>1</v>
      </c>
      <c r="E268" s="12">
        <v>5</v>
      </c>
      <c r="F268" s="12">
        <v>2</v>
      </c>
      <c r="G268" s="12">
        <v>1</v>
      </c>
      <c r="H268" s="12" t="s">
        <v>526</v>
      </c>
      <c r="I268" s="12">
        <v>1</v>
      </c>
      <c r="J268" s="12">
        <v>1</v>
      </c>
      <c r="K268" s="12" t="s">
        <v>526</v>
      </c>
      <c r="L268" s="12">
        <v>1</v>
      </c>
      <c r="M268" s="12">
        <v>0</v>
      </c>
      <c r="N268" s="12">
        <v>1</v>
      </c>
      <c r="O268" s="12">
        <v>4</v>
      </c>
      <c r="P268" s="12">
        <v>0</v>
      </c>
      <c r="Q268" s="12" t="s">
        <v>526</v>
      </c>
      <c r="R268" s="12">
        <v>1</v>
      </c>
      <c r="S268" s="12" t="s">
        <v>526</v>
      </c>
    </row>
    <row r="269" spans="1:19" ht="18" x14ac:dyDescent="0.25">
      <c r="A269" t="str">
        <f>'raw data'!H269</f>
        <v>Whatsapp</v>
      </c>
      <c r="B269" s="15">
        <v>2</v>
      </c>
      <c r="C269" s="12">
        <v>2</v>
      </c>
      <c r="D269" s="12">
        <v>2</v>
      </c>
      <c r="E269" s="12">
        <v>5</v>
      </c>
      <c r="F269" s="12">
        <v>1</v>
      </c>
      <c r="G269" s="12">
        <v>2</v>
      </c>
      <c r="H269" s="12">
        <v>1</v>
      </c>
      <c r="I269" s="12">
        <v>1</v>
      </c>
      <c r="J269" s="12">
        <v>2</v>
      </c>
      <c r="K269" s="12">
        <v>1</v>
      </c>
      <c r="L269" s="12">
        <v>1</v>
      </c>
      <c r="M269" s="12">
        <v>1</v>
      </c>
      <c r="N269" s="12">
        <v>0</v>
      </c>
      <c r="O269" s="12">
        <v>2</v>
      </c>
      <c r="P269" s="12">
        <v>1</v>
      </c>
      <c r="Q269" s="12">
        <v>4</v>
      </c>
      <c r="R269" s="12" t="s">
        <v>526</v>
      </c>
      <c r="S269" s="12">
        <v>1</v>
      </c>
    </row>
    <row r="270" spans="1:19" ht="18" x14ac:dyDescent="0.25">
      <c r="A270" t="str">
        <f>'raw data'!H270</f>
        <v>Telegram</v>
      </c>
      <c r="B270" s="15">
        <v>4</v>
      </c>
      <c r="C270" s="12">
        <v>3</v>
      </c>
      <c r="D270" s="12" t="s">
        <v>526</v>
      </c>
      <c r="E270" s="12" t="s">
        <v>526</v>
      </c>
      <c r="F270" s="12">
        <v>5</v>
      </c>
      <c r="G270" s="12">
        <v>2</v>
      </c>
      <c r="H270" s="12">
        <v>2</v>
      </c>
      <c r="I270" s="12">
        <v>2</v>
      </c>
      <c r="J270" s="12">
        <v>5</v>
      </c>
      <c r="K270" s="12">
        <v>1</v>
      </c>
      <c r="L270" s="12">
        <v>0</v>
      </c>
      <c r="M270" s="12">
        <v>0</v>
      </c>
      <c r="N270" s="12">
        <v>1</v>
      </c>
      <c r="O270" s="12">
        <v>4</v>
      </c>
      <c r="P270" s="12">
        <v>1</v>
      </c>
      <c r="Q270" s="12">
        <v>4</v>
      </c>
      <c r="R270" s="12">
        <v>0</v>
      </c>
      <c r="S270" s="12">
        <v>0</v>
      </c>
    </row>
    <row r="271" spans="1:19" ht="18" x14ac:dyDescent="0.25">
      <c r="A271" t="str">
        <f>'raw data'!H271</f>
        <v>Telegram</v>
      </c>
      <c r="B271" s="15">
        <v>4</v>
      </c>
      <c r="C271" s="12">
        <v>4</v>
      </c>
      <c r="D271" s="12" t="s">
        <v>526</v>
      </c>
      <c r="E271" s="12" t="s">
        <v>526</v>
      </c>
      <c r="F271" s="12">
        <v>5</v>
      </c>
      <c r="G271" s="12">
        <v>5</v>
      </c>
      <c r="H271" s="12">
        <v>2</v>
      </c>
      <c r="I271" s="12">
        <v>2</v>
      </c>
      <c r="J271" s="12">
        <v>2</v>
      </c>
      <c r="K271" s="12">
        <v>1</v>
      </c>
      <c r="L271" s="12">
        <v>0</v>
      </c>
      <c r="M271" s="12">
        <v>0</v>
      </c>
      <c r="N271" s="12">
        <v>0</v>
      </c>
      <c r="O271" s="12">
        <v>1</v>
      </c>
      <c r="P271" s="12">
        <v>0</v>
      </c>
      <c r="Q271" s="12" t="s">
        <v>526</v>
      </c>
      <c r="R271" s="12" t="s">
        <v>526</v>
      </c>
      <c r="S271" s="12" t="s">
        <v>526</v>
      </c>
    </row>
    <row r="272" spans="1:19" ht="18" x14ac:dyDescent="0.25">
      <c r="A272" t="str">
        <f>'raw data'!H272</f>
        <v>Telegram</v>
      </c>
      <c r="B272" s="15">
        <v>4</v>
      </c>
      <c r="C272" s="12">
        <v>3</v>
      </c>
      <c r="D272" s="12">
        <v>2</v>
      </c>
      <c r="E272" s="12">
        <v>1</v>
      </c>
      <c r="F272" s="12">
        <v>5</v>
      </c>
      <c r="G272" s="12">
        <v>5</v>
      </c>
      <c r="H272" s="12">
        <v>5</v>
      </c>
      <c r="I272" s="12">
        <v>2</v>
      </c>
      <c r="J272" s="12">
        <v>2</v>
      </c>
      <c r="K272" s="12">
        <v>1</v>
      </c>
      <c r="L272" s="12">
        <v>1</v>
      </c>
      <c r="M272" s="12">
        <v>0</v>
      </c>
      <c r="N272" s="12">
        <v>1</v>
      </c>
      <c r="O272" s="12">
        <v>5</v>
      </c>
      <c r="P272" s="12">
        <v>1</v>
      </c>
      <c r="Q272" s="12">
        <v>2</v>
      </c>
      <c r="R272" s="12">
        <v>1</v>
      </c>
      <c r="S272" s="12">
        <v>1</v>
      </c>
    </row>
    <row r="273" spans="1:19" ht="18" x14ac:dyDescent="0.25">
      <c r="A273" t="str">
        <f>'raw data'!H273</f>
        <v>Whatsapp</v>
      </c>
      <c r="B273" s="15">
        <v>2</v>
      </c>
      <c r="C273" s="12">
        <v>1</v>
      </c>
      <c r="D273" s="12">
        <v>1</v>
      </c>
      <c r="E273" s="12">
        <v>5</v>
      </c>
      <c r="F273" s="12">
        <v>2</v>
      </c>
      <c r="G273" s="12">
        <v>1</v>
      </c>
      <c r="H273" s="12" t="s">
        <v>526</v>
      </c>
      <c r="I273" s="12">
        <v>1</v>
      </c>
      <c r="J273" s="12">
        <v>1</v>
      </c>
      <c r="K273" s="12" t="s">
        <v>526</v>
      </c>
      <c r="L273" s="12">
        <v>1</v>
      </c>
      <c r="M273" s="12">
        <v>0</v>
      </c>
      <c r="N273" s="12">
        <v>1</v>
      </c>
      <c r="O273" s="12">
        <v>4</v>
      </c>
      <c r="P273" s="12">
        <v>0</v>
      </c>
      <c r="Q273" s="12" t="s">
        <v>526</v>
      </c>
      <c r="R273" s="12">
        <v>1</v>
      </c>
      <c r="S273" s="12">
        <v>1</v>
      </c>
    </row>
    <row r="274" spans="1:19" ht="18" x14ac:dyDescent="0.25">
      <c r="A274" t="str">
        <f>'raw data'!H274</f>
        <v>Twitter</v>
      </c>
      <c r="B274" s="15">
        <v>3</v>
      </c>
      <c r="C274" s="12">
        <v>5</v>
      </c>
      <c r="D274" s="12">
        <v>1</v>
      </c>
      <c r="E274" s="12">
        <v>1</v>
      </c>
      <c r="F274" s="12" t="s">
        <v>526</v>
      </c>
      <c r="G274" s="12" t="s">
        <v>526</v>
      </c>
      <c r="H274" s="12">
        <v>5</v>
      </c>
      <c r="I274" s="12">
        <v>5</v>
      </c>
      <c r="J274" s="12">
        <v>2</v>
      </c>
      <c r="K274" s="12">
        <v>1</v>
      </c>
      <c r="L274" s="12">
        <v>1</v>
      </c>
      <c r="M274" s="12">
        <v>0</v>
      </c>
      <c r="N274" s="12">
        <v>0</v>
      </c>
      <c r="O274" s="12">
        <v>4</v>
      </c>
      <c r="P274" s="12">
        <v>0</v>
      </c>
      <c r="Q274" s="12" t="s">
        <v>526</v>
      </c>
      <c r="R274" s="12">
        <v>1</v>
      </c>
      <c r="S274" s="12">
        <v>1</v>
      </c>
    </row>
    <row r="275" spans="1:19" ht="18" x14ac:dyDescent="0.25">
      <c r="A275" t="str">
        <f>'raw data'!H275</f>
        <v>Facebook</v>
      </c>
      <c r="B275" s="15">
        <v>1</v>
      </c>
      <c r="C275" s="12">
        <v>2</v>
      </c>
      <c r="D275" s="12">
        <v>2</v>
      </c>
      <c r="E275" s="12">
        <v>5</v>
      </c>
      <c r="F275" s="12" t="s">
        <v>526</v>
      </c>
      <c r="G275" s="12">
        <v>1</v>
      </c>
      <c r="H275" s="12" t="s">
        <v>526</v>
      </c>
      <c r="I275" s="12" t="s">
        <v>526</v>
      </c>
      <c r="J275" s="12">
        <v>1</v>
      </c>
      <c r="K275" s="12">
        <v>0</v>
      </c>
      <c r="L275" s="12">
        <v>1</v>
      </c>
      <c r="M275" s="12">
        <v>0</v>
      </c>
      <c r="N275" s="12">
        <v>0</v>
      </c>
      <c r="O275" s="12">
        <v>1</v>
      </c>
      <c r="P275" s="12">
        <v>0</v>
      </c>
      <c r="Q275" s="12" t="s">
        <v>526</v>
      </c>
      <c r="R275" s="12">
        <v>0</v>
      </c>
      <c r="S275" s="12">
        <v>0</v>
      </c>
    </row>
    <row r="276" spans="1:19" ht="18" x14ac:dyDescent="0.25">
      <c r="A276" t="str">
        <f>'raw data'!H276</f>
        <v>Twitter</v>
      </c>
      <c r="B276" s="15">
        <v>3</v>
      </c>
      <c r="C276" s="12">
        <v>4</v>
      </c>
      <c r="D276" s="12" t="s">
        <v>526</v>
      </c>
      <c r="E276" s="12" t="s">
        <v>526</v>
      </c>
      <c r="F276" s="12" t="s">
        <v>526</v>
      </c>
      <c r="G276" s="12">
        <v>5</v>
      </c>
      <c r="H276" s="12">
        <v>5</v>
      </c>
      <c r="I276" s="12">
        <v>5</v>
      </c>
      <c r="J276" s="12">
        <v>2</v>
      </c>
      <c r="K276" s="12">
        <v>1</v>
      </c>
      <c r="L276" s="12">
        <v>1</v>
      </c>
      <c r="M276" s="12">
        <v>1</v>
      </c>
      <c r="N276" s="12">
        <v>0</v>
      </c>
      <c r="O276" s="12">
        <v>3</v>
      </c>
      <c r="P276" s="12">
        <v>0</v>
      </c>
      <c r="Q276" s="12" t="s">
        <v>526</v>
      </c>
      <c r="R276" s="12">
        <v>1</v>
      </c>
      <c r="S276" s="12">
        <v>1</v>
      </c>
    </row>
    <row r="277" spans="1:19" ht="18" x14ac:dyDescent="0.25">
      <c r="A277" t="str">
        <f>'raw data'!H277</f>
        <v>Whatsapp</v>
      </c>
      <c r="B277" s="15">
        <v>2</v>
      </c>
      <c r="C277" s="12">
        <v>3</v>
      </c>
      <c r="D277" s="12">
        <v>4</v>
      </c>
      <c r="E277" s="12" t="s">
        <v>526</v>
      </c>
      <c r="F277" s="12">
        <v>1</v>
      </c>
      <c r="G277" s="12">
        <v>2</v>
      </c>
      <c r="H277" s="12">
        <v>2</v>
      </c>
      <c r="I277" s="12">
        <v>2</v>
      </c>
      <c r="J277" s="12">
        <v>1</v>
      </c>
      <c r="K277" s="12">
        <v>1</v>
      </c>
      <c r="L277" s="12">
        <v>1</v>
      </c>
      <c r="M277" s="12">
        <v>0</v>
      </c>
      <c r="N277" s="12">
        <v>0</v>
      </c>
      <c r="O277" s="12">
        <v>4</v>
      </c>
      <c r="P277" s="12">
        <v>1</v>
      </c>
      <c r="Q277" s="12">
        <v>1</v>
      </c>
      <c r="R277" s="12">
        <v>1</v>
      </c>
      <c r="S277" s="12">
        <v>0</v>
      </c>
    </row>
    <row r="278" spans="1:19" ht="18" x14ac:dyDescent="0.25">
      <c r="A278" t="str">
        <f>'raw data'!H278</f>
        <v>Facebook</v>
      </c>
      <c r="B278" s="15">
        <v>1</v>
      </c>
      <c r="C278" s="12">
        <v>2</v>
      </c>
      <c r="D278" s="12">
        <v>2</v>
      </c>
      <c r="E278" s="12">
        <v>5</v>
      </c>
      <c r="F278" s="12" t="s">
        <v>526</v>
      </c>
      <c r="G278" s="12">
        <v>1</v>
      </c>
      <c r="H278" s="12" t="s">
        <v>526</v>
      </c>
      <c r="I278" s="12" t="s">
        <v>526</v>
      </c>
      <c r="J278" s="12">
        <v>1</v>
      </c>
      <c r="K278" s="12">
        <v>0</v>
      </c>
      <c r="L278" s="12">
        <v>1</v>
      </c>
      <c r="M278" s="12">
        <v>0</v>
      </c>
      <c r="N278" s="12">
        <v>1</v>
      </c>
      <c r="O278" s="12">
        <v>1</v>
      </c>
      <c r="P278" s="12">
        <v>0</v>
      </c>
      <c r="Q278" s="12" t="s">
        <v>526</v>
      </c>
      <c r="R278" s="12">
        <v>0</v>
      </c>
      <c r="S278" s="12">
        <v>0</v>
      </c>
    </row>
    <row r="279" spans="1:19" ht="18" x14ac:dyDescent="0.25">
      <c r="A279" t="str">
        <f>'raw data'!H279</f>
        <v>Whatsapp</v>
      </c>
      <c r="B279" s="15">
        <v>2</v>
      </c>
      <c r="C279" s="12">
        <v>1</v>
      </c>
      <c r="D279" s="12">
        <v>1</v>
      </c>
      <c r="E279" s="12">
        <v>1</v>
      </c>
      <c r="F279" s="12">
        <v>2</v>
      </c>
      <c r="G279" s="12">
        <v>1</v>
      </c>
      <c r="H279" s="12" t="s">
        <v>526</v>
      </c>
      <c r="I279" s="12">
        <v>1</v>
      </c>
      <c r="J279" s="12">
        <v>1</v>
      </c>
      <c r="K279" s="12">
        <v>1</v>
      </c>
      <c r="L279" s="12">
        <v>1</v>
      </c>
      <c r="M279" s="12">
        <v>0</v>
      </c>
      <c r="N279" s="12">
        <v>1</v>
      </c>
      <c r="O279" s="12">
        <v>2</v>
      </c>
      <c r="P279" s="12">
        <v>0</v>
      </c>
      <c r="Q279" s="12" t="s">
        <v>526</v>
      </c>
      <c r="R279" s="12">
        <v>1</v>
      </c>
      <c r="S279" s="12">
        <v>1</v>
      </c>
    </row>
    <row r="280" spans="1:19" ht="18" x14ac:dyDescent="0.25">
      <c r="A280" t="str">
        <f>'raw data'!H280</f>
        <v>Twitter</v>
      </c>
      <c r="B280" s="15">
        <v>3</v>
      </c>
      <c r="C280" s="12">
        <v>5</v>
      </c>
      <c r="D280" s="12">
        <v>1</v>
      </c>
      <c r="E280" s="12">
        <v>1</v>
      </c>
      <c r="F280" s="12" t="s">
        <v>526</v>
      </c>
      <c r="G280" s="12" t="s">
        <v>526</v>
      </c>
      <c r="H280" s="12">
        <v>5</v>
      </c>
      <c r="I280" s="12">
        <v>2</v>
      </c>
      <c r="J280" s="12">
        <v>2</v>
      </c>
      <c r="K280" s="12" t="s">
        <v>526</v>
      </c>
      <c r="L280" s="12">
        <v>1</v>
      </c>
      <c r="M280" s="12">
        <v>0</v>
      </c>
      <c r="N280" s="12">
        <v>0</v>
      </c>
      <c r="O280" s="12">
        <v>4</v>
      </c>
      <c r="P280" s="12">
        <v>0</v>
      </c>
      <c r="Q280" s="12" t="s">
        <v>526</v>
      </c>
      <c r="R280" s="12">
        <v>1</v>
      </c>
      <c r="S280" s="12">
        <v>1</v>
      </c>
    </row>
    <row r="281" spans="1:19" ht="18" x14ac:dyDescent="0.25">
      <c r="A281" t="str">
        <f>'raw data'!H281</f>
        <v>Twitter</v>
      </c>
      <c r="B281" s="15">
        <v>3</v>
      </c>
      <c r="C281" s="12">
        <v>3</v>
      </c>
      <c r="D281" s="12" t="s">
        <v>526</v>
      </c>
      <c r="E281" s="12" t="s">
        <v>526</v>
      </c>
      <c r="F281" s="12" t="s">
        <v>526</v>
      </c>
      <c r="G281" s="12">
        <v>5</v>
      </c>
      <c r="H281" s="12">
        <v>5</v>
      </c>
      <c r="I281" s="12">
        <v>5</v>
      </c>
      <c r="J281" s="12">
        <v>2</v>
      </c>
      <c r="K281" s="12">
        <v>1</v>
      </c>
      <c r="L281" s="12">
        <v>1</v>
      </c>
      <c r="M281" s="12">
        <v>1</v>
      </c>
      <c r="N281" s="12">
        <v>0</v>
      </c>
      <c r="O281" s="12">
        <v>3</v>
      </c>
      <c r="P281" s="12">
        <v>0</v>
      </c>
      <c r="Q281" s="12" t="s">
        <v>526</v>
      </c>
      <c r="R281" s="12">
        <v>1</v>
      </c>
      <c r="S281" s="12">
        <v>1</v>
      </c>
    </row>
    <row r="282" spans="1:19" ht="18" x14ac:dyDescent="0.25">
      <c r="A282" t="str">
        <f>'raw data'!H282</f>
        <v>Telegram</v>
      </c>
      <c r="B282" s="15">
        <v>4</v>
      </c>
      <c r="C282" s="12">
        <v>4</v>
      </c>
      <c r="D282" s="12">
        <v>2</v>
      </c>
      <c r="E282" s="12">
        <v>1</v>
      </c>
      <c r="F282" s="12">
        <v>5</v>
      </c>
      <c r="G282" s="12">
        <v>5</v>
      </c>
      <c r="H282" s="12">
        <v>5</v>
      </c>
      <c r="I282" s="12">
        <v>2</v>
      </c>
      <c r="J282" s="12">
        <v>2</v>
      </c>
      <c r="K282" s="12" t="s">
        <v>526</v>
      </c>
      <c r="L282" s="12">
        <v>1</v>
      </c>
      <c r="M282" s="12">
        <v>0</v>
      </c>
      <c r="N282" s="12">
        <v>0</v>
      </c>
      <c r="O282" s="12">
        <v>5</v>
      </c>
      <c r="P282" s="12">
        <v>1</v>
      </c>
      <c r="Q282" s="12">
        <v>1</v>
      </c>
      <c r="R282" s="12">
        <v>1</v>
      </c>
      <c r="S282" s="12">
        <v>0</v>
      </c>
    </row>
    <row r="283" spans="1:19" ht="18" x14ac:dyDescent="0.25">
      <c r="A283" t="str">
        <f>'raw data'!H283</f>
        <v>Twitter</v>
      </c>
      <c r="B283" s="15">
        <v>3</v>
      </c>
      <c r="C283" s="12">
        <v>3</v>
      </c>
      <c r="D283" s="12">
        <v>4</v>
      </c>
      <c r="E283" s="12" t="s">
        <v>526</v>
      </c>
      <c r="F283" s="12">
        <v>1</v>
      </c>
      <c r="G283" s="12">
        <v>1</v>
      </c>
      <c r="H283" s="12">
        <v>2</v>
      </c>
      <c r="I283" s="12" t="s">
        <v>526</v>
      </c>
      <c r="J283" s="12">
        <v>5</v>
      </c>
      <c r="K283" s="12">
        <v>0</v>
      </c>
      <c r="L283" s="12">
        <v>1</v>
      </c>
      <c r="M283" s="12" t="s">
        <v>526</v>
      </c>
      <c r="N283" s="12">
        <v>0</v>
      </c>
      <c r="O283" s="12">
        <v>3</v>
      </c>
      <c r="P283" s="12">
        <v>1</v>
      </c>
      <c r="Q283" s="12">
        <v>1</v>
      </c>
      <c r="R283" s="12">
        <v>1</v>
      </c>
      <c r="S283" s="12" t="s">
        <v>526</v>
      </c>
    </row>
    <row r="284" spans="1:19" ht="18" x14ac:dyDescent="0.25">
      <c r="A284" t="str">
        <f>'raw data'!H284</f>
        <v>Twitter</v>
      </c>
      <c r="B284" s="15">
        <v>3</v>
      </c>
      <c r="C284" s="12">
        <v>2</v>
      </c>
      <c r="D284" s="12">
        <v>2</v>
      </c>
      <c r="E284" s="12">
        <v>4</v>
      </c>
      <c r="F284" s="12">
        <v>1</v>
      </c>
      <c r="G284" s="12">
        <v>1</v>
      </c>
      <c r="H284" s="12">
        <v>1</v>
      </c>
      <c r="I284" s="12">
        <v>1</v>
      </c>
      <c r="J284" s="12" t="s">
        <v>526</v>
      </c>
      <c r="K284" s="12">
        <v>1</v>
      </c>
      <c r="L284" s="12">
        <v>1</v>
      </c>
      <c r="M284" s="12">
        <v>0</v>
      </c>
      <c r="N284" s="12">
        <v>1</v>
      </c>
      <c r="O284" s="12">
        <v>3</v>
      </c>
      <c r="P284" s="12">
        <v>1</v>
      </c>
      <c r="Q284" s="12">
        <v>4</v>
      </c>
      <c r="R284" s="12">
        <v>1</v>
      </c>
      <c r="S284" s="12">
        <v>1</v>
      </c>
    </row>
    <row r="285" spans="1:19" ht="18" x14ac:dyDescent="0.25">
      <c r="A285" t="str">
        <f>'raw data'!H285</f>
        <v>Facebook</v>
      </c>
      <c r="B285" s="15">
        <v>1</v>
      </c>
      <c r="C285" s="12">
        <v>3</v>
      </c>
      <c r="D285" s="12">
        <v>2</v>
      </c>
      <c r="E285" s="12">
        <v>1</v>
      </c>
      <c r="F285" s="12">
        <v>1</v>
      </c>
      <c r="G285" s="12">
        <v>2</v>
      </c>
      <c r="H285" s="12">
        <v>2</v>
      </c>
      <c r="I285" s="12">
        <v>1</v>
      </c>
      <c r="J285" s="12">
        <v>1</v>
      </c>
      <c r="K285" s="12">
        <v>0</v>
      </c>
      <c r="L285" s="12" t="s">
        <v>526</v>
      </c>
      <c r="M285" s="12">
        <v>0</v>
      </c>
      <c r="N285" s="12">
        <v>0</v>
      </c>
      <c r="O285" s="12">
        <v>5</v>
      </c>
      <c r="P285" s="12" t="s">
        <v>526</v>
      </c>
      <c r="Q285" s="12" t="s">
        <v>526</v>
      </c>
      <c r="R285" s="12">
        <v>1</v>
      </c>
      <c r="S285" s="12">
        <v>0</v>
      </c>
    </row>
    <row r="286" spans="1:19" ht="18" x14ac:dyDescent="0.25">
      <c r="A286" t="str">
        <f>'raw data'!H286</f>
        <v>Whatsapp</v>
      </c>
      <c r="B286" s="15">
        <v>2</v>
      </c>
      <c r="C286" s="12">
        <v>2</v>
      </c>
      <c r="D286" s="12">
        <v>2</v>
      </c>
      <c r="E286" s="12">
        <v>5</v>
      </c>
      <c r="F286" s="12">
        <v>1</v>
      </c>
      <c r="G286" s="12">
        <v>2</v>
      </c>
      <c r="H286" s="12">
        <v>1</v>
      </c>
      <c r="I286" s="12">
        <v>1</v>
      </c>
      <c r="J286" s="12">
        <v>2</v>
      </c>
      <c r="K286" s="12">
        <v>1</v>
      </c>
      <c r="L286" s="12">
        <v>1</v>
      </c>
      <c r="M286" s="12">
        <v>0</v>
      </c>
      <c r="N286" s="12">
        <v>0</v>
      </c>
      <c r="O286" s="12">
        <v>2</v>
      </c>
      <c r="P286" s="12">
        <v>1</v>
      </c>
      <c r="Q286" s="12">
        <v>3</v>
      </c>
      <c r="R286" s="12" t="s">
        <v>526</v>
      </c>
      <c r="S286" s="12">
        <v>1</v>
      </c>
    </row>
    <row r="287" spans="1:19" ht="18" x14ac:dyDescent="0.25">
      <c r="A287" t="str">
        <f>'raw data'!H287</f>
        <v>Twitter</v>
      </c>
      <c r="B287" s="15">
        <v>3</v>
      </c>
      <c r="C287" s="12">
        <v>4</v>
      </c>
      <c r="D287" s="12">
        <v>1</v>
      </c>
      <c r="E287" s="12">
        <v>1</v>
      </c>
      <c r="F287" s="12" t="s">
        <v>526</v>
      </c>
      <c r="G287" s="12" t="s">
        <v>526</v>
      </c>
      <c r="H287" s="12">
        <v>5</v>
      </c>
      <c r="I287" s="12">
        <v>2</v>
      </c>
      <c r="J287" s="12">
        <v>2</v>
      </c>
      <c r="K287" s="12" t="s">
        <v>526</v>
      </c>
      <c r="L287" s="12">
        <v>0</v>
      </c>
      <c r="M287" s="12">
        <v>0</v>
      </c>
      <c r="N287" s="12">
        <v>1</v>
      </c>
      <c r="O287" s="12">
        <v>4</v>
      </c>
      <c r="P287" s="12">
        <v>0</v>
      </c>
      <c r="Q287" s="12" t="s">
        <v>526</v>
      </c>
      <c r="R287" s="12">
        <v>1</v>
      </c>
      <c r="S287" s="12">
        <v>0</v>
      </c>
    </row>
    <row r="288" spans="1:19" ht="18" x14ac:dyDescent="0.25">
      <c r="A288" t="str">
        <f>'raw data'!H288</f>
        <v>Whatsapp</v>
      </c>
      <c r="B288" s="15">
        <v>2</v>
      </c>
      <c r="C288" s="12">
        <v>3</v>
      </c>
      <c r="D288" s="12">
        <v>4</v>
      </c>
      <c r="E288" s="12" t="s">
        <v>526</v>
      </c>
      <c r="F288" s="12">
        <v>5</v>
      </c>
      <c r="G288" s="12">
        <v>5</v>
      </c>
      <c r="H288" s="12">
        <v>5</v>
      </c>
      <c r="I288" s="12">
        <v>5</v>
      </c>
      <c r="J288" s="12" t="s">
        <v>526</v>
      </c>
      <c r="K288" s="12">
        <v>1</v>
      </c>
      <c r="L288" s="12">
        <v>1</v>
      </c>
      <c r="M288" s="12">
        <v>1</v>
      </c>
      <c r="N288" s="12">
        <v>0</v>
      </c>
      <c r="O288" s="12">
        <v>3</v>
      </c>
      <c r="P288" s="12">
        <v>0</v>
      </c>
      <c r="Q288" s="12" t="s">
        <v>526</v>
      </c>
      <c r="R288" s="12">
        <v>1</v>
      </c>
      <c r="S288" s="12">
        <v>1</v>
      </c>
    </row>
    <row r="289" spans="1:19" ht="18" x14ac:dyDescent="0.25">
      <c r="A289" t="str">
        <f>'raw data'!H289</f>
        <v>Whatsapp</v>
      </c>
      <c r="B289" s="15">
        <v>2</v>
      </c>
      <c r="C289" s="12">
        <v>3</v>
      </c>
      <c r="D289" s="12" t="s">
        <v>526</v>
      </c>
      <c r="E289" s="12" t="s">
        <v>526</v>
      </c>
      <c r="F289" s="12">
        <v>5</v>
      </c>
      <c r="G289" s="12">
        <v>5</v>
      </c>
      <c r="H289" s="12">
        <v>5</v>
      </c>
      <c r="I289" s="12">
        <v>2</v>
      </c>
      <c r="J289" s="12">
        <v>2</v>
      </c>
      <c r="K289" s="12">
        <v>1</v>
      </c>
      <c r="L289" s="12">
        <v>0</v>
      </c>
      <c r="M289" s="12">
        <v>0</v>
      </c>
      <c r="N289" s="12">
        <v>1</v>
      </c>
      <c r="O289" s="12">
        <v>5</v>
      </c>
      <c r="P289" s="12">
        <v>1</v>
      </c>
      <c r="Q289" s="12">
        <v>2</v>
      </c>
      <c r="R289" s="12">
        <v>1</v>
      </c>
      <c r="S289" s="12">
        <v>1</v>
      </c>
    </row>
    <row r="290" spans="1:19" ht="18" x14ac:dyDescent="0.25">
      <c r="A290" t="str">
        <f>'raw data'!H290</f>
        <v>Twitter</v>
      </c>
      <c r="B290" s="15">
        <v>3</v>
      </c>
      <c r="C290" s="12">
        <v>3</v>
      </c>
      <c r="D290" s="12">
        <v>4</v>
      </c>
      <c r="E290" s="12" t="s">
        <v>526</v>
      </c>
      <c r="F290" s="12">
        <v>1</v>
      </c>
      <c r="G290" s="12">
        <v>1</v>
      </c>
      <c r="H290" s="12">
        <v>2</v>
      </c>
      <c r="I290" s="12">
        <v>1</v>
      </c>
      <c r="J290" s="12">
        <v>5</v>
      </c>
      <c r="K290" s="12">
        <v>0</v>
      </c>
      <c r="L290" s="12">
        <v>1</v>
      </c>
      <c r="M290" s="12" t="s">
        <v>526</v>
      </c>
      <c r="N290" s="12">
        <v>0</v>
      </c>
      <c r="O290" s="12">
        <v>3</v>
      </c>
      <c r="P290" s="12">
        <v>1</v>
      </c>
      <c r="Q290" s="12">
        <v>1</v>
      </c>
      <c r="R290" s="12">
        <v>1</v>
      </c>
      <c r="S290" s="12" t="s">
        <v>526</v>
      </c>
    </row>
    <row r="291" spans="1:19" ht="18" x14ac:dyDescent="0.25">
      <c r="A291" t="str">
        <f>'raw data'!H291</f>
        <v>Facebook</v>
      </c>
      <c r="B291" s="15">
        <v>1</v>
      </c>
      <c r="C291" s="12">
        <v>1</v>
      </c>
      <c r="D291" s="12">
        <v>1</v>
      </c>
      <c r="E291" s="12">
        <v>1</v>
      </c>
      <c r="F291" s="12">
        <v>2</v>
      </c>
      <c r="G291" s="12">
        <v>1</v>
      </c>
      <c r="H291" s="12">
        <v>1</v>
      </c>
      <c r="I291" s="12">
        <v>1</v>
      </c>
      <c r="J291" s="12">
        <v>1</v>
      </c>
      <c r="K291" s="12">
        <v>1</v>
      </c>
      <c r="L291" s="12">
        <v>1</v>
      </c>
      <c r="M291" s="12">
        <v>0</v>
      </c>
      <c r="N291" s="12" t="s">
        <v>526</v>
      </c>
      <c r="O291" s="12">
        <v>3</v>
      </c>
      <c r="P291" s="12">
        <v>0</v>
      </c>
      <c r="Q291" s="12" t="s">
        <v>526</v>
      </c>
      <c r="R291" s="12" t="s">
        <v>526</v>
      </c>
      <c r="S291" s="12" t="s">
        <v>526</v>
      </c>
    </row>
    <row r="292" spans="1:19" ht="18" x14ac:dyDescent="0.25">
      <c r="A292" t="str">
        <f>'raw data'!H292</f>
        <v>Whatsapp</v>
      </c>
      <c r="B292" s="15">
        <v>2</v>
      </c>
      <c r="C292" s="12">
        <v>3</v>
      </c>
      <c r="D292" s="12">
        <v>4</v>
      </c>
      <c r="E292" s="12" t="s">
        <v>526</v>
      </c>
      <c r="F292" s="12">
        <v>1</v>
      </c>
      <c r="G292" s="12">
        <v>2</v>
      </c>
      <c r="H292" s="12">
        <v>2</v>
      </c>
      <c r="I292" s="12">
        <v>2</v>
      </c>
      <c r="J292" s="12">
        <v>1</v>
      </c>
      <c r="K292" s="12">
        <v>1</v>
      </c>
      <c r="L292" s="12" t="s">
        <v>526</v>
      </c>
      <c r="M292" s="12">
        <v>0</v>
      </c>
      <c r="N292" s="12">
        <v>1</v>
      </c>
      <c r="O292" s="12">
        <v>4</v>
      </c>
      <c r="P292" s="12">
        <v>1</v>
      </c>
      <c r="Q292" s="12">
        <v>4</v>
      </c>
      <c r="R292" s="12">
        <v>0</v>
      </c>
      <c r="S292" s="12">
        <v>0</v>
      </c>
    </row>
    <row r="293" spans="1:19" ht="18" x14ac:dyDescent="0.25">
      <c r="A293" t="str">
        <f>'raw data'!H293</f>
        <v>Twitter</v>
      </c>
      <c r="B293" s="15">
        <v>3</v>
      </c>
      <c r="C293" s="12">
        <v>3</v>
      </c>
      <c r="D293" s="12">
        <v>4</v>
      </c>
      <c r="E293" s="12" t="s">
        <v>526</v>
      </c>
      <c r="F293" s="12">
        <v>1</v>
      </c>
      <c r="G293" s="12">
        <v>1</v>
      </c>
      <c r="H293" s="12">
        <v>2</v>
      </c>
      <c r="I293" s="12" t="s">
        <v>526</v>
      </c>
      <c r="J293" s="12">
        <v>5</v>
      </c>
      <c r="K293" s="12">
        <v>0</v>
      </c>
      <c r="L293" s="12">
        <v>1</v>
      </c>
      <c r="M293" s="12" t="s">
        <v>526</v>
      </c>
      <c r="N293" s="12">
        <v>0</v>
      </c>
      <c r="O293" s="12">
        <v>3</v>
      </c>
      <c r="P293" s="12">
        <v>1</v>
      </c>
      <c r="Q293" s="12">
        <v>1</v>
      </c>
      <c r="R293" s="12">
        <v>1</v>
      </c>
      <c r="S293" s="12" t="s">
        <v>526</v>
      </c>
    </row>
    <row r="294" spans="1:19" ht="18" x14ac:dyDescent="0.25">
      <c r="A294" t="str">
        <f>'raw data'!H294</f>
        <v>Whatsapp</v>
      </c>
      <c r="B294" s="15">
        <v>2</v>
      </c>
      <c r="C294" s="12">
        <v>3</v>
      </c>
      <c r="D294" s="12" t="s">
        <v>526</v>
      </c>
      <c r="E294" s="12" t="s">
        <v>526</v>
      </c>
      <c r="F294" s="12">
        <v>5</v>
      </c>
      <c r="G294" s="12">
        <v>2</v>
      </c>
      <c r="H294" s="12">
        <v>2</v>
      </c>
      <c r="I294" s="12">
        <v>2</v>
      </c>
      <c r="J294" s="12">
        <v>2</v>
      </c>
      <c r="K294" s="12">
        <v>0</v>
      </c>
      <c r="L294" s="12">
        <v>0</v>
      </c>
      <c r="M294" s="12" t="s">
        <v>526</v>
      </c>
      <c r="N294" s="12">
        <v>1</v>
      </c>
      <c r="O294" s="12">
        <v>5</v>
      </c>
      <c r="P294" s="12">
        <v>1</v>
      </c>
      <c r="Q294" s="12">
        <v>2</v>
      </c>
      <c r="R294" s="12">
        <v>1</v>
      </c>
      <c r="S294" s="12">
        <v>1</v>
      </c>
    </row>
    <row r="295" spans="1:19" ht="18" x14ac:dyDescent="0.25">
      <c r="A295" t="str">
        <f>'raw data'!H295</f>
        <v>Facebook</v>
      </c>
      <c r="B295" s="15">
        <v>1</v>
      </c>
      <c r="C295" s="12">
        <v>1</v>
      </c>
      <c r="D295" s="12">
        <v>1</v>
      </c>
      <c r="E295" s="12">
        <v>1</v>
      </c>
      <c r="F295" s="12">
        <v>2</v>
      </c>
      <c r="G295" s="12">
        <v>1</v>
      </c>
      <c r="H295" s="12">
        <v>1</v>
      </c>
      <c r="I295" s="12">
        <v>1</v>
      </c>
      <c r="J295" s="12">
        <v>1</v>
      </c>
      <c r="K295" s="12">
        <v>1</v>
      </c>
      <c r="L295" s="12" t="s">
        <v>526</v>
      </c>
      <c r="M295" s="12">
        <v>0</v>
      </c>
      <c r="N295" s="12">
        <v>1</v>
      </c>
      <c r="O295" s="12">
        <v>4</v>
      </c>
      <c r="P295" s="12">
        <v>0</v>
      </c>
      <c r="Q295" s="12" t="s">
        <v>526</v>
      </c>
      <c r="R295" s="12">
        <v>1</v>
      </c>
      <c r="S295" s="12" t="s">
        <v>526</v>
      </c>
    </row>
    <row r="296" spans="1:19" ht="18" x14ac:dyDescent="0.25">
      <c r="A296" t="str">
        <f>'raw data'!H296</f>
        <v>Whatsapp</v>
      </c>
      <c r="B296" s="15">
        <v>2</v>
      </c>
      <c r="C296" s="12">
        <v>3</v>
      </c>
      <c r="D296" s="12" t="s">
        <v>526</v>
      </c>
      <c r="E296" s="12" t="s">
        <v>526</v>
      </c>
      <c r="F296" s="12">
        <v>5</v>
      </c>
      <c r="G296" s="12">
        <v>2</v>
      </c>
      <c r="H296" s="12">
        <v>5</v>
      </c>
      <c r="I296" s="12">
        <v>2</v>
      </c>
      <c r="J296" s="12">
        <v>2</v>
      </c>
      <c r="K296" s="12">
        <v>0</v>
      </c>
      <c r="L296" s="12">
        <v>0</v>
      </c>
      <c r="M296" s="12">
        <v>0</v>
      </c>
      <c r="N296" s="12">
        <v>1</v>
      </c>
      <c r="O296" s="12">
        <v>5</v>
      </c>
      <c r="P296" s="12">
        <v>1</v>
      </c>
      <c r="Q296" s="12">
        <v>2</v>
      </c>
      <c r="R296" s="12">
        <v>1</v>
      </c>
      <c r="S296" s="12">
        <v>1</v>
      </c>
    </row>
    <row r="297" spans="1:19" ht="18" x14ac:dyDescent="0.25">
      <c r="A297" t="str">
        <f>'raw data'!H297</f>
        <v>Twitter</v>
      </c>
      <c r="B297" s="15">
        <v>3</v>
      </c>
      <c r="C297" s="12">
        <v>4</v>
      </c>
      <c r="D297" s="12" t="s">
        <v>526</v>
      </c>
      <c r="E297" s="12" t="s">
        <v>526</v>
      </c>
      <c r="F297" s="12">
        <v>2</v>
      </c>
      <c r="G297" s="12" t="s">
        <v>526</v>
      </c>
      <c r="H297" s="12">
        <v>5</v>
      </c>
      <c r="I297" s="12" t="s">
        <v>526</v>
      </c>
      <c r="J297" s="12" t="s">
        <v>526</v>
      </c>
      <c r="K297" s="12">
        <v>1</v>
      </c>
      <c r="L297" s="12">
        <v>1</v>
      </c>
      <c r="M297" s="12">
        <v>0</v>
      </c>
      <c r="N297" s="12">
        <v>0</v>
      </c>
      <c r="O297" s="12">
        <v>4</v>
      </c>
      <c r="P297" s="12">
        <v>0</v>
      </c>
      <c r="Q297" s="12" t="s">
        <v>526</v>
      </c>
      <c r="R297" s="12">
        <v>1</v>
      </c>
      <c r="S297" s="12">
        <v>0</v>
      </c>
    </row>
    <row r="298" spans="1:19" ht="18" x14ac:dyDescent="0.25">
      <c r="A298" t="str">
        <f>'raw data'!H298</f>
        <v>Twitter</v>
      </c>
      <c r="B298" s="15">
        <v>3</v>
      </c>
      <c r="C298" s="12">
        <v>1</v>
      </c>
      <c r="D298" s="12">
        <v>1</v>
      </c>
      <c r="E298" s="12">
        <v>5</v>
      </c>
      <c r="F298" s="12">
        <v>2</v>
      </c>
      <c r="G298" s="12">
        <v>1</v>
      </c>
      <c r="H298" s="12" t="s">
        <v>526</v>
      </c>
      <c r="I298" s="12">
        <v>1</v>
      </c>
      <c r="J298" s="12">
        <v>2</v>
      </c>
      <c r="K298" s="12" t="s">
        <v>526</v>
      </c>
      <c r="L298" s="12">
        <v>1</v>
      </c>
      <c r="M298" s="12">
        <v>0</v>
      </c>
      <c r="N298" s="12">
        <v>1</v>
      </c>
      <c r="O298" s="12">
        <v>4</v>
      </c>
      <c r="P298" s="12">
        <v>0</v>
      </c>
      <c r="Q298" s="12" t="s">
        <v>526</v>
      </c>
      <c r="R298" s="12">
        <v>1</v>
      </c>
      <c r="S298" s="12" t="s">
        <v>526</v>
      </c>
    </row>
    <row r="299" spans="1:19" ht="18" x14ac:dyDescent="0.25">
      <c r="A299" t="str">
        <f>'raw data'!H299</f>
        <v>Twitter</v>
      </c>
      <c r="B299" s="15">
        <v>3</v>
      </c>
      <c r="C299" s="12">
        <v>4</v>
      </c>
      <c r="D299" s="12" t="s">
        <v>526</v>
      </c>
      <c r="E299" s="12" t="s">
        <v>526</v>
      </c>
      <c r="F299" s="12" t="s">
        <v>526</v>
      </c>
      <c r="G299" s="12" t="s">
        <v>526</v>
      </c>
      <c r="H299" s="12">
        <v>5</v>
      </c>
      <c r="I299" s="12" t="s">
        <v>526</v>
      </c>
      <c r="J299" s="12">
        <v>2</v>
      </c>
      <c r="K299" s="12">
        <v>1</v>
      </c>
      <c r="L299" s="12">
        <v>1</v>
      </c>
      <c r="M299" s="12">
        <v>1</v>
      </c>
      <c r="N299" s="12">
        <v>0</v>
      </c>
      <c r="O299" s="12">
        <v>1</v>
      </c>
      <c r="P299" s="12">
        <v>1</v>
      </c>
      <c r="Q299" s="12">
        <v>4</v>
      </c>
      <c r="R299" s="12">
        <v>1</v>
      </c>
      <c r="S299" s="12">
        <v>1</v>
      </c>
    </row>
    <row r="300" spans="1:19" ht="18" x14ac:dyDescent="0.25">
      <c r="A300" t="str">
        <f>'raw data'!H300</f>
        <v>Twitter</v>
      </c>
      <c r="B300" s="15">
        <v>3</v>
      </c>
      <c r="C300" s="12">
        <v>3</v>
      </c>
      <c r="D300" s="12">
        <v>4</v>
      </c>
      <c r="E300" s="12" t="s">
        <v>526</v>
      </c>
      <c r="F300" s="12">
        <v>1</v>
      </c>
      <c r="G300" s="12">
        <v>1</v>
      </c>
      <c r="H300" s="12">
        <v>2</v>
      </c>
      <c r="I300" s="12">
        <v>1</v>
      </c>
      <c r="J300" s="12">
        <v>1</v>
      </c>
      <c r="K300" s="12">
        <v>0</v>
      </c>
      <c r="L300" s="12">
        <v>1</v>
      </c>
      <c r="M300" s="12" t="s">
        <v>526</v>
      </c>
      <c r="N300" s="12">
        <v>0</v>
      </c>
      <c r="O300" s="12">
        <v>3</v>
      </c>
      <c r="P300" s="12">
        <v>1</v>
      </c>
      <c r="Q300" s="12">
        <v>1</v>
      </c>
      <c r="R300" s="12">
        <v>1</v>
      </c>
      <c r="S300" s="12" t="s">
        <v>526</v>
      </c>
    </row>
    <row r="301" spans="1:19" ht="18" x14ac:dyDescent="0.25">
      <c r="A301" t="str">
        <f>'raw data'!H301</f>
        <v>Facebook</v>
      </c>
      <c r="B301" s="15">
        <v>1</v>
      </c>
      <c r="C301" s="12">
        <v>2</v>
      </c>
      <c r="D301" s="12">
        <v>1</v>
      </c>
      <c r="E301" s="12">
        <v>4</v>
      </c>
      <c r="F301" s="12">
        <v>1</v>
      </c>
      <c r="G301" s="12">
        <v>1</v>
      </c>
      <c r="H301" s="12">
        <v>2</v>
      </c>
      <c r="I301" s="12">
        <v>1</v>
      </c>
      <c r="J301" s="12">
        <v>5</v>
      </c>
      <c r="K301" s="12">
        <v>0</v>
      </c>
      <c r="L301" s="12">
        <v>1</v>
      </c>
      <c r="M301" s="12">
        <v>0</v>
      </c>
      <c r="N301" s="12" t="s">
        <v>526</v>
      </c>
      <c r="O301" s="12">
        <v>3</v>
      </c>
      <c r="P301" s="12" t="s">
        <v>526</v>
      </c>
      <c r="Q301" s="12" t="s">
        <v>526</v>
      </c>
      <c r="R301" s="12">
        <v>0</v>
      </c>
      <c r="S301" s="12">
        <v>0</v>
      </c>
    </row>
    <row r="302" spans="1:19" ht="18" x14ac:dyDescent="0.25">
      <c r="A302" t="str">
        <f>'raw data'!H302</f>
        <v>Whatsapp</v>
      </c>
      <c r="B302" s="15">
        <v>2</v>
      </c>
      <c r="C302" s="12">
        <v>3</v>
      </c>
      <c r="D302" s="12" t="s">
        <v>526</v>
      </c>
      <c r="E302" s="12" t="s">
        <v>526</v>
      </c>
      <c r="F302" s="12">
        <v>5</v>
      </c>
      <c r="G302" s="12">
        <v>2</v>
      </c>
      <c r="H302" s="12">
        <v>2</v>
      </c>
      <c r="I302" s="12">
        <v>1</v>
      </c>
      <c r="J302" s="12">
        <v>1</v>
      </c>
      <c r="K302" s="12">
        <v>1</v>
      </c>
      <c r="L302" s="12">
        <v>0</v>
      </c>
      <c r="M302" s="12" t="s">
        <v>526</v>
      </c>
      <c r="N302" s="12">
        <v>1</v>
      </c>
      <c r="O302" s="12">
        <v>5</v>
      </c>
      <c r="P302" s="12">
        <v>0</v>
      </c>
      <c r="Q302" s="12" t="s">
        <v>526</v>
      </c>
      <c r="R302" s="12">
        <v>1</v>
      </c>
      <c r="S302" s="12">
        <v>1</v>
      </c>
    </row>
    <row r="303" spans="1:19" ht="18" x14ac:dyDescent="0.25">
      <c r="A303" t="str">
        <f>'raw data'!H303</f>
        <v>Telegram</v>
      </c>
      <c r="B303" s="15">
        <v>4</v>
      </c>
      <c r="C303" s="12">
        <v>3</v>
      </c>
      <c r="D303" s="12" t="s">
        <v>526</v>
      </c>
      <c r="E303" s="12" t="s">
        <v>526</v>
      </c>
      <c r="F303" s="12">
        <v>5</v>
      </c>
      <c r="G303" s="12">
        <v>5</v>
      </c>
      <c r="H303" s="12">
        <v>2</v>
      </c>
      <c r="I303" s="12">
        <v>2</v>
      </c>
      <c r="J303" s="12">
        <v>5</v>
      </c>
      <c r="K303" s="12">
        <v>1</v>
      </c>
      <c r="L303" s="12">
        <v>0</v>
      </c>
      <c r="M303" s="12">
        <v>0</v>
      </c>
      <c r="N303" s="12">
        <v>0</v>
      </c>
      <c r="O303" s="12">
        <v>4</v>
      </c>
      <c r="P303" s="12">
        <v>0</v>
      </c>
      <c r="Q303" s="12" t="s">
        <v>526</v>
      </c>
      <c r="R303" s="12" t="s">
        <v>526</v>
      </c>
      <c r="S303" s="12">
        <v>0</v>
      </c>
    </row>
    <row r="304" spans="1:19" ht="18" x14ac:dyDescent="0.25">
      <c r="A304" t="str">
        <f>'raw data'!H304</f>
        <v>Whatsapp</v>
      </c>
      <c r="B304" s="15">
        <v>2</v>
      </c>
      <c r="C304" s="12">
        <v>2</v>
      </c>
      <c r="D304" s="12">
        <v>2</v>
      </c>
      <c r="E304" s="12">
        <v>2</v>
      </c>
      <c r="F304" s="12">
        <v>1</v>
      </c>
      <c r="G304" s="12">
        <v>2</v>
      </c>
      <c r="H304" s="12">
        <v>2</v>
      </c>
      <c r="I304" s="12">
        <v>2</v>
      </c>
      <c r="J304" s="12">
        <v>2</v>
      </c>
      <c r="K304" s="12">
        <v>1</v>
      </c>
      <c r="L304" s="12">
        <v>1</v>
      </c>
      <c r="M304" s="12">
        <v>0</v>
      </c>
      <c r="N304" s="12">
        <v>0</v>
      </c>
      <c r="O304" s="12">
        <v>3</v>
      </c>
      <c r="P304" s="12">
        <v>1</v>
      </c>
      <c r="Q304" s="12">
        <v>1</v>
      </c>
      <c r="R304" s="12">
        <v>1</v>
      </c>
      <c r="S304" s="12">
        <v>1</v>
      </c>
    </row>
    <row r="305" spans="1:19" ht="18" x14ac:dyDescent="0.25">
      <c r="A305" t="str">
        <f>'raw data'!H305</f>
        <v>Facebook</v>
      </c>
      <c r="B305" s="15">
        <v>1</v>
      </c>
      <c r="C305" s="12">
        <v>2</v>
      </c>
      <c r="D305" s="12">
        <v>1</v>
      </c>
      <c r="E305" s="12">
        <v>4</v>
      </c>
      <c r="F305" s="12">
        <v>1</v>
      </c>
      <c r="G305" s="12">
        <v>1</v>
      </c>
      <c r="H305" s="12">
        <v>2</v>
      </c>
      <c r="I305" s="12">
        <v>1</v>
      </c>
      <c r="J305" s="12">
        <v>5</v>
      </c>
      <c r="K305" s="12" t="s">
        <v>526</v>
      </c>
      <c r="L305" s="12">
        <v>1</v>
      </c>
      <c r="M305" s="12">
        <v>0</v>
      </c>
      <c r="N305" s="12">
        <v>1</v>
      </c>
      <c r="O305" s="12">
        <v>3</v>
      </c>
      <c r="P305" s="12">
        <v>1</v>
      </c>
      <c r="Q305" s="12">
        <v>2</v>
      </c>
      <c r="R305" s="12">
        <v>0</v>
      </c>
      <c r="S305" s="12">
        <v>0</v>
      </c>
    </row>
    <row r="306" spans="1:19" ht="18" x14ac:dyDescent="0.25">
      <c r="A306" t="str">
        <f>'raw data'!H306</f>
        <v>Telegram</v>
      </c>
      <c r="B306" s="15">
        <v>4</v>
      </c>
      <c r="C306" s="12">
        <v>5</v>
      </c>
      <c r="D306" s="12" t="s">
        <v>526</v>
      </c>
      <c r="E306" s="12" t="s">
        <v>526</v>
      </c>
      <c r="F306" s="12" t="s">
        <v>526</v>
      </c>
      <c r="G306" s="12" t="s">
        <v>526</v>
      </c>
      <c r="H306" s="12" t="s">
        <v>526</v>
      </c>
      <c r="I306" s="12" t="s">
        <v>526</v>
      </c>
      <c r="J306" s="12">
        <v>5</v>
      </c>
      <c r="K306" s="12">
        <v>1</v>
      </c>
      <c r="L306" s="12" t="s">
        <v>526</v>
      </c>
      <c r="M306" s="12">
        <v>0</v>
      </c>
      <c r="N306" s="12" t="s">
        <v>526</v>
      </c>
      <c r="O306" s="12">
        <v>4</v>
      </c>
      <c r="P306" s="12" t="s">
        <v>526</v>
      </c>
      <c r="Q306" s="12" t="s">
        <v>526</v>
      </c>
      <c r="R306" s="12">
        <v>1</v>
      </c>
      <c r="S306" s="12">
        <v>1</v>
      </c>
    </row>
    <row r="307" spans="1:19" ht="18" x14ac:dyDescent="0.25">
      <c r="A307" t="str">
        <f>'raw data'!H307</f>
        <v>Twitter</v>
      </c>
      <c r="B307" s="15">
        <v>3</v>
      </c>
      <c r="C307" s="12">
        <v>3</v>
      </c>
      <c r="D307" s="12">
        <v>4</v>
      </c>
      <c r="E307" s="12" t="s">
        <v>526</v>
      </c>
      <c r="F307" s="12">
        <v>5</v>
      </c>
      <c r="G307" s="12">
        <v>2</v>
      </c>
      <c r="H307" s="12">
        <v>2</v>
      </c>
      <c r="I307" s="12">
        <v>2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4</v>
      </c>
      <c r="P307" s="12">
        <v>1</v>
      </c>
      <c r="Q307" s="12">
        <v>1</v>
      </c>
      <c r="R307" s="12">
        <v>1</v>
      </c>
      <c r="S307" s="12">
        <v>1</v>
      </c>
    </row>
    <row r="308" spans="1:19" ht="18" x14ac:dyDescent="0.25">
      <c r="A308" t="str">
        <f>'raw data'!H308</f>
        <v>Twitter</v>
      </c>
      <c r="B308" s="15">
        <v>3</v>
      </c>
      <c r="C308" s="12">
        <v>2</v>
      </c>
      <c r="D308" s="12">
        <v>1</v>
      </c>
      <c r="E308" s="12">
        <v>5</v>
      </c>
      <c r="F308" s="12">
        <v>2</v>
      </c>
      <c r="G308" s="12">
        <v>1</v>
      </c>
      <c r="H308" s="12" t="s">
        <v>526</v>
      </c>
      <c r="I308" s="12" t="s">
        <v>526</v>
      </c>
      <c r="J308" s="12">
        <v>2</v>
      </c>
      <c r="K308" s="12" t="s">
        <v>526</v>
      </c>
      <c r="L308" s="12">
        <v>1</v>
      </c>
      <c r="M308" s="12">
        <v>0</v>
      </c>
      <c r="N308" s="12">
        <v>1</v>
      </c>
      <c r="O308" s="12">
        <v>2</v>
      </c>
      <c r="P308" s="12">
        <v>0</v>
      </c>
      <c r="Q308" s="12" t="s">
        <v>526</v>
      </c>
      <c r="R308" s="12">
        <v>1</v>
      </c>
      <c r="S308" s="12" t="s">
        <v>526</v>
      </c>
    </row>
    <row r="309" spans="1:19" ht="18" x14ac:dyDescent="0.25">
      <c r="A309" t="str">
        <f>'raw data'!H309</f>
        <v>Twitter</v>
      </c>
      <c r="B309" s="15">
        <v>3</v>
      </c>
      <c r="C309" s="12">
        <v>3</v>
      </c>
      <c r="D309" s="12">
        <v>2</v>
      </c>
      <c r="E309" s="12">
        <v>4</v>
      </c>
      <c r="F309" s="12">
        <v>5</v>
      </c>
      <c r="G309" s="12">
        <v>2</v>
      </c>
      <c r="H309" s="12">
        <v>2</v>
      </c>
      <c r="I309" s="12">
        <v>2</v>
      </c>
      <c r="J309" s="12">
        <v>2</v>
      </c>
      <c r="K309" s="12">
        <v>1</v>
      </c>
      <c r="L309" s="12">
        <v>1</v>
      </c>
      <c r="M309" s="12">
        <v>0</v>
      </c>
      <c r="N309" s="12">
        <v>1</v>
      </c>
      <c r="O309" s="12">
        <v>4</v>
      </c>
      <c r="P309" s="12">
        <v>1</v>
      </c>
      <c r="Q309" s="12">
        <v>2</v>
      </c>
      <c r="R309" s="12">
        <v>1</v>
      </c>
      <c r="S309" s="12">
        <v>1</v>
      </c>
    </row>
    <row r="310" spans="1:19" ht="18" x14ac:dyDescent="0.25">
      <c r="A310" t="str">
        <f>'raw data'!H310</f>
        <v>Twitter</v>
      </c>
      <c r="B310" s="15">
        <v>3</v>
      </c>
      <c r="C310" s="12">
        <v>2</v>
      </c>
      <c r="D310" s="12">
        <v>2</v>
      </c>
      <c r="E310" s="12">
        <v>4</v>
      </c>
      <c r="F310" s="12">
        <v>1</v>
      </c>
      <c r="G310" s="12">
        <v>1</v>
      </c>
      <c r="H310" s="12">
        <v>1</v>
      </c>
      <c r="I310" s="12">
        <v>1</v>
      </c>
      <c r="J310" s="12">
        <v>1</v>
      </c>
      <c r="K310" s="12">
        <v>1</v>
      </c>
      <c r="L310" s="12">
        <v>1</v>
      </c>
      <c r="M310" s="12">
        <v>0</v>
      </c>
      <c r="N310" s="12">
        <v>1</v>
      </c>
      <c r="O310" s="12">
        <v>2</v>
      </c>
      <c r="P310" s="12">
        <v>1</v>
      </c>
      <c r="Q310" s="12">
        <v>4</v>
      </c>
      <c r="R310" s="12">
        <v>1</v>
      </c>
      <c r="S310" s="12">
        <v>1</v>
      </c>
    </row>
    <row r="311" spans="1:19" ht="18" x14ac:dyDescent="0.25">
      <c r="A311" t="str">
        <f>'raw data'!H311</f>
        <v>Telegram</v>
      </c>
      <c r="B311" s="15">
        <v>4</v>
      </c>
      <c r="C311" s="12">
        <v>4</v>
      </c>
      <c r="D311" s="12">
        <v>2</v>
      </c>
      <c r="E311" s="12">
        <v>1</v>
      </c>
      <c r="F311" s="12">
        <v>5</v>
      </c>
      <c r="G311" s="12">
        <v>5</v>
      </c>
      <c r="H311" s="12">
        <v>5</v>
      </c>
      <c r="I311" s="12">
        <v>2</v>
      </c>
      <c r="J311" s="12">
        <v>2</v>
      </c>
      <c r="K311" s="12" t="s">
        <v>526</v>
      </c>
      <c r="L311" s="12">
        <v>1</v>
      </c>
      <c r="M311" s="12">
        <v>0</v>
      </c>
      <c r="N311" s="12">
        <v>0</v>
      </c>
      <c r="O311" s="12">
        <v>5</v>
      </c>
      <c r="P311" s="12">
        <v>1</v>
      </c>
      <c r="Q311" s="12">
        <v>1</v>
      </c>
      <c r="R311" s="12">
        <v>1</v>
      </c>
      <c r="S311" s="12">
        <v>0</v>
      </c>
    </row>
    <row r="312" spans="1:19" ht="18" x14ac:dyDescent="0.25">
      <c r="A312" t="str">
        <f>'raw data'!H312</f>
        <v>Twitter</v>
      </c>
      <c r="B312" s="15">
        <v>3</v>
      </c>
      <c r="C312" s="12">
        <v>1</v>
      </c>
      <c r="D312" s="12">
        <v>1</v>
      </c>
      <c r="E312" s="12">
        <v>5</v>
      </c>
      <c r="F312" s="12">
        <v>2</v>
      </c>
      <c r="G312" s="12">
        <v>1</v>
      </c>
      <c r="H312" s="12" t="s">
        <v>526</v>
      </c>
      <c r="I312" s="12">
        <v>1</v>
      </c>
      <c r="J312" s="12">
        <v>2</v>
      </c>
      <c r="K312" s="12" t="s">
        <v>526</v>
      </c>
      <c r="L312" s="12">
        <v>1</v>
      </c>
      <c r="M312" s="12">
        <v>0</v>
      </c>
      <c r="N312" s="12">
        <v>1</v>
      </c>
      <c r="O312" s="12">
        <v>4</v>
      </c>
      <c r="P312" s="12">
        <v>0</v>
      </c>
      <c r="Q312" s="12" t="s">
        <v>526</v>
      </c>
      <c r="R312" s="12">
        <v>1</v>
      </c>
      <c r="S312" s="12" t="s">
        <v>526</v>
      </c>
    </row>
    <row r="313" spans="1:19" ht="18" x14ac:dyDescent="0.25">
      <c r="A313" t="str">
        <f>'raw data'!H313</f>
        <v>Twitter</v>
      </c>
      <c r="B313" s="15">
        <v>3</v>
      </c>
      <c r="C313" s="12">
        <v>4</v>
      </c>
      <c r="D313" s="12">
        <v>1</v>
      </c>
      <c r="E313" s="12">
        <v>1</v>
      </c>
      <c r="F313" s="12" t="s">
        <v>526</v>
      </c>
      <c r="G313" s="12" t="s">
        <v>526</v>
      </c>
      <c r="H313" s="12">
        <v>5</v>
      </c>
      <c r="I313" s="12">
        <v>2</v>
      </c>
      <c r="J313" s="12">
        <v>2</v>
      </c>
      <c r="K313" s="12" t="s">
        <v>526</v>
      </c>
      <c r="L313" s="12">
        <v>0</v>
      </c>
      <c r="M313" s="12">
        <v>0</v>
      </c>
      <c r="N313" s="12">
        <v>1</v>
      </c>
      <c r="O313" s="12">
        <v>4</v>
      </c>
      <c r="P313" s="12">
        <v>0</v>
      </c>
      <c r="Q313" s="12" t="s">
        <v>526</v>
      </c>
      <c r="R313" s="12">
        <v>1</v>
      </c>
      <c r="S313" s="12">
        <v>0</v>
      </c>
    </row>
    <row r="314" spans="1:19" ht="18" x14ac:dyDescent="0.25">
      <c r="A314" t="str">
        <f>'raw data'!H314</f>
        <v>Whatsapp</v>
      </c>
      <c r="B314" s="15">
        <v>2</v>
      </c>
      <c r="C314" s="12">
        <v>2</v>
      </c>
      <c r="D314" s="12">
        <v>2</v>
      </c>
      <c r="E314" s="12">
        <v>5</v>
      </c>
      <c r="F314" s="12">
        <v>1</v>
      </c>
      <c r="G314" s="12">
        <v>2</v>
      </c>
      <c r="H314" s="12">
        <v>1</v>
      </c>
      <c r="I314" s="12">
        <v>1</v>
      </c>
      <c r="J314" s="12">
        <v>2</v>
      </c>
      <c r="K314" s="12">
        <v>1</v>
      </c>
      <c r="L314" s="12">
        <v>1</v>
      </c>
      <c r="M314" s="12">
        <v>0</v>
      </c>
      <c r="N314" s="12">
        <v>0</v>
      </c>
      <c r="O314" s="12">
        <v>3</v>
      </c>
      <c r="P314" s="12">
        <v>1</v>
      </c>
      <c r="Q314" s="12">
        <v>3</v>
      </c>
      <c r="R314" s="12" t="s">
        <v>526</v>
      </c>
      <c r="S314" s="12">
        <v>1</v>
      </c>
    </row>
    <row r="315" spans="1:19" ht="18" x14ac:dyDescent="0.25">
      <c r="A315" t="str">
        <f>'raw data'!H315</f>
        <v>Twitter</v>
      </c>
      <c r="B315" s="15">
        <v>3</v>
      </c>
      <c r="C315" s="12">
        <v>3</v>
      </c>
      <c r="D315" s="12">
        <v>2</v>
      </c>
      <c r="E315" s="12">
        <v>4</v>
      </c>
      <c r="F315" s="12">
        <v>1</v>
      </c>
      <c r="G315" s="12">
        <v>2</v>
      </c>
      <c r="H315" s="12">
        <v>2</v>
      </c>
      <c r="I315" s="12">
        <v>2</v>
      </c>
      <c r="J315" s="12">
        <v>2</v>
      </c>
      <c r="K315" s="12">
        <v>1</v>
      </c>
      <c r="L315" s="12">
        <v>1</v>
      </c>
      <c r="M315" s="12" t="s">
        <v>526</v>
      </c>
      <c r="N315" s="12">
        <v>0</v>
      </c>
      <c r="O315" s="12">
        <v>5</v>
      </c>
      <c r="P315" s="12">
        <v>1</v>
      </c>
      <c r="Q315" s="12">
        <v>3</v>
      </c>
      <c r="R315" s="12">
        <v>1</v>
      </c>
      <c r="S315" s="12">
        <v>1</v>
      </c>
    </row>
    <row r="316" spans="1:19" ht="18" x14ac:dyDescent="0.25">
      <c r="A316" t="str">
        <f>'raw data'!H316</f>
        <v>Twitter</v>
      </c>
      <c r="B316" s="15">
        <v>3</v>
      </c>
      <c r="C316" s="12">
        <v>4</v>
      </c>
      <c r="D316" s="12" t="s">
        <v>526</v>
      </c>
      <c r="E316" s="12" t="s">
        <v>526</v>
      </c>
      <c r="F316" s="12" t="s">
        <v>526</v>
      </c>
      <c r="G316" s="12" t="s">
        <v>526</v>
      </c>
      <c r="H316" s="12">
        <v>5</v>
      </c>
      <c r="I316" s="12">
        <v>5</v>
      </c>
      <c r="J316" s="12">
        <v>2</v>
      </c>
      <c r="K316" s="12">
        <v>1</v>
      </c>
      <c r="L316" s="12">
        <v>1</v>
      </c>
      <c r="M316" s="12">
        <v>1</v>
      </c>
      <c r="N316" s="12">
        <v>0</v>
      </c>
      <c r="O316" s="12">
        <v>3</v>
      </c>
      <c r="P316" s="12">
        <v>0</v>
      </c>
      <c r="Q316" s="12" t="s">
        <v>526</v>
      </c>
      <c r="R316" s="12">
        <v>1</v>
      </c>
      <c r="S316" s="12">
        <v>1</v>
      </c>
    </row>
    <row r="317" spans="1:19" ht="18" x14ac:dyDescent="0.25">
      <c r="A317" t="str">
        <f>'raw data'!H317</f>
        <v>Twitter</v>
      </c>
      <c r="B317" s="15">
        <v>3</v>
      </c>
      <c r="C317" s="12">
        <v>3</v>
      </c>
      <c r="D317" s="12">
        <v>4</v>
      </c>
      <c r="E317" s="12" t="s">
        <v>526</v>
      </c>
      <c r="F317" s="12">
        <v>2</v>
      </c>
      <c r="G317" s="12">
        <v>1</v>
      </c>
      <c r="H317" s="12">
        <v>1</v>
      </c>
      <c r="I317" s="12" t="s">
        <v>526</v>
      </c>
      <c r="J317" s="12">
        <v>5</v>
      </c>
      <c r="K317" s="12">
        <v>1</v>
      </c>
      <c r="L317" s="12">
        <v>1</v>
      </c>
      <c r="M317" s="12" t="s">
        <v>526</v>
      </c>
      <c r="N317" s="12">
        <v>0</v>
      </c>
      <c r="O317" s="12">
        <v>3</v>
      </c>
      <c r="P317" s="12">
        <v>1</v>
      </c>
      <c r="Q317" s="12">
        <v>1</v>
      </c>
      <c r="R317" s="12">
        <v>1</v>
      </c>
      <c r="S317" s="12" t="s">
        <v>526</v>
      </c>
    </row>
    <row r="318" spans="1:19" ht="18" x14ac:dyDescent="0.25">
      <c r="A318" t="str">
        <f>'raw data'!H318</f>
        <v>Twitter</v>
      </c>
      <c r="B318" s="15">
        <v>3</v>
      </c>
      <c r="C318" s="12">
        <v>3</v>
      </c>
      <c r="D318" s="12">
        <v>4</v>
      </c>
      <c r="E318" s="12" t="s">
        <v>526</v>
      </c>
      <c r="F318" s="12">
        <v>5</v>
      </c>
      <c r="G318" s="12">
        <v>1</v>
      </c>
      <c r="H318" s="12">
        <v>2</v>
      </c>
      <c r="I318" s="12">
        <v>1</v>
      </c>
      <c r="J318" s="12">
        <v>2</v>
      </c>
      <c r="K318" s="12">
        <v>0</v>
      </c>
      <c r="L318" s="12">
        <v>0</v>
      </c>
      <c r="M318" s="12">
        <v>0</v>
      </c>
      <c r="N318" s="12">
        <v>1</v>
      </c>
      <c r="O318" s="12">
        <v>3</v>
      </c>
      <c r="P318" s="12">
        <v>1</v>
      </c>
      <c r="Q318" s="12">
        <v>2</v>
      </c>
      <c r="R318" s="12" t="s">
        <v>526</v>
      </c>
      <c r="S318" s="12">
        <v>1</v>
      </c>
    </row>
    <row r="319" spans="1:19" ht="18" x14ac:dyDescent="0.25">
      <c r="A319" t="str">
        <f>'raw data'!H319</f>
        <v>Facebook</v>
      </c>
      <c r="B319" s="15">
        <v>1</v>
      </c>
      <c r="C319" s="12">
        <v>3</v>
      </c>
      <c r="D319" s="12" t="s">
        <v>526</v>
      </c>
      <c r="E319" s="12" t="s">
        <v>526</v>
      </c>
      <c r="F319" s="12" t="s">
        <v>526</v>
      </c>
      <c r="G319" s="12">
        <v>5</v>
      </c>
      <c r="H319" s="12">
        <v>5</v>
      </c>
      <c r="I319" s="12">
        <v>5</v>
      </c>
      <c r="J319" s="12">
        <v>2</v>
      </c>
      <c r="K319" s="12">
        <v>1</v>
      </c>
      <c r="L319" s="12">
        <v>1</v>
      </c>
      <c r="M319" s="12">
        <v>1</v>
      </c>
      <c r="N319" s="12">
        <v>0</v>
      </c>
      <c r="O319" s="12">
        <v>3</v>
      </c>
      <c r="P319" s="12">
        <v>0</v>
      </c>
      <c r="Q319" s="12" t="s">
        <v>526</v>
      </c>
      <c r="R319" s="12">
        <v>1</v>
      </c>
      <c r="S319" s="12">
        <v>1</v>
      </c>
    </row>
    <row r="320" spans="1:19" ht="18" x14ac:dyDescent="0.25">
      <c r="A320" t="str">
        <f>'raw data'!H320</f>
        <v>Twitter</v>
      </c>
      <c r="B320" s="15">
        <v>3</v>
      </c>
      <c r="C320" s="12">
        <v>3</v>
      </c>
      <c r="D320" s="12">
        <v>4</v>
      </c>
      <c r="E320" s="12" t="s">
        <v>526</v>
      </c>
      <c r="F320" s="12">
        <v>5</v>
      </c>
      <c r="G320" s="12">
        <v>2</v>
      </c>
      <c r="H320" s="12">
        <v>2</v>
      </c>
      <c r="I320" s="12">
        <v>5</v>
      </c>
      <c r="J320" s="12">
        <v>1</v>
      </c>
      <c r="K320" s="12">
        <v>1</v>
      </c>
      <c r="L320" s="12">
        <v>1</v>
      </c>
      <c r="M320" s="12">
        <v>1</v>
      </c>
      <c r="N320" s="12">
        <v>0</v>
      </c>
      <c r="O320" s="12">
        <v>2</v>
      </c>
      <c r="P320" s="12">
        <v>1</v>
      </c>
      <c r="Q320" s="12">
        <v>1</v>
      </c>
      <c r="R320" s="12">
        <v>1</v>
      </c>
      <c r="S320" s="12">
        <v>1</v>
      </c>
    </row>
    <row r="321" spans="1:19" ht="18" x14ac:dyDescent="0.25">
      <c r="A321" t="str">
        <f>'raw data'!H321</f>
        <v>Twitter</v>
      </c>
      <c r="B321" s="15">
        <v>3</v>
      </c>
      <c r="C321" s="12">
        <v>4</v>
      </c>
      <c r="D321" s="12" t="s">
        <v>526</v>
      </c>
      <c r="E321" s="12" t="s">
        <v>526</v>
      </c>
      <c r="F321" s="12" t="s">
        <v>526</v>
      </c>
      <c r="G321" s="12">
        <v>5</v>
      </c>
      <c r="H321" s="12">
        <v>2</v>
      </c>
      <c r="I321" s="12">
        <v>2</v>
      </c>
      <c r="J321" s="12">
        <v>2</v>
      </c>
      <c r="K321" s="12">
        <v>1</v>
      </c>
      <c r="L321" s="12">
        <v>0</v>
      </c>
      <c r="M321" s="12">
        <v>0</v>
      </c>
      <c r="N321" s="12">
        <v>1</v>
      </c>
      <c r="O321" s="12">
        <v>4</v>
      </c>
      <c r="P321" s="12">
        <v>0</v>
      </c>
      <c r="Q321" s="12" t="s">
        <v>526</v>
      </c>
      <c r="R321" s="12">
        <v>1</v>
      </c>
      <c r="S321" s="12" t="s">
        <v>526</v>
      </c>
    </row>
    <row r="322" spans="1:19" ht="18" x14ac:dyDescent="0.25">
      <c r="A322" t="str">
        <f>'raw data'!H322</f>
        <v>Twitter</v>
      </c>
      <c r="B322" s="15">
        <v>3</v>
      </c>
      <c r="C322" s="12">
        <v>3</v>
      </c>
      <c r="D322" s="12">
        <v>2</v>
      </c>
      <c r="E322" s="12">
        <v>5</v>
      </c>
      <c r="F322" s="12">
        <v>2</v>
      </c>
      <c r="G322" s="12">
        <v>1</v>
      </c>
      <c r="H322" s="12">
        <v>1</v>
      </c>
      <c r="I322" s="12" t="s">
        <v>526</v>
      </c>
      <c r="J322" s="12">
        <v>5</v>
      </c>
      <c r="K322" s="12">
        <v>1</v>
      </c>
      <c r="L322" s="12">
        <v>1</v>
      </c>
      <c r="M322" s="12">
        <v>1</v>
      </c>
      <c r="N322" s="12">
        <v>1</v>
      </c>
      <c r="O322" s="12">
        <v>3</v>
      </c>
      <c r="P322" s="12">
        <v>0</v>
      </c>
      <c r="Q322" s="12" t="s">
        <v>526</v>
      </c>
      <c r="R322" s="12">
        <v>0</v>
      </c>
      <c r="S322" s="12" t="s">
        <v>526</v>
      </c>
    </row>
    <row r="323" spans="1:19" ht="18" x14ac:dyDescent="0.25">
      <c r="A323" t="str">
        <f>'raw data'!H323</f>
        <v>Whatsapp</v>
      </c>
      <c r="B323" s="15">
        <v>2</v>
      </c>
      <c r="C323" s="12">
        <v>3</v>
      </c>
      <c r="D323" s="12">
        <v>4</v>
      </c>
      <c r="E323" s="12" t="s">
        <v>526</v>
      </c>
      <c r="F323" s="12">
        <v>1</v>
      </c>
      <c r="G323" s="12">
        <v>2</v>
      </c>
      <c r="H323" s="12">
        <v>2</v>
      </c>
      <c r="I323" s="12">
        <v>2</v>
      </c>
      <c r="J323" s="12">
        <v>1</v>
      </c>
      <c r="K323" s="12">
        <v>1</v>
      </c>
      <c r="L323" s="12" t="s">
        <v>526</v>
      </c>
      <c r="M323" s="12">
        <v>0</v>
      </c>
      <c r="N323" s="12">
        <v>0</v>
      </c>
      <c r="O323" s="12">
        <v>4</v>
      </c>
      <c r="P323" s="12">
        <v>1</v>
      </c>
      <c r="Q323" s="12">
        <v>1</v>
      </c>
      <c r="R323" s="12">
        <v>1</v>
      </c>
      <c r="S323" s="12">
        <v>0</v>
      </c>
    </row>
    <row r="324" spans="1:19" ht="18" x14ac:dyDescent="0.25">
      <c r="A324" t="str">
        <f>'raw data'!H324</f>
        <v>Twitter</v>
      </c>
      <c r="B324" s="15">
        <v>3</v>
      </c>
      <c r="C324" s="12">
        <v>1</v>
      </c>
      <c r="D324" s="12">
        <v>1</v>
      </c>
      <c r="E324" s="12">
        <v>5</v>
      </c>
      <c r="F324" s="12">
        <v>2</v>
      </c>
      <c r="G324" s="12">
        <v>1</v>
      </c>
      <c r="H324" s="12" t="s">
        <v>526</v>
      </c>
      <c r="I324" s="12">
        <v>1</v>
      </c>
      <c r="J324" s="12">
        <v>2</v>
      </c>
      <c r="K324" s="12" t="s">
        <v>526</v>
      </c>
      <c r="L324" s="12">
        <v>1</v>
      </c>
      <c r="M324" s="12">
        <v>0</v>
      </c>
      <c r="N324" s="12">
        <v>1</v>
      </c>
      <c r="O324" s="12">
        <v>4</v>
      </c>
      <c r="P324" s="12">
        <v>0</v>
      </c>
      <c r="Q324" s="12" t="s">
        <v>526</v>
      </c>
      <c r="R324" s="12">
        <v>1</v>
      </c>
      <c r="S324" s="12" t="s">
        <v>526</v>
      </c>
    </row>
    <row r="325" spans="1:19" ht="18" x14ac:dyDescent="0.25">
      <c r="A325" t="str">
        <f>'raw data'!H325</f>
        <v>Whatsapp</v>
      </c>
      <c r="B325" s="15">
        <v>2</v>
      </c>
      <c r="C325" s="12">
        <v>3</v>
      </c>
      <c r="D325" s="12">
        <v>4</v>
      </c>
      <c r="E325" s="12" t="s">
        <v>526</v>
      </c>
      <c r="F325" s="12">
        <v>5</v>
      </c>
      <c r="G325" s="12">
        <v>5</v>
      </c>
      <c r="H325" s="12">
        <v>2</v>
      </c>
      <c r="I325" s="12">
        <v>5</v>
      </c>
      <c r="J325" s="12">
        <v>2</v>
      </c>
      <c r="K325" s="12">
        <v>1</v>
      </c>
      <c r="L325" s="12">
        <v>1</v>
      </c>
      <c r="M325" s="12" t="s">
        <v>526</v>
      </c>
      <c r="N325" s="12">
        <v>0</v>
      </c>
      <c r="O325" s="12">
        <v>2</v>
      </c>
      <c r="P325" s="12">
        <v>1</v>
      </c>
      <c r="Q325" s="12">
        <v>4</v>
      </c>
      <c r="R325" s="12">
        <v>1</v>
      </c>
      <c r="S325" s="12">
        <v>1</v>
      </c>
    </row>
    <row r="326" spans="1:19" ht="18" x14ac:dyDescent="0.25">
      <c r="A326" t="str">
        <f>'raw data'!H326</f>
        <v>Facebook</v>
      </c>
      <c r="B326" s="15">
        <v>1</v>
      </c>
      <c r="C326" s="12">
        <v>5</v>
      </c>
      <c r="D326" s="12">
        <v>1</v>
      </c>
      <c r="E326" s="12">
        <v>1</v>
      </c>
      <c r="F326" s="12" t="s">
        <v>526</v>
      </c>
      <c r="G326" s="12" t="s">
        <v>526</v>
      </c>
      <c r="H326" s="12">
        <v>5</v>
      </c>
      <c r="I326" s="12">
        <v>2</v>
      </c>
      <c r="J326" s="12">
        <v>2</v>
      </c>
      <c r="K326" s="12" t="s">
        <v>526</v>
      </c>
      <c r="L326" s="12">
        <v>1</v>
      </c>
      <c r="M326" s="12">
        <v>0</v>
      </c>
      <c r="N326" s="12">
        <v>0</v>
      </c>
      <c r="O326" s="12">
        <v>4</v>
      </c>
      <c r="P326" s="12">
        <v>0</v>
      </c>
      <c r="Q326" s="12" t="s">
        <v>526</v>
      </c>
      <c r="R326" s="12">
        <v>1</v>
      </c>
      <c r="S326" s="12">
        <v>1</v>
      </c>
    </row>
    <row r="327" spans="1:19" ht="18" x14ac:dyDescent="0.25">
      <c r="A327" t="str">
        <f>'raw data'!H327</f>
        <v>Whatsapp</v>
      </c>
      <c r="B327" s="15">
        <v>2</v>
      </c>
      <c r="C327" s="12">
        <v>1</v>
      </c>
      <c r="D327" s="12">
        <v>1</v>
      </c>
      <c r="E327" s="12">
        <v>1</v>
      </c>
      <c r="F327" s="12">
        <v>2</v>
      </c>
      <c r="G327" s="12">
        <v>1</v>
      </c>
      <c r="H327" s="12" t="s">
        <v>526</v>
      </c>
      <c r="I327" s="12">
        <v>1</v>
      </c>
      <c r="J327" s="12">
        <v>1</v>
      </c>
      <c r="K327" s="12">
        <v>1</v>
      </c>
      <c r="L327" s="12">
        <v>1</v>
      </c>
      <c r="M327" s="12">
        <v>0</v>
      </c>
      <c r="N327" s="12">
        <v>1</v>
      </c>
      <c r="O327" s="12">
        <v>2</v>
      </c>
      <c r="P327" s="12">
        <v>1</v>
      </c>
      <c r="Q327" s="12">
        <v>3</v>
      </c>
      <c r="R327" s="12">
        <v>1</v>
      </c>
      <c r="S327" s="12">
        <v>1</v>
      </c>
    </row>
    <row r="328" spans="1:19" ht="18" x14ac:dyDescent="0.25">
      <c r="A328" t="str">
        <f>'raw data'!H328</f>
        <v>Telegram</v>
      </c>
      <c r="B328" s="15">
        <v>4</v>
      </c>
      <c r="C328" s="12">
        <v>3</v>
      </c>
      <c r="D328" s="12">
        <v>2</v>
      </c>
      <c r="E328" s="12">
        <v>1</v>
      </c>
      <c r="F328" s="12">
        <v>5</v>
      </c>
      <c r="G328" s="12">
        <v>5</v>
      </c>
      <c r="H328" s="12">
        <v>5</v>
      </c>
      <c r="I328" s="12">
        <v>2</v>
      </c>
      <c r="J328" s="12">
        <v>2</v>
      </c>
      <c r="K328" s="12">
        <v>1</v>
      </c>
      <c r="L328" s="12">
        <v>1</v>
      </c>
      <c r="M328" s="12">
        <v>0</v>
      </c>
      <c r="N328" s="12">
        <v>1</v>
      </c>
      <c r="O328" s="12">
        <v>5</v>
      </c>
      <c r="P328" s="12">
        <v>1</v>
      </c>
      <c r="Q328" s="12">
        <v>2</v>
      </c>
      <c r="R328" s="12">
        <v>1</v>
      </c>
      <c r="S328" s="12">
        <v>1</v>
      </c>
    </row>
    <row r="329" spans="1:19" ht="18" x14ac:dyDescent="0.25">
      <c r="A329" t="str">
        <f>'raw data'!H329</f>
        <v>Facebook</v>
      </c>
      <c r="B329" s="15">
        <v>1</v>
      </c>
      <c r="C329" s="12">
        <v>1</v>
      </c>
      <c r="D329" s="12">
        <v>1</v>
      </c>
      <c r="E329" s="12">
        <v>4</v>
      </c>
      <c r="F329" s="12">
        <v>2</v>
      </c>
      <c r="G329" s="12">
        <v>1</v>
      </c>
      <c r="H329" s="12">
        <v>1</v>
      </c>
      <c r="I329" s="12">
        <v>1</v>
      </c>
      <c r="J329" s="12">
        <v>5</v>
      </c>
      <c r="K329" s="12" t="s">
        <v>526</v>
      </c>
      <c r="L329" s="12">
        <v>1</v>
      </c>
      <c r="M329" s="12">
        <v>1</v>
      </c>
      <c r="N329" s="12">
        <v>1</v>
      </c>
      <c r="O329" s="12">
        <v>3</v>
      </c>
      <c r="P329" s="12" t="s">
        <v>526</v>
      </c>
      <c r="Q329" s="12" t="s">
        <v>526</v>
      </c>
      <c r="R329" s="12">
        <v>0</v>
      </c>
      <c r="S329" s="12" t="s">
        <v>526</v>
      </c>
    </row>
    <row r="330" spans="1:19" ht="18" x14ac:dyDescent="0.25">
      <c r="A330" t="str">
        <f>'raw data'!H330</f>
        <v>Telegram</v>
      </c>
      <c r="B330" s="15">
        <v>4</v>
      </c>
      <c r="C330" s="12">
        <v>5</v>
      </c>
      <c r="D330" s="12" t="s">
        <v>526</v>
      </c>
      <c r="E330" s="12" t="s">
        <v>526</v>
      </c>
      <c r="F330" s="12" t="s">
        <v>526</v>
      </c>
      <c r="G330" s="12" t="s">
        <v>526</v>
      </c>
      <c r="H330" s="12" t="s">
        <v>526</v>
      </c>
      <c r="I330" s="12" t="s">
        <v>526</v>
      </c>
      <c r="J330" s="12">
        <v>5</v>
      </c>
      <c r="K330" s="12">
        <v>1</v>
      </c>
      <c r="L330" s="12" t="s">
        <v>526</v>
      </c>
      <c r="M330" s="12">
        <v>0</v>
      </c>
      <c r="N330" s="12" t="s">
        <v>526</v>
      </c>
      <c r="O330" s="12">
        <v>4</v>
      </c>
      <c r="P330" s="12" t="s">
        <v>526</v>
      </c>
      <c r="Q330" s="12" t="s">
        <v>526</v>
      </c>
      <c r="R330" s="12">
        <v>1</v>
      </c>
      <c r="S330" s="12">
        <v>1</v>
      </c>
    </row>
    <row r="331" spans="1:19" ht="18" x14ac:dyDescent="0.25">
      <c r="A331" t="str">
        <f>'raw data'!H331</f>
        <v>Twitter</v>
      </c>
      <c r="B331" s="15">
        <v>3</v>
      </c>
      <c r="C331" s="12">
        <v>2</v>
      </c>
      <c r="D331" s="12">
        <v>2</v>
      </c>
      <c r="E331" s="12">
        <v>5</v>
      </c>
      <c r="F331" s="12" t="s">
        <v>526</v>
      </c>
      <c r="G331" s="12">
        <v>1</v>
      </c>
      <c r="H331" s="12">
        <v>1</v>
      </c>
      <c r="I331" s="12" t="s">
        <v>526</v>
      </c>
      <c r="J331" s="12">
        <v>1</v>
      </c>
      <c r="K331" s="12">
        <v>0</v>
      </c>
      <c r="L331" s="12">
        <v>1</v>
      </c>
      <c r="M331" s="12">
        <v>1</v>
      </c>
      <c r="N331" s="12">
        <v>1</v>
      </c>
      <c r="O331" s="12">
        <v>1</v>
      </c>
      <c r="P331" s="12">
        <v>0</v>
      </c>
      <c r="Q331" s="12" t="s">
        <v>526</v>
      </c>
      <c r="R331" s="12">
        <v>0</v>
      </c>
      <c r="S331" s="12">
        <v>0</v>
      </c>
    </row>
    <row r="332" spans="1:19" ht="18" x14ac:dyDescent="0.25">
      <c r="A332" t="str">
        <f>'raw data'!H332</f>
        <v>Facebook</v>
      </c>
      <c r="B332" s="15">
        <v>1</v>
      </c>
      <c r="C332" s="12">
        <v>3</v>
      </c>
      <c r="D332" s="12">
        <v>2</v>
      </c>
      <c r="E332" s="12">
        <v>1</v>
      </c>
      <c r="F332" s="12">
        <v>1</v>
      </c>
      <c r="G332" s="12">
        <v>2</v>
      </c>
      <c r="H332" s="12">
        <v>2</v>
      </c>
      <c r="I332" s="12">
        <v>2</v>
      </c>
      <c r="J332" s="12">
        <v>1</v>
      </c>
      <c r="K332" s="12">
        <v>1</v>
      </c>
      <c r="L332" s="12">
        <v>1</v>
      </c>
      <c r="M332" s="12">
        <v>0</v>
      </c>
      <c r="N332" s="12">
        <v>0</v>
      </c>
      <c r="O332" s="12">
        <v>5</v>
      </c>
      <c r="P332" s="12">
        <v>1</v>
      </c>
      <c r="Q332" s="12">
        <v>3</v>
      </c>
      <c r="R332" s="12">
        <v>1</v>
      </c>
      <c r="S332" s="12">
        <v>1</v>
      </c>
    </row>
    <row r="333" spans="1:19" ht="18" x14ac:dyDescent="0.25">
      <c r="A333" t="str">
        <f>'raw data'!H333</f>
        <v>Telegram</v>
      </c>
      <c r="B333" s="15">
        <v>4</v>
      </c>
      <c r="C333" s="12">
        <v>5</v>
      </c>
      <c r="D333" s="12" t="s">
        <v>526</v>
      </c>
      <c r="E333" s="12" t="s">
        <v>526</v>
      </c>
      <c r="F333" s="12" t="s">
        <v>526</v>
      </c>
      <c r="G333" s="12" t="s">
        <v>526</v>
      </c>
      <c r="H333" s="12" t="s">
        <v>526</v>
      </c>
      <c r="I333" s="12" t="s">
        <v>526</v>
      </c>
      <c r="J333" s="12">
        <v>2</v>
      </c>
      <c r="K333" s="12">
        <v>1</v>
      </c>
      <c r="L333" s="12" t="s">
        <v>526</v>
      </c>
      <c r="M333" s="12">
        <v>0</v>
      </c>
      <c r="N333" s="12">
        <v>0</v>
      </c>
      <c r="O333" s="12">
        <v>4</v>
      </c>
      <c r="P333" s="12" t="s">
        <v>526</v>
      </c>
      <c r="Q333" s="12" t="s">
        <v>526</v>
      </c>
      <c r="R333" s="12">
        <v>1</v>
      </c>
      <c r="S333" s="12">
        <v>1</v>
      </c>
    </row>
    <row r="334" spans="1:19" ht="18" x14ac:dyDescent="0.25">
      <c r="A334" t="str">
        <f>'raw data'!H334</f>
        <v>Twitter</v>
      </c>
      <c r="B334" s="15">
        <v>3</v>
      </c>
      <c r="C334" s="12">
        <v>4</v>
      </c>
      <c r="D334" s="12" t="s">
        <v>526</v>
      </c>
      <c r="E334" s="12" t="s">
        <v>526</v>
      </c>
      <c r="F334" s="12" t="s">
        <v>526</v>
      </c>
      <c r="G334" s="12">
        <v>5</v>
      </c>
      <c r="H334" s="12">
        <v>5</v>
      </c>
      <c r="I334" s="12">
        <v>2</v>
      </c>
      <c r="J334" s="12">
        <v>5</v>
      </c>
      <c r="K334" s="12" t="s">
        <v>526</v>
      </c>
      <c r="L334" s="12">
        <v>1</v>
      </c>
      <c r="M334" s="12">
        <v>0</v>
      </c>
      <c r="N334" s="12">
        <v>0</v>
      </c>
      <c r="O334" s="12">
        <v>5</v>
      </c>
      <c r="P334" s="12">
        <v>1</v>
      </c>
      <c r="Q334" s="12">
        <v>3</v>
      </c>
      <c r="R334" s="12">
        <v>1</v>
      </c>
      <c r="S334" s="12">
        <v>0</v>
      </c>
    </row>
    <row r="335" spans="1:19" ht="18" x14ac:dyDescent="0.25">
      <c r="A335" t="str">
        <f>'raw data'!H335</f>
        <v>Whatsapp</v>
      </c>
      <c r="B335" s="15">
        <v>2</v>
      </c>
      <c r="C335" s="12">
        <v>2</v>
      </c>
      <c r="D335" s="12">
        <v>2</v>
      </c>
      <c r="E335" s="12">
        <v>5</v>
      </c>
      <c r="F335" s="12">
        <v>1</v>
      </c>
      <c r="G335" s="12">
        <v>2</v>
      </c>
      <c r="H335" s="12">
        <v>1</v>
      </c>
      <c r="I335" s="12">
        <v>1</v>
      </c>
      <c r="J335" s="12">
        <v>2</v>
      </c>
      <c r="K335" s="12">
        <v>1</v>
      </c>
      <c r="L335" s="12">
        <v>1</v>
      </c>
      <c r="M335" s="12">
        <v>1</v>
      </c>
      <c r="N335" s="12">
        <v>0</v>
      </c>
      <c r="O335" s="12">
        <v>2</v>
      </c>
      <c r="P335" s="12">
        <v>1</v>
      </c>
      <c r="Q335" s="12">
        <v>4</v>
      </c>
      <c r="R335" s="12" t="s">
        <v>526</v>
      </c>
      <c r="S335" s="12">
        <v>1</v>
      </c>
    </row>
    <row r="336" spans="1:19" ht="18" x14ac:dyDescent="0.25">
      <c r="A336" t="str">
        <f>'raw data'!H336</f>
        <v>Twitter</v>
      </c>
      <c r="B336" s="15">
        <v>3</v>
      </c>
      <c r="C336" s="12">
        <v>5</v>
      </c>
      <c r="D336" s="12">
        <v>1</v>
      </c>
      <c r="E336" s="12">
        <v>1</v>
      </c>
      <c r="F336" s="12" t="s">
        <v>526</v>
      </c>
      <c r="G336" s="12" t="s">
        <v>526</v>
      </c>
      <c r="H336" s="12">
        <v>5</v>
      </c>
      <c r="I336" s="12">
        <v>5</v>
      </c>
      <c r="J336" s="12">
        <v>2</v>
      </c>
      <c r="K336" s="12">
        <v>1</v>
      </c>
      <c r="L336" s="12">
        <v>1</v>
      </c>
      <c r="M336" s="12" t="s">
        <v>526</v>
      </c>
      <c r="N336" s="12">
        <v>0</v>
      </c>
      <c r="O336" s="12">
        <v>4</v>
      </c>
      <c r="P336" s="12">
        <v>0</v>
      </c>
      <c r="Q336" s="12" t="s">
        <v>526</v>
      </c>
      <c r="R336" s="12">
        <v>1</v>
      </c>
      <c r="S336" s="12">
        <v>1</v>
      </c>
    </row>
    <row r="337" spans="1:19" ht="18" x14ac:dyDescent="0.25">
      <c r="A337" t="str">
        <f>'raw data'!H337</f>
        <v>Facebook</v>
      </c>
      <c r="B337" s="15">
        <v>1</v>
      </c>
      <c r="C337" s="12">
        <v>2</v>
      </c>
      <c r="D337" s="12">
        <v>1</v>
      </c>
      <c r="E337" s="12">
        <v>4</v>
      </c>
      <c r="F337" s="12">
        <v>1</v>
      </c>
      <c r="G337" s="12">
        <v>1</v>
      </c>
      <c r="H337" s="12">
        <v>1</v>
      </c>
      <c r="I337" s="12">
        <v>1</v>
      </c>
      <c r="J337" s="12">
        <v>5</v>
      </c>
      <c r="K337" s="12" t="s">
        <v>526</v>
      </c>
      <c r="L337" s="12">
        <v>1</v>
      </c>
      <c r="M337" s="12">
        <v>1</v>
      </c>
      <c r="N337" s="12">
        <v>1</v>
      </c>
      <c r="O337" s="12">
        <v>3</v>
      </c>
      <c r="P337" s="12" t="s">
        <v>526</v>
      </c>
      <c r="Q337" s="12" t="s">
        <v>526</v>
      </c>
      <c r="R337" s="12">
        <v>0</v>
      </c>
      <c r="S337" s="12" t="s">
        <v>526</v>
      </c>
    </row>
    <row r="338" spans="1:19" ht="18" x14ac:dyDescent="0.25">
      <c r="A338" t="str">
        <f>'raw data'!H338</f>
        <v>Facebook</v>
      </c>
      <c r="B338" s="15">
        <v>1</v>
      </c>
      <c r="C338" s="12">
        <v>3</v>
      </c>
      <c r="D338" s="12">
        <v>2</v>
      </c>
      <c r="E338" s="12">
        <v>1</v>
      </c>
      <c r="F338" s="12">
        <v>1</v>
      </c>
      <c r="G338" s="12">
        <v>2</v>
      </c>
      <c r="H338" s="12">
        <v>2</v>
      </c>
      <c r="I338" s="12">
        <v>2</v>
      </c>
      <c r="J338" s="12">
        <v>1</v>
      </c>
      <c r="K338" s="12">
        <v>1</v>
      </c>
      <c r="L338" s="12" t="s">
        <v>526</v>
      </c>
      <c r="M338" s="12">
        <v>0</v>
      </c>
      <c r="N338" s="12">
        <v>0</v>
      </c>
      <c r="O338" s="12">
        <v>5</v>
      </c>
      <c r="P338" s="12">
        <v>1</v>
      </c>
      <c r="Q338" s="12">
        <v>3</v>
      </c>
      <c r="R338" s="12">
        <v>1</v>
      </c>
      <c r="S338" s="12">
        <v>1</v>
      </c>
    </row>
    <row r="339" spans="1:19" ht="18" x14ac:dyDescent="0.25">
      <c r="A339" t="str">
        <f>'raw data'!H339</f>
        <v>Twitter</v>
      </c>
      <c r="B339" s="15">
        <v>3</v>
      </c>
      <c r="C339" s="12">
        <v>2</v>
      </c>
      <c r="D339" s="12">
        <v>2</v>
      </c>
      <c r="E339" s="12">
        <v>5</v>
      </c>
      <c r="F339" s="12">
        <v>1</v>
      </c>
      <c r="G339" s="12">
        <v>1</v>
      </c>
      <c r="H339" s="12">
        <v>1</v>
      </c>
      <c r="I339" s="12">
        <v>1</v>
      </c>
      <c r="J339" s="12">
        <v>2</v>
      </c>
      <c r="K339" s="12">
        <v>1</v>
      </c>
      <c r="L339" s="12">
        <v>1</v>
      </c>
      <c r="M339" s="12">
        <v>0</v>
      </c>
      <c r="N339" s="12">
        <v>0</v>
      </c>
      <c r="O339" s="12">
        <v>2</v>
      </c>
      <c r="P339" s="12">
        <v>1</v>
      </c>
      <c r="Q339" s="12">
        <v>1</v>
      </c>
      <c r="R339" s="12" t="s">
        <v>526</v>
      </c>
      <c r="S339" s="12">
        <v>0</v>
      </c>
    </row>
    <row r="340" spans="1:19" ht="18" x14ac:dyDescent="0.25">
      <c r="A340" t="str">
        <f>'raw data'!H340</f>
        <v>Whatsapp</v>
      </c>
      <c r="B340" s="15">
        <v>2</v>
      </c>
      <c r="C340" s="12">
        <v>3</v>
      </c>
      <c r="D340" s="12">
        <v>4</v>
      </c>
      <c r="E340" s="12" t="s">
        <v>526</v>
      </c>
      <c r="F340" s="12">
        <v>1</v>
      </c>
      <c r="G340" s="12">
        <v>2</v>
      </c>
      <c r="H340" s="12">
        <v>2</v>
      </c>
      <c r="I340" s="12">
        <v>2</v>
      </c>
      <c r="J340" s="12">
        <v>5</v>
      </c>
      <c r="K340" s="12">
        <v>1</v>
      </c>
      <c r="L340" s="12" t="s">
        <v>526</v>
      </c>
      <c r="M340" s="12">
        <v>0</v>
      </c>
      <c r="N340" s="12">
        <v>1</v>
      </c>
      <c r="O340" s="12">
        <v>4</v>
      </c>
      <c r="P340" s="12">
        <v>1</v>
      </c>
      <c r="Q340" s="12">
        <v>3</v>
      </c>
      <c r="R340" s="12">
        <v>0</v>
      </c>
      <c r="S340" s="12">
        <v>0</v>
      </c>
    </row>
    <row r="341" spans="1:19" ht="18" x14ac:dyDescent="0.25">
      <c r="A341" t="str">
        <f>'raw data'!H341</f>
        <v>Twitter</v>
      </c>
      <c r="B341" s="15">
        <v>3</v>
      </c>
      <c r="C341" s="12">
        <v>3</v>
      </c>
      <c r="D341" s="12">
        <v>4</v>
      </c>
      <c r="E341" s="12" t="s">
        <v>526</v>
      </c>
      <c r="F341" s="12">
        <v>5</v>
      </c>
      <c r="G341" s="12">
        <v>2</v>
      </c>
      <c r="H341" s="12">
        <v>2</v>
      </c>
      <c r="I341" s="12">
        <v>2</v>
      </c>
      <c r="J341" s="12">
        <v>1</v>
      </c>
      <c r="K341" s="12">
        <v>1</v>
      </c>
      <c r="L341" s="12">
        <v>1</v>
      </c>
      <c r="M341" s="12">
        <v>1</v>
      </c>
      <c r="N341" s="12">
        <v>1</v>
      </c>
      <c r="O341" s="12">
        <v>4</v>
      </c>
      <c r="P341" s="12">
        <v>1</v>
      </c>
      <c r="Q341" s="12">
        <v>1</v>
      </c>
      <c r="R341" s="12">
        <v>1</v>
      </c>
      <c r="S341" s="12">
        <v>1</v>
      </c>
    </row>
    <row r="342" spans="1:19" ht="18" x14ac:dyDescent="0.25">
      <c r="A342" t="str">
        <f>'raw data'!H342</f>
        <v>Telegram</v>
      </c>
      <c r="B342" s="15">
        <v>4</v>
      </c>
      <c r="C342" s="12">
        <v>3</v>
      </c>
      <c r="D342" s="12" t="s">
        <v>526</v>
      </c>
      <c r="E342" s="12" t="s">
        <v>526</v>
      </c>
      <c r="F342" s="12">
        <v>1</v>
      </c>
      <c r="G342" s="12">
        <v>2</v>
      </c>
      <c r="H342" s="12">
        <v>2</v>
      </c>
      <c r="I342" s="12">
        <v>2</v>
      </c>
      <c r="J342" s="12">
        <v>5</v>
      </c>
      <c r="K342" s="12">
        <v>1</v>
      </c>
      <c r="L342" s="12">
        <v>0</v>
      </c>
      <c r="M342" s="12">
        <v>0</v>
      </c>
      <c r="N342" s="12">
        <v>1</v>
      </c>
      <c r="O342" s="12">
        <v>4</v>
      </c>
      <c r="P342" s="12">
        <v>1</v>
      </c>
      <c r="Q342" s="12">
        <v>4</v>
      </c>
      <c r="R342" s="12">
        <v>0</v>
      </c>
      <c r="S342" s="12">
        <v>0</v>
      </c>
    </row>
    <row r="343" spans="1:19" ht="18" x14ac:dyDescent="0.25">
      <c r="A343" t="str">
        <f>'raw data'!H343</f>
        <v>Twitter</v>
      </c>
      <c r="B343" s="15">
        <v>3</v>
      </c>
      <c r="C343" s="12">
        <v>4</v>
      </c>
      <c r="D343" s="12" t="s">
        <v>526</v>
      </c>
      <c r="E343" s="12" t="s">
        <v>526</v>
      </c>
      <c r="F343" s="12" t="s">
        <v>526</v>
      </c>
      <c r="G343" s="12" t="s">
        <v>526</v>
      </c>
      <c r="H343" s="12">
        <v>5</v>
      </c>
      <c r="I343" s="12">
        <v>5</v>
      </c>
      <c r="J343" s="12">
        <v>2</v>
      </c>
      <c r="K343" s="12">
        <v>1</v>
      </c>
      <c r="L343" s="12">
        <v>1</v>
      </c>
      <c r="M343" s="12">
        <v>1</v>
      </c>
      <c r="N343" s="12">
        <v>0</v>
      </c>
      <c r="O343" s="12">
        <v>3</v>
      </c>
      <c r="P343" s="12">
        <v>1</v>
      </c>
      <c r="Q343" s="12">
        <v>1</v>
      </c>
      <c r="R343" s="12">
        <v>1</v>
      </c>
      <c r="S343" s="12">
        <v>1</v>
      </c>
    </row>
    <row r="344" spans="1:19" ht="18" x14ac:dyDescent="0.25">
      <c r="A344" t="str">
        <f>'raw data'!H344</f>
        <v>Twitter</v>
      </c>
      <c r="B344" s="15">
        <v>3</v>
      </c>
      <c r="C344" s="12">
        <v>3</v>
      </c>
      <c r="D344" s="12">
        <v>2</v>
      </c>
      <c r="E344" s="12">
        <v>5</v>
      </c>
      <c r="F344" s="12">
        <v>5</v>
      </c>
      <c r="G344" s="12">
        <v>2</v>
      </c>
      <c r="H344" s="12">
        <v>2</v>
      </c>
      <c r="I344" s="12">
        <v>2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4</v>
      </c>
      <c r="P344" s="12">
        <v>1</v>
      </c>
      <c r="Q344" s="12">
        <v>2</v>
      </c>
      <c r="R344" s="12">
        <v>1</v>
      </c>
      <c r="S344" s="12">
        <v>1</v>
      </c>
    </row>
    <row r="345" spans="1:19" ht="18" x14ac:dyDescent="0.25">
      <c r="A345" t="str">
        <f>'raw data'!H345</f>
        <v>Facebook</v>
      </c>
      <c r="B345" s="15">
        <v>1</v>
      </c>
      <c r="C345" s="12">
        <v>1</v>
      </c>
      <c r="D345" s="12">
        <v>1</v>
      </c>
      <c r="E345" s="12">
        <v>1</v>
      </c>
      <c r="F345" s="12">
        <v>2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 t="s">
        <v>526</v>
      </c>
      <c r="M345" s="12">
        <v>0</v>
      </c>
      <c r="N345" s="12" t="s">
        <v>526</v>
      </c>
      <c r="O345" s="12">
        <v>4</v>
      </c>
      <c r="P345" s="12">
        <v>1</v>
      </c>
      <c r="Q345" s="12">
        <v>2</v>
      </c>
      <c r="R345" s="12">
        <v>1</v>
      </c>
      <c r="S345" s="12" t="s">
        <v>526</v>
      </c>
    </row>
    <row r="346" spans="1:19" ht="18" x14ac:dyDescent="0.25">
      <c r="A346" t="str">
        <f>'raw data'!H346</f>
        <v>Facebook</v>
      </c>
      <c r="B346" s="15">
        <v>1</v>
      </c>
      <c r="C346" s="12">
        <v>2</v>
      </c>
      <c r="D346" s="12">
        <v>1</v>
      </c>
      <c r="E346" s="12">
        <v>4</v>
      </c>
      <c r="F346" s="12">
        <v>1</v>
      </c>
      <c r="G346" s="12">
        <v>1</v>
      </c>
      <c r="H346" s="12">
        <v>1</v>
      </c>
      <c r="I346" s="12">
        <v>1</v>
      </c>
      <c r="J346" s="12">
        <v>5</v>
      </c>
      <c r="K346" s="12" t="s">
        <v>526</v>
      </c>
      <c r="L346" s="12">
        <v>1</v>
      </c>
      <c r="M346" s="12">
        <v>0</v>
      </c>
      <c r="N346" s="12">
        <v>1</v>
      </c>
      <c r="O346" s="12">
        <v>3</v>
      </c>
      <c r="P346" s="12">
        <v>1</v>
      </c>
      <c r="Q346" s="12">
        <v>2</v>
      </c>
      <c r="R346" s="12">
        <v>0</v>
      </c>
      <c r="S346" s="12" t="s">
        <v>526</v>
      </c>
    </row>
    <row r="347" spans="1:19" ht="18" x14ac:dyDescent="0.25">
      <c r="A347" t="str">
        <f>'raw data'!H347</f>
        <v>Twitter</v>
      </c>
      <c r="B347" s="15">
        <v>3</v>
      </c>
      <c r="C347" s="12">
        <v>2</v>
      </c>
      <c r="D347" s="12">
        <v>2</v>
      </c>
      <c r="E347" s="12">
        <v>5</v>
      </c>
      <c r="F347" s="12">
        <v>2</v>
      </c>
      <c r="G347" s="12">
        <v>1</v>
      </c>
      <c r="H347" s="12">
        <v>1</v>
      </c>
      <c r="I347" s="12" t="s">
        <v>526</v>
      </c>
      <c r="J347" s="12">
        <v>5</v>
      </c>
      <c r="K347" s="12">
        <v>0</v>
      </c>
      <c r="L347" s="12">
        <v>1</v>
      </c>
      <c r="M347" s="12">
        <v>1</v>
      </c>
      <c r="N347" s="12">
        <v>1</v>
      </c>
      <c r="O347" s="12">
        <v>1</v>
      </c>
      <c r="P347" s="12">
        <v>0</v>
      </c>
      <c r="Q347" s="12" t="s">
        <v>526</v>
      </c>
      <c r="R347" s="12">
        <v>0</v>
      </c>
      <c r="S347" s="12">
        <v>0</v>
      </c>
    </row>
    <row r="348" spans="1:19" ht="18" x14ac:dyDescent="0.25">
      <c r="A348" t="str">
        <f>'raw data'!H348</f>
        <v>Twitter</v>
      </c>
      <c r="B348" s="15">
        <v>3</v>
      </c>
      <c r="C348" s="12">
        <v>2</v>
      </c>
      <c r="D348" s="12">
        <v>2</v>
      </c>
      <c r="E348" s="12">
        <v>4</v>
      </c>
      <c r="F348" s="12">
        <v>1</v>
      </c>
      <c r="G348" s="12">
        <v>1</v>
      </c>
      <c r="H348" s="12">
        <v>1</v>
      </c>
      <c r="I348" s="12">
        <v>1</v>
      </c>
      <c r="J348" s="12">
        <v>2</v>
      </c>
      <c r="K348" s="12">
        <v>1</v>
      </c>
      <c r="L348" s="12">
        <v>1</v>
      </c>
      <c r="M348" s="12">
        <v>0</v>
      </c>
      <c r="N348" s="12">
        <v>1</v>
      </c>
      <c r="O348" s="12">
        <v>2</v>
      </c>
      <c r="P348" s="12">
        <v>1</v>
      </c>
      <c r="Q348" s="12">
        <v>4</v>
      </c>
      <c r="R348" s="12">
        <v>1</v>
      </c>
      <c r="S348" s="12">
        <v>1</v>
      </c>
    </row>
    <row r="349" spans="1:19" ht="18" x14ac:dyDescent="0.25">
      <c r="A349" t="str">
        <f>'raw data'!H349</f>
        <v>Telegram</v>
      </c>
      <c r="B349" s="15">
        <v>4</v>
      </c>
      <c r="C349" s="12">
        <v>4</v>
      </c>
      <c r="D349" s="12">
        <v>2</v>
      </c>
      <c r="E349" s="12">
        <v>1</v>
      </c>
      <c r="F349" s="12">
        <v>5</v>
      </c>
      <c r="G349" s="12">
        <v>5</v>
      </c>
      <c r="H349" s="12">
        <v>5</v>
      </c>
      <c r="I349" s="12">
        <v>2</v>
      </c>
      <c r="J349" s="12">
        <v>2</v>
      </c>
      <c r="K349" s="12">
        <v>1</v>
      </c>
      <c r="L349" s="12">
        <v>1</v>
      </c>
      <c r="M349" s="12">
        <v>0</v>
      </c>
      <c r="N349" s="12">
        <v>0</v>
      </c>
      <c r="O349" s="12">
        <v>5</v>
      </c>
      <c r="P349" s="12">
        <v>1</v>
      </c>
      <c r="Q349" s="12">
        <v>2</v>
      </c>
      <c r="R349" s="12">
        <v>1</v>
      </c>
      <c r="S349" s="12">
        <v>1</v>
      </c>
    </row>
    <row r="350" spans="1:19" ht="18" x14ac:dyDescent="0.25">
      <c r="A350" t="str">
        <f>'raw data'!H350</f>
        <v>Twitter</v>
      </c>
      <c r="B350" s="15">
        <v>3</v>
      </c>
      <c r="C350" s="12">
        <v>5</v>
      </c>
      <c r="D350" s="12">
        <v>1</v>
      </c>
      <c r="E350" s="12">
        <v>1</v>
      </c>
      <c r="F350" s="12" t="s">
        <v>526</v>
      </c>
      <c r="G350" s="12" t="s">
        <v>526</v>
      </c>
      <c r="H350" s="12">
        <v>5</v>
      </c>
      <c r="I350" s="12">
        <v>5</v>
      </c>
      <c r="J350" s="12">
        <v>2</v>
      </c>
      <c r="K350" s="12">
        <v>1</v>
      </c>
      <c r="L350" s="12">
        <v>1</v>
      </c>
      <c r="M350" s="12" t="s">
        <v>526</v>
      </c>
      <c r="N350" s="12">
        <v>0</v>
      </c>
      <c r="O350" s="12">
        <v>4</v>
      </c>
      <c r="P350" s="12">
        <v>0</v>
      </c>
      <c r="Q350" s="12" t="s">
        <v>526</v>
      </c>
      <c r="R350" s="12">
        <v>1</v>
      </c>
      <c r="S350" s="12">
        <v>1</v>
      </c>
    </row>
    <row r="351" spans="1:19" ht="18" x14ac:dyDescent="0.25">
      <c r="A351" t="str">
        <f>'raw data'!H351</f>
        <v>Facebook</v>
      </c>
      <c r="B351" s="15">
        <v>1</v>
      </c>
      <c r="C351" s="12">
        <v>1</v>
      </c>
      <c r="D351" s="12">
        <v>1</v>
      </c>
      <c r="E351" s="12">
        <v>4</v>
      </c>
      <c r="F351" s="12">
        <v>2</v>
      </c>
      <c r="G351" s="12">
        <v>1</v>
      </c>
      <c r="H351" s="12">
        <v>1</v>
      </c>
      <c r="I351" s="12">
        <v>1</v>
      </c>
      <c r="J351" s="12">
        <v>5</v>
      </c>
      <c r="K351" s="12" t="s">
        <v>526</v>
      </c>
      <c r="L351" s="12">
        <v>1</v>
      </c>
      <c r="M351" s="12">
        <v>1</v>
      </c>
      <c r="N351" s="12">
        <v>1</v>
      </c>
      <c r="O351" s="12">
        <v>3</v>
      </c>
      <c r="P351" s="12" t="s">
        <v>526</v>
      </c>
      <c r="Q351" s="12" t="s">
        <v>526</v>
      </c>
      <c r="R351" s="12">
        <v>0</v>
      </c>
      <c r="S351" s="12" t="s">
        <v>526</v>
      </c>
    </row>
    <row r="352" spans="1:19" ht="18" x14ac:dyDescent="0.25">
      <c r="A352" t="str">
        <f>'raw data'!H352</f>
        <v>Twitter</v>
      </c>
      <c r="B352" s="15">
        <v>3</v>
      </c>
      <c r="C352" s="12">
        <v>5</v>
      </c>
      <c r="D352" s="12">
        <v>1</v>
      </c>
      <c r="E352" s="12">
        <v>1</v>
      </c>
      <c r="F352" s="12" t="s">
        <v>526</v>
      </c>
      <c r="G352" s="12" t="s">
        <v>526</v>
      </c>
      <c r="H352" s="12">
        <v>5</v>
      </c>
      <c r="I352" s="12">
        <v>5</v>
      </c>
      <c r="J352" s="12">
        <v>2</v>
      </c>
      <c r="K352" s="12">
        <v>1</v>
      </c>
      <c r="L352" s="12">
        <v>1</v>
      </c>
      <c r="M352" s="12" t="s">
        <v>526</v>
      </c>
      <c r="N352" s="12">
        <v>0</v>
      </c>
      <c r="O352" s="12">
        <v>4</v>
      </c>
      <c r="P352" s="12">
        <v>0</v>
      </c>
      <c r="Q352" s="12" t="s">
        <v>526</v>
      </c>
      <c r="R352" s="12">
        <v>1</v>
      </c>
      <c r="S352" s="12">
        <v>1</v>
      </c>
    </row>
    <row r="353" spans="1:19" ht="18" x14ac:dyDescent="0.25">
      <c r="A353" t="str">
        <f>'raw data'!H353</f>
        <v>Twitter</v>
      </c>
      <c r="B353" s="15">
        <v>3</v>
      </c>
      <c r="C353" s="12">
        <v>3</v>
      </c>
      <c r="D353" s="12">
        <v>4</v>
      </c>
      <c r="E353" s="12" t="s">
        <v>526</v>
      </c>
      <c r="F353" s="12">
        <v>2</v>
      </c>
      <c r="G353" s="12">
        <v>1</v>
      </c>
      <c r="H353" s="12">
        <v>2</v>
      </c>
      <c r="I353" s="12" t="s">
        <v>526</v>
      </c>
      <c r="J353" s="12">
        <v>5</v>
      </c>
      <c r="K353" s="12">
        <v>1</v>
      </c>
      <c r="L353" s="12">
        <v>1</v>
      </c>
      <c r="M353" s="12" t="s">
        <v>526</v>
      </c>
      <c r="N353" s="12">
        <v>0</v>
      </c>
      <c r="O353" s="12">
        <v>3</v>
      </c>
      <c r="P353" s="12">
        <v>1</v>
      </c>
      <c r="Q353" s="12">
        <v>1</v>
      </c>
      <c r="R353" s="12">
        <v>1</v>
      </c>
      <c r="S353" s="12" t="s">
        <v>526</v>
      </c>
    </row>
    <row r="354" spans="1:19" ht="18" x14ac:dyDescent="0.25">
      <c r="A354" t="str">
        <f>'raw data'!H354</f>
        <v>Twitter</v>
      </c>
      <c r="B354" s="15">
        <v>3</v>
      </c>
      <c r="C354" s="12">
        <v>5</v>
      </c>
      <c r="D354" s="12">
        <v>1</v>
      </c>
      <c r="E354" s="12">
        <v>1</v>
      </c>
      <c r="F354" s="12" t="s">
        <v>526</v>
      </c>
      <c r="G354" s="12" t="s">
        <v>526</v>
      </c>
      <c r="H354" s="12">
        <v>5</v>
      </c>
      <c r="I354" s="12">
        <v>5</v>
      </c>
      <c r="J354" s="12">
        <v>2</v>
      </c>
      <c r="K354" s="12">
        <v>1</v>
      </c>
      <c r="L354" s="12">
        <v>1</v>
      </c>
      <c r="M354" s="12">
        <v>0</v>
      </c>
      <c r="N354" s="12">
        <v>0</v>
      </c>
      <c r="O354" s="12">
        <v>4</v>
      </c>
      <c r="P354" s="12">
        <v>0</v>
      </c>
      <c r="Q354" s="12" t="s">
        <v>526</v>
      </c>
      <c r="R354" s="12">
        <v>1</v>
      </c>
      <c r="S354" s="12">
        <v>1</v>
      </c>
    </row>
    <row r="355" spans="1:19" ht="18" x14ac:dyDescent="0.25">
      <c r="A355" t="str">
        <f>'raw data'!H355</f>
        <v>Whatsapp</v>
      </c>
      <c r="B355" s="15">
        <v>2</v>
      </c>
      <c r="C355" s="12">
        <v>1</v>
      </c>
      <c r="D355" s="12">
        <v>1</v>
      </c>
      <c r="E355" s="12">
        <v>5</v>
      </c>
      <c r="F355" s="12">
        <v>2</v>
      </c>
      <c r="G355" s="12">
        <v>1</v>
      </c>
      <c r="H355" s="12" t="s">
        <v>526</v>
      </c>
      <c r="I355" s="12">
        <v>1</v>
      </c>
      <c r="J355" s="12">
        <v>1</v>
      </c>
      <c r="K355" s="12" t="s">
        <v>526</v>
      </c>
      <c r="L355" s="12">
        <v>1</v>
      </c>
      <c r="M355" s="12">
        <v>0</v>
      </c>
      <c r="N355" s="12">
        <v>1</v>
      </c>
      <c r="O355" s="12">
        <v>4</v>
      </c>
      <c r="P355" s="12">
        <v>0</v>
      </c>
      <c r="Q355" s="12" t="s">
        <v>526</v>
      </c>
      <c r="R355" s="12">
        <v>1</v>
      </c>
      <c r="S355" s="12" t="s">
        <v>526</v>
      </c>
    </row>
    <row r="356" spans="1:19" ht="18" x14ac:dyDescent="0.25">
      <c r="A356" t="str">
        <f>'raw data'!H356</f>
        <v>Facebook</v>
      </c>
      <c r="B356" s="15">
        <v>1</v>
      </c>
      <c r="C356" s="12">
        <v>2</v>
      </c>
      <c r="D356" s="12">
        <v>2</v>
      </c>
      <c r="E356" s="12">
        <v>5</v>
      </c>
      <c r="F356" s="12" t="s">
        <v>526</v>
      </c>
      <c r="G356" s="12">
        <v>1</v>
      </c>
      <c r="H356" s="12" t="s">
        <v>526</v>
      </c>
      <c r="I356" s="12" t="s">
        <v>526</v>
      </c>
      <c r="J356" s="12">
        <v>1</v>
      </c>
      <c r="K356" s="12">
        <v>0</v>
      </c>
      <c r="L356" s="12">
        <v>1</v>
      </c>
      <c r="M356" s="12">
        <v>0</v>
      </c>
      <c r="N356" s="12">
        <v>0</v>
      </c>
      <c r="O356" s="12">
        <v>1</v>
      </c>
      <c r="P356" s="12">
        <v>0</v>
      </c>
      <c r="Q356" s="12" t="s">
        <v>526</v>
      </c>
      <c r="R356" s="12">
        <v>0</v>
      </c>
      <c r="S356" s="12">
        <v>0</v>
      </c>
    </row>
    <row r="357" spans="1:19" ht="18" x14ac:dyDescent="0.25">
      <c r="A357" t="str">
        <f>'raw data'!H357</f>
        <v>Twitter</v>
      </c>
      <c r="B357" s="15">
        <v>3</v>
      </c>
      <c r="C357" s="12">
        <v>4</v>
      </c>
      <c r="D357" s="12" t="s">
        <v>526</v>
      </c>
      <c r="E357" s="12" t="s">
        <v>526</v>
      </c>
      <c r="F357" s="12" t="s">
        <v>526</v>
      </c>
      <c r="G357" s="12" t="s">
        <v>526</v>
      </c>
      <c r="H357" s="12">
        <v>5</v>
      </c>
      <c r="I357" s="12">
        <v>5</v>
      </c>
      <c r="J357" s="12">
        <v>2</v>
      </c>
      <c r="K357" s="12">
        <v>1</v>
      </c>
      <c r="L357" s="12">
        <v>1</v>
      </c>
      <c r="M357" s="12">
        <v>1</v>
      </c>
      <c r="N357" s="12">
        <v>0</v>
      </c>
      <c r="O357" s="12">
        <v>3</v>
      </c>
      <c r="P357" s="12">
        <v>1</v>
      </c>
      <c r="Q357" s="12">
        <v>1</v>
      </c>
      <c r="R357" s="12">
        <v>1</v>
      </c>
      <c r="S357" s="12">
        <v>1</v>
      </c>
    </row>
    <row r="358" spans="1:19" ht="18" x14ac:dyDescent="0.25">
      <c r="A358" t="str">
        <f>'raw data'!H358</f>
        <v>Telegram</v>
      </c>
      <c r="B358" s="15">
        <v>4</v>
      </c>
      <c r="C358" s="12">
        <v>3</v>
      </c>
      <c r="D358" s="12" t="s">
        <v>526</v>
      </c>
      <c r="E358" s="12" t="s">
        <v>526</v>
      </c>
      <c r="F358" s="12">
        <v>5</v>
      </c>
      <c r="G358" s="12">
        <v>5</v>
      </c>
      <c r="H358" s="12">
        <v>2</v>
      </c>
      <c r="I358" s="12">
        <v>2</v>
      </c>
      <c r="J358" s="12">
        <v>5</v>
      </c>
      <c r="K358" s="12">
        <v>1</v>
      </c>
      <c r="L358" s="12">
        <v>0</v>
      </c>
      <c r="M358" s="12">
        <v>0</v>
      </c>
      <c r="N358" s="12">
        <v>1</v>
      </c>
      <c r="O358" s="12">
        <v>4</v>
      </c>
      <c r="P358" s="12">
        <v>0</v>
      </c>
      <c r="Q358" s="12" t="s">
        <v>526</v>
      </c>
      <c r="R358" s="12" t="s">
        <v>526</v>
      </c>
      <c r="S358" s="12">
        <v>0</v>
      </c>
    </row>
    <row r="359" spans="1:19" ht="18" x14ac:dyDescent="0.25">
      <c r="A359" t="str">
        <f>'raw data'!H359</f>
        <v>Telegram</v>
      </c>
      <c r="B359" s="15">
        <v>4</v>
      </c>
      <c r="C359" s="12">
        <v>3</v>
      </c>
      <c r="D359" s="12" t="s">
        <v>526</v>
      </c>
      <c r="E359" s="12" t="s">
        <v>526</v>
      </c>
      <c r="F359" s="12">
        <v>1</v>
      </c>
      <c r="G359" s="12">
        <v>2</v>
      </c>
      <c r="H359" s="12">
        <v>2</v>
      </c>
      <c r="I359" s="12">
        <v>2</v>
      </c>
      <c r="J359" s="12">
        <v>5</v>
      </c>
      <c r="K359" s="12">
        <v>1</v>
      </c>
      <c r="L359" s="12">
        <v>1</v>
      </c>
      <c r="M359" s="12">
        <v>0</v>
      </c>
      <c r="N359" s="12">
        <v>1</v>
      </c>
      <c r="O359" s="12">
        <v>4</v>
      </c>
      <c r="P359" s="12">
        <v>1</v>
      </c>
      <c r="Q359" s="12">
        <v>4</v>
      </c>
      <c r="R359" s="12">
        <v>0</v>
      </c>
      <c r="S359" s="12">
        <v>0</v>
      </c>
    </row>
    <row r="360" spans="1:19" ht="18" x14ac:dyDescent="0.25">
      <c r="A360" t="str">
        <f>'raw data'!H360</f>
        <v>Whatsapp</v>
      </c>
      <c r="B360" s="15">
        <v>2</v>
      </c>
      <c r="C360" s="12">
        <v>2</v>
      </c>
      <c r="D360" s="12">
        <v>2</v>
      </c>
      <c r="E360" s="12">
        <v>5</v>
      </c>
      <c r="F360" s="12">
        <v>1</v>
      </c>
      <c r="G360" s="12">
        <v>2</v>
      </c>
      <c r="H360" s="12">
        <v>1</v>
      </c>
      <c r="I360" s="12">
        <v>2</v>
      </c>
      <c r="J360" s="12">
        <v>2</v>
      </c>
      <c r="K360" s="12">
        <v>1</v>
      </c>
      <c r="L360" s="12">
        <v>1</v>
      </c>
      <c r="M360" s="12">
        <v>0</v>
      </c>
      <c r="N360" s="12">
        <v>0</v>
      </c>
      <c r="O360" s="12">
        <v>3</v>
      </c>
      <c r="P360" s="12">
        <v>1</v>
      </c>
      <c r="Q360" s="12">
        <v>3</v>
      </c>
      <c r="R360" s="12">
        <v>1</v>
      </c>
      <c r="S360" s="12">
        <v>1</v>
      </c>
    </row>
    <row r="361" spans="1:19" ht="18" x14ac:dyDescent="0.25">
      <c r="A361" t="str">
        <f>'raw data'!H361</f>
        <v>Whatsapp</v>
      </c>
      <c r="B361" s="15">
        <v>2</v>
      </c>
      <c r="C361" s="12">
        <v>1</v>
      </c>
      <c r="D361" s="12">
        <v>1</v>
      </c>
      <c r="E361" s="12">
        <v>5</v>
      </c>
      <c r="F361" s="12">
        <v>2</v>
      </c>
      <c r="G361" s="12">
        <v>1</v>
      </c>
      <c r="H361" s="12" t="s">
        <v>526</v>
      </c>
      <c r="I361" s="12">
        <v>1</v>
      </c>
      <c r="J361" s="12">
        <v>1</v>
      </c>
      <c r="K361" s="12" t="s">
        <v>526</v>
      </c>
      <c r="L361" s="12">
        <v>1</v>
      </c>
      <c r="M361" s="12">
        <v>0</v>
      </c>
      <c r="N361" s="12">
        <v>1</v>
      </c>
      <c r="O361" s="12">
        <v>4</v>
      </c>
      <c r="P361" s="12">
        <v>0</v>
      </c>
      <c r="Q361" s="12" t="s">
        <v>526</v>
      </c>
      <c r="R361" s="12">
        <v>1</v>
      </c>
      <c r="S361" s="12">
        <v>1</v>
      </c>
    </row>
    <row r="362" spans="1:19" ht="18" x14ac:dyDescent="0.25">
      <c r="A362" t="str">
        <f>'raw data'!H362</f>
        <v>Telegram</v>
      </c>
      <c r="B362" s="15">
        <v>4</v>
      </c>
      <c r="C362" s="12">
        <v>4</v>
      </c>
      <c r="D362" s="12">
        <v>2</v>
      </c>
      <c r="E362" s="12">
        <v>1</v>
      </c>
      <c r="F362" s="12">
        <v>5</v>
      </c>
      <c r="G362" s="12">
        <v>5</v>
      </c>
      <c r="H362" s="12">
        <v>5</v>
      </c>
      <c r="I362" s="12">
        <v>2</v>
      </c>
      <c r="J362" s="12">
        <v>2</v>
      </c>
      <c r="K362" s="12">
        <v>1</v>
      </c>
      <c r="L362" s="12">
        <v>1</v>
      </c>
      <c r="M362" s="12">
        <v>0</v>
      </c>
      <c r="N362" s="12">
        <v>0</v>
      </c>
      <c r="O362" s="12">
        <v>5</v>
      </c>
      <c r="P362" s="12">
        <v>1</v>
      </c>
      <c r="Q362" s="12">
        <v>1</v>
      </c>
      <c r="R362" s="12">
        <v>1</v>
      </c>
      <c r="S362" s="12">
        <v>1</v>
      </c>
    </row>
    <row r="363" spans="1:19" ht="18" x14ac:dyDescent="0.25">
      <c r="A363" t="str">
        <f>'raw data'!H363</f>
        <v>Twitter</v>
      </c>
      <c r="B363" s="15">
        <v>3</v>
      </c>
      <c r="C363" s="12">
        <v>2</v>
      </c>
      <c r="D363" s="12">
        <v>2</v>
      </c>
      <c r="E363" s="12">
        <v>4</v>
      </c>
      <c r="F363" s="12">
        <v>1</v>
      </c>
      <c r="G363" s="12">
        <v>1</v>
      </c>
      <c r="H363" s="12">
        <v>1</v>
      </c>
      <c r="I363" s="12">
        <v>1</v>
      </c>
      <c r="J363" s="12">
        <v>2</v>
      </c>
      <c r="K363" s="12">
        <v>1</v>
      </c>
      <c r="L363" s="12">
        <v>1</v>
      </c>
      <c r="M363" s="12">
        <v>0</v>
      </c>
      <c r="N363" s="12">
        <v>1</v>
      </c>
      <c r="O363" s="12">
        <v>3</v>
      </c>
      <c r="P363" s="12">
        <v>1</v>
      </c>
      <c r="Q363" s="12">
        <v>4</v>
      </c>
      <c r="R363" s="12">
        <v>1</v>
      </c>
      <c r="S363" s="12">
        <v>1</v>
      </c>
    </row>
    <row r="364" spans="1:19" ht="18" x14ac:dyDescent="0.25">
      <c r="A364" t="str">
        <f>'raw data'!H364</f>
        <v>Twitter</v>
      </c>
      <c r="B364" s="15">
        <v>3</v>
      </c>
      <c r="C364" s="12">
        <v>5</v>
      </c>
      <c r="D364" s="12">
        <v>1</v>
      </c>
      <c r="E364" s="12">
        <v>1</v>
      </c>
      <c r="F364" s="12" t="s">
        <v>526</v>
      </c>
      <c r="G364" s="12" t="s">
        <v>526</v>
      </c>
      <c r="H364" s="12">
        <v>5</v>
      </c>
      <c r="I364" s="12">
        <v>5</v>
      </c>
      <c r="J364" s="12">
        <v>2</v>
      </c>
      <c r="K364" s="12">
        <v>1</v>
      </c>
      <c r="L364" s="12">
        <v>1</v>
      </c>
      <c r="M364" s="12">
        <v>0</v>
      </c>
      <c r="N364" s="12">
        <v>0</v>
      </c>
      <c r="O364" s="12">
        <v>4</v>
      </c>
      <c r="P364" s="12">
        <v>0</v>
      </c>
      <c r="Q364" s="12" t="s">
        <v>526</v>
      </c>
      <c r="R364" s="12">
        <v>1</v>
      </c>
      <c r="S364" s="12">
        <v>1</v>
      </c>
    </row>
    <row r="365" spans="1:19" ht="18" x14ac:dyDescent="0.25">
      <c r="A365" t="str">
        <f>'raw data'!H365</f>
        <v>Twitter</v>
      </c>
      <c r="B365" s="15">
        <v>3</v>
      </c>
      <c r="C365" s="12">
        <v>2</v>
      </c>
      <c r="D365" s="12" t="s">
        <v>526</v>
      </c>
      <c r="E365" s="12" t="s">
        <v>526</v>
      </c>
      <c r="F365" s="12">
        <v>2</v>
      </c>
      <c r="G365" s="12" t="s">
        <v>526</v>
      </c>
      <c r="H365" s="12" t="s">
        <v>526</v>
      </c>
      <c r="I365" s="12" t="s">
        <v>526</v>
      </c>
      <c r="J365" s="12">
        <v>2</v>
      </c>
      <c r="K365" s="12">
        <v>1</v>
      </c>
      <c r="L365" s="12">
        <v>1</v>
      </c>
      <c r="M365" s="12">
        <v>0</v>
      </c>
      <c r="N365" s="12">
        <v>1</v>
      </c>
      <c r="O365" s="12">
        <v>4</v>
      </c>
      <c r="P365" s="12">
        <v>0</v>
      </c>
      <c r="Q365" s="12" t="s">
        <v>526</v>
      </c>
      <c r="R365" s="12">
        <v>1</v>
      </c>
      <c r="S365" s="12" t="s">
        <v>526</v>
      </c>
    </row>
    <row r="366" spans="1:19" ht="18" x14ac:dyDescent="0.25">
      <c r="A366" t="str">
        <f>'raw data'!H366</f>
        <v>Whatsapp</v>
      </c>
      <c r="B366" s="15">
        <v>2</v>
      </c>
      <c r="C366" s="12">
        <v>3</v>
      </c>
      <c r="D366" s="12">
        <v>4</v>
      </c>
      <c r="E366" s="12" t="s">
        <v>526</v>
      </c>
      <c r="F366" s="12">
        <v>1</v>
      </c>
      <c r="G366" s="12">
        <v>2</v>
      </c>
      <c r="H366" s="12">
        <v>2</v>
      </c>
      <c r="I366" s="12">
        <v>2</v>
      </c>
      <c r="J366" s="12">
        <v>1</v>
      </c>
      <c r="K366" s="12">
        <v>1</v>
      </c>
      <c r="L366" s="12">
        <v>1</v>
      </c>
      <c r="M366" s="12">
        <v>0</v>
      </c>
      <c r="N366" s="12">
        <v>1</v>
      </c>
      <c r="O366" s="12">
        <v>4</v>
      </c>
      <c r="P366" s="12">
        <v>1</v>
      </c>
      <c r="Q366" s="12">
        <v>4</v>
      </c>
      <c r="R366" s="12">
        <v>0</v>
      </c>
      <c r="S366" s="12">
        <v>0</v>
      </c>
    </row>
    <row r="367" spans="1:19" ht="18" x14ac:dyDescent="0.25">
      <c r="A367" t="str">
        <f>'raw data'!H367</f>
        <v>Twitter</v>
      </c>
      <c r="B367" s="15">
        <v>3</v>
      </c>
      <c r="C367" s="12">
        <v>2</v>
      </c>
      <c r="D367" s="12" t="s">
        <v>526</v>
      </c>
      <c r="E367" s="12" t="s">
        <v>526</v>
      </c>
      <c r="F367" s="12">
        <v>2</v>
      </c>
      <c r="G367" s="12" t="s">
        <v>526</v>
      </c>
      <c r="H367" s="12">
        <v>5</v>
      </c>
      <c r="I367" s="12" t="s">
        <v>526</v>
      </c>
      <c r="J367" s="12">
        <v>2</v>
      </c>
      <c r="K367" s="12">
        <v>1</v>
      </c>
      <c r="L367" s="12">
        <v>1</v>
      </c>
      <c r="M367" s="12">
        <v>0</v>
      </c>
      <c r="N367" s="12">
        <v>1</v>
      </c>
      <c r="O367" s="12">
        <v>4</v>
      </c>
      <c r="P367" s="12">
        <v>0</v>
      </c>
      <c r="Q367" s="12" t="s">
        <v>526</v>
      </c>
      <c r="R367" s="12">
        <v>1</v>
      </c>
      <c r="S367" s="12" t="s">
        <v>526</v>
      </c>
    </row>
    <row r="368" spans="1:19" ht="18" x14ac:dyDescent="0.25">
      <c r="A368" t="str">
        <f>'raw data'!H368</f>
        <v>Whatsapp</v>
      </c>
      <c r="B368" s="15">
        <v>2</v>
      </c>
      <c r="C368" s="12">
        <v>3</v>
      </c>
      <c r="D368" s="12">
        <v>4</v>
      </c>
      <c r="E368" s="12" t="s">
        <v>526</v>
      </c>
      <c r="F368" s="12">
        <v>1</v>
      </c>
      <c r="G368" s="12">
        <v>2</v>
      </c>
      <c r="H368" s="12">
        <v>2</v>
      </c>
      <c r="I368" s="12">
        <v>2</v>
      </c>
      <c r="J368" s="12">
        <v>1</v>
      </c>
      <c r="K368" s="12">
        <v>1</v>
      </c>
      <c r="L368" s="12" t="s">
        <v>526</v>
      </c>
      <c r="M368" s="12">
        <v>0</v>
      </c>
      <c r="N368" s="12">
        <v>0</v>
      </c>
      <c r="O368" s="12">
        <v>4</v>
      </c>
      <c r="P368" s="12">
        <v>1</v>
      </c>
      <c r="Q368" s="12">
        <v>1</v>
      </c>
      <c r="R368" s="12" t="s">
        <v>526</v>
      </c>
      <c r="S368" s="12">
        <v>0</v>
      </c>
    </row>
    <row r="369" spans="1:19" ht="18" x14ac:dyDescent="0.25">
      <c r="A369" t="str">
        <f>'raw data'!H369</f>
        <v>Twitter</v>
      </c>
      <c r="B369" s="15">
        <v>3</v>
      </c>
      <c r="C369" s="12">
        <v>3</v>
      </c>
      <c r="D369" s="12">
        <v>2</v>
      </c>
      <c r="E369" s="12">
        <v>5</v>
      </c>
      <c r="F369" s="12">
        <v>2</v>
      </c>
      <c r="G369" s="12">
        <v>1</v>
      </c>
      <c r="H369" s="12">
        <v>1</v>
      </c>
      <c r="I369" s="12" t="s">
        <v>526</v>
      </c>
      <c r="J369" s="12">
        <v>5</v>
      </c>
      <c r="K369" s="12">
        <v>1</v>
      </c>
      <c r="L369" s="12">
        <v>1</v>
      </c>
      <c r="M369" s="12">
        <v>1</v>
      </c>
      <c r="N369" s="12">
        <v>1</v>
      </c>
      <c r="O369" s="12">
        <v>3</v>
      </c>
      <c r="P369" s="12">
        <v>1</v>
      </c>
      <c r="Q369" s="12">
        <v>1</v>
      </c>
      <c r="R369" s="12">
        <v>0</v>
      </c>
      <c r="S369" s="12" t="s">
        <v>526</v>
      </c>
    </row>
    <row r="370" spans="1:19" ht="18" x14ac:dyDescent="0.25">
      <c r="A370" t="str">
        <f>'raw data'!H370</f>
        <v>Whatsapp</v>
      </c>
      <c r="B370" s="15">
        <v>2</v>
      </c>
      <c r="C370" s="12">
        <v>3</v>
      </c>
      <c r="D370" s="12" t="s">
        <v>526</v>
      </c>
      <c r="E370" s="12" t="s">
        <v>526</v>
      </c>
      <c r="F370" s="12">
        <v>5</v>
      </c>
      <c r="G370" s="12">
        <v>2</v>
      </c>
      <c r="H370" s="12">
        <v>2</v>
      </c>
      <c r="I370" s="12">
        <v>1</v>
      </c>
      <c r="J370" s="12">
        <v>1</v>
      </c>
      <c r="K370" s="12">
        <v>0</v>
      </c>
      <c r="L370" s="12">
        <v>0</v>
      </c>
      <c r="M370" s="12" t="s">
        <v>526</v>
      </c>
      <c r="N370" s="12">
        <v>1</v>
      </c>
      <c r="O370" s="12">
        <v>5</v>
      </c>
      <c r="P370" s="12">
        <v>0</v>
      </c>
      <c r="Q370" s="12" t="s">
        <v>526</v>
      </c>
      <c r="R370" s="12">
        <v>1</v>
      </c>
      <c r="S370" s="12">
        <v>1</v>
      </c>
    </row>
    <row r="371" spans="1:19" ht="18" x14ac:dyDescent="0.25">
      <c r="A371" t="str">
        <f>'raw data'!H371</f>
        <v>Twitter</v>
      </c>
      <c r="B371" s="15">
        <v>3</v>
      </c>
      <c r="C371" s="12">
        <v>3</v>
      </c>
      <c r="D371" s="12">
        <v>4</v>
      </c>
      <c r="E371" s="12" t="s">
        <v>526</v>
      </c>
      <c r="F371" s="12">
        <v>1</v>
      </c>
      <c r="G371" s="12">
        <v>1</v>
      </c>
      <c r="H371" s="12">
        <v>2</v>
      </c>
      <c r="I371" s="12" t="s">
        <v>526</v>
      </c>
      <c r="J371" s="12">
        <v>5</v>
      </c>
      <c r="K371" s="12">
        <v>0</v>
      </c>
      <c r="L371" s="12">
        <v>1</v>
      </c>
      <c r="M371" s="12" t="s">
        <v>526</v>
      </c>
      <c r="N371" s="12">
        <v>0</v>
      </c>
      <c r="O371" s="12">
        <v>3</v>
      </c>
      <c r="P371" s="12">
        <v>1</v>
      </c>
      <c r="Q371" s="12">
        <v>1</v>
      </c>
      <c r="R371" s="12">
        <v>1</v>
      </c>
      <c r="S371" s="12" t="s">
        <v>526</v>
      </c>
    </row>
    <row r="372" spans="1:19" ht="18" x14ac:dyDescent="0.25">
      <c r="A372" t="str">
        <f>'raw data'!H372</f>
        <v>Facebook</v>
      </c>
      <c r="B372" s="15">
        <v>1</v>
      </c>
      <c r="C372" s="12">
        <v>2</v>
      </c>
      <c r="D372" s="12">
        <v>1</v>
      </c>
      <c r="E372" s="12">
        <v>1</v>
      </c>
      <c r="F372" s="12">
        <v>1</v>
      </c>
      <c r="G372" s="12">
        <v>1</v>
      </c>
      <c r="H372" s="12">
        <v>2</v>
      </c>
      <c r="I372" s="12">
        <v>1</v>
      </c>
      <c r="J372" s="12" t="s">
        <v>526</v>
      </c>
      <c r="K372" s="12">
        <v>0</v>
      </c>
      <c r="L372" s="12">
        <v>1</v>
      </c>
      <c r="M372" s="12">
        <v>0</v>
      </c>
      <c r="N372" s="12">
        <v>0</v>
      </c>
      <c r="O372" s="12">
        <v>1</v>
      </c>
      <c r="P372" s="12" t="s">
        <v>526</v>
      </c>
      <c r="Q372" s="12" t="s">
        <v>526</v>
      </c>
      <c r="R372" s="12">
        <v>0</v>
      </c>
      <c r="S372" s="12">
        <v>0</v>
      </c>
    </row>
    <row r="373" spans="1:19" ht="18" x14ac:dyDescent="0.25">
      <c r="A373" t="str">
        <f>'raw data'!H373</f>
        <v>Facebook</v>
      </c>
      <c r="B373" s="15">
        <v>1</v>
      </c>
      <c r="C373" s="12">
        <v>3</v>
      </c>
      <c r="D373" s="12">
        <v>2</v>
      </c>
      <c r="E373" s="12">
        <v>1</v>
      </c>
      <c r="F373" s="12">
        <v>1</v>
      </c>
      <c r="G373" s="12">
        <v>2</v>
      </c>
      <c r="H373" s="12">
        <v>2</v>
      </c>
      <c r="I373" s="12">
        <v>2</v>
      </c>
      <c r="J373" s="12">
        <v>1</v>
      </c>
      <c r="K373" s="12">
        <v>1</v>
      </c>
      <c r="L373" s="12" t="s">
        <v>526</v>
      </c>
      <c r="M373" s="12">
        <v>0</v>
      </c>
      <c r="N373" s="12">
        <v>0</v>
      </c>
      <c r="O373" s="12">
        <v>5</v>
      </c>
      <c r="P373" s="12">
        <v>1</v>
      </c>
      <c r="Q373" s="12">
        <v>3</v>
      </c>
      <c r="R373" s="12" t="s">
        <v>526</v>
      </c>
      <c r="S373" s="12">
        <v>1</v>
      </c>
    </row>
    <row r="374" spans="1:19" ht="18" x14ac:dyDescent="0.25">
      <c r="A374" t="str">
        <f>'raw data'!H374</f>
        <v>Twitter</v>
      </c>
      <c r="B374" s="15">
        <v>3</v>
      </c>
      <c r="C374" s="12">
        <v>2</v>
      </c>
      <c r="D374" s="12">
        <v>2</v>
      </c>
      <c r="E374" s="12">
        <v>5</v>
      </c>
      <c r="F374" s="12" t="s">
        <v>526</v>
      </c>
      <c r="G374" s="12">
        <v>1</v>
      </c>
      <c r="H374" s="12">
        <v>1</v>
      </c>
      <c r="I374" s="12" t="s">
        <v>526</v>
      </c>
      <c r="J374" s="12">
        <v>1</v>
      </c>
      <c r="K374" s="12">
        <v>0</v>
      </c>
      <c r="L374" s="12">
        <v>1</v>
      </c>
      <c r="M374" s="12">
        <v>1</v>
      </c>
      <c r="N374" s="12">
        <v>1</v>
      </c>
      <c r="O374" s="12">
        <v>1</v>
      </c>
      <c r="P374" s="12">
        <v>0</v>
      </c>
      <c r="Q374" s="12" t="s">
        <v>526</v>
      </c>
      <c r="R374" s="12">
        <v>0</v>
      </c>
      <c r="S374" s="12">
        <v>0</v>
      </c>
    </row>
    <row r="375" spans="1:19" ht="18" x14ac:dyDescent="0.25">
      <c r="A375" t="str">
        <f>'raw data'!H375</f>
        <v>Facebook</v>
      </c>
      <c r="B375" s="15">
        <v>1</v>
      </c>
      <c r="C375" s="12">
        <v>1</v>
      </c>
      <c r="D375" s="12">
        <v>1</v>
      </c>
      <c r="E375" s="12">
        <v>1</v>
      </c>
      <c r="F375" s="12">
        <v>2</v>
      </c>
      <c r="G375" s="12">
        <v>1</v>
      </c>
      <c r="H375" s="12">
        <v>1</v>
      </c>
      <c r="I375" s="12">
        <v>1</v>
      </c>
      <c r="J375" s="12">
        <v>1</v>
      </c>
      <c r="K375" s="12">
        <v>1</v>
      </c>
      <c r="L375" s="12" t="s">
        <v>526</v>
      </c>
      <c r="M375" s="12">
        <v>0</v>
      </c>
      <c r="N375" s="12">
        <v>1</v>
      </c>
      <c r="O375" s="12">
        <v>4</v>
      </c>
      <c r="P375" s="12">
        <v>0</v>
      </c>
      <c r="Q375" s="12" t="s">
        <v>526</v>
      </c>
      <c r="R375" s="12">
        <v>1</v>
      </c>
      <c r="S375" s="12" t="s">
        <v>526</v>
      </c>
    </row>
    <row r="376" spans="1:19" ht="18" x14ac:dyDescent="0.25">
      <c r="A376" t="str">
        <f>'raw data'!H376</f>
        <v>Whatsapp</v>
      </c>
      <c r="B376" s="15">
        <v>2</v>
      </c>
      <c r="C376" s="12">
        <v>3</v>
      </c>
      <c r="D376" s="12" t="s">
        <v>526</v>
      </c>
      <c r="E376" s="12" t="s">
        <v>526</v>
      </c>
      <c r="F376" s="12">
        <v>5</v>
      </c>
      <c r="G376" s="12">
        <v>2</v>
      </c>
      <c r="H376" s="12">
        <v>2</v>
      </c>
      <c r="I376" s="12">
        <v>1</v>
      </c>
      <c r="J376" s="12">
        <v>1</v>
      </c>
      <c r="K376" s="12">
        <v>1</v>
      </c>
      <c r="L376" s="12">
        <v>0</v>
      </c>
      <c r="M376" s="12">
        <v>0</v>
      </c>
      <c r="N376" s="12">
        <v>1</v>
      </c>
      <c r="O376" s="12">
        <v>5</v>
      </c>
      <c r="P376" s="12">
        <v>0</v>
      </c>
      <c r="Q376" s="12" t="s">
        <v>526</v>
      </c>
      <c r="R376" s="12">
        <v>1</v>
      </c>
      <c r="S376" s="12">
        <v>1</v>
      </c>
    </row>
    <row r="377" spans="1:19" ht="18" x14ac:dyDescent="0.25">
      <c r="A377" t="str">
        <f>'raw data'!H377</f>
        <v>Twitter</v>
      </c>
      <c r="B377" s="15">
        <v>3</v>
      </c>
      <c r="C377" s="12">
        <v>2</v>
      </c>
      <c r="D377" s="12">
        <v>2</v>
      </c>
      <c r="E377" s="12">
        <v>4</v>
      </c>
      <c r="F377" s="12">
        <v>1</v>
      </c>
      <c r="G377" s="12">
        <v>1</v>
      </c>
      <c r="H377" s="12">
        <v>1</v>
      </c>
      <c r="I377" s="12">
        <v>1</v>
      </c>
      <c r="J377" s="12">
        <v>2</v>
      </c>
      <c r="K377" s="12">
        <v>1</v>
      </c>
      <c r="L377" s="12">
        <v>1</v>
      </c>
      <c r="M377" s="12">
        <v>0</v>
      </c>
      <c r="N377" s="12">
        <v>0</v>
      </c>
      <c r="O377" s="12">
        <v>2</v>
      </c>
      <c r="P377" s="12">
        <v>1</v>
      </c>
      <c r="Q377" s="12">
        <v>1</v>
      </c>
      <c r="R377" s="12" t="s">
        <v>526</v>
      </c>
      <c r="S377" s="12">
        <v>0</v>
      </c>
    </row>
    <row r="378" spans="1:19" ht="18" x14ac:dyDescent="0.25">
      <c r="A378" t="str">
        <f>'raw data'!H378</f>
        <v>Twitter</v>
      </c>
      <c r="B378" s="15">
        <v>3</v>
      </c>
      <c r="C378" s="12">
        <v>3</v>
      </c>
      <c r="D378" s="12">
        <v>2</v>
      </c>
      <c r="E378" s="12">
        <v>5</v>
      </c>
      <c r="F378" s="12">
        <v>5</v>
      </c>
      <c r="G378" s="12">
        <v>2</v>
      </c>
      <c r="H378" s="12">
        <v>2</v>
      </c>
      <c r="I378" s="12">
        <v>2</v>
      </c>
      <c r="J378" s="12">
        <v>2</v>
      </c>
      <c r="K378" s="12">
        <v>1</v>
      </c>
      <c r="L378" s="12">
        <v>1</v>
      </c>
      <c r="M378" s="12">
        <v>1</v>
      </c>
      <c r="N378" s="12">
        <v>1</v>
      </c>
      <c r="O378" s="12">
        <v>4</v>
      </c>
      <c r="P378" s="12">
        <v>1</v>
      </c>
      <c r="Q378" s="12">
        <v>2</v>
      </c>
      <c r="R378" s="12">
        <v>1</v>
      </c>
      <c r="S378" s="12">
        <v>1</v>
      </c>
    </row>
    <row r="379" spans="1:19" ht="18" x14ac:dyDescent="0.25">
      <c r="A379" t="str">
        <f>'raw data'!H379</f>
        <v>Twitter</v>
      </c>
      <c r="B379" s="15">
        <v>3</v>
      </c>
      <c r="C379" s="12">
        <v>3</v>
      </c>
      <c r="D379" s="12">
        <v>4</v>
      </c>
      <c r="E379" s="12" t="s">
        <v>526</v>
      </c>
      <c r="F379" s="12">
        <v>5</v>
      </c>
      <c r="G379" s="12">
        <v>2</v>
      </c>
      <c r="H379" s="12">
        <v>2</v>
      </c>
      <c r="I379" s="12">
        <v>2</v>
      </c>
      <c r="J379" s="12">
        <v>1</v>
      </c>
      <c r="K379" s="12">
        <v>1</v>
      </c>
      <c r="L379" s="12">
        <v>1</v>
      </c>
      <c r="M379" s="12">
        <v>1</v>
      </c>
      <c r="N379" s="12">
        <v>1</v>
      </c>
      <c r="O379" s="12">
        <v>4</v>
      </c>
      <c r="P379" s="12">
        <v>1</v>
      </c>
      <c r="Q379" s="12">
        <v>1</v>
      </c>
      <c r="R379" s="12">
        <v>1</v>
      </c>
      <c r="S379" s="12">
        <v>1</v>
      </c>
    </row>
    <row r="380" spans="1:19" ht="18" x14ac:dyDescent="0.25">
      <c r="A380" t="str">
        <f>'raw data'!H380</f>
        <v>Facebook</v>
      </c>
      <c r="B380" s="15">
        <v>1</v>
      </c>
      <c r="C380" s="12">
        <v>2</v>
      </c>
      <c r="D380" s="12">
        <v>1</v>
      </c>
      <c r="E380" s="12">
        <v>4</v>
      </c>
      <c r="F380" s="12">
        <v>1</v>
      </c>
      <c r="G380" s="12">
        <v>1</v>
      </c>
      <c r="H380" s="12">
        <v>2</v>
      </c>
      <c r="I380" s="12">
        <v>1</v>
      </c>
      <c r="J380" s="12">
        <v>5</v>
      </c>
      <c r="K380" s="12" t="s">
        <v>526</v>
      </c>
      <c r="L380" s="12">
        <v>1</v>
      </c>
      <c r="M380" s="12">
        <v>0</v>
      </c>
      <c r="N380" s="12">
        <v>1</v>
      </c>
      <c r="O380" s="12">
        <v>3</v>
      </c>
      <c r="P380" s="12">
        <v>1</v>
      </c>
      <c r="Q380" s="12">
        <v>2</v>
      </c>
      <c r="R380" s="12">
        <v>0</v>
      </c>
      <c r="S380" s="12" t="s">
        <v>526</v>
      </c>
    </row>
    <row r="381" spans="1:19" ht="18" x14ac:dyDescent="0.25">
      <c r="A381" t="str">
        <f>'raw data'!H381</f>
        <v>Twitter</v>
      </c>
      <c r="B381" s="15">
        <v>3</v>
      </c>
      <c r="C381" s="12">
        <v>2</v>
      </c>
      <c r="D381" s="12">
        <v>2</v>
      </c>
      <c r="E381" s="12">
        <v>5</v>
      </c>
      <c r="F381" s="12">
        <v>2</v>
      </c>
      <c r="G381" s="12">
        <v>1</v>
      </c>
      <c r="H381" s="12">
        <v>1</v>
      </c>
      <c r="I381" s="12" t="s">
        <v>526</v>
      </c>
      <c r="J381" s="12">
        <v>1</v>
      </c>
      <c r="K381" s="12">
        <v>0</v>
      </c>
      <c r="L381" s="12">
        <v>1</v>
      </c>
      <c r="M381" s="12">
        <v>1</v>
      </c>
      <c r="N381" s="12">
        <v>1</v>
      </c>
      <c r="O381" s="12">
        <v>1</v>
      </c>
      <c r="P381" s="12">
        <v>0</v>
      </c>
      <c r="Q381" s="12" t="s">
        <v>526</v>
      </c>
      <c r="R381" s="12">
        <v>0</v>
      </c>
      <c r="S381" s="12">
        <v>0</v>
      </c>
    </row>
    <row r="382" spans="1:19" ht="18" x14ac:dyDescent="0.25">
      <c r="A382" t="str">
        <f>'raw data'!H382</f>
        <v>Telegram</v>
      </c>
      <c r="B382" s="15">
        <v>4</v>
      </c>
      <c r="C382" s="12">
        <v>3</v>
      </c>
      <c r="D382" s="12" t="s">
        <v>526</v>
      </c>
      <c r="E382" s="12" t="s">
        <v>526</v>
      </c>
      <c r="F382" s="12">
        <v>1</v>
      </c>
      <c r="G382" s="12">
        <v>2</v>
      </c>
      <c r="H382" s="12">
        <v>2</v>
      </c>
      <c r="I382" s="12">
        <v>2</v>
      </c>
      <c r="J382" s="12">
        <v>5</v>
      </c>
      <c r="K382" s="12">
        <v>1</v>
      </c>
      <c r="L382" s="12">
        <v>0</v>
      </c>
      <c r="M382" s="12">
        <v>0</v>
      </c>
      <c r="N382" s="12">
        <v>1</v>
      </c>
      <c r="O382" s="12">
        <v>4</v>
      </c>
      <c r="P382" s="12">
        <v>1</v>
      </c>
      <c r="Q382" s="12">
        <v>4</v>
      </c>
      <c r="R382" s="12">
        <v>0</v>
      </c>
      <c r="S382" s="12">
        <v>0</v>
      </c>
    </row>
    <row r="383" spans="1:19" ht="18" x14ac:dyDescent="0.25">
      <c r="A383" t="str">
        <f>'raw data'!H383</f>
        <v>Twitter</v>
      </c>
      <c r="B383" s="15">
        <v>3</v>
      </c>
      <c r="C383" s="12">
        <v>3</v>
      </c>
      <c r="D383" s="12">
        <v>4</v>
      </c>
      <c r="E383" s="12" t="s">
        <v>526</v>
      </c>
      <c r="F383" s="12" t="s">
        <v>526</v>
      </c>
      <c r="G383" s="12">
        <v>1</v>
      </c>
      <c r="H383" s="12">
        <v>2</v>
      </c>
      <c r="I383" s="12">
        <v>1</v>
      </c>
      <c r="J383" s="12">
        <v>1</v>
      </c>
      <c r="K383" s="12">
        <v>0</v>
      </c>
      <c r="L383" s="12">
        <v>0</v>
      </c>
      <c r="M383" s="12">
        <v>0</v>
      </c>
      <c r="N383" s="12">
        <v>1</v>
      </c>
      <c r="O383" s="12">
        <v>3</v>
      </c>
      <c r="P383" s="12">
        <v>1</v>
      </c>
      <c r="Q383" s="12">
        <v>3</v>
      </c>
      <c r="R383" s="12" t="s">
        <v>526</v>
      </c>
      <c r="S383" s="12">
        <v>1</v>
      </c>
    </row>
    <row r="384" spans="1:19" ht="18" x14ac:dyDescent="0.25">
      <c r="A384" t="str">
        <f>'raw data'!H384</f>
        <v>Twitter</v>
      </c>
      <c r="B384" s="15">
        <v>3</v>
      </c>
      <c r="C384" s="12">
        <v>3</v>
      </c>
      <c r="D384" s="12">
        <v>4</v>
      </c>
      <c r="E384" s="12" t="s">
        <v>526</v>
      </c>
      <c r="F384" s="12" t="s">
        <v>526</v>
      </c>
      <c r="G384" s="12">
        <v>1</v>
      </c>
      <c r="H384" s="12">
        <v>2</v>
      </c>
      <c r="I384" s="12">
        <v>1</v>
      </c>
      <c r="J384" s="12">
        <v>1</v>
      </c>
      <c r="K384" s="12">
        <v>0</v>
      </c>
      <c r="L384" s="12">
        <v>0</v>
      </c>
      <c r="M384" s="12">
        <v>0</v>
      </c>
      <c r="N384" s="12">
        <v>1</v>
      </c>
      <c r="O384" s="12">
        <v>5</v>
      </c>
      <c r="P384" s="12">
        <v>1</v>
      </c>
      <c r="Q384" s="12">
        <v>3</v>
      </c>
      <c r="R384" s="12" t="s">
        <v>526</v>
      </c>
      <c r="S384" s="12">
        <v>1</v>
      </c>
    </row>
    <row r="385" spans="1:19" ht="18" x14ac:dyDescent="0.25">
      <c r="A385" t="str">
        <f>'raw data'!H385</f>
        <v>Whatsapp</v>
      </c>
      <c r="B385" s="15">
        <v>2</v>
      </c>
      <c r="C385" s="12">
        <v>2</v>
      </c>
      <c r="D385" s="12">
        <v>2</v>
      </c>
      <c r="E385" s="12">
        <v>5</v>
      </c>
      <c r="F385" s="12">
        <v>1</v>
      </c>
      <c r="G385" s="12">
        <v>1</v>
      </c>
      <c r="H385" s="12">
        <v>1</v>
      </c>
      <c r="I385" s="12">
        <v>1</v>
      </c>
      <c r="J385" s="12">
        <v>2</v>
      </c>
      <c r="K385" s="12">
        <v>1</v>
      </c>
      <c r="L385" s="12">
        <v>1</v>
      </c>
      <c r="M385" s="12">
        <v>0</v>
      </c>
      <c r="N385" s="12">
        <v>0</v>
      </c>
      <c r="O385" s="12">
        <v>2</v>
      </c>
      <c r="P385" s="12">
        <v>1</v>
      </c>
      <c r="Q385" s="12">
        <v>3</v>
      </c>
      <c r="R385" s="12" t="s">
        <v>526</v>
      </c>
      <c r="S385" s="12">
        <v>0</v>
      </c>
    </row>
    <row r="386" spans="1:19" ht="18" x14ac:dyDescent="0.25">
      <c r="A386" t="str">
        <f>'raw data'!H386</f>
        <v>Whatsapp</v>
      </c>
      <c r="B386" s="15">
        <v>2</v>
      </c>
      <c r="C386" s="12">
        <v>2</v>
      </c>
      <c r="D386" s="12">
        <v>2</v>
      </c>
      <c r="E386" s="12">
        <v>5</v>
      </c>
      <c r="F386" s="12">
        <v>1</v>
      </c>
      <c r="G386" s="12">
        <v>2</v>
      </c>
      <c r="H386" s="12">
        <v>1</v>
      </c>
      <c r="I386" s="12">
        <v>1</v>
      </c>
      <c r="J386" s="12">
        <v>2</v>
      </c>
      <c r="K386" s="12">
        <v>1</v>
      </c>
      <c r="L386" s="12">
        <v>1</v>
      </c>
      <c r="M386" s="12">
        <v>0</v>
      </c>
      <c r="N386" s="12">
        <v>0</v>
      </c>
      <c r="O386" s="12">
        <v>2</v>
      </c>
      <c r="P386" s="12">
        <v>1</v>
      </c>
      <c r="Q386" s="12">
        <v>4</v>
      </c>
      <c r="R386" s="12" t="s">
        <v>526</v>
      </c>
      <c r="S386" s="12">
        <v>1</v>
      </c>
    </row>
    <row r="387" spans="1:19" ht="18" x14ac:dyDescent="0.25">
      <c r="A387" t="str">
        <f>'raw data'!H387</f>
        <v>Facebook</v>
      </c>
      <c r="B387" s="15">
        <v>1</v>
      </c>
      <c r="C387" s="12">
        <v>3</v>
      </c>
      <c r="D387" s="12">
        <v>4</v>
      </c>
      <c r="E387" s="12" t="s">
        <v>526</v>
      </c>
      <c r="F387" s="12">
        <v>5</v>
      </c>
      <c r="G387" s="12">
        <v>5</v>
      </c>
      <c r="H387" s="12">
        <v>5</v>
      </c>
      <c r="I387" s="12">
        <v>5</v>
      </c>
      <c r="J387" s="12">
        <v>2</v>
      </c>
      <c r="K387" s="12">
        <v>1</v>
      </c>
      <c r="L387" s="12">
        <v>1</v>
      </c>
      <c r="M387" s="12">
        <v>0</v>
      </c>
      <c r="N387" s="12">
        <v>0</v>
      </c>
      <c r="O387" s="12">
        <v>3</v>
      </c>
      <c r="P387" s="12">
        <v>0</v>
      </c>
      <c r="Q387" s="12" t="s">
        <v>526</v>
      </c>
      <c r="R387" s="12">
        <v>1</v>
      </c>
      <c r="S387" s="12">
        <v>1</v>
      </c>
    </row>
    <row r="388" spans="1:19" ht="18" x14ac:dyDescent="0.25">
      <c r="A388" t="str">
        <f>'raw data'!H388</f>
        <v>Telegram</v>
      </c>
      <c r="B388" s="15">
        <v>4</v>
      </c>
      <c r="C388" s="12">
        <v>3</v>
      </c>
      <c r="D388" s="12" t="s">
        <v>526</v>
      </c>
      <c r="E388" s="12" t="s">
        <v>526</v>
      </c>
      <c r="F388" s="12">
        <v>5</v>
      </c>
      <c r="G388" s="12">
        <v>5</v>
      </c>
      <c r="H388" s="12">
        <v>2</v>
      </c>
      <c r="I388" s="12">
        <v>2</v>
      </c>
      <c r="J388" s="12">
        <v>5</v>
      </c>
      <c r="K388" s="12">
        <v>1</v>
      </c>
      <c r="L388" s="12">
        <v>0</v>
      </c>
      <c r="M388" s="12">
        <v>0</v>
      </c>
      <c r="N388" s="12">
        <v>0</v>
      </c>
      <c r="O388" s="12">
        <v>4</v>
      </c>
      <c r="P388" s="12">
        <v>0</v>
      </c>
      <c r="Q388" s="12" t="s">
        <v>526</v>
      </c>
      <c r="R388" s="12" t="s">
        <v>526</v>
      </c>
      <c r="S388" s="12">
        <v>0</v>
      </c>
    </row>
    <row r="389" spans="1:19" ht="18" x14ac:dyDescent="0.25">
      <c r="A389" t="str">
        <f>'raw data'!H389</f>
        <v>Whatsapp</v>
      </c>
      <c r="B389" s="15">
        <v>2</v>
      </c>
      <c r="C389" s="12">
        <v>3</v>
      </c>
      <c r="D389" s="12">
        <v>4</v>
      </c>
      <c r="E389" s="12" t="s">
        <v>526</v>
      </c>
      <c r="F389" s="12">
        <v>5</v>
      </c>
      <c r="G389" s="12">
        <v>5</v>
      </c>
      <c r="H389" s="12">
        <v>5</v>
      </c>
      <c r="I389" s="12">
        <v>5</v>
      </c>
      <c r="J389" s="12" t="s">
        <v>526</v>
      </c>
      <c r="K389" s="12">
        <v>1</v>
      </c>
      <c r="L389" s="12">
        <v>1</v>
      </c>
      <c r="M389" s="12" t="s">
        <v>526</v>
      </c>
      <c r="N389" s="12">
        <v>0</v>
      </c>
      <c r="O389" s="12">
        <v>3</v>
      </c>
      <c r="P389" s="12">
        <v>0</v>
      </c>
      <c r="Q389" s="12" t="s">
        <v>526</v>
      </c>
      <c r="R389" s="12">
        <v>1</v>
      </c>
      <c r="S389" s="12">
        <v>1</v>
      </c>
    </row>
    <row r="390" spans="1:19" ht="18" x14ac:dyDescent="0.25">
      <c r="A390" t="str">
        <f>'raw data'!H390</f>
        <v>Whatsapp</v>
      </c>
      <c r="B390" s="15">
        <v>2</v>
      </c>
      <c r="C390" s="12">
        <v>2</v>
      </c>
      <c r="D390" s="12">
        <v>2</v>
      </c>
      <c r="E390" s="12">
        <v>5</v>
      </c>
      <c r="F390" s="12">
        <v>1</v>
      </c>
      <c r="G390" s="12">
        <v>2</v>
      </c>
      <c r="H390" s="12">
        <v>1</v>
      </c>
      <c r="I390" s="12">
        <v>1</v>
      </c>
      <c r="J390" s="12">
        <v>2</v>
      </c>
      <c r="K390" s="12">
        <v>1</v>
      </c>
      <c r="L390" s="12">
        <v>1</v>
      </c>
      <c r="M390" s="12">
        <v>1</v>
      </c>
      <c r="N390" s="12">
        <v>0</v>
      </c>
      <c r="O390" s="12">
        <v>2</v>
      </c>
      <c r="P390" s="12" t="s">
        <v>526</v>
      </c>
      <c r="Q390" s="12" t="s">
        <v>526</v>
      </c>
      <c r="R390" s="12" t="s">
        <v>526</v>
      </c>
      <c r="S390" s="12">
        <v>1</v>
      </c>
    </row>
    <row r="391" spans="1:19" ht="18" x14ac:dyDescent="0.25">
      <c r="A391" t="str">
        <f>'raw data'!H391</f>
        <v>Twitter</v>
      </c>
      <c r="B391" s="15">
        <v>3</v>
      </c>
      <c r="C391" s="12">
        <v>2</v>
      </c>
      <c r="D391" s="12">
        <v>2</v>
      </c>
      <c r="E391" s="12">
        <v>4</v>
      </c>
      <c r="F391" s="12">
        <v>1</v>
      </c>
      <c r="G391" s="12">
        <v>1</v>
      </c>
      <c r="H391" s="12">
        <v>1</v>
      </c>
      <c r="I391" s="12">
        <v>1</v>
      </c>
      <c r="J391" s="12">
        <v>2</v>
      </c>
      <c r="K391" s="12">
        <v>1</v>
      </c>
      <c r="L391" s="12">
        <v>1</v>
      </c>
      <c r="M391" s="12">
        <v>0</v>
      </c>
      <c r="N391" s="12">
        <v>0</v>
      </c>
      <c r="O391" s="12">
        <v>3</v>
      </c>
      <c r="P391" s="12">
        <v>1</v>
      </c>
      <c r="Q391" s="12">
        <v>4</v>
      </c>
      <c r="R391" s="12">
        <v>1</v>
      </c>
      <c r="S391" s="12">
        <v>1</v>
      </c>
    </row>
    <row r="392" spans="1:19" ht="18" x14ac:dyDescent="0.25">
      <c r="A392" t="str">
        <f>'raw data'!H392</f>
        <v>Twitter</v>
      </c>
      <c r="B392" s="15">
        <v>3</v>
      </c>
      <c r="C392" s="12">
        <v>3</v>
      </c>
      <c r="D392" s="12">
        <v>4</v>
      </c>
      <c r="E392" s="12" t="s">
        <v>526</v>
      </c>
      <c r="F392" s="12">
        <v>1</v>
      </c>
      <c r="G392" s="12">
        <v>1</v>
      </c>
      <c r="H392" s="12">
        <v>2</v>
      </c>
      <c r="I392" s="12" t="s">
        <v>526</v>
      </c>
      <c r="J392" s="12">
        <v>5</v>
      </c>
      <c r="K392" s="12">
        <v>0</v>
      </c>
      <c r="L392" s="12">
        <v>1</v>
      </c>
      <c r="M392" s="12" t="s">
        <v>526</v>
      </c>
      <c r="N392" s="12">
        <v>0</v>
      </c>
      <c r="O392" s="12">
        <v>3</v>
      </c>
      <c r="P392" s="12">
        <v>1</v>
      </c>
      <c r="Q392" s="12">
        <v>1</v>
      </c>
      <c r="R392" s="12">
        <v>1</v>
      </c>
      <c r="S392" s="12" t="s">
        <v>526</v>
      </c>
    </row>
    <row r="393" spans="1:19" ht="18" x14ac:dyDescent="0.25">
      <c r="A393" t="str">
        <f>'raw data'!H393</f>
        <v>Twitter</v>
      </c>
      <c r="B393" s="15">
        <v>3</v>
      </c>
      <c r="C393" s="12">
        <v>5</v>
      </c>
      <c r="D393" s="12">
        <v>1</v>
      </c>
      <c r="E393" s="12">
        <v>1</v>
      </c>
      <c r="F393" s="12" t="s">
        <v>526</v>
      </c>
      <c r="G393" s="12" t="s">
        <v>526</v>
      </c>
      <c r="H393" s="12">
        <v>5</v>
      </c>
      <c r="I393" s="12">
        <v>2</v>
      </c>
      <c r="J393" s="12">
        <v>2</v>
      </c>
      <c r="K393" s="12" t="s">
        <v>526</v>
      </c>
      <c r="L393" s="12">
        <v>1</v>
      </c>
      <c r="M393" s="12">
        <v>0</v>
      </c>
      <c r="N393" s="12">
        <v>0</v>
      </c>
      <c r="O393" s="12">
        <v>4</v>
      </c>
      <c r="P393" s="12">
        <v>0</v>
      </c>
      <c r="Q393" s="12" t="s">
        <v>526</v>
      </c>
      <c r="R393" s="12">
        <v>1</v>
      </c>
      <c r="S393" s="12">
        <v>1</v>
      </c>
    </row>
    <row r="394" spans="1:19" ht="18" x14ac:dyDescent="0.25">
      <c r="A394" t="str">
        <f>'raw data'!H394</f>
        <v>Facebook</v>
      </c>
      <c r="B394" s="15">
        <v>1</v>
      </c>
      <c r="C394" s="12">
        <v>2</v>
      </c>
      <c r="D394" s="12">
        <v>1</v>
      </c>
      <c r="E394" s="12">
        <v>1</v>
      </c>
      <c r="F394" s="12">
        <v>1</v>
      </c>
      <c r="G394" s="12">
        <v>1</v>
      </c>
      <c r="H394" s="12">
        <v>2</v>
      </c>
      <c r="I394" s="12">
        <v>1</v>
      </c>
      <c r="J394" s="12">
        <v>1</v>
      </c>
      <c r="K394" s="12">
        <v>0</v>
      </c>
      <c r="L394" s="12" t="s">
        <v>526</v>
      </c>
      <c r="M394" s="12">
        <v>0</v>
      </c>
      <c r="N394" s="12">
        <v>0</v>
      </c>
      <c r="O394" s="12">
        <v>5</v>
      </c>
      <c r="P394" s="12" t="s">
        <v>526</v>
      </c>
      <c r="Q394" s="12" t="s">
        <v>526</v>
      </c>
      <c r="R394" s="12" t="s">
        <v>526</v>
      </c>
      <c r="S394" s="12">
        <v>0</v>
      </c>
    </row>
    <row r="395" spans="1:19" ht="18" x14ac:dyDescent="0.25">
      <c r="A395" t="str">
        <f>'raw data'!H395</f>
        <v>Whatsapp</v>
      </c>
      <c r="B395" s="15">
        <v>2</v>
      </c>
      <c r="C395" s="12">
        <v>2</v>
      </c>
      <c r="D395" s="12">
        <v>2</v>
      </c>
      <c r="E395" s="12">
        <v>5</v>
      </c>
      <c r="F395" s="12">
        <v>1</v>
      </c>
      <c r="G395" s="12">
        <v>2</v>
      </c>
      <c r="H395" s="12">
        <v>1</v>
      </c>
      <c r="I395" s="12">
        <v>1</v>
      </c>
      <c r="J395" s="12">
        <v>2</v>
      </c>
      <c r="K395" s="12">
        <v>1</v>
      </c>
      <c r="L395" s="12">
        <v>1</v>
      </c>
      <c r="M395" s="12">
        <v>0</v>
      </c>
      <c r="N395" s="12">
        <v>0</v>
      </c>
      <c r="O395" s="12">
        <v>3</v>
      </c>
      <c r="P395" s="12">
        <v>1</v>
      </c>
      <c r="Q395" s="12">
        <v>3</v>
      </c>
      <c r="R395" s="12" t="s">
        <v>526</v>
      </c>
      <c r="S395" s="12">
        <v>1</v>
      </c>
    </row>
    <row r="396" spans="1:19" ht="18" x14ac:dyDescent="0.25">
      <c r="A396" t="str">
        <f>'raw data'!H396</f>
        <v>Whatsapp</v>
      </c>
      <c r="B396" s="15">
        <v>2</v>
      </c>
      <c r="C396" s="12">
        <v>2</v>
      </c>
      <c r="D396" s="12">
        <v>2</v>
      </c>
      <c r="E396" s="12">
        <v>2</v>
      </c>
      <c r="F396" s="12">
        <v>1</v>
      </c>
      <c r="G396" s="12">
        <v>2</v>
      </c>
      <c r="H396" s="12">
        <v>2</v>
      </c>
      <c r="I396" s="12">
        <v>2</v>
      </c>
      <c r="J396" s="12">
        <v>1</v>
      </c>
      <c r="K396" s="12">
        <v>1</v>
      </c>
      <c r="L396" s="12" t="s">
        <v>526</v>
      </c>
      <c r="M396" s="12">
        <v>0</v>
      </c>
      <c r="N396" s="12">
        <v>0</v>
      </c>
      <c r="O396" s="12">
        <v>3</v>
      </c>
      <c r="P396" s="12">
        <v>1</v>
      </c>
      <c r="Q396" s="12">
        <v>1</v>
      </c>
      <c r="R396" s="12">
        <v>1</v>
      </c>
      <c r="S396" s="12">
        <v>1</v>
      </c>
    </row>
    <row r="397" spans="1:19" ht="18" x14ac:dyDescent="0.25">
      <c r="A397" t="str">
        <f>'raw data'!H397</f>
        <v>Whatsapp</v>
      </c>
      <c r="B397" s="15">
        <v>2</v>
      </c>
      <c r="C397" s="12">
        <v>2</v>
      </c>
      <c r="D397" s="12">
        <v>2</v>
      </c>
      <c r="E397" s="12">
        <v>5</v>
      </c>
      <c r="F397" s="12">
        <v>1</v>
      </c>
      <c r="G397" s="12">
        <v>2</v>
      </c>
      <c r="H397" s="12">
        <v>1</v>
      </c>
      <c r="I397" s="12">
        <v>1</v>
      </c>
      <c r="J397" s="12">
        <v>2</v>
      </c>
      <c r="K397" s="12">
        <v>1</v>
      </c>
      <c r="L397" s="12">
        <v>1</v>
      </c>
      <c r="M397" s="12">
        <v>0</v>
      </c>
      <c r="N397" s="12">
        <v>0</v>
      </c>
      <c r="O397" s="12">
        <v>3</v>
      </c>
      <c r="P397" s="12">
        <v>1</v>
      </c>
      <c r="Q397" s="12">
        <v>3</v>
      </c>
      <c r="R397" s="12">
        <v>1</v>
      </c>
      <c r="S397" s="12">
        <v>1</v>
      </c>
    </row>
    <row r="398" spans="1:19" ht="18" x14ac:dyDescent="0.25">
      <c r="A398" t="str">
        <f>'raw data'!H398</f>
        <v>Whatsapp</v>
      </c>
      <c r="B398" s="15">
        <v>2</v>
      </c>
      <c r="C398" s="12">
        <v>3</v>
      </c>
      <c r="D398" s="12" t="s">
        <v>526</v>
      </c>
      <c r="E398" s="12" t="s">
        <v>526</v>
      </c>
      <c r="F398" s="12">
        <v>5</v>
      </c>
      <c r="G398" s="12">
        <v>2</v>
      </c>
      <c r="H398" s="12">
        <v>2</v>
      </c>
      <c r="I398" s="12">
        <v>2</v>
      </c>
      <c r="J398" s="12">
        <v>2</v>
      </c>
      <c r="K398" s="12">
        <v>0</v>
      </c>
      <c r="L398" s="12">
        <v>0</v>
      </c>
      <c r="M398" s="12" t="s">
        <v>526</v>
      </c>
      <c r="N398" s="12">
        <v>1</v>
      </c>
      <c r="O398" s="12">
        <v>5</v>
      </c>
      <c r="P398" s="12">
        <v>0</v>
      </c>
      <c r="Q398" s="12" t="s">
        <v>526</v>
      </c>
      <c r="R398" s="12">
        <v>1</v>
      </c>
      <c r="S398" s="12">
        <v>1</v>
      </c>
    </row>
    <row r="399" spans="1:19" ht="18" x14ac:dyDescent="0.25">
      <c r="A399" t="str">
        <f>'raw data'!H399</f>
        <v>Twitter</v>
      </c>
      <c r="B399" s="15">
        <v>3</v>
      </c>
      <c r="C399" s="12">
        <v>4</v>
      </c>
      <c r="D399" s="12" t="s">
        <v>526</v>
      </c>
      <c r="E399" s="12" t="s">
        <v>526</v>
      </c>
      <c r="F399" s="12">
        <v>2</v>
      </c>
      <c r="G399" s="12" t="s">
        <v>526</v>
      </c>
      <c r="H399" s="12">
        <v>5</v>
      </c>
      <c r="I399" s="12" t="s">
        <v>526</v>
      </c>
      <c r="J399" s="12" t="s">
        <v>526</v>
      </c>
      <c r="K399" s="12">
        <v>1</v>
      </c>
      <c r="L399" s="12">
        <v>1</v>
      </c>
      <c r="M399" s="12">
        <v>0</v>
      </c>
      <c r="N399" s="12">
        <v>0</v>
      </c>
      <c r="O399" s="12">
        <v>4</v>
      </c>
      <c r="P399" s="12">
        <v>1</v>
      </c>
      <c r="Q399" s="12">
        <v>3</v>
      </c>
      <c r="R399" s="12">
        <v>1</v>
      </c>
      <c r="S399" s="12">
        <v>0</v>
      </c>
    </row>
    <row r="400" spans="1:19" ht="18" x14ac:dyDescent="0.25">
      <c r="A400" t="str">
        <f>'raw data'!H400</f>
        <v>Facebook</v>
      </c>
      <c r="B400" s="15">
        <v>1</v>
      </c>
      <c r="C400" s="12">
        <v>3</v>
      </c>
      <c r="D400" s="12">
        <v>2</v>
      </c>
      <c r="E400" s="12">
        <v>4</v>
      </c>
      <c r="F400" s="12">
        <v>1</v>
      </c>
      <c r="G400" s="12">
        <v>2</v>
      </c>
      <c r="H400" s="12">
        <v>2</v>
      </c>
      <c r="I400" s="12">
        <v>2</v>
      </c>
      <c r="J400" s="12">
        <v>2</v>
      </c>
      <c r="K400" s="12">
        <v>1</v>
      </c>
      <c r="L400" s="12">
        <v>1</v>
      </c>
      <c r="M400" s="12">
        <v>0</v>
      </c>
      <c r="N400" s="12">
        <v>0</v>
      </c>
      <c r="O400" s="12">
        <v>5</v>
      </c>
      <c r="P400" s="12">
        <v>1</v>
      </c>
      <c r="Q400" s="12">
        <v>3</v>
      </c>
      <c r="R400" s="12">
        <v>1</v>
      </c>
      <c r="S400" s="12">
        <v>1</v>
      </c>
    </row>
    <row r="401" spans="1:19" ht="18" x14ac:dyDescent="0.25">
      <c r="A401" t="str">
        <f>'raw data'!H401</f>
        <v>Telegram</v>
      </c>
      <c r="B401" s="15">
        <v>4</v>
      </c>
      <c r="C401" s="12">
        <v>3</v>
      </c>
      <c r="D401" s="12" t="s">
        <v>526</v>
      </c>
      <c r="E401" s="12" t="s">
        <v>526</v>
      </c>
      <c r="F401" s="12">
        <v>5</v>
      </c>
      <c r="G401" s="12">
        <v>5</v>
      </c>
      <c r="H401" s="12">
        <v>2</v>
      </c>
      <c r="I401" s="12">
        <v>2</v>
      </c>
      <c r="J401" s="12">
        <v>2</v>
      </c>
      <c r="K401" s="12">
        <v>1</v>
      </c>
      <c r="L401" s="12">
        <v>1</v>
      </c>
      <c r="M401" s="12">
        <v>0</v>
      </c>
      <c r="N401" s="12">
        <v>0</v>
      </c>
      <c r="O401" s="12">
        <v>1</v>
      </c>
      <c r="P401" s="12">
        <v>0</v>
      </c>
      <c r="Q401" s="12" t="s">
        <v>526</v>
      </c>
      <c r="R401" s="12" t="s">
        <v>526</v>
      </c>
      <c r="S401" s="12" t="s">
        <v>526</v>
      </c>
    </row>
    <row r="402" spans="1:19" ht="18" x14ac:dyDescent="0.25">
      <c r="A402" t="str">
        <f>'raw data'!H402</f>
        <v>Twitter</v>
      </c>
      <c r="B402" s="15">
        <v>3</v>
      </c>
      <c r="C402" s="12">
        <v>4</v>
      </c>
      <c r="D402" s="12" t="s">
        <v>526</v>
      </c>
      <c r="E402" s="12" t="s">
        <v>526</v>
      </c>
      <c r="F402" s="12" t="s">
        <v>526</v>
      </c>
      <c r="G402" s="12" t="s">
        <v>526</v>
      </c>
      <c r="H402" s="12">
        <v>5</v>
      </c>
      <c r="I402" s="12">
        <v>5</v>
      </c>
      <c r="J402" s="12">
        <v>5</v>
      </c>
      <c r="K402" s="12" t="s">
        <v>526</v>
      </c>
      <c r="L402" s="12" t="s">
        <v>526</v>
      </c>
      <c r="M402" s="12">
        <v>0</v>
      </c>
      <c r="N402" s="12">
        <v>0</v>
      </c>
      <c r="O402" s="12">
        <v>5</v>
      </c>
      <c r="P402" s="12">
        <v>0</v>
      </c>
      <c r="Q402" s="12" t="s">
        <v>526</v>
      </c>
      <c r="R402" s="12">
        <v>1</v>
      </c>
      <c r="S402" s="12">
        <v>0</v>
      </c>
    </row>
    <row r="403" spans="1:19" ht="18" x14ac:dyDescent="0.25">
      <c r="A403" t="str">
        <f>'raw data'!H403</f>
        <v>Twitter</v>
      </c>
      <c r="B403" s="15">
        <v>3</v>
      </c>
      <c r="C403" s="12">
        <v>3</v>
      </c>
      <c r="D403" s="12">
        <v>4</v>
      </c>
      <c r="E403" s="12" t="s">
        <v>526</v>
      </c>
      <c r="F403" s="12">
        <v>5</v>
      </c>
      <c r="G403" s="12">
        <v>2</v>
      </c>
      <c r="H403" s="12">
        <v>2</v>
      </c>
      <c r="I403" s="12">
        <v>5</v>
      </c>
      <c r="J403" s="12">
        <v>1</v>
      </c>
      <c r="K403" s="12">
        <v>1</v>
      </c>
      <c r="L403" s="12">
        <v>1</v>
      </c>
      <c r="M403" s="12">
        <v>1</v>
      </c>
      <c r="N403" s="12">
        <v>0</v>
      </c>
      <c r="O403" s="12">
        <v>2</v>
      </c>
      <c r="P403" s="12">
        <v>1</v>
      </c>
      <c r="Q403" s="12">
        <v>1</v>
      </c>
      <c r="R403" s="12">
        <v>1</v>
      </c>
      <c r="S403" s="12">
        <v>1</v>
      </c>
    </row>
    <row r="404" spans="1:19" ht="18" x14ac:dyDescent="0.25">
      <c r="A404" t="str">
        <f>'raw data'!H404</f>
        <v>Twitter</v>
      </c>
      <c r="B404" s="15">
        <v>3</v>
      </c>
      <c r="C404" s="12">
        <v>4</v>
      </c>
      <c r="D404" s="12">
        <v>1</v>
      </c>
      <c r="E404" s="12">
        <v>1</v>
      </c>
      <c r="F404" s="12" t="s">
        <v>526</v>
      </c>
      <c r="G404" s="12" t="s">
        <v>526</v>
      </c>
      <c r="H404" s="12">
        <v>5</v>
      </c>
      <c r="I404" s="12">
        <v>2</v>
      </c>
      <c r="J404" s="12">
        <v>2</v>
      </c>
      <c r="K404" s="12" t="s">
        <v>526</v>
      </c>
      <c r="L404" s="12">
        <v>0</v>
      </c>
      <c r="M404" s="12">
        <v>0</v>
      </c>
      <c r="N404" s="12">
        <v>1</v>
      </c>
      <c r="O404" s="12">
        <v>4</v>
      </c>
      <c r="P404" s="12">
        <v>0</v>
      </c>
      <c r="Q404" s="12" t="s">
        <v>526</v>
      </c>
      <c r="R404" s="12">
        <v>1</v>
      </c>
      <c r="S404" s="12">
        <v>0</v>
      </c>
    </row>
    <row r="405" spans="1:19" ht="18" x14ac:dyDescent="0.25">
      <c r="A405" t="str">
        <f>'raw data'!H405</f>
        <v>Twitter</v>
      </c>
      <c r="B405" s="15">
        <v>3</v>
      </c>
      <c r="C405" s="12">
        <v>3</v>
      </c>
      <c r="D405" s="12">
        <v>4</v>
      </c>
      <c r="E405" s="12" t="s">
        <v>526</v>
      </c>
      <c r="F405" s="12">
        <v>1</v>
      </c>
      <c r="G405" s="12">
        <v>1</v>
      </c>
      <c r="H405" s="12">
        <v>2</v>
      </c>
      <c r="I405" s="12">
        <v>1</v>
      </c>
      <c r="J405" s="12">
        <v>1</v>
      </c>
      <c r="K405" s="12">
        <v>0</v>
      </c>
      <c r="L405" s="12">
        <v>0</v>
      </c>
      <c r="M405" s="12" t="s">
        <v>526</v>
      </c>
      <c r="N405" s="12">
        <v>1</v>
      </c>
      <c r="O405" s="12">
        <v>5</v>
      </c>
      <c r="P405" s="12">
        <v>1</v>
      </c>
      <c r="Q405" s="12">
        <v>2</v>
      </c>
      <c r="R405" s="12">
        <v>1</v>
      </c>
      <c r="S405" s="12">
        <v>1</v>
      </c>
    </row>
    <row r="406" spans="1:19" ht="18" x14ac:dyDescent="0.25">
      <c r="A406" t="str">
        <f>'raw data'!H406</f>
        <v>Whatsapp</v>
      </c>
      <c r="B406" s="15">
        <v>2</v>
      </c>
      <c r="C406" s="12">
        <v>1</v>
      </c>
      <c r="D406" s="12">
        <v>1</v>
      </c>
      <c r="E406" s="12">
        <v>1</v>
      </c>
      <c r="F406" s="12">
        <v>2</v>
      </c>
      <c r="G406" s="12">
        <v>1</v>
      </c>
      <c r="H406" s="12" t="s">
        <v>526</v>
      </c>
      <c r="I406" s="12">
        <v>1</v>
      </c>
      <c r="J406" s="12">
        <v>1</v>
      </c>
      <c r="K406" s="12" t="s">
        <v>526</v>
      </c>
      <c r="L406" s="12">
        <v>1</v>
      </c>
      <c r="M406" s="12">
        <v>0</v>
      </c>
      <c r="N406" s="12">
        <v>1</v>
      </c>
      <c r="O406" s="12">
        <v>2</v>
      </c>
      <c r="P406" s="12">
        <v>0</v>
      </c>
      <c r="Q406" s="12" t="s">
        <v>526</v>
      </c>
      <c r="R406" s="12">
        <v>1</v>
      </c>
      <c r="S406" s="12">
        <v>1</v>
      </c>
    </row>
    <row r="407" spans="1:19" ht="18" x14ac:dyDescent="0.25">
      <c r="A407" t="str">
        <f>'raw data'!H407</f>
        <v>Facebook</v>
      </c>
      <c r="B407" s="15">
        <v>1</v>
      </c>
      <c r="C407" s="12">
        <v>1</v>
      </c>
      <c r="D407" s="12">
        <v>1</v>
      </c>
      <c r="E407" s="12">
        <v>1</v>
      </c>
      <c r="F407" s="12">
        <v>2</v>
      </c>
      <c r="G407" s="12">
        <v>1</v>
      </c>
      <c r="H407" s="12">
        <v>1</v>
      </c>
      <c r="I407" s="12">
        <v>1</v>
      </c>
      <c r="J407" s="12">
        <v>1</v>
      </c>
      <c r="K407" s="12">
        <v>1</v>
      </c>
      <c r="L407" s="12" t="s">
        <v>526</v>
      </c>
      <c r="M407" s="12">
        <v>0</v>
      </c>
      <c r="N407" s="12" t="s">
        <v>526</v>
      </c>
      <c r="O407" s="12">
        <v>5</v>
      </c>
      <c r="P407" s="12" t="s">
        <v>526</v>
      </c>
      <c r="Q407" s="12" t="s">
        <v>526</v>
      </c>
      <c r="R407" s="12" t="s">
        <v>526</v>
      </c>
      <c r="S407" s="12" t="s">
        <v>526</v>
      </c>
    </row>
    <row r="408" spans="1:19" ht="18" x14ac:dyDescent="0.25">
      <c r="A408" t="str">
        <f>'raw data'!H408</f>
        <v>Twitter</v>
      </c>
      <c r="B408" s="15">
        <v>3</v>
      </c>
      <c r="C408" s="12">
        <v>4</v>
      </c>
      <c r="D408" s="12" t="s">
        <v>526</v>
      </c>
      <c r="E408" s="12" t="s">
        <v>526</v>
      </c>
      <c r="F408" s="12" t="s">
        <v>526</v>
      </c>
      <c r="G408" s="12" t="s">
        <v>526</v>
      </c>
      <c r="H408" s="12">
        <v>5</v>
      </c>
      <c r="I408" s="12">
        <v>2</v>
      </c>
      <c r="J408" s="12">
        <v>5</v>
      </c>
      <c r="K408" s="12" t="s">
        <v>526</v>
      </c>
      <c r="L408" s="12">
        <v>1</v>
      </c>
      <c r="M408" s="12">
        <v>0</v>
      </c>
      <c r="N408" s="12">
        <v>0</v>
      </c>
      <c r="O408" s="12">
        <v>5</v>
      </c>
      <c r="P408" s="12">
        <v>1</v>
      </c>
      <c r="Q408" s="12">
        <v>3</v>
      </c>
      <c r="R408" s="12">
        <v>1</v>
      </c>
      <c r="S408" s="12">
        <v>0</v>
      </c>
    </row>
    <row r="409" spans="1:19" ht="18" x14ac:dyDescent="0.25">
      <c r="A409" t="str">
        <f>'raw data'!H409</f>
        <v>Whatsapp</v>
      </c>
      <c r="B409" s="15">
        <v>2</v>
      </c>
      <c r="C409" s="12">
        <v>3</v>
      </c>
      <c r="D409" s="12" t="s">
        <v>526</v>
      </c>
      <c r="E409" s="12" t="s">
        <v>526</v>
      </c>
      <c r="F409" s="12">
        <v>1</v>
      </c>
      <c r="G409" s="12">
        <v>2</v>
      </c>
      <c r="H409" s="12">
        <v>2</v>
      </c>
      <c r="I409" s="12">
        <v>2</v>
      </c>
      <c r="J409" s="12">
        <v>5</v>
      </c>
      <c r="K409" s="12">
        <v>1</v>
      </c>
      <c r="L409" s="12" t="s">
        <v>526</v>
      </c>
      <c r="M409" s="12">
        <v>0</v>
      </c>
      <c r="N409" s="12">
        <v>1</v>
      </c>
      <c r="O409" s="12">
        <v>4</v>
      </c>
      <c r="P409" s="12">
        <v>1</v>
      </c>
      <c r="Q409" s="12">
        <v>3</v>
      </c>
      <c r="R409" s="12">
        <v>0</v>
      </c>
      <c r="S409" s="12">
        <v>0</v>
      </c>
    </row>
    <row r="410" spans="1:19" ht="18" x14ac:dyDescent="0.25">
      <c r="A410" t="str">
        <f>'raw data'!H410</f>
        <v>Twitter</v>
      </c>
      <c r="B410" s="15">
        <v>3</v>
      </c>
      <c r="C410" s="12">
        <v>3</v>
      </c>
      <c r="D410" s="12">
        <v>4</v>
      </c>
      <c r="E410" s="12" t="s">
        <v>526</v>
      </c>
      <c r="F410" s="12">
        <v>5</v>
      </c>
      <c r="G410" s="12">
        <v>2</v>
      </c>
      <c r="H410" s="12">
        <v>2</v>
      </c>
      <c r="I410" s="12">
        <v>5</v>
      </c>
      <c r="J410" s="12">
        <v>1</v>
      </c>
      <c r="K410" s="12">
        <v>1</v>
      </c>
      <c r="L410" s="12">
        <v>1</v>
      </c>
      <c r="M410" s="12">
        <v>0</v>
      </c>
      <c r="N410" s="12" t="s">
        <v>526</v>
      </c>
      <c r="O410" s="12">
        <v>2</v>
      </c>
      <c r="P410" s="12">
        <v>1</v>
      </c>
      <c r="Q410" s="12">
        <v>4</v>
      </c>
      <c r="R410" s="12">
        <v>1</v>
      </c>
      <c r="S410" s="12">
        <v>1</v>
      </c>
    </row>
    <row r="411" spans="1:19" ht="18" x14ac:dyDescent="0.25">
      <c r="A411" t="str">
        <f>'raw data'!H411</f>
        <v>Whatsapp</v>
      </c>
      <c r="B411" s="15">
        <v>2</v>
      </c>
      <c r="C411" s="12">
        <v>2</v>
      </c>
      <c r="D411" s="12">
        <v>2</v>
      </c>
      <c r="E411" s="12">
        <v>2</v>
      </c>
      <c r="F411" s="12">
        <v>1</v>
      </c>
      <c r="G411" s="12">
        <v>2</v>
      </c>
      <c r="H411" s="12">
        <v>2</v>
      </c>
      <c r="I411" s="12">
        <v>2</v>
      </c>
      <c r="J411" s="12">
        <v>1</v>
      </c>
      <c r="K411" s="12">
        <v>1</v>
      </c>
      <c r="L411" s="12" t="s">
        <v>526</v>
      </c>
      <c r="M411" s="12">
        <v>0</v>
      </c>
      <c r="N411" s="12">
        <v>0</v>
      </c>
      <c r="O411" s="12">
        <v>3</v>
      </c>
      <c r="P411" s="12">
        <v>1</v>
      </c>
      <c r="Q411" s="12">
        <v>1</v>
      </c>
      <c r="R411" s="12">
        <v>1</v>
      </c>
      <c r="S411" s="12">
        <v>1</v>
      </c>
    </row>
    <row r="412" spans="1:19" ht="18" x14ac:dyDescent="0.25">
      <c r="A412" t="str">
        <f>'raw data'!H412</f>
        <v>Twitter</v>
      </c>
      <c r="B412" s="15">
        <v>3</v>
      </c>
      <c r="C412" s="12">
        <v>4</v>
      </c>
      <c r="D412" s="12" t="s">
        <v>526</v>
      </c>
      <c r="E412" s="12" t="s">
        <v>526</v>
      </c>
      <c r="F412" s="12" t="s">
        <v>526</v>
      </c>
      <c r="G412" s="12">
        <v>5</v>
      </c>
      <c r="H412" s="12">
        <v>5</v>
      </c>
      <c r="I412" s="12">
        <v>5</v>
      </c>
      <c r="J412" s="12">
        <v>2</v>
      </c>
      <c r="K412" s="12">
        <v>1</v>
      </c>
      <c r="L412" s="12">
        <v>1</v>
      </c>
      <c r="M412" s="12">
        <v>1</v>
      </c>
      <c r="N412" s="12">
        <v>0</v>
      </c>
      <c r="O412" s="12">
        <v>3</v>
      </c>
      <c r="P412" s="12">
        <v>0</v>
      </c>
      <c r="Q412" s="12" t="s">
        <v>526</v>
      </c>
      <c r="R412" s="12">
        <v>1</v>
      </c>
      <c r="S412" s="12">
        <v>1</v>
      </c>
    </row>
    <row r="413" spans="1:19" ht="18" x14ac:dyDescent="0.25">
      <c r="A413" t="str">
        <f>'raw data'!H413</f>
        <v>Twitter</v>
      </c>
      <c r="B413" s="15">
        <v>3</v>
      </c>
      <c r="C413" s="12">
        <v>4</v>
      </c>
      <c r="D413" s="12" t="s">
        <v>526</v>
      </c>
      <c r="E413" s="12" t="s">
        <v>526</v>
      </c>
      <c r="F413" s="12" t="s">
        <v>526</v>
      </c>
      <c r="G413" s="12" t="s">
        <v>526</v>
      </c>
      <c r="H413" s="12">
        <v>5</v>
      </c>
      <c r="I413" s="12">
        <v>5</v>
      </c>
      <c r="J413" s="12" t="s">
        <v>526</v>
      </c>
      <c r="K413" s="12" t="s">
        <v>526</v>
      </c>
      <c r="L413" s="12" t="s">
        <v>526</v>
      </c>
      <c r="M413" s="12">
        <v>0</v>
      </c>
      <c r="N413" s="12">
        <v>0</v>
      </c>
      <c r="O413" s="12">
        <v>5</v>
      </c>
      <c r="P413" s="12">
        <v>0</v>
      </c>
      <c r="Q413" s="12" t="s">
        <v>526</v>
      </c>
      <c r="R413" s="12">
        <v>1</v>
      </c>
      <c r="S413" s="12">
        <v>0</v>
      </c>
    </row>
    <row r="414" spans="1:19" ht="18" x14ac:dyDescent="0.25">
      <c r="A414" t="str">
        <f>'raw data'!H414</f>
        <v>Whatsapp</v>
      </c>
      <c r="B414" s="15">
        <v>2</v>
      </c>
      <c r="C414" s="12">
        <v>2</v>
      </c>
      <c r="D414" s="12">
        <v>2</v>
      </c>
      <c r="E414" s="12">
        <v>2</v>
      </c>
      <c r="F414" s="12">
        <v>1</v>
      </c>
      <c r="G414" s="12">
        <v>2</v>
      </c>
      <c r="H414" s="12">
        <v>2</v>
      </c>
      <c r="I414" s="12">
        <v>2</v>
      </c>
      <c r="J414" s="12">
        <v>2</v>
      </c>
      <c r="K414" s="12">
        <v>1</v>
      </c>
      <c r="L414" s="12">
        <v>1</v>
      </c>
      <c r="M414" s="12">
        <v>0</v>
      </c>
      <c r="N414" s="12">
        <v>0</v>
      </c>
      <c r="O414" s="12">
        <v>3</v>
      </c>
      <c r="P414" s="12">
        <v>1</v>
      </c>
      <c r="Q414" s="12">
        <v>1</v>
      </c>
      <c r="R414" s="12">
        <v>1</v>
      </c>
      <c r="S414" s="12">
        <v>1</v>
      </c>
    </row>
    <row r="415" spans="1:19" ht="18" x14ac:dyDescent="0.25">
      <c r="A415" t="str">
        <f>'raw data'!H415</f>
        <v>Twitter</v>
      </c>
      <c r="B415" s="15">
        <v>3</v>
      </c>
      <c r="C415" s="12">
        <v>4</v>
      </c>
      <c r="D415" s="12">
        <v>1</v>
      </c>
      <c r="E415" s="12">
        <v>1</v>
      </c>
      <c r="F415" s="12" t="s">
        <v>526</v>
      </c>
      <c r="G415" s="12" t="s">
        <v>526</v>
      </c>
      <c r="H415" s="12">
        <v>5</v>
      </c>
      <c r="I415" s="12">
        <v>2</v>
      </c>
      <c r="J415" s="12">
        <v>2</v>
      </c>
      <c r="K415" s="12" t="s">
        <v>526</v>
      </c>
      <c r="L415" s="12">
        <v>0</v>
      </c>
      <c r="M415" s="12">
        <v>0</v>
      </c>
      <c r="N415" s="12">
        <v>1</v>
      </c>
      <c r="O415" s="12">
        <v>4</v>
      </c>
      <c r="P415" s="12">
        <v>0</v>
      </c>
      <c r="Q415" s="12" t="s">
        <v>526</v>
      </c>
      <c r="R415" s="12">
        <v>1</v>
      </c>
      <c r="S415" s="12">
        <v>0</v>
      </c>
    </row>
    <row r="416" spans="1:19" ht="18" x14ac:dyDescent="0.25">
      <c r="A416" t="str">
        <f>'raw data'!H416</f>
        <v>Facebook</v>
      </c>
      <c r="B416" s="15">
        <v>1</v>
      </c>
      <c r="C416" s="12">
        <v>1</v>
      </c>
      <c r="D416" s="12">
        <v>1</v>
      </c>
      <c r="E416" s="12">
        <v>4</v>
      </c>
      <c r="F416" s="12">
        <v>2</v>
      </c>
      <c r="G416" s="12">
        <v>1</v>
      </c>
      <c r="H416" s="12">
        <v>1</v>
      </c>
      <c r="I416" s="12">
        <v>1</v>
      </c>
      <c r="J416" s="12">
        <v>5</v>
      </c>
      <c r="K416" s="12" t="s">
        <v>526</v>
      </c>
      <c r="L416" s="12">
        <v>1</v>
      </c>
      <c r="M416" s="12">
        <v>1</v>
      </c>
      <c r="N416" s="12">
        <v>1</v>
      </c>
      <c r="O416" s="12">
        <v>3</v>
      </c>
      <c r="P416" s="12" t="s">
        <v>526</v>
      </c>
      <c r="Q416" s="12" t="s">
        <v>526</v>
      </c>
      <c r="R416" s="12">
        <v>1</v>
      </c>
      <c r="S416" s="12" t="s">
        <v>526</v>
      </c>
    </row>
    <row r="417" spans="1:19" ht="18" x14ac:dyDescent="0.25">
      <c r="A417" t="str">
        <f>'raw data'!H417</f>
        <v>Twitter</v>
      </c>
      <c r="B417" s="15">
        <v>3</v>
      </c>
      <c r="C417" s="12">
        <v>3</v>
      </c>
      <c r="D417" s="12">
        <v>2</v>
      </c>
      <c r="E417" s="12">
        <v>5</v>
      </c>
      <c r="F417" s="12">
        <v>5</v>
      </c>
      <c r="G417" s="12">
        <v>2</v>
      </c>
      <c r="H417" s="12">
        <v>2</v>
      </c>
      <c r="I417" s="12">
        <v>2</v>
      </c>
      <c r="J417" s="12">
        <v>1</v>
      </c>
      <c r="K417" s="12">
        <v>1</v>
      </c>
      <c r="L417" s="12">
        <v>1</v>
      </c>
      <c r="M417" s="12">
        <v>1</v>
      </c>
      <c r="N417" s="12">
        <v>1</v>
      </c>
      <c r="O417" s="12">
        <v>4</v>
      </c>
      <c r="P417" s="12">
        <v>1</v>
      </c>
      <c r="Q417" s="12">
        <v>2</v>
      </c>
      <c r="R417" s="12">
        <v>1</v>
      </c>
      <c r="S417" s="12">
        <v>1</v>
      </c>
    </row>
    <row r="418" spans="1:19" ht="18" x14ac:dyDescent="0.25">
      <c r="A418" t="str">
        <f>'raw data'!H418</f>
        <v>Facebook</v>
      </c>
      <c r="B418" s="15">
        <v>1</v>
      </c>
      <c r="C418" s="12">
        <v>1</v>
      </c>
      <c r="D418" s="12">
        <v>1</v>
      </c>
      <c r="E418" s="12">
        <v>4</v>
      </c>
      <c r="F418" s="12">
        <v>2</v>
      </c>
      <c r="G418" s="12">
        <v>1</v>
      </c>
      <c r="H418" s="12">
        <v>1</v>
      </c>
      <c r="I418" s="12">
        <v>1</v>
      </c>
      <c r="J418" s="12" t="s">
        <v>526</v>
      </c>
      <c r="K418" s="12">
        <v>0</v>
      </c>
      <c r="L418" s="12">
        <v>1</v>
      </c>
      <c r="M418" s="12">
        <v>1</v>
      </c>
      <c r="N418" s="12">
        <v>1</v>
      </c>
      <c r="O418" s="12">
        <v>1</v>
      </c>
      <c r="P418" s="12" t="s">
        <v>526</v>
      </c>
      <c r="Q418" s="12" t="s">
        <v>526</v>
      </c>
      <c r="R418" s="12">
        <v>1</v>
      </c>
      <c r="S418" s="12" t="s">
        <v>526</v>
      </c>
    </row>
    <row r="419" spans="1:19" ht="18" x14ac:dyDescent="0.25">
      <c r="A419" t="str">
        <f>'raw data'!H419</f>
        <v>Facebook</v>
      </c>
      <c r="B419" s="15">
        <v>1</v>
      </c>
      <c r="C419" s="12">
        <v>1</v>
      </c>
      <c r="D419" s="12">
        <v>1</v>
      </c>
      <c r="E419" s="12">
        <v>1</v>
      </c>
      <c r="F419" s="12" t="s">
        <v>526</v>
      </c>
      <c r="G419" s="12">
        <v>1</v>
      </c>
      <c r="H419" s="12" t="s">
        <v>526</v>
      </c>
      <c r="I419" s="12">
        <v>5</v>
      </c>
      <c r="J419" s="12">
        <v>2</v>
      </c>
      <c r="K419" s="12">
        <v>1</v>
      </c>
      <c r="L419" s="12">
        <v>1</v>
      </c>
      <c r="M419" s="12">
        <v>0</v>
      </c>
      <c r="N419" s="12">
        <v>0</v>
      </c>
      <c r="O419" s="12">
        <v>1</v>
      </c>
      <c r="P419" s="12">
        <v>0</v>
      </c>
      <c r="Q419" s="12" t="s">
        <v>526</v>
      </c>
      <c r="R419" s="12">
        <v>0</v>
      </c>
      <c r="S419" s="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codes</vt:lpstr>
      <vt:lpstr>Gender</vt:lpstr>
      <vt:lpstr>Age</vt:lpstr>
      <vt:lpstr>Education</vt:lpstr>
      <vt:lpstr>Prefered 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 </cp:lastModifiedBy>
  <dcterms:created xsi:type="dcterms:W3CDTF">2020-12-20T14:22:36Z</dcterms:created>
  <dcterms:modified xsi:type="dcterms:W3CDTF">2022-05-17T14:33:58Z</dcterms:modified>
</cp:coreProperties>
</file>