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2" l="1"/>
  <c r="E10" i="2"/>
  <c r="F4" i="2"/>
  <c r="G4" i="2" s="1" a="1"/>
  <c r="G4" i="2" s="1"/>
  <c r="G5" i="2" s="1"/>
  <c r="D4" i="2"/>
  <c r="D34" i="1"/>
  <c r="D33" i="1"/>
  <c r="D32" i="1"/>
  <c r="D31" i="1"/>
  <c r="D30" i="1"/>
  <c r="D29" i="1"/>
  <c r="D27" i="1"/>
  <c r="D26" i="1"/>
  <c r="D25" i="1"/>
  <c r="D23" i="1"/>
  <c r="D22" i="1"/>
  <c r="C8" i="1"/>
  <c r="C9" i="1" s="1"/>
  <c r="C7" i="1"/>
  <c r="AC6" i="1"/>
  <c r="Z6" i="1"/>
  <c r="W6" i="1"/>
  <c r="C6" i="1"/>
  <c r="C5" i="1"/>
  <c r="C4" i="1"/>
  <c r="BB3" i="1"/>
  <c r="BB4" i="1" s="1"/>
  <c r="BB5" i="1" s="1"/>
  <c r="BB6" i="1" s="1"/>
  <c r="BB7" i="1" s="1"/>
  <c r="BB8" i="1" s="1"/>
  <c r="BB9" i="1" s="1"/>
  <c r="BB10" i="1" s="1"/>
  <c r="BB11" i="1" s="1"/>
  <c r="BB12" i="1" s="1"/>
  <c r="BB13" i="1" s="1"/>
  <c r="BB14" i="1" s="1"/>
  <c r="BB15" i="1" s="1"/>
  <c r="BB16" i="1" s="1"/>
  <c r="BB17" i="1" s="1"/>
  <c r="BB18" i="1" s="1"/>
  <c r="BB19" i="1" s="1"/>
  <c r="BB20" i="1" s="1"/>
  <c r="BB21" i="1" s="1"/>
  <c r="BB22" i="1" s="1"/>
  <c r="BB23" i="1" s="1"/>
  <c r="BB24" i="1" s="1"/>
  <c r="BB25" i="1" s="1"/>
  <c r="BB26" i="1" s="1"/>
  <c r="BB27" i="1" s="1"/>
  <c r="BB28" i="1" s="1"/>
  <c r="BB29" i="1" s="1"/>
  <c r="BB30" i="1" s="1"/>
  <c r="BB31" i="1" s="1"/>
  <c r="BB32" i="1" s="1"/>
  <c r="BB33" i="1" s="1"/>
  <c r="BB34" i="1" s="1"/>
  <c r="BB35" i="1" s="1"/>
  <c r="BB36" i="1" s="1"/>
  <c r="BB37" i="1" s="1"/>
  <c r="BB38" i="1" s="1"/>
  <c r="BB39" i="1" s="1"/>
  <c r="BB40" i="1" s="1"/>
  <c r="BB41" i="1" s="1"/>
  <c r="BB42" i="1" s="1"/>
  <c r="BB43" i="1" s="1"/>
  <c r="BB44" i="1" s="1"/>
  <c r="BB45" i="1" s="1"/>
  <c r="BB46" i="1" s="1"/>
  <c r="BB47" i="1" s="1"/>
  <c r="BB48" i="1" s="1"/>
  <c r="BB49" i="1" s="1"/>
  <c r="BB50" i="1" s="1"/>
  <c r="BB51" i="1" s="1"/>
  <c r="BB52" i="1" s="1"/>
  <c r="BB53" i="1" s="1"/>
  <c r="BB54" i="1" s="1"/>
  <c r="BB55" i="1" s="1"/>
  <c r="BB56" i="1" s="1"/>
  <c r="BB57" i="1" s="1"/>
  <c r="BB58" i="1" s="1"/>
  <c r="BB59" i="1" s="1"/>
  <c r="BB60" i="1" s="1"/>
  <c r="BB61" i="1" s="1"/>
  <c r="BB62" i="1" s="1"/>
  <c r="BB63" i="1" s="1"/>
  <c r="BB64" i="1" s="1"/>
  <c r="BB65" i="1" s="1"/>
  <c r="BB66" i="1" s="1"/>
  <c r="BB67" i="1" s="1"/>
  <c r="BB68" i="1" s="1"/>
  <c r="BB69" i="1" s="1"/>
  <c r="BB70" i="1" s="1"/>
  <c r="BB71" i="1" s="1"/>
  <c r="BB72" i="1" s="1"/>
  <c r="BB73" i="1" s="1"/>
  <c r="BB74" i="1" s="1"/>
  <c r="BB75" i="1" s="1"/>
  <c r="BB76" i="1" s="1"/>
  <c r="BB77" i="1" s="1"/>
  <c r="BB78" i="1" s="1"/>
  <c r="BB79" i="1" s="1"/>
  <c r="BB80" i="1" s="1"/>
  <c r="BB81" i="1" s="1"/>
  <c r="BB82" i="1" s="1"/>
  <c r="BB83" i="1" s="1"/>
  <c r="BB84" i="1" s="1"/>
  <c r="BB85" i="1" s="1"/>
  <c r="BB86" i="1" s="1"/>
  <c r="BB87" i="1" s="1"/>
  <c r="BB88" i="1" s="1"/>
  <c r="BB89" i="1" s="1"/>
  <c r="BB90" i="1" s="1"/>
  <c r="BB91" i="1" s="1"/>
  <c r="BB92" i="1" s="1"/>
  <c r="R3" i="1"/>
  <c r="Q3" i="1"/>
  <c r="Q11" i="1" s="1"/>
  <c r="R11" i="1" s="1"/>
  <c r="P3" i="1"/>
  <c r="C3" i="1"/>
  <c r="C12" i="1" s="1"/>
  <c r="C20" i="1" l="1"/>
  <c r="C13" i="1"/>
  <c r="C10" i="1"/>
  <c r="C16" i="1" s="1"/>
  <c r="D24" i="1" s="1"/>
  <c r="Q12" i="1"/>
  <c r="I15" i="1" l="1"/>
  <c r="I16" i="1" s="1"/>
  <c r="G15" i="1"/>
  <c r="G16" i="1" s="1"/>
  <c r="H15" i="1"/>
  <c r="H16" i="1" s="1"/>
  <c r="K15" i="1"/>
  <c r="K16" i="1" s="1"/>
  <c r="D21" i="1"/>
  <c r="J15" i="1"/>
  <c r="J16" i="1" s="1"/>
  <c r="R12" i="1"/>
  <c r="R10" i="1" s="1"/>
  <c r="Q10" i="1"/>
  <c r="Q13" i="1" s="1"/>
  <c r="D28" i="1"/>
  <c r="C995" i="1"/>
  <c r="H10" i="1" s="1"/>
  <c r="D20" i="1"/>
  <c r="D995" i="1" s="1"/>
  <c r="H11" i="1" s="1"/>
</calcChain>
</file>

<file path=xl/sharedStrings.xml><?xml version="1.0" encoding="utf-8"?>
<sst xmlns="http://schemas.openxmlformats.org/spreadsheetml/2006/main" count="98" uniqueCount="76">
  <si>
    <t>SAVINGS PLAN</t>
  </si>
  <si>
    <t>Salary Trend</t>
  </si>
  <si>
    <t>No of Months</t>
  </si>
  <si>
    <t>%</t>
  </si>
  <si>
    <t>Months</t>
  </si>
  <si>
    <t>Jan</t>
  </si>
  <si>
    <t>Description</t>
  </si>
  <si>
    <t>Amount (Ksh)</t>
  </si>
  <si>
    <t>X</t>
  </si>
  <si>
    <t>Y</t>
  </si>
  <si>
    <t>Z</t>
  </si>
  <si>
    <t>B</t>
  </si>
  <si>
    <t>Feb</t>
  </si>
  <si>
    <t>Salary</t>
  </si>
  <si>
    <t>Company X</t>
  </si>
  <si>
    <t>Company Y</t>
  </si>
  <si>
    <t>Company z</t>
  </si>
  <si>
    <t>Mar</t>
  </si>
  <si>
    <t>Rent</t>
  </si>
  <si>
    <t>Net Salary</t>
  </si>
  <si>
    <t>Apr</t>
  </si>
  <si>
    <t>Food</t>
  </si>
  <si>
    <t>Helb</t>
  </si>
  <si>
    <t>May</t>
  </si>
  <si>
    <t>Utilities</t>
  </si>
  <si>
    <t>Final Pay</t>
  </si>
  <si>
    <t>Jun</t>
  </si>
  <si>
    <t xml:space="preserve">Entertainment </t>
  </si>
  <si>
    <t>Jul</t>
  </si>
  <si>
    <t>Total Spent</t>
  </si>
  <si>
    <t>Aug</t>
  </si>
  <si>
    <t>Total Cash Out</t>
  </si>
  <si>
    <t>Oct</t>
  </si>
  <si>
    <t>Balance</t>
  </si>
  <si>
    <t>Savings cumulative total</t>
  </si>
  <si>
    <t>Savings Target</t>
  </si>
  <si>
    <t>Nov</t>
  </si>
  <si>
    <t>% Saving</t>
  </si>
  <si>
    <t>Variance from targets</t>
  </si>
  <si>
    <t>Y vs X +</t>
  </si>
  <si>
    <t>Dec</t>
  </si>
  <si>
    <t>Saving</t>
  </si>
  <si>
    <t>Z vs Y +</t>
  </si>
  <si>
    <t>projections</t>
  </si>
  <si>
    <t xml:space="preserve">TARGETS </t>
  </si>
  <si>
    <t>Diff</t>
  </si>
  <si>
    <t>Actual</t>
  </si>
  <si>
    <t>Amount</t>
  </si>
  <si>
    <t>Other Balance</t>
  </si>
  <si>
    <t>Years</t>
  </si>
  <si>
    <t>SAVINGS CUMULATIVE</t>
  </si>
  <si>
    <t>Month</t>
  </si>
  <si>
    <t>Amount Saved</t>
  </si>
  <si>
    <t>Variance From Month Target</t>
  </si>
  <si>
    <t xml:space="preserve">  </t>
  </si>
  <si>
    <t>Sep</t>
  </si>
  <si>
    <t>Summary</t>
  </si>
  <si>
    <t>ONGOING TARGETS</t>
  </si>
  <si>
    <t>PLANS</t>
  </si>
  <si>
    <t>LAND</t>
  </si>
  <si>
    <t>#item No</t>
  </si>
  <si>
    <t xml:space="preserve">#Item </t>
  </si>
  <si>
    <t>Target amout to save per month(Ksh)</t>
  </si>
  <si>
    <t>Time Frame(Months)</t>
  </si>
  <si>
    <t>Cost (Ksh)</t>
  </si>
  <si>
    <t>Projected time taken(Months)</t>
  </si>
  <si>
    <t>MOTOR CYCLE</t>
  </si>
  <si>
    <t>#</t>
  </si>
  <si>
    <t>CAR</t>
  </si>
  <si>
    <t>HOUSE</t>
  </si>
  <si>
    <t>A</t>
  </si>
  <si>
    <t>C</t>
  </si>
  <si>
    <t>Savings Projections</t>
  </si>
  <si>
    <t xml:space="preserve">Time </t>
  </si>
  <si>
    <t>Total</t>
  </si>
  <si>
    <t>ASSUMING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</si>
</sst>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[$-409]mmm\-yy;@"/>
    <numFmt numFmtId="167" formatCode="#,##0.00_ ;\-#,##0.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Viner Hand ITC"/>
      <family val="4"/>
    </font>
    <font>
      <b/>
      <i/>
      <sz val="14"/>
      <color theme="5" tint="-0.499984740745262"/>
      <name val="Bradley Hand ITC"/>
      <family val="4"/>
    </font>
    <font>
      <b/>
      <i/>
      <sz val="11"/>
      <color theme="1"/>
      <name val="Calibri"/>
      <family val="2"/>
      <scheme val="minor"/>
    </font>
    <font>
      <i/>
      <sz val="12"/>
      <color theme="3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4"/>
      <color theme="1" tint="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ed">
        <color theme="0" tint="-0.24994659260841701"/>
      </left>
      <right/>
      <top style="dashed">
        <color theme="0" tint="-0.24994659260841701"/>
      </top>
      <bottom/>
      <diagonal/>
    </border>
    <border>
      <left style="thin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thin">
        <color theme="0" tint="-0.24994659260841701"/>
      </bottom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/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dashed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DashDot">
        <color theme="1" tint="0.499984740745262"/>
      </left>
      <right style="mediumDashDot">
        <color theme="1" tint="0.499984740745262"/>
      </right>
      <top style="mediumDashDot">
        <color theme="1" tint="0.499984740745262"/>
      </top>
      <bottom style="mediumDashDot">
        <color theme="1" tint="0.499984740745262"/>
      </bottom>
      <diagonal/>
    </border>
    <border>
      <left style="dashed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ashed">
        <color theme="0" tint="-0.24994659260841701"/>
      </bottom>
      <diagonal/>
    </border>
    <border>
      <left style="thin">
        <color theme="0" tint="-0.24994659260841701"/>
      </left>
      <right style="dashed">
        <color theme="0" tint="-0.24994659260841701"/>
      </right>
      <top style="thin">
        <color theme="0" tint="-0.24994659260841701"/>
      </top>
      <bottom style="dashed">
        <color theme="0" tint="-0.2499465926084170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Protection="1"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indent="1"/>
      <protection locked="0"/>
    </xf>
    <xf numFmtId="0" fontId="0" fillId="3" borderId="0" xfId="0" applyFill="1" applyAlignment="1" applyProtection="1">
      <alignment horizontal="right"/>
      <protection locked="0"/>
    </xf>
    <xf numFmtId="0" fontId="0" fillId="4" borderId="1" xfId="0" applyFill="1" applyBorder="1" applyProtection="1">
      <protection locked="0"/>
    </xf>
    <xf numFmtId="9" fontId="0" fillId="4" borderId="1" xfId="0" applyNumberFormat="1" applyFill="1" applyBorder="1" applyAlignment="1" applyProtection="1">
      <alignment horizontal="left" indent="14"/>
      <protection locked="0"/>
    </xf>
    <xf numFmtId="0" fontId="0" fillId="3" borderId="0" xfId="0" applyFill="1" applyProtection="1">
      <protection locked="0"/>
    </xf>
    <xf numFmtId="17" fontId="0" fillId="0" borderId="0" xfId="0" applyNumberFormat="1" applyFill="1" applyProtection="1">
      <protection locked="0"/>
    </xf>
    <xf numFmtId="0" fontId="4" fillId="2" borderId="2" xfId="0" applyFont="1" applyFill="1" applyBorder="1" applyAlignment="1" applyProtection="1">
      <alignment horizontal="centerContinuous"/>
      <protection locked="0"/>
    </xf>
    <xf numFmtId="0" fontId="4" fillId="2" borderId="3" xfId="0" applyFont="1" applyFill="1" applyBorder="1" applyAlignment="1" applyProtection="1">
      <alignment horizontal="centerContinuous"/>
      <protection locked="0"/>
    </xf>
    <xf numFmtId="0" fontId="5" fillId="0" borderId="4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5" fillId="0" borderId="6" xfId="0" applyFont="1" applyFill="1" applyBorder="1" applyProtection="1">
      <protection locked="0"/>
    </xf>
    <xf numFmtId="0" fontId="5" fillId="0" borderId="0" xfId="0" applyFont="1" applyFill="1" applyBorder="1" applyProtection="1">
      <protection locked="0"/>
    </xf>
    <xf numFmtId="9" fontId="0" fillId="4" borderId="1" xfId="0" applyNumberFormat="1" applyFill="1" applyBorder="1" applyProtection="1">
      <protection locked="0"/>
    </xf>
    <xf numFmtId="0" fontId="6" fillId="0" borderId="7" xfId="0" applyFont="1" applyBorder="1" applyProtection="1">
      <protection locked="0"/>
    </xf>
    <xf numFmtId="164" fontId="7" fillId="0" borderId="8" xfId="1" applyNumberFormat="1" applyFont="1" applyFill="1" applyBorder="1" applyProtection="1">
      <protection locked="0"/>
    </xf>
    <xf numFmtId="43" fontId="0" fillId="3" borderId="9" xfId="1" applyFont="1" applyFill="1" applyBorder="1"/>
    <xf numFmtId="43" fontId="0" fillId="0" borderId="10" xfId="1" applyFont="1" applyFill="1" applyBorder="1" applyProtection="1">
      <protection locked="0"/>
    </xf>
    <xf numFmtId="4" fontId="0" fillId="0" borderId="0" xfId="0" applyNumberFormat="1"/>
    <xf numFmtId="43" fontId="0" fillId="0" borderId="0" xfId="1" applyFont="1" applyFill="1" applyBorder="1" applyProtection="1">
      <protection locked="0"/>
    </xf>
    <xf numFmtId="0" fontId="0" fillId="0" borderId="0" xfId="0" applyAlignment="1" applyProtection="1">
      <alignment horizontal="centerContinuous"/>
      <protection locked="0"/>
    </xf>
    <xf numFmtId="10" fontId="0" fillId="4" borderId="1" xfId="0" applyNumberFormat="1" applyFill="1" applyBorder="1" applyProtection="1">
      <protection locked="0"/>
    </xf>
    <xf numFmtId="164" fontId="0" fillId="0" borderId="8" xfId="1" applyNumberFormat="1" applyFont="1" applyBorder="1" applyProtection="1">
      <protection locked="0"/>
    </xf>
    <xf numFmtId="0" fontId="0" fillId="0" borderId="11" xfId="0" applyFont="1" applyBorder="1"/>
    <xf numFmtId="43" fontId="0" fillId="0" borderId="11" xfId="1" applyFont="1" applyBorder="1" applyProtection="1">
      <protection locked="0"/>
    </xf>
    <xf numFmtId="43" fontId="0" fillId="0" borderId="0" xfId="1" applyFont="1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0" fontId="6" fillId="0" borderId="7" xfId="0" applyFont="1" applyBorder="1" applyProtection="1"/>
    <xf numFmtId="164" fontId="2" fillId="0" borderId="8" xfId="1" applyNumberFormat="1" applyFont="1" applyFill="1" applyBorder="1" applyProtection="1"/>
    <xf numFmtId="43" fontId="0" fillId="0" borderId="0" xfId="1" applyFont="1" applyProtection="1">
      <protection locked="0"/>
    </xf>
    <xf numFmtId="43" fontId="0" fillId="0" borderId="0" xfId="0" applyNumberFormat="1" applyProtection="1">
      <protection locked="0"/>
    </xf>
    <xf numFmtId="164" fontId="2" fillId="0" borderId="8" xfId="1" applyNumberFormat="1" applyFont="1" applyBorder="1" applyProtection="1"/>
    <xf numFmtId="0" fontId="8" fillId="0" borderId="12" xfId="0" applyFont="1" applyBorder="1" applyAlignment="1" applyProtection="1">
      <protection locked="0"/>
    </xf>
    <xf numFmtId="43" fontId="5" fillId="0" borderId="12" xfId="0" applyNumberFormat="1" applyFont="1" applyBorder="1" applyAlignment="1" applyProtection="1">
      <alignment horizontal="centerContinuous"/>
      <protection locked="0"/>
    </xf>
    <xf numFmtId="0" fontId="8" fillId="5" borderId="11" xfId="0" applyFont="1" applyFill="1" applyBorder="1" applyAlignment="1" applyProtection="1">
      <alignment horizontal="left"/>
      <protection locked="0"/>
    </xf>
    <xf numFmtId="43" fontId="9" fillId="5" borderId="11" xfId="0" applyNumberFormat="1" applyFont="1" applyFill="1" applyBorder="1" applyAlignment="1" applyProtection="1">
      <alignment horizontal="centerContinuous"/>
      <protection locked="0"/>
    </xf>
    <xf numFmtId="43" fontId="0" fillId="5" borderId="11" xfId="0" applyNumberFormat="1" applyFill="1" applyBorder="1" applyProtection="1">
      <protection locked="0"/>
    </xf>
    <xf numFmtId="0" fontId="6" fillId="0" borderId="7" xfId="0" applyFont="1" applyFill="1" applyBorder="1" applyProtection="1">
      <protection locked="0"/>
    </xf>
    <xf numFmtId="9" fontId="0" fillId="0" borderId="8" xfId="2" applyFont="1" applyFill="1" applyBorder="1" applyProtection="1">
      <protection locked="0"/>
    </xf>
    <xf numFmtId="43" fontId="2" fillId="0" borderId="12" xfId="0" applyNumberFormat="1" applyFont="1" applyBorder="1" applyProtection="1">
      <protection locked="0"/>
    </xf>
    <xf numFmtId="0" fontId="8" fillId="4" borderId="11" xfId="0" applyFont="1" applyFill="1" applyBorder="1" applyProtection="1">
      <protection locked="0"/>
    </xf>
    <xf numFmtId="43" fontId="0" fillId="4" borderId="11" xfId="1" applyFont="1" applyFill="1" applyBorder="1" applyProtection="1">
      <protection locked="0"/>
    </xf>
    <xf numFmtId="43" fontId="10" fillId="0" borderId="11" xfId="1" applyFont="1" applyFill="1" applyBorder="1" applyProtection="1">
      <protection locked="0"/>
    </xf>
    <xf numFmtId="43" fontId="0" fillId="0" borderId="8" xfId="1" applyFont="1" applyFill="1" applyBorder="1" applyProtection="1">
      <protection locked="0"/>
    </xf>
    <xf numFmtId="43" fontId="0" fillId="0" borderId="8" xfId="1" applyFont="1" applyBorder="1" applyProtection="1">
      <protection locked="0"/>
    </xf>
    <xf numFmtId="0" fontId="0" fillId="0" borderId="0" xfId="0" applyProtection="1"/>
    <xf numFmtId="0" fontId="5" fillId="0" borderId="0" xfId="0" applyFont="1" applyProtection="1"/>
    <xf numFmtId="43" fontId="0" fillId="6" borderId="11" xfId="0" applyNumberFormat="1" applyFill="1" applyBorder="1" applyProtection="1">
      <protection locked="0"/>
    </xf>
    <xf numFmtId="0" fontId="11" fillId="7" borderId="11" xfId="0" applyFont="1" applyFill="1" applyBorder="1" applyAlignment="1" applyProtection="1">
      <alignment horizontal="centerContinuous"/>
      <protection locked="0"/>
    </xf>
    <xf numFmtId="0" fontId="6" fillId="0" borderId="13" xfId="0" applyFont="1" applyFill="1" applyBorder="1" applyProtection="1">
      <protection locked="0"/>
    </xf>
    <xf numFmtId="0" fontId="0" fillId="0" borderId="14" xfId="1" applyNumberFormat="1" applyFont="1" applyFill="1" applyBorder="1" applyProtection="1">
      <protection locked="0"/>
    </xf>
    <xf numFmtId="0" fontId="0" fillId="5" borderId="15" xfId="0" applyFill="1" applyBorder="1" applyProtection="1"/>
    <xf numFmtId="43" fontId="0" fillId="5" borderId="15" xfId="1" applyFont="1" applyFill="1" applyBorder="1" applyProtection="1"/>
    <xf numFmtId="0" fontId="0" fillId="8" borderId="15" xfId="0" applyFill="1" applyBorder="1" applyProtection="1"/>
    <xf numFmtId="1" fontId="0" fillId="0" borderId="15" xfId="0" applyNumberFormat="1" applyBorder="1" applyProtection="1"/>
    <xf numFmtId="43" fontId="2" fillId="0" borderId="0" xfId="0" applyNumberFormat="1" applyFont="1" applyProtection="1"/>
    <xf numFmtId="165" fontId="0" fillId="0" borderId="15" xfId="0" applyNumberFormat="1" applyBorder="1" applyProtection="1"/>
    <xf numFmtId="0" fontId="0" fillId="4" borderId="16" xfId="0" applyFill="1" applyBorder="1" applyProtection="1">
      <protection locked="0"/>
    </xf>
    <xf numFmtId="0" fontId="5" fillId="0" borderId="0" xfId="0" applyFont="1" applyProtection="1">
      <protection locked="0"/>
    </xf>
    <xf numFmtId="0" fontId="0" fillId="5" borderId="17" xfId="0" applyFill="1" applyBorder="1" applyProtection="1">
      <protection locked="0"/>
    </xf>
    <xf numFmtId="166" fontId="0" fillId="0" borderId="17" xfId="0" applyNumberFormat="1" applyBorder="1" applyAlignment="1" applyProtection="1">
      <alignment vertical="center"/>
      <protection locked="0"/>
    </xf>
    <xf numFmtId="43" fontId="0" fillId="0" borderId="17" xfId="1" applyFont="1" applyBorder="1" applyProtection="1">
      <protection locked="0"/>
    </xf>
    <xf numFmtId="9" fontId="0" fillId="0" borderId="0" xfId="2" applyFont="1" applyProtection="1">
      <protection locked="0"/>
    </xf>
    <xf numFmtId="10" fontId="0" fillId="4" borderId="18" xfId="0" applyNumberFormat="1" applyFill="1" applyBorder="1" applyProtection="1">
      <protection locked="0"/>
    </xf>
    <xf numFmtId="10" fontId="0" fillId="0" borderId="0" xfId="0" applyNumberFormat="1" applyFill="1" applyBorder="1" applyProtection="1">
      <protection locked="0"/>
    </xf>
    <xf numFmtId="0" fontId="0" fillId="0" borderId="0" xfId="0" applyBorder="1" applyProtection="1">
      <protection locked="0"/>
    </xf>
    <xf numFmtId="9" fontId="0" fillId="0" borderId="0" xfId="0" applyNumberFormat="1" applyFill="1" applyBorder="1" applyProtection="1">
      <protection locked="0"/>
    </xf>
    <xf numFmtId="9" fontId="0" fillId="0" borderId="0" xfId="0" applyNumberFormat="1" applyFill="1" applyProtection="1">
      <protection locked="0"/>
    </xf>
    <xf numFmtId="9" fontId="0" fillId="0" borderId="0" xfId="0" applyNumberFormat="1" applyProtection="1">
      <protection locked="0"/>
    </xf>
    <xf numFmtId="0" fontId="0" fillId="0" borderId="0" xfId="0" applyFill="1" applyProtection="1">
      <protection locked="0"/>
    </xf>
    <xf numFmtId="0" fontId="0" fillId="0" borderId="0" xfId="0" applyAlignment="1" applyProtection="1">
      <alignment vertical="center"/>
      <protection locked="0"/>
    </xf>
    <xf numFmtId="0" fontId="12" fillId="0" borderId="0" xfId="0" applyFont="1" applyAlignment="1" applyProtection="1">
      <alignment horizontal="centerContinuous"/>
      <protection locked="0"/>
    </xf>
    <xf numFmtId="43" fontId="0" fillId="0" borderId="0" xfId="1" applyFont="1" applyAlignment="1" applyProtection="1">
      <alignment horizontal="centerContinuous"/>
      <protection locked="0"/>
    </xf>
    <xf numFmtId="0" fontId="13" fillId="0" borderId="0" xfId="0" applyFont="1" applyAlignment="1" applyProtection="1">
      <alignment horizontal="centerContinuous"/>
      <protection locked="0"/>
    </xf>
    <xf numFmtId="167" fontId="0" fillId="0" borderId="0" xfId="0" applyNumberFormat="1" applyAlignment="1" applyProtection="1">
      <alignment horizontal="centerContinuous"/>
      <protection locked="0"/>
    </xf>
    <xf numFmtId="0" fontId="0" fillId="9" borderId="0" xfId="0" applyFill="1" applyProtection="1">
      <protection locked="0"/>
    </xf>
    <xf numFmtId="0" fontId="0" fillId="9" borderId="15" xfId="0" applyFill="1" applyBorder="1" applyProtection="1">
      <protection locked="0"/>
    </xf>
    <xf numFmtId="43" fontId="0" fillId="10" borderId="15" xfId="1" applyFont="1" applyFill="1" applyBorder="1" applyProtection="1">
      <protection locked="0"/>
    </xf>
    <xf numFmtId="0" fontId="0" fillId="5" borderId="11" xfId="0" applyFill="1" applyBorder="1" applyProtection="1">
      <protection locked="0"/>
    </xf>
    <xf numFmtId="43" fontId="0" fillId="5" borderId="11" xfId="1" applyFont="1" applyFill="1" applyBorder="1" applyProtection="1">
      <protection locked="0"/>
    </xf>
    <xf numFmtId="167" fontId="0" fillId="5" borderId="11" xfId="0" applyNumberFormat="1" applyFill="1" applyBorder="1" applyProtection="1">
      <protection locked="0"/>
    </xf>
    <xf numFmtId="0" fontId="0" fillId="0" borderId="11" xfId="0" applyBorder="1" applyAlignment="1" applyProtection="1">
      <alignment horizontal="centerContinuous"/>
      <protection locked="0"/>
    </xf>
    <xf numFmtId="0" fontId="0" fillId="0" borderId="11" xfId="0" applyBorder="1" applyAlignment="1" applyProtection="1">
      <protection locked="0"/>
    </xf>
    <xf numFmtId="43" fontId="0" fillId="0" borderId="11" xfId="1" applyFont="1" applyBorder="1" applyProtection="1"/>
    <xf numFmtId="0" fontId="0" fillId="0" borderId="11" xfId="0" applyBorder="1" applyProtection="1">
      <protection locked="0"/>
    </xf>
    <xf numFmtId="167" fontId="0" fillId="0" borderId="11" xfId="0" applyNumberFormat="1" applyBorder="1" applyProtection="1"/>
    <xf numFmtId="167" fontId="0" fillId="0" borderId="0" xfId="0" applyNumberFormat="1" applyBorder="1" applyProtection="1">
      <protection locked="0"/>
    </xf>
    <xf numFmtId="167" fontId="0" fillId="0" borderId="0" xfId="0" applyNumberFormat="1" applyProtection="1">
      <protection locked="0"/>
    </xf>
    <xf numFmtId="43" fontId="14" fillId="5" borderId="11" xfId="1" applyFont="1" applyFill="1" applyBorder="1" applyAlignment="1" applyProtection="1">
      <alignment horizontal="centerContinuous"/>
      <protection locked="0"/>
    </xf>
    <xf numFmtId="164" fontId="0" fillId="0" borderId="11" xfId="1" applyNumberFormat="1" applyFont="1" applyBorder="1" applyProtection="1">
      <protection locked="0"/>
    </xf>
  </cellXfs>
  <cellStyles count="3">
    <cellStyle name="Comma" xfId="1" builtinId="3"/>
    <cellStyle name="Normal" xfId="0" builtinId="0"/>
    <cellStyle name="Percent" xfId="2" builtinId="5"/>
  </cellStyles>
  <dxfs count="8"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border diagonalUp="0" diagonalDown="0" outline="0">
        <left style="hair">
          <color theme="0" tint="-0.24994659260841701"/>
        </left>
        <right style="hair">
          <color auto="1"/>
        </right>
        <top/>
        <bottom/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 outline="0">
        <left style="hair">
          <color theme="0" tint="-0.24994659260841701"/>
        </left>
        <right style="hair">
          <color auto="1"/>
        </right>
        <top/>
        <bottom/>
      </border>
    </dxf>
    <dxf>
      <border>
        <top style="hair">
          <color theme="0" tint="-0.24994659260841701"/>
        </top>
      </border>
    </dxf>
    <dxf>
      <border>
        <bottom style="hair">
          <color theme="0" tint="-0.24994659260841701"/>
        </bottom>
      </border>
    </dxf>
    <dxf>
      <border diagonalUp="0" diagonalDown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hair">
          <color theme="0" tint="-0.24994659260841701"/>
        </left>
        <right style="hair">
          <color theme="0" tint="-0.24994659260841701"/>
        </right>
        <top/>
        <bottom/>
        <vertical style="hair">
          <color theme="0" tint="-0.24994659260841701"/>
        </vertical>
        <horizontal style="hair">
          <color theme="0" tint="-0.24994659260841701"/>
        </horizontal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Trend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52373814960215E-2"/>
          <c:y val="0.32759662696687825"/>
          <c:w val="0.88993669948673637"/>
          <c:h val="0.31134695296879072"/>
        </c:manualLayout>
      </c:layout>
      <c:lineChart>
        <c:grouping val="standard"/>
        <c:varyColors val="0"/>
        <c:ser>
          <c:idx val="0"/>
          <c:order val="0"/>
          <c:tx>
            <c:strRef>
              <c:f>'[1]Savings Plan'!$C$19</c:f>
              <c:strCache>
                <c:ptCount val="1"/>
                <c:pt idx="0">
                  <c:v>Amount Saved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'[1]Savings Plan'!$B$20:$B$70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'[1]Savings Plan'!$C$20:$C$49</c:f>
              <c:numCache>
                <c:formatCode>_(* #,##0.00_);_(* \(#,##0.00\);_(* "-"??_);_(@_)</c:formatCode>
                <c:ptCount val="30"/>
                <c:pt idx="0">
                  <c:v>40000.000000000029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17-49BE-8C23-A3186C53B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175264"/>
        <c:axId val="512176928"/>
      </c:lineChart>
      <c:dateAx>
        <c:axId val="51217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76928"/>
        <c:crosses val="autoZero"/>
        <c:auto val="0"/>
        <c:lblOffset val="100"/>
        <c:baseTimeUnit val="months"/>
      </c:dateAx>
      <c:valAx>
        <c:axId val="5121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7526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14598</xdr:colOff>
      <xdr:row>2</xdr:row>
      <xdr:rowOff>7299</xdr:rowOff>
    </xdr:from>
    <xdr:to>
      <xdr:col>9</xdr:col>
      <xdr:colOff>1510861</xdr:colOff>
      <xdr:row>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58391</xdr:colOff>
      <xdr:row>4</xdr:row>
      <xdr:rowOff>58391</xdr:rowOff>
    </xdr:from>
    <xdr:to>
      <xdr:col>24</xdr:col>
      <xdr:colOff>0</xdr:colOff>
      <xdr:row>4</xdr:row>
      <xdr:rowOff>65689</xdr:rowOff>
    </xdr:to>
    <xdr:cxnSp macro="">
      <xdr:nvCxnSpPr>
        <xdr:cNvPr id="3" name="Straight Arrow Connector 2"/>
        <xdr:cNvCxnSpPr/>
      </xdr:nvCxnSpPr>
      <xdr:spPr>
        <a:xfrm>
          <a:off x="25896541" y="852141"/>
          <a:ext cx="1548159" cy="7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</xdr:row>
      <xdr:rowOff>0</xdr:rowOff>
    </xdr:from>
    <xdr:to>
      <xdr:col>26</xdr:col>
      <xdr:colOff>1656839</xdr:colOff>
      <xdr:row>4</xdr:row>
      <xdr:rowOff>29195</xdr:rowOff>
    </xdr:to>
    <xdr:cxnSp macro="">
      <xdr:nvCxnSpPr>
        <xdr:cNvPr id="4" name="Straight Arrow Connector 3"/>
        <xdr:cNvCxnSpPr/>
      </xdr:nvCxnSpPr>
      <xdr:spPr>
        <a:xfrm>
          <a:off x="29711650" y="793750"/>
          <a:ext cx="1656839" cy="29195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15</xdr:col>
      <xdr:colOff>576609</xdr:colOff>
      <xdr:row>5</xdr:row>
      <xdr:rowOff>109482</xdr:rowOff>
    </xdr:from>
    <xdr:to>
      <xdr:col>15</xdr:col>
      <xdr:colOff>598506</xdr:colOff>
      <xdr:row>8</xdr:row>
      <xdr:rowOff>182471</xdr:rowOff>
    </xdr:to>
    <xdr:cxnSp macro="">
      <xdr:nvCxnSpPr>
        <xdr:cNvPr id="5" name="Straight Arrow Connector 4"/>
        <xdr:cNvCxnSpPr/>
      </xdr:nvCxnSpPr>
      <xdr:spPr>
        <a:xfrm>
          <a:off x="17080259" y="1106432"/>
          <a:ext cx="21897" cy="68258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562011</xdr:colOff>
      <xdr:row>13</xdr:row>
      <xdr:rowOff>43793</xdr:rowOff>
    </xdr:from>
    <xdr:to>
      <xdr:col>17</xdr:col>
      <xdr:colOff>576609</xdr:colOff>
      <xdr:row>16</xdr:row>
      <xdr:rowOff>58391</xdr:rowOff>
    </xdr:to>
    <xdr:cxnSp macro="">
      <xdr:nvCxnSpPr>
        <xdr:cNvPr id="6" name="Straight Arrow Connector 5"/>
        <xdr:cNvCxnSpPr/>
      </xdr:nvCxnSpPr>
      <xdr:spPr>
        <a:xfrm flipH="1" flipV="1">
          <a:off x="18970661" y="2666343"/>
          <a:ext cx="14598" cy="586098"/>
        </a:xfrm>
        <a:prstGeom prst="straightConnector1">
          <a:avLst/>
        </a:prstGeom>
        <a:ln w="571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vings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vings Plan"/>
      <sheetName val="Plans"/>
      <sheetName val="Savings Plan (2)"/>
    </sheetNames>
    <sheetDataSet>
      <sheetData sheetId="0">
        <row r="12">
          <cell r="C12">
            <v>40000.000000000029</v>
          </cell>
        </row>
        <row r="19">
          <cell r="C19" t="str">
            <v>Amount Saved</v>
          </cell>
        </row>
        <row r="20">
          <cell r="B20" t="str">
            <v>Jan</v>
          </cell>
          <cell r="C20">
            <v>40000.000000000029</v>
          </cell>
        </row>
        <row r="21">
          <cell r="B21" t="str">
            <v>Feb</v>
          </cell>
        </row>
        <row r="22">
          <cell r="B22" t="str">
            <v>Mar</v>
          </cell>
        </row>
        <row r="23">
          <cell r="B23" t="str">
            <v>Apr</v>
          </cell>
        </row>
        <row r="24">
          <cell r="B24" t="str">
            <v>May</v>
          </cell>
        </row>
        <row r="25">
          <cell r="B25" t="str">
            <v>Jun</v>
          </cell>
        </row>
        <row r="26">
          <cell r="B26" t="str">
            <v>Jul</v>
          </cell>
        </row>
        <row r="27">
          <cell r="B27" t="str">
            <v>Aug</v>
          </cell>
        </row>
        <row r="28">
          <cell r="B28" t="str">
            <v>Sep</v>
          </cell>
        </row>
        <row r="29">
          <cell r="B29" t="str">
            <v>Oct</v>
          </cell>
        </row>
        <row r="30">
          <cell r="B30" t="str">
            <v>Nov</v>
          </cell>
        </row>
        <row r="31">
          <cell r="B31" t="str">
            <v>Dec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P2:S3" totalsRowShown="0" headerRowDxfId="7" dataDxfId="6" headerRowBorderDxfId="4" tableBorderDxfId="5" totalsRowBorderDxfId="3" dataCellStyle="Comma">
  <autoFilter ref="P2:S3"/>
  <tableColumns count="4">
    <tableColumn id="1" name="X" dataDxfId="2" dataCellStyle="Comma">
      <calculatedColumnFormula>W6</calculatedColumnFormula>
    </tableColumn>
    <tableColumn id="2" name="Y" dataDxfId="1" dataCellStyle="Comma">
      <calculatedColumnFormula>Z4</calculatedColumnFormula>
    </tableColumn>
    <tableColumn id="9" name="Z">
      <calculatedColumnFormula>AC4</calculatedColumnFormula>
    </tableColumn>
    <tableColumn id="8" name="B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1316"/>
  <sheetViews>
    <sheetView showGridLines="0" workbookViewId="0">
      <selection activeCell="D13" sqref="D13"/>
    </sheetView>
  </sheetViews>
  <sheetFormatPr defaultColWidth="8.7265625" defaultRowHeight="14.5" x14ac:dyDescent="0.35"/>
  <cols>
    <col min="1" max="1" width="3.81640625" style="1" customWidth="1"/>
    <col min="2" max="2" width="15.1796875" style="1" customWidth="1"/>
    <col min="3" max="3" width="21.08984375" style="1" customWidth="1"/>
    <col min="4" max="4" width="24.90625" style="1" bestFit="1" customWidth="1"/>
    <col min="5" max="5" width="8.7265625" style="1"/>
    <col min="6" max="6" width="10.08984375" style="1" bestFit="1" customWidth="1"/>
    <col min="7" max="7" width="25.6328125" style="1" bestFit="1" customWidth="1"/>
    <col min="8" max="9" width="23.08984375" style="1" customWidth="1"/>
    <col min="10" max="10" width="22.08984375" style="1" customWidth="1"/>
    <col min="11" max="11" width="23.6328125" style="1" customWidth="1"/>
    <col min="12" max="15" width="8.7265625" style="1"/>
    <col min="16" max="16" width="15.1796875" style="1" customWidth="1"/>
    <col min="17" max="17" width="12.08984375" style="1" customWidth="1"/>
    <col min="18" max="20" width="14.1796875" style="1" customWidth="1"/>
    <col min="21" max="21" width="28" style="1" customWidth="1"/>
    <col min="22" max="22" width="20.36328125" style="1" customWidth="1"/>
    <col min="23" max="23" width="15.453125" style="1" customWidth="1"/>
    <col min="24" max="24" width="23" style="1" customWidth="1"/>
    <col min="25" max="25" width="10.54296875" style="1" bestFit="1" customWidth="1"/>
    <col min="26" max="26" width="21.90625" style="1" customWidth="1"/>
    <col min="27" max="27" width="23.90625" style="1" customWidth="1"/>
    <col min="28" max="28" width="10.26953125" style="1" customWidth="1"/>
    <col min="29" max="29" width="20.453125" style="1" customWidth="1"/>
    <col min="30" max="51" width="10.26953125" style="1" customWidth="1"/>
    <col min="52" max="52" width="20.08984375" style="1" customWidth="1"/>
    <col min="53" max="53" width="8.7265625" style="1" customWidth="1"/>
    <col min="54" max="54" width="8.7265625" style="70" customWidth="1"/>
    <col min="55" max="57" width="8.7265625" style="1"/>
    <col min="58" max="58" width="9.1796875" style="71" customWidth="1"/>
    <col min="59" max="16384" width="8.7265625" style="1"/>
  </cols>
  <sheetData>
    <row r="1" spans="2:63" ht="14.5" customHeight="1" x14ac:dyDescent="0.35">
      <c r="E1" s="2" t="s">
        <v>0</v>
      </c>
      <c r="F1" s="2"/>
      <c r="G1" s="2"/>
      <c r="H1" s="2"/>
      <c r="I1" s="2"/>
      <c r="J1" s="2"/>
      <c r="P1" s="3"/>
      <c r="Q1" s="3" t="s">
        <v>1</v>
      </c>
      <c r="R1" s="3"/>
      <c r="S1" s="3"/>
      <c r="T1" s="3"/>
      <c r="AZ1" s="4" t="s">
        <v>2</v>
      </c>
      <c r="BA1" s="5">
        <v>1</v>
      </c>
      <c r="BB1" s="6"/>
      <c r="BC1" s="7" t="s">
        <v>3</v>
      </c>
      <c r="BE1" s="7" t="s">
        <v>4</v>
      </c>
      <c r="BF1" s="8" t="s">
        <v>5</v>
      </c>
    </row>
    <row r="2" spans="2:63" ht="16" customHeight="1" x14ac:dyDescent="0.6">
      <c r="B2" s="9" t="s">
        <v>6</v>
      </c>
      <c r="C2" s="10" t="s">
        <v>7</v>
      </c>
      <c r="E2" s="2"/>
      <c r="F2" s="2"/>
      <c r="G2" s="2"/>
      <c r="H2" s="2"/>
      <c r="I2" s="2"/>
      <c r="J2" s="2"/>
      <c r="P2" s="11" t="s">
        <v>8</v>
      </c>
      <c r="Q2" s="12" t="s">
        <v>9</v>
      </c>
      <c r="R2" s="12" t="s">
        <v>10</v>
      </c>
      <c r="S2" s="13" t="s">
        <v>11</v>
      </c>
      <c r="T2" s="14"/>
      <c r="BA2" s="5">
        <v>2</v>
      </c>
      <c r="BB2" s="15">
        <v>0.1</v>
      </c>
      <c r="BC2" s="15"/>
      <c r="BD2" s="15"/>
      <c r="BE2" s="15"/>
      <c r="BF2" s="15" t="s">
        <v>12</v>
      </c>
      <c r="BG2" s="15"/>
      <c r="BH2" s="15"/>
      <c r="BI2" s="15"/>
      <c r="BJ2" s="15"/>
      <c r="BK2" s="15"/>
    </row>
    <row r="3" spans="2:63" ht="16" customHeight="1" x14ac:dyDescent="0.35">
      <c r="B3" s="16" t="s">
        <v>13</v>
      </c>
      <c r="C3" s="17">
        <f>Table1[Z]</f>
        <v>80000</v>
      </c>
      <c r="P3" s="18">
        <f>W6</f>
        <v>27000</v>
      </c>
      <c r="Q3" s="19">
        <f>Z4</f>
        <v>45000</v>
      </c>
      <c r="R3" s="20">
        <f>AC4</f>
        <v>80000</v>
      </c>
      <c r="S3" s="21">
        <v>100000</v>
      </c>
      <c r="T3" s="21"/>
      <c r="V3" s="3" t="s">
        <v>14</v>
      </c>
      <c r="W3" s="3"/>
      <c r="X3" s="22"/>
      <c r="Y3" s="1" t="s">
        <v>15</v>
      </c>
      <c r="AB3" s="22" t="s">
        <v>16</v>
      </c>
      <c r="AC3" s="22"/>
      <c r="BA3" s="5">
        <v>3</v>
      </c>
      <c r="BB3" s="23">
        <f>BB2+1%</f>
        <v>0.11</v>
      </c>
      <c r="BF3" s="8" t="s">
        <v>17</v>
      </c>
    </row>
    <row r="4" spans="2:63" ht="16" customHeight="1" x14ac:dyDescent="0.35">
      <c r="B4" s="16" t="s">
        <v>18</v>
      </c>
      <c r="C4" s="24">
        <f>10500+200+1000</f>
        <v>11700</v>
      </c>
      <c r="V4" s="25" t="s">
        <v>19</v>
      </c>
      <c r="W4" s="26">
        <v>30000</v>
      </c>
      <c r="X4" s="27"/>
      <c r="Y4" s="25" t="s">
        <v>19</v>
      </c>
      <c r="Z4" s="26">
        <v>45000</v>
      </c>
      <c r="AB4" s="25" t="s">
        <v>19</v>
      </c>
      <c r="AC4" s="26">
        <v>80000</v>
      </c>
      <c r="BA4" s="5">
        <v>4</v>
      </c>
      <c r="BB4" s="23">
        <f t="shared" ref="BB4:BB67" si="0">BB3+1%</f>
        <v>0.12</v>
      </c>
      <c r="BF4" s="8" t="s">
        <v>20</v>
      </c>
    </row>
    <row r="5" spans="2:63" ht="16" customHeight="1" x14ac:dyDescent="0.35">
      <c r="B5" s="16" t="s">
        <v>21</v>
      </c>
      <c r="C5" s="24">
        <f>200*31</f>
        <v>6200</v>
      </c>
      <c r="V5" s="25" t="s">
        <v>22</v>
      </c>
      <c r="W5" s="26">
        <v>3000</v>
      </c>
      <c r="X5" s="27"/>
      <c r="Y5" s="25" t="s">
        <v>22</v>
      </c>
      <c r="Z5" s="26">
        <v>3500</v>
      </c>
      <c r="AB5" s="25" t="s">
        <v>22</v>
      </c>
      <c r="AC5" s="26">
        <v>5000</v>
      </c>
      <c r="BA5" s="5">
        <v>5</v>
      </c>
      <c r="BB5" s="23">
        <f t="shared" si="0"/>
        <v>0.13</v>
      </c>
      <c r="BF5" s="8" t="s">
        <v>23</v>
      </c>
    </row>
    <row r="6" spans="2:63" ht="16" customHeight="1" x14ac:dyDescent="0.35">
      <c r="B6" s="16" t="s">
        <v>24</v>
      </c>
      <c r="C6" s="24">
        <f>100*31</f>
        <v>3100</v>
      </c>
      <c r="V6" s="25" t="s">
        <v>25</v>
      </c>
      <c r="W6" s="26">
        <f>W4-W5</f>
        <v>27000</v>
      </c>
      <c r="X6" s="27"/>
      <c r="Y6" s="25" t="s">
        <v>25</v>
      </c>
      <c r="Z6" s="26">
        <f>Z4-Z5</f>
        <v>41500</v>
      </c>
      <c r="AB6" s="25" t="s">
        <v>25</v>
      </c>
      <c r="AC6" s="26">
        <f>AC4-AC5</f>
        <v>75000</v>
      </c>
      <c r="BA6" s="5">
        <v>6</v>
      </c>
      <c r="BB6" s="23">
        <f t="shared" si="0"/>
        <v>0.14000000000000001</v>
      </c>
      <c r="BF6" s="8" t="s">
        <v>26</v>
      </c>
    </row>
    <row r="7" spans="2:63" ht="16" customHeight="1" x14ac:dyDescent="0.35">
      <c r="B7" s="16" t="s">
        <v>27</v>
      </c>
      <c r="C7" s="24">
        <f>50*31</f>
        <v>1550</v>
      </c>
      <c r="BA7" s="5">
        <v>7</v>
      </c>
      <c r="BB7" s="23">
        <f t="shared" si="0"/>
        <v>0.15000000000000002</v>
      </c>
      <c r="BD7" s="28"/>
      <c r="BF7" s="8" t="s">
        <v>28</v>
      </c>
    </row>
    <row r="8" spans="2:63" ht="16" customHeight="1" x14ac:dyDescent="0.35">
      <c r="B8" s="29" t="s">
        <v>29</v>
      </c>
      <c r="C8" s="30">
        <f>SUM(C4:C7)</f>
        <v>22550</v>
      </c>
      <c r="F8" s="31"/>
      <c r="Y8" s="32"/>
      <c r="BA8" s="5">
        <v>9</v>
      </c>
      <c r="BB8" s="23">
        <f t="shared" si="0"/>
        <v>0.16000000000000003</v>
      </c>
      <c r="BF8" s="8" t="s">
        <v>30</v>
      </c>
    </row>
    <row r="9" spans="2:63" ht="16" customHeight="1" thickBot="1" x14ac:dyDescent="0.4">
      <c r="B9" s="29" t="s">
        <v>31</v>
      </c>
      <c r="C9" s="33">
        <f>C8</f>
        <v>22550</v>
      </c>
      <c r="BA9" s="5">
        <v>10</v>
      </c>
      <c r="BB9" s="23">
        <f t="shared" si="0"/>
        <v>0.17000000000000004</v>
      </c>
      <c r="BF9" s="8" t="s">
        <v>32</v>
      </c>
    </row>
    <row r="10" spans="2:63" ht="16" customHeight="1" thickBot="1" x14ac:dyDescent="0.4">
      <c r="B10" s="29" t="s">
        <v>33</v>
      </c>
      <c r="C10" s="33">
        <f>C3-C9</f>
        <v>57450</v>
      </c>
      <c r="F10" s="32"/>
      <c r="G10" s="34" t="s">
        <v>34</v>
      </c>
      <c r="H10" s="35">
        <f>C995</f>
        <v>40000.000000000029</v>
      </c>
      <c r="P10" s="36" t="s">
        <v>35</v>
      </c>
      <c r="Q10" s="37">
        <f>Q12+Q11</f>
        <v>53000</v>
      </c>
      <c r="R10" s="38">
        <f>SUM(R11:R12)</f>
        <v>52590</v>
      </c>
      <c r="BA10" s="5">
        <v>11</v>
      </c>
      <c r="BB10" s="23">
        <f t="shared" si="0"/>
        <v>0.18000000000000005</v>
      </c>
      <c r="BF10" s="8" t="s">
        <v>36</v>
      </c>
    </row>
    <row r="11" spans="2:63" ht="16" customHeight="1" thickBot="1" x14ac:dyDescent="0.4">
      <c r="B11" s="39" t="s">
        <v>37</v>
      </c>
      <c r="C11" s="40">
        <v>0.50000000000000033</v>
      </c>
      <c r="F11" s="32"/>
      <c r="G11" s="34" t="s">
        <v>38</v>
      </c>
      <c r="H11" s="41">
        <f>D995</f>
        <v>0</v>
      </c>
      <c r="P11" s="42" t="s">
        <v>39</v>
      </c>
      <c r="Q11" s="43">
        <f>Table1[Y]-Table1[X]</f>
        <v>18000</v>
      </c>
      <c r="R11" s="44">
        <f>-319.65+Q11</f>
        <v>17680.349999999999</v>
      </c>
      <c r="Z11" s="32"/>
      <c r="BA11" s="5">
        <v>12</v>
      </c>
      <c r="BB11" s="23">
        <f t="shared" si="0"/>
        <v>0.19000000000000006</v>
      </c>
      <c r="BF11" s="8" t="s">
        <v>40</v>
      </c>
    </row>
    <row r="12" spans="2:63" ht="16" customHeight="1" x14ac:dyDescent="0.35">
      <c r="B12" s="39" t="s">
        <v>41</v>
      </c>
      <c r="C12" s="45">
        <f>C11*C3</f>
        <v>40000.000000000029</v>
      </c>
      <c r="P12" s="42" t="s">
        <v>42</v>
      </c>
      <c r="Q12" s="43">
        <f>Table1[Z]-Table1[Y]</f>
        <v>35000</v>
      </c>
      <c r="R12" s="44">
        <f>-90.35+Q12</f>
        <v>34909.65</v>
      </c>
      <c r="BA12" s="5">
        <v>13</v>
      </c>
      <c r="BB12" s="23">
        <f t="shared" si="0"/>
        <v>0.20000000000000007</v>
      </c>
      <c r="BF12" s="8"/>
    </row>
    <row r="13" spans="2:63" ht="16" customHeight="1" x14ac:dyDescent="0.45">
      <c r="B13" s="39" t="s">
        <v>43</v>
      </c>
      <c r="C13" s="46">
        <f>C12*C14</f>
        <v>40000.000000000029</v>
      </c>
      <c r="F13" s="47"/>
      <c r="G13" s="47"/>
      <c r="H13" s="48" t="s">
        <v>44</v>
      </c>
      <c r="I13" s="47"/>
      <c r="J13" s="47"/>
      <c r="K13" s="47"/>
      <c r="P13" s="42" t="s">
        <v>45</v>
      </c>
      <c r="Q13" s="49">
        <f>Q10-R10</f>
        <v>410</v>
      </c>
      <c r="R13" s="50" t="s">
        <v>46</v>
      </c>
      <c r="BA13" s="5">
        <v>14</v>
      </c>
      <c r="BB13" s="23">
        <f t="shared" si="0"/>
        <v>0.21000000000000008</v>
      </c>
      <c r="BF13" s="8"/>
    </row>
    <row r="14" spans="2:63" ht="16" customHeight="1" x14ac:dyDescent="0.35">
      <c r="B14" s="51" t="s">
        <v>4</v>
      </c>
      <c r="C14" s="52">
        <v>1</v>
      </c>
      <c r="F14" s="53" t="s">
        <v>47</v>
      </c>
      <c r="G14" s="54">
        <v>1000000</v>
      </c>
      <c r="H14" s="54">
        <v>500000</v>
      </c>
      <c r="I14" s="54">
        <v>250000</v>
      </c>
      <c r="J14" s="54">
        <v>150000</v>
      </c>
      <c r="K14" s="54">
        <v>100000</v>
      </c>
      <c r="BA14" s="5">
        <v>15</v>
      </c>
      <c r="BB14" s="23">
        <f t="shared" si="0"/>
        <v>0.22000000000000008</v>
      </c>
      <c r="BF14" s="8"/>
    </row>
    <row r="15" spans="2:63" x14ac:dyDescent="0.35">
      <c r="F15" s="55" t="s">
        <v>4</v>
      </c>
      <c r="G15" s="56">
        <f>IFERROR(G14/$C$13,"")</f>
        <v>24.999999999999982</v>
      </c>
      <c r="H15" s="56">
        <f>IFERROR(H14/$C$13,"")</f>
        <v>12.499999999999991</v>
      </c>
      <c r="I15" s="56">
        <f>IFERROR(I14/$C$13,"")</f>
        <v>6.2499999999999956</v>
      </c>
      <c r="J15" s="56">
        <f>IFERROR(J14/$C$13,"")</f>
        <v>3.7499999999999973</v>
      </c>
      <c r="K15" s="56">
        <f>IFERROR(K14/$C$13,"")</f>
        <v>2.4999999999999982</v>
      </c>
      <c r="BA15" s="5">
        <v>16</v>
      </c>
      <c r="BB15" s="23">
        <f t="shared" si="0"/>
        <v>0.23000000000000009</v>
      </c>
      <c r="BF15" s="8"/>
    </row>
    <row r="16" spans="2:63" x14ac:dyDescent="0.35">
      <c r="B16" s="48" t="s">
        <v>48</v>
      </c>
      <c r="C16" s="57">
        <f>C10-C12</f>
        <v>17449.999999999971</v>
      </c>
      <c r="F16" s="55" t="s">
        <v>49</v>
      </c>
      <c r="G16" s="58">
        <f>IFERROR(G15/12,"")</f>
        <v>2.0833333333333317</v>
      </c>
      <c r="H16" s="58">
        <f t="shared" ref="H16:K16" si="1">IFERROR(H15/12,"")</f>
        <v>1.0416666666666659</v>
      </c>
      <c r="I16" s="58">
        <f t="shared" si="1"/>
        <v>0.52083333333333293</v>
      </c>
      <c r="J16" s="58">
        <f t="shared" si="1"/>
        <v>0.31249999999999978</v>
      </c>
      <c r="K16" s="58">
        <f t="shared" si="1"/>
        <v>0.20833333333333318</v>
      </c>
      <c r="BA16" s="5">
        <v>17</v>
      </c>
      <c r="BB16" s="23">
        <f t="shared" si="0"/>
        <v>0.2400000000000001</v>
      </c>
      <c r="BF16" s="8"/>
    </row>
    <row r="17" spans="2:58" x14ac:dyDescent="0.35">
      <c r="BA17" s="59">
        <v>23</v>
      </c>
      <c r="BB17" s="23">
        <f t="shared" si="0"/>
        <v>0.25000000000000011</v>
      </c>
      <c r="BF17" s="8"/>
    </row>
    <row r="18" spans="2:58" ht="15" thickBot="1" x14ac:dyDescent="0.4">
      <c r="B18" s="60" t="s">
        <v>50</v>
      </c>
      <c r="BA18" s="59">
        <v>24</v>
      </c>
      <c r="BB18" s="23">
        <f t="shared" si="0"/>
        <v>0.26000000000000012</v>
      </c>
      <c r="BF18" s="8"/>
    </row>
    <row r="19" spans="2:58" ht="15" thickBot="1" x14ac:dyDescent="0.4">
      <c r="B19" s="61" t="s">
        <v>51</v>
      </c>
      <c r="C19" s="61" t="s">
        <v>52</v>
      </c>
      <c r="D19" s="61" t="s">
        <v>53</v>
      </c>
      <c r="BA19" s="59">
        <v>25</v>
      </c>
      <c r="BB19" s="23">
        <f t="shared" si="0"/>
        <v>0.27000000000000013</v>
      </c>
      <c r="BF19" s="8"/>
    </row>
    <row r="20" spans="2:58" ht="15" thickBot="1" x14ac:dyDescent="0.4">
      <c r="B20" s="62" t="s">
        <v>5</v>
      </c>
      <c r="C20" s="63">
        <f>C12</f>
        <v>40000.000000000029</v>
      </c>
      <c r="D20" s="63">
        <f>IFERROR(IF(C12-C20=C12,"",C12-C20),"")</f>
        <v>0</v>
      </c>
      <c r="G20" s="64"/>
      <c r="BA20" s="59">
        <v>26</v>
      </c>
      <c r="BB20" s="23">
        <f t="shared" si="0"/>
        <v>0.28000000000000014</v>
      </c>
      <c r="BF20" s="8"/>
    </row>
    <row r="21" spans="2:58" ht="15" thickBot="1" x14ac:dyDescent="0.4">
      <c r="B21" s="62" t="s">
        <v>12</v>
      </c>
      <c r="C21" s="63"/>
      <c r="D21" s="63" t="str">
        <f t="shared" ref="D21:D34" si="2">IFERROR(IF(C13-C21=C13,"",C13-C21),"")</f>
        <v/>
      </c>
      <c r="Q21" s="1" t="s">
        <v>54</v>
      </c>
      <c r="BA21" s="59">
        <v>27</v>
      </c>
      <c r="BB21" s="23">
        <f t="shared" si="0"/>
        <v>0.29000000000000015</v>
      </c>
      <c r="BF21" s="8"/>
    </row>
    <row r="22" spans="2:58" ht="15" thickBot="1" x14ac:dyDescent="0.4">
      <c r="B22" s="62" t="s">
        <v>17</v>
      </c>
      <c r="C22" s="63"/>
      <c r="D22" s="63" t="str">
        <f t="shared" si="2"/>
        <v/>
      </c>
      <c r="BA22" s="59">
        <v>28</v>
      </c>
      <c r="BB22" s="23">
        <f t="shared" si="0"/>
        <v>0.30000000000000016</v>
      </c>
      <c r="BF22" s="8"/>
    </row>
    <row r="23" spans="2:58" ht="15" thickBot="1" x14ac:dyDescent="0.4">
      <c r="B23" s="62" t="s">
        <v>20</v>
      </c>
      <c r="C23" s="63"/>
      <c r="D23" s="63" t="str">
        <f t="shared" si="2"/>
        <v/>
      </c>
      <c r="BA23" s="59">
        <v>29</v>
      </c>
      <c r="BB23" s="23">
        <f t="shared" si="0"/>
        <v>0.31000000000000016</v>
      </c>
      <c r="BF23" s="8"/>
    </row>
    <row r="24" spans="2:58" ht="15" thickBot="1" x14ac:dyDescent="0.4">
      <c r="B24" s="62" t="s">
        <v>23</v>
      </c>
      <c r="C24" s="63"/>
      <c r="D24" s="63" t="str">
        <f t="shared" si="2"/>
        <v/>
      </c>
      <c r="BA24" s="59">
        <v>30</v>
      </c>
      <c r="BB24" s="23">
        <f t="shared" si="0"/>
        <v>0.32000000000000017</v>
      </c>
      <c r="BF24" s="8"/>
    </row>
    <row r="25" spans="2:58" ht="15" thickBot="1" x14ac:dyDescent="0.4">
      <c r="B25" s="62" t="s">
        <v>26</v>
      </c>
      <c r="C25" s="63"/>
      <c r="D25" s="63" t="str">
        <f t="shared" si="2"/>
        <v/>
      </c>
      <c r="BA25" s="59">
        <v>31</v>
      </c>
      <c r="BB25" s="23">
        <f t="shared" si="0"/>
        <v>0.33000000000000018</v>
      </c>
      <c r="BF25" s="8"/>
    </row>
    <row r="26" spans="2:58" ht="15" thickBot="1" x14ac:dyDescent="0.4">
      <c r="B26" s="62" t="s">
        <v>28</v>
      </c>
      <c r="C26" s="63"/>
      <c r="D26" s="63" t="str">
        <f t="shared" si="2"/>
        <v/>
      </c>
      <c r="BA26" s="59">
        <v>32</v>
      </c>
      <c r="BB26" s="23">
        <f t="shared" si="0"/>
        <v>0.34000000000000019</v>
      </c>
      <c r="BF26" s="8"/>
    </row>
    <row r="27" spans="2:58" ht="15" thickBot="1" x14ac:dyDescent="0.4">
      <c r="B27" s="62" t="s">
        <v>30</v>
      </c>
      <c r="C27" s="63"/>
      <c r="D27" s="63" t="str">
        <f t="shared" si="2"/>
        <v/>
      </c>
      <c r="BA27" s="59">
        <v>33</v>
      </c>
      <c r="BB27" s="23">
        <f t="shared" si="0"/>
        <v>0.3500000000000002</v>
      </c>
      <c r="BF27" s="8"/>
    </row>
    <row r="28" spans="2:58" ht="15" thickBot="1" x14ac:dyDescent="0.4">
      <c r="B28" s="62" t="s">
        <v>55</v>
      </c>
      <c r="C28" s="63"/>
      <c r="D28" s="63" t="str">
        <f t="shared" si="2"/>
        <v/>
      </c>
      <c r="BA28" s="59">
        <v>34</v>
      </c>
      <c r="BB28" s="23">
        <f t="shared" si="0"/>
        <v>0.36000000000000021</v>
      </c>
      <c r="BF28" s="8"/>
    </row>
    <row r="29" spans="2:58" ht="15" thickBot="1" x14ac:dyDescent="0.4">
      <c r="B29" s="62" t="s">
        <v>32</v>
      </c>
      <c r="C29" s="63"/>
      <c r="D29" s="63" t="str">
        <f t="shared" si="2"/>
        <v/>
      </c>
      <c r="BA29" s="59">
        <v>35</v>
      </c>
      <c r="BB29" s="23">
        <f t="shared" si="0"/>
        <v>0.37000000000000022</v>
      </c>
      <c r="BF29" s="8"/>
    </row>
    <row r="30" spans="2:58" ht="15" thickBot="1" x14ac:dyDescent="0.4">
      <c r="B30" s="62" t="s">
        <v>36</v>
      </c>
      <c r="C30" s="63"/>
      <c r="D30" s="63" t="str">
        <f t="shared" si="2"/>
        <v/>
      </c>
      <c r="BA30" s="59">
        <v>36</v>
      </c>
      <c r="BB30" s="23">
        <f t="shared" si="0"/>
        <v>0.38000000000000023</v>
      </c>
      <c r="BF30" s="8"/>
    </row>
    <row r="31" spans="2:58" ht="15" thickBot="1" x14ac:dyDescent="0.4">
      <c r="B31" s="62" t="s">
        <v>40</v>
      </c>
      <c r="C31" s="63"/>
      <c r="D31" s="63" t="str">
        <f t="shared" si="2"/>
        <v/>
      </c>
      <c r="BA31" s="59">
        <v>37</v>
      </c>
      <c r="BB31" s="23">
        <f t="shared" si="0"/>
        <v>0.39000000000000024</v>
      </c>
      <c r="BF31" s="8"/>
    </row>
    <row r="32" spans="2:58" ht="15" thickBot="1" x14ac:dyDescent="0.4">
      <c r="B32" s="62"/>
      <c r="C32" s="63"/>
      <c r="D32" s="63" t="str">
        <f t="shared" si="2"/>
        <v/>
      </c>
      <c r="BA32" s="59">
        <v>38</v>
      </c>
      <c r="BB32" s="23">
        <f t="shared" si="0"/>
        <v>0.40000000000000024</v>
      </c>
      <c r="BF32" s="8"/>
    </row>
    <row r="33" spans="2:58" ht="15" thickBot="1" x14ac:dyDescent="0.4">
      <c r="B33" s="62"/>
      <c r="C33" s="63"/>
      <c r="D33" s="63" t="str">
        <f t="shared" si="2"/>
        <v/>
      </c>
      <c r="BA33" s="59">
        <v>39</v>
      </c>
      <c r="BB33" s="23">
        <f t="shared" si="0"/>
        <v>0.41000000000000025</v>
      </c>
      <c r="BF33" s="8"/>
    </row>
    <row r="34" spans="2:58" ht="15" thickBot="1" x14ac:dyDescent="0.4">
      <c r="B34" s="62"/>
      <c r="C34" s="63"/>
      <c r="D34" s="63" t="str">
        <f t="shared" si="2"/>
        <v/>
      </c>
      <c r="BA34" s="59">
        <v>40</v>
      </c>
      <c r="BB34" s="23">
        <f t="shared" si="0"/>
        <v>0.42000000000000026</v>
      </c>
      <c r="BF34" s="8"/>
    </row>
    <row r="35" spans="2:58" ht="15" thickBot="1" x14ac:dyDescent="0.4">
      <c r="B35" s="62"/>
      <c r="C35" s="63"/>
      <c r="D35" s="63"/>
      <c r="BA35" s="59">
        <v>41</v>
      </c>
      <c r="BB35" s="23">
        <f t="shared" si="0"/>
        <v>0.43000000000000027</v>
      </c>
      <c r="BF35" s="8"/>
    </row>
    <row r="36" spans="2:58" ht="15" thickBot="1" x14ac:dyDescent="0.4">
      <c r="B36" s="62"/>
      <c r="C36" s="63"/>
      <c r="D36" s="63"/>
      <c r="BA36" s="59">
        <v>42</v>
      </c>
      <c r="BB36" s="23">
        <f t="shared" si="0"/>
        <v>0.44000000000000028</v>
      </c>
      <c r="BF36" s="8"/>
    </row>
    <row r="37" spans="2:58" ht="15" thickBot="1" x14ac:dyDescent="0.4">
      <c r="B37" s="62"/>
      <c r="C37" s="63"/>
      <c r="D37" s="63"/>
      <c r="BA37" s="59">
        <v>43</v>
      </c>
      <c r="BB37" s="23">
        <f t="shared" si="0"/>
        <v>0.45000000000000029</v>
      </c>
      <c r="BF37" s="8"/>
    </row>
    <row r="38" spans="2:58" ht="15" thickBot="1" x14ac:dyDescent="0.4">
      <c r="B38" s="62"/>
      <c r="C38" s="63"/>
      <c r="D38" s="63"/>
      <c r="BA38" s="59">
        <v>44</v>
      </c>
      <c r="BB38" s="23">
        <f t="shared" si="0"/>
        <v>0.4600000000000003</v>
      </c>
      <c r="BF38" s="8"/>
    </row>
    <row r="39" spans="2:58" ht="15" thickBot="1" x14ac:dyDescent="0.4">
      <c r="B39" s="62"/>
      <c r="C39" s="63"/>
      <c r="D39" s="63"/>
      <c r="BA39" s="59">
        <v>45</v>
      </c>
      <c r="BB39" s="23">
        <f t="shared" si="0"/>
        <v>0.47000000000000031</v>
      </c>
      <c r="BF39" s="8"/>
    </row>
    <row r="40" spans="2:58" ht="15" thickBot="1" x14ac:dyDescent="0.4">
      <c r="B40" s="62"/>
      <c r="C40" s="63"/>
      <c r="D40" s="63"/>
      <c r="BA40" s="59">
        <v>46</v>
      </c>
      <c r="BB40" s="23">
        <f t="shared" si="0"/>
        <v>0.48000000000000032</v>
      </c>
      <c r="BF40" s="8"/>
    </row>
    <row r="41" spans="2:58" ht="15" thickBot="1" x14ac:dyDescent="0.4">
      <c r="B41" s="62"/>
      <c r="C41" s="63"/>
      <c r="D41" s="63"/>
      <c r="BA41" s="59">
        <v>47</v>
      </c>
      <c r="BB41" s="23">
        <f t="shared" si="0"/>
        <v>0.49000000000000032</v>
      </c>
      <c r="BF41" s="8"/>
    </row>
    <row r="42" spans="2:58" ht="15" thickBot="1" x14ac:dyDescent="0.4">
      <c r="B42" s="62"/>
      <c r="C42" s="63"/>
      <c r="D42" s="63"/>
      <c r="BA42" s="59">
        <v>48</v>
      </c>
      <c r="BB42" s="23">
        <f t="shared" si="0"/>
        <v>0.50000000000000033</v>
      </c>
      <c r="BF42" s="8"/>
    </row>
    <row r="43" spans="2:58" ht="15" thickBot="1" x14ac:dyDescent="0.4">
      <c r="B43" s="62"/>
      <c r="C43" s="63"/>
      <c r="D43" s="63"/>
      <c r="BA43" s="59">
        <v>49</v>
      </c>
      <c r="BB43" s="23">
        <f t="shared" si="0"/>
        <v>0.51000000000000034</v>
      </c>
      <c r="BF43" s="8"/>
    </row>
    <row r="44" spans="2:58" ht="15" thickBot="1" x14ac:dyDescent="0.4">
      <c r="B44" s="62"/>
      <c r="C44" s="63"/>
      <c r="D44" s="63"/>
      <c r="BA44" s="59">
        <v>50</v>
      </c>
      <c r="BB44" s="23">
        <f t="shared" si="0"/>
        <v>0.52000000000000035</v>
      </c>
      <c r="BF44" s="8"/>
    </row>
    <row r="45" spans="2:58" ht="15" thickBot="1" x14ac:dyDescent="0.4">
      <c r="B45" s="62"/>
      <c r="C45" s="63"/>
      <c r="D45" s="63"/>
      <c r="BA45" s="59">
        <v>51</v>
      </c>
      <c r="BB45" s="23">
        <f t="shared" si="0"/>
        <v>0.53000000000000036</v>
      </c>
      <c r="BF45" s="8"/>
    </row>
    <row r="46" spans="2:58" ht="15" thickBot="1" x14ac:dyDescent="0.4">
      <c r="B46" s="62"/>
      <c r="C46" s="63"/>
      <c r="D46" s="63"/>
      <c r="BA46" s="59">
        <v>52</v>
      </c>
      <c r="BB46" s="23">
        <f t="shared" si="0"/>
        <v>0.54000000000000037</v>
      </c>
      <c r="BF46" s="8"/>
    </row>
    <row r="47" spans="2:58" ht="15" thickBot="1" x14ac:dyDescent="0.4">
      <c r="B47" s="62"/>
      <c r="C47" s="63"/>
      <c r="D47" s="63"/>
      <c r="BA47" s="59">
        <v>53</v>
      </c>
      <c r="BB47" s="23">
        <f t="shared" si="0"/>
        <v>0.55000000000000038</v>
      </c>
      <c r="BF47" s="8"/>
    </row>
    <row r="48" spans="2:58" ht="15" thickBot="1" x14ac:dyDescent="0.4">
      <c r="B48" s="62"/>
      <c r="C48" s="63"/>
      <c r="D48" s="63"/>
      <c r="BA48" s="59">
        <v>54</v>
      </c>
      <c r="BB48" s="23">
        <f t="shared" si="0"/>
        <v>0.56000000000000039</v>
      </c>
      <c r="BF48" s="8"/>
    </row>
    <row r="49" spans="2:58" ht="15" thickBot="1" x14ac:dyDescent="0.4">
      <c r="B49" s="62"/>
      <c r="C49" s="63"/>
      <c r="D49" s="63"/>
      <c r="BA49" s="59">
        <v>55</v>
      </c>
      <c r="BB49" s="23">
        <f t="shared" si="0"/>
        <v>0.5700000000000004</v>
      </c>
      <c r="BF49" s="8"/>
    </row>
    <row r="50" spans="2:58" ht="15" thickBot="1" x14ac:dyDescent="0.4">
      <c r="B50" s="62"/>
      <c r="C50" s="63"/>
      <c r="D50" s="63"/>
      <c r="BA50" s="59">
        <v>56</v>
      </c>
      <c r="BB50" s="23">
        <f t="shared" si="0"/>
        <v>0.5800000000000004</v>
      </c>
      <c r="BF50" s="8"/>
    </row>
    <row r="51" spans="2:58" ht="15" thickBot="1" x14ac:dyDescent="0.4">
      <c r="B51" s="62"/>
      <c r="C51" s="63"/>
      <c r="D51" s="63"/>
      <c r="BA51" s="59">
        <v>57</v>
      </c>
      <c r="BB51" s="23">
        <f t="shared" si="0"/>
        <v>0.59000000000000041</v>
      </c>
      <c r="BF51" s="8"/>
    </row>
    <row r="52" spans="2:58" ht="15" thickBot="1" x14ac:dyDescent="0.4">
      <c r="B52" s="62"/>
      <c r="C52" s="63"/>
      <c r="D52" s="63"/>
      <c r="BA52" s="59">
        <v>58</v>
      </c>
      <c r="BB52" s="23">
        <f t="shared" si="0"/>
        <v>0.60000000000000042</v>
      </c>
      <c r="BF52" s="8"/>
    </row>
    <row r="53" spans="2:58" ht="15" thickBot="1" x14ac:dyDescent="0.4">
      <c r="B53" s="62"/>
      <c r="C53" s="63"/>
      <c r="D53" s="63"/>
      <c r="BA53" s="59">
        <v>59</v>
      </c>
      <c r="BB53" s="23">
        <f t="shared" si="0"/>
        <v>0.61000000000000043</v>
      </c>
      <c r="BF53" s="8"/>
    </row>
    <row r="54" spans="2:58" ht="15" thickBot="1" x14ac:dyDescent="0.4">
      <c r="B54" s="62"/>
      <c r="C54" s="63"/>
      <c r="D54" s="63"/>
      <c r="BA54" s="59">
        <v>60</v>
      </c>
      <c r="BB54" s="23">
        <f t="shared" si="0"/>
        <v>0.62000000000000044</v>
      </c>
      <c r="BF54" s="8"/>
    </row>
    <row r="55" spans="2:58" ht="15" thickBot="1" x14ac:dyDescent="0.4">
      <c r="B55" s="62"/>
      <c r="C55" s="63"/>
      <c r="D55" s="63"/>
      <c r="BA55" s="59">
        <v>61</v>
      </c>
      <c r="BB55" s="23">
        <f t="shared" si="0"/>
        <v>0.63000000000000045</v>
      </c>
      <c r="BF55" s="8"/>
    </row>
    <row r="56" spans="2:58" ht="15" thickBot="1" x14ac:dyDescent="0.4">
      <c r="B56" s="62"/>
      <c r="C56" s="63"/>
      <c r="D56" s="63"/>
      <c r="BA56" s="5">
        <v>62</v>
      </c>
      <c r="BB56" s="23">
        <f t="shared" si="0"/>
        <v>0.64000000000000046</v>
      </c>
      <c r="BF56" s="8"/>
    </row>
    <row r="57" spans="2:58" ht="15" thickBot="1" x14ac:dyDescent="0.4">
      <c r="B57" s="62"/>
      <c r="C57" s="63"/>
      <c r="D57" s="63"/>
      <c r="BA57" s="5">
        <v>63</v>
      </c>
      <c r="BB57" s="23">
        <f t="shared" si="0"/>
        <v>0.65000000000000047</v>
      </c>
      <c r="BF57" s="8"/>
    </row>
    <row r="58" spans="2:58" ht="15" thickBot="1" x14ac:dyDescent="0.4">
      <c r="B58" s="62"/>
      <c r="C58" s="63"/>
      <c r="D58" s="63"/>
      <c r="BA58" s="5">
        <v>64</v>
      </c>
      <c r="BB58" s="23">
        <f t="shared" si="0"/>
        <v>0.66000000000000048</v>
      </c>
      <c r="BF58" s="8"/>
    </row>
    <row r="59" spans="2:58" ht="15" thickBot="1" x14ac:dyDescent="0.4">
      <c r="B59" s="62"/>
      <c r="C59" s="63"/>
      <c r="D59" s="63"/>
      <c r="BA59" s="5">
        <v>65</v>
      </c>
      <c r="BB59" s="23">
        <f t="shared" si="0"/>
        <v>0.67000000000000048</v>
      </c>
      <c r="BF59" s="8"/>
    </row>
    <row r="60" spans="2:58" ht="15" thickBot="1" x14ac:dyDescent="0.4">
      <c r="B60" s="62"/>
      <c r="C60" s="63"/>
      <c r="D60" s="63"/>
      <c r="BA60" s="5">
        <v>66</v>
      </c>
      <c r="BB60" s="23">
        <f t="shared" si="0"/>
        <v>0.68000000000000049</v>
      </c>
      <c r="BF60" s="8"/>
    </row>
    <row r="61" spans="2:58" ht="15" thickBot="1" x14ac:dyDescent="0.4">
      <c r="B61" s="62"/>
      <c r="C61" s="63"/>
      <c r="D61" s="63"/>
      <c r="BA61" s="5">
        <v>67</v>
      </c>
      <c r="BB61" s="23">
        <f t="shared" si="0"/>
        <v>0.6900000000000005</v>
      </c>
      <c r="BF61" s="8"/>
    </row>
    <row r="62" spans="2:58" ht="15" thickBot="1" x14ac:dyDescent="0.4">
      <c r="B62" s="62"/>
      <c r="C62" s="63"/>
      <c r="D62" s="63"/>
      <c r="BA62" s="5">
        <v>68</v>
      </c>
      <c r="BB62" s="23">
        <f t="shared" si="0"/>
        <v>0.70000000000000051</v>
      </c>
      <c r="BF62" s="8"/>
    </row>
    <row r="63" spans="2:58" ht="15" thickBot="1" x14ac:dyDescent="0.4">
      <c r="B63" s="62"/>
      <c r="C63" s="63"/>
      <c r="D63" s="63"/>
      <c r="BA63" s="5">
        <v>69</v>
      </c>
      <c r="BB63" s="23">
        <f t="shared" si="0"/>
        <v>0.71000000000000052</v>
      </c>
      <c r="BF63" s="8"/>
    </row>
    <row r="64" spans="2:58" ht="15" thickBot="1" x14ac:dyDescent="0.4">
      <c r="B64" s="62"/>
      <c r="C64" s="63"/>
      <c r="D64" s="63"/>
      <c r="BA64" s="5">
        <v>70</v>
      </c>
      <c r="BB64" s="23">
        <f t="shared" si="0"/>
        <v>0.72000000000000053</v>
      </c>
      <c r="BF64" s="8"/>
    </row>
    <row r="65" spans="2:58" ht="15" thickBot="1" x14ac:dyDescent="0.4">
      <c r="B65" s="62"/>
      <c r="C65" s="63"/>
      <c r="D65" s="63"/>
      <c r="BA65" s="5">
        <v>71</v>
      </c>
      <c r="BB65" s="23">
        <f t="shared" si="0"/>
        <v>0.73000000000000054</v>
      </c>
      <c r="BF65" s="8"/>
    </row>
    <row r="66" spans="2:58" ht="15" thickBot="1" x14ac:dyDescent="0.4">
      <c r="B66" s="62"/>
      <c r="C66" s="63"/>
      <c r="D66" s="63"/>
      <c r="BA66" s="5">
        <v>72</v>
      </c>
      <c r="BB66" s="23">
        <f t="shared" si="0"/>
        <v>0.74000000000000055</v>
      </c>
      <c r="BF66" s="8"/>
    </row>
    <row r="67" spans="2:58" ht="15" thickBot="1" x14ac:dyDescent="0.4">
      <c r="B67" s="62"/>
      <c r="C67" s="63"/>
      <c r="D67" s="63"/>
      <c r="BA67" s="5">
        <v>73</v>
      </c>
      <c r="BB67" s="23">
        <f t="shared" si="0"/>
        <v>0.75000000000000056</v>
      </c>
      <c r="BF67" s="8"/>
    </row>
    <row r="68" spans="2:58" ht="15" thickBot="1" x14ac:dyDescent="0.4">
      <c r="B68" s="62"/>
      <c r="C68" s="63"/>
      <c r="D68" s="63"/>
      <c r="BA68" s="5">
        <v>74</v>
      </c>
      <c r="BB68" s="23">
        <f t="shared" ref="BB68:BB92" si="3">BB67+1%</f>
        <v>0.76000000000000056</v>
      </c>
      <c r="BF68" s="8"/>
    </row>
    <row r="69" spans="2:58" ht="15" thickBot="1" x14ac:dyDescent="0.4">
      <c r="B69" s="62"/>
      <c r="C69" s="63"/>
      <c r="D69" s="63"/>
      <c r="BA69" s="5">
        <v>75</v>
      </c>
      <c r="BB69" s="23">
        <f t="shared" si="3"/>
        <v>0.77000000000000057</v>
      </c>
      <c r="BF69" s="8"/>
    </row>
    <row r="70" spans="2:58" ht="15" thickBot="1" x14ac:dyDescent="0.4">
      <c r="B70" s="62"/>
      <c r="C70" s="63"/>
      <c r="D70" s="63"/>
      <c r="BA70" s="5">
        <v>76</v>
      </c>
      <c r="BB70" s="23">
        <f t="shared" si="3"/>
        <v>0.78000000000000058</v>
      </c>
      <c r="BF70" s="8"/>
    </row>
    <row r="71" spans="2:58" ht="15" thickBot="1" x14ac:dyDescent="0.4">
      <c r="B71" s="62"/>
      <c r="C71" s="63"/>
      <c r="D71" s="63"/>
      <c r="BA71" s="5">
        <v>77</v>
      </c>
      <c r="BB71" s="23">
        <f t="shared" si="3"/>
        <v>0.79000000000000059</v>
      </c>
      <c r="BF71" s="8"/>
    </row>
    <row r="72" spans="2:58" ht="15" thickBot="1" x14ac:dyDescent="0.4">
      <c r="B72" s="62"/>
      <c r="C72" s="63"/>
      <c r="D72" s="63"/>
      <c r="BA72" s="5">
        <v>78</v>
      </c>
      <c r="BB72" s="23">
        <f t="shared" si="3"/>
        <v>0.8000000000000006</v>
      </c>
      <c r="BF72" s="8"/>
    </row>
    <row r="73" spans="2:58" ht="15" thickBot="1" x14ac:dyDescent="0.4">
      <c r="B73" s="62"/>
      <c r="C73" s="63"/>
      <c r="D73" s="63"/>
      <c r="BA73" s="5">
        <v>79</v>
      </c>
      <c r="BB73" s="23">
        <f t="shared" si="3"/>
        <v>0.81000000000000061</v>
      </c>
      <c r="BF73" s="8"/>
    </row>
    <row r="74" spans="2:58" ht="15" thickBot="1" x14ac:dyDescent="0.4">
      <c r="B74" s="62"/>
      <c r="C74" s="63"/>
      <c r="D74" s="63"/>
      <c r="BA74" s="5">
        <v>80</v>
      </c>
      <c r="BB74" s="23">
        <f t="shared" si="3"/>
        <v>0.82000000000000062</v>
      </c>
      <c r="BF74" s="8"/>
    </row>
    <row r="75" spans="2:58" ht="15" thickBot="1" x14ac:dyDescent="0.4">
      <c r="B75" s="62"/>
      <c r="C75" s="63"/>
      <c r="D75" s="63"/>
      <c r="BA75" s="5">
        <v>81</v>
      </c>
      <c r="BB75" s="23">
        <f t="shared" si="3"/>
        <v>0.83000000000000063</v>
      </c>
      <c r="BF75" s="8"/>
    </row>
    <row r="76" spans="2:58" ht="15" thickBot="1" x14ac:dyDescent="0.4">
      <c r="B76" s="62"/>
      <c r="C76" s="63"/>
      <c r="D76" s="63"/>
      <c r="BA76" s="5">
        <v>82</v>
      </c>
      <c r="BB76" s="23">
        <f t="shared" si="3"/>
        <v>0.84000000000000064</v>
      </c>
      <c r="BF76" s="8"/>
    </row>
    <row r="77" spans="2:58" ht="15" thickBot="1" x14ac:dyDescent="0.4">
      <c r="B77" s="62"/>
      <c r="C77" s="63"/>
      <c r="D77" s="63"/>
      <c r="BA77" s="5">
        <v>83</v>
      </c>
      <c r="BB77" s="23">
        <f t="shared" si="3"/>
        <v>0.85000000000000064</v>
      </c>
      <c r="BF77" s="8"/>
    </row>
    <row r="78" spans="2:58" ht="15" thickBot="1" x14ac:dyDescent="0.4">
      <c r="B78" s="62"/>
      <c r="C78" s="63"/>
      <c r="D78" s="63"/>
      <c r="BA78" s="5">
        <v>84</v>
      </c>
      <c r="BB78" s="23">
        <f t="shared" si="3"/>
        <v>0.86000000000000065</v>
      </c>
      <c r="BF78" s="8"/>
    </row>
    <row r="79" spans="2:58" ht="15" thickBot="1" x14ac:dyDescent="0.4">
      <c r="B79" s="62"/>
      <c r="C79" s="63"/>
      <c r="D79" s="63"/>
      <c r="BA79" s="5">
        <v>85</v>
      </c>
      <c r="BB79" s="23">
        <f t="shared" si="3"/>
        <v>0.87000000000000066</v>
      </c>
      <c r="BF79" s="8"/>
    </row>
    <row r="80" spans="2:58" ht="15" thickBot="1" x14ac:dyDescent="0.4">
      <c r="B80" s="62"/>
      <c r="C80" s="63"/>
      <c r="D80" s="63"/>
      <c r="BA80" s="5">
        <v>86</v>
      </c>
      <c r="BB80" s="23">
        <f t="shared" si="3"/>
        <v>0.88000000000000067</v>
      </c>
      <c r="BF80" s="8"/>
    </row>
    <row r="81" spans="2:58" ht="15" thickBot="1" x14ac:dyDescent="0.4">
      <c r="B81" s="62"/>
      <c r="C81" s="63"/>
      <c r="D81" s="63"/>
      <c r="BA81" s="5">
        <v>87</v>
      </c>
      <c r="BB81" s="23">
        <f t="shared" si="3"/>
        <v>0.89000000000000068</v>
      </c>
      <c r="BF81" s="8"/>
    </row>
    <row r="82" spans="2:58" ht="15" thickBot="1" x14ac:dyDescent="0.4">
      <c r="B82" s="62"/>
      <c r="C82" s="63"/>
      <c r="D82" s="63"/>
      <c r="BA82" s="5">
        <v>88</v>
      </c>
      <c r="BB82" s="23">
        <f t="shared" si="3"/>
        <v>0.90000000000000069</v>
      </c>
      <c r="BF82" s="8"/>
    </row>
    <row r="83" spans="2:58" ht="15" thickBot="1" x14ac:dyDescent="0.4">
      <c r="B83" s="62"/>
      <c r="C83" s="63"/>
      <c r="D83" s="63"/>
      <c r="BA83" s="5">
        <v>89</v>
      </c>
      <c r="BB83" s="23">
        <f t="shared" si="3"/>
        <v>0.9100000000000007</v>
      </c>
      <c r="BF83" s="8"/>
    </row>
    <row r="84" spans="2:58" ht="15" thickBot="1" x14ac:dyDescent="0.4">
      <c r="B84" s="62"/>
      <c r="C84" s="63"/>
      <c r="D84" s="63"/>
      <c r="BA84" s="5">
        <v>90</v>
      </c>
      <c r="BB84" s="23">
        <f t="shared" si="3"/>
        <v>0.92000000000000071</v>
      </c>
      <c r="BF84" s="8"/>
    </row>
    <row r="85" spans="2:58" ht="15" thickBot="1" x14ac:dyDescent="0.4">
      <c r="B85" s="62"/>
      <c r="C85" s="63"/>
      <c r="D85" s="63"/>
      <c r="BA85" s="5">
        <v>91</v>
      </c>
      <c r="BB85" s="23">
        <f t="shared" si="3"/>
        <v>0.93000000000000071</v>
      </c>
      <c r="BF85" s="8"/>
    </row>
    <row r="86" spans="2:58" ht="15" thickBot="1" x14ac:dyDescent="0.4">
      <c r="B86" s="62"/>
      <c r="C86" s="63"/>
      <c r="D86" s="63"/>
      <c r="BA86" s="5">
        <v>92</v>
      </c>
      <c r="BB86" s="23">
        <f t="shared" si="3"/>
        <v>0.94000000000000072</v>
      </c>
      <c r="BF86" s="8"/>
    </row>
    <row r="87" spans="2:58" ht="15" thickBot="1" x14ac:dyDescent="0.4">
      <c r="B87" s="62"/>
      <c r="C87" s="63"/>
      <c r="D87" s="63"/>
      <c r="BA87" s="5">
        <v>93</v>
      </c>
      <c r="BB87" s="23">
        <f t="shared" si="3"/>
        <v>0.95000000000000073</v>
      </c>
      <c r="BF87" s="8"/>
    </row>
    <row r="88" spans="2:58" ht="15" thickBot="1" x14ac:dyDescent="0.4">
      <c r="B88" s="62"/>
      <c r="C88" s="63"/>
      <c r="D88" s="63"/>
      <c r="BA88" s="5">
        <v>94</v>
      </c>
      <c r="BB88" s="23">
        <f t="shared" si="3"/>
        <v>0.96000000000000074</v>
      </c>
      <c r="BF88" s="8"/>
    </row>
    <row r="89" spans="2:58" ht="15" thickBot="1" x14ac:dyDescent="0.4">
      <c r="B89" s="62"/>
      <c r="C89" s="63"/>
      <c r="D89" s="63"/>
      <c r="BA89" s="5">
        <v>95</v>
      </c>
      <c r="BB89" s="23">
        <f t="shared" si="3"/>
        <v>0.97000000000000075</v>
      </c>
      <c r="BF89" s="8"/>
    </row>
    <row r="90" spans="2:58" ht="15" thickBot="1" x14ac:dyDescent="0.4">
      <c r="B90" s="62"/>
      <c r="C90" s="63"/>
      <c r="D90" s="63"/>
      <c r="BA90" s="5">
        <v>96</v>
      </c>
      <c r="BB90" s="23">
        <f t="shared" si="3"/>
        <v>0.98000000000000076</v>
      </c>
      <c r="BF90" s="8"/>
    </row>
    <row r="91" spans="2:58" ht="15" thickBot="1" x14ac:dyDescent="0.4">
      <c r="B91" s="62"/>
      <c r="C91" s="63"/>
      <c r="D91" s="63"/>
      <c r="BA91" s="5">
        <v>97</v>
      </c>
      <c r="BB91" s="23">
        <f t="shared" si="3"/>
        <v>0.99000000000000077</v>
      </c>
      <c r="BF91" s="8"/>
    </row>
    <row r="92" spans="2:58" ht="15" thickBot="1" x14ac:dyDescent="0.4">
      <c r="B92" s="62"/>
      <c r="C92" s="63"/>
      <c r="D92" s="63"/>
      <c r="BA92" s="5">
        <v>98</v>
      </c>
      <c r="BB92" s="23">
        <f t="shared" si="3"/>
        <v>1.0000000000000007</v>
      </c>
      <c r="BF92" s="8"/>
    </row>
    <row r="93" spans="2:58" ht="15" thickBot="1" x14ac:dyDescent="0.4">
      <c r="B93" s="62"/>
      <c r="C93" s="63"/>
      <c r="D93" s="63"/>
      <c r="BA93" s="5">
        <v>99</v>
      </c>
      <c r="BB93" s="23"/>
      <c r="BF93" s="8"/>
    </row>
    <row r="94" spans="2:58" ht="15" thickBot="1" x14ac:dyDescent="0.4">
      <c r="B94" s="62"/>
      <c r="C94" s="63"/>
      <c r="D94" s="63"/>
      <c r="BA94" s="5">
        <v>100</v>
      </c>
      <c r="BB94" s="23"/>
      <c r="BF94" s="8"/>
    </row>
    <row r="95" spans="2:58" ht="15" thickBot="1" x14ac:dyDescent="0.4">
      <c r="B95" s="62"/>
      <c r="C95" s="63"/>
      <c r="D95" s="63"/>
      <c r="BB95" s="65"/>
      <c r="BF95" s="8"/>
    </row>
    <row r="96" spans="2:58" ht="15" thickBot="1" x14ac:dyDescent="0.4">
      <c r="B96" s="62"/>
      <c r="C96" s="63"/>
      <c r="D96" s="63"/>
      <c r="BB96" s="66"/>
      <c r="BC96" s="67"/>
      <c r="BF96" s="8"/>
    </row>
    <row r="97" spans="2:58" ht="15" thickBot="1" x14ac:dyDescent="0.4">
      <c r="B97" s="62"/>
      <c r="C97" s="63"/>
      <c r="D97" s="63"/>
      <c r="BB97" s="66"/>
      <c r="BC97" s="67"/>
      <c r="BF97" s="8"/>
    </row>
    <row r="98" spans="2:58" ht="15" thickBot="1" x14ac:dyDescent="0.4">
      <c r="B98" s="62"/>
      <c r="C98" s="63"/>
      <c r="D98" s="63"/>
      <c r="BB98" s="66"/>
      <c r="BC98" s="67"/>
      <c r="BF98" s="8"/>
    </row>
    <row r="99" spans="2:58" ht="15" thickBot="1" x14ac:dyDescent="0.4">
      <c r="B99" s="62"/>
      <c r="C99" s="63"/>
      <c r="D99" s="63"/>
      <c r="BB99" s="66"/>
      <c r="BC99" s="67"/>
      <c r="BF99" s="8"/>
    </row>
    <row r="100" spans="2:58" ht="15" thickBot="1" x14ac:dyDescent="0.4">
      <c r="B100" s="62"/>
      <c r="C100" s="63"/>
      <c r="D100" s="63"/>
      <c r="BB100" s="66"/>
      <c r="BC100" s="67"/>
      <c r="BF100" s="8"/>
    </row>
    <row r="101" spans="2:58" ht="15" thickBot="1" x14ac:dyDescent="0.4">
      <c r="B101" s="62"/>
      <c r="C101" s="63"/>
      <c r="D101" s="63"/>
      <c r="BB101" s="66"/>
      <c r="BC101" s="67"/>
      <c r="BF101" s="8"/>
    </row>
    <row r="102" spans="2:58" ht="15" thickBot="1" x14ac:dyDescent="0.4">
      <c r="B102" s="62"/>
      <c r="C102" s="63"/>
      <c r="D102" s="63"/>
      <c r="BB102" s="66"/>
      <c r="BC102" s="67"/>
      <c r="BF102" s="8"/>
    </row>
    <row r="103" spans="2:58" ht="15" thickBot="1" x14ac:dyDescent="0.4">
      <c r="B103" s="62"/>
      <c r="C103" s="63"/>
      <c r="D103" s="63"/>
      <c r="BB103" s="66"/>
      <c r="BC103" s="67"/>
      <c r="BF103" s="8"/>
    </row>
    <row r="104" spans="2:58" ht="15" thickBot="1" x14ac:dyDescent="0.4">
      <c r="B104" s="62"/>
      <c r="C104" s="63"/>
      <c r="D104" s="63"/>
      <c r="BB104" s="66"/>
      <c r="BC104" s="67"/>
      <c r="BF104" s="8"/>
    </row>
    <row r="105" spans="2:58" ht="15" thickBot="1" x14ac:dyDescent="0.4">
      <c r="B105" s="62"/>
      <c r="C105" s="63"/>
      <c r="D105" s="63"/>
      <c r="BB105" s="66"/>
      <c r="BC105" s="67"/>
      <c r="BF105" s="8"/>
    </row>
    <row r="106" spans="2:58" ht="15" thickBot="1" x14ac:dyDescent="0.4">
      <c r="B106" s="62"/>
      <c r="C106" s="63"/>
      <c r="D106" s="63"/>
      <c r="BB106" s="66"/>
      <c r="BC106" s="67"/>
      <c r="BF106" s="8"/>
    </row>
    <row r="107" spans="2:58" ht="15" thickBot="1" x14ac:dyDescent="0.4">
      <c r="B107" s="62"/>
      <c r="C107" s="63"/>
      <c r="D107" s="63"/>
      <c r="BB107" s="66"/>
      <c r="BC107" s="67"/>
      <c r="BF107" s="8"/>
    </row>
    <row r="108" spans="2:58" ht="15" thickBot="1" x14ac:dyDescent="0.4">
      <c r="B108" s="62"/>
      <c r="C108" s="63"/>
      <c r="D108" s="63"/>
      <c r="BB108" s="66"/>
      <c r="BC108" s="67"/>
      <c r="BF108" s="8"/>
    </row>
    <row r="109" spans="2:58" ht="15" thickBot="1" x14ac:dyDescent="0.4">
      <c r="B109" s="62"/>
      <c r="C109" s="63"/>
      <c r="D109" s="63"/>
      <c r="BB109" s="66"/>
      <c r="BC109" s="67"/>
      <c r="BF109" s="8"/>
    </row>
    <row r="110" spans="2:58" ht="15" thickBot="1" x14ac:dyDescent="0.4">
      <c r="B110" s="62"/>
      <c r="C110" s="63"/>
      <c r="D110" s="63"/>
      <c r="BB110" s="66"/>
      <c r="BC110" s="67"/>
      <c r="BF110" s="8"/>
    </row>
    <row r="111" spans="2:58" ht="15" thickBot="1" x14ac:dyDescent="0.4">
      <c r="B111" s="62"/>
      <c r="C111" s="63"/>
      <c r="D111" s="63"/>
      <c r="BB111" s="66"/>
      <c r="BC111" s="67"/>
      <c r="BF111" s="8"/>
    </row>
    <row r="112" spans="2:58" ht="15" thickBot="1" x14ac:dyDescent="0.4">
      <c r="B112" s="62"/>
      <c r="C112" s="63"/>
      <c r="D112" s="63"/>
      <c r="BB112" s="66"/>
      <c r="BC112" s="67"/>
      <c r="BF112" s="8"/>
    </row>
    <row r="113" spans="2:58" ht="15" thickBot="1" x14ac:dyDescent="0.4">
      <c r="B113" s="62"/>
      <c r="C113" s="63"/>
      <c r="D113" s="63"/>
      <c r="BB113" s="66"/>
      <c r="BC113" s="67"/>
      <c r="BF113" s="8"/>
    </row>
    <row r="114" spans="2:58" ht="15" thickBot="1" x14ac:dyDescent="0.4">
      <c r="B114" s="62"/>
      <c r="C114" s="63"/>
      <c r="D114" s="63"/>
      <c r="BB114" s="66"/>
      <c r="BC114" s="67"/>
      <c r="BF114" s="8"/>
    </row>
    <row r="115" spans="2:58" ht="15" thickBot="1" x14ac:dyDescent="0.4">
      <c r="B115" s="62"/>
      <c r="C115" s="63"/>
      <c r="D115" s="63"/>
      <c r="BB115" s="66"/>
      <c r="BC115" s="67"/>
      <c r="BF115" s="8"/>
    </row>
    <row r="116" spans="2:58" ht="15" thickBot="1" x14ac:dyDescent="0.4">
      <c r="B116" s="62"/>
      <c r="C116" s="63"/>
      <c r="D116" s="63"/>
      <c r="BB116" s="66"/>
      <c r="BC116" s="67"/>
      <c r="BF116" s="8"/>
    </row>
    <row r="117" spans="2:58" ht="15" thickBot="1" x14ac:dyDescent="0.4">
      <c r="B117" s="62"/>
      <c r="C117" s="63"/>
      <c r="D117" s="63"/>
      <c r="BB117" s="66"/>
      <c r="BC117" s="67"/>
      <c r="BF117" s="8"/>
    </row>
    <row r="118" spans="2:58" ht="15" thickBot="1" x14ac:dyDescent="0.4">
      <c r="B118" s="62"/>
      <c r="C118" s="63"/>
      <c r="D118" s="63"/>
      <c r="BB118" s="66"/>
      <c r="BC118" s="67"/>
      <c r="BF118" s="8"/>
    </row>
    <row r="119" spans="2:58" ht="15" thickBot="1" x14ac:dyDescent="0.4">
      <c r="B119" s="62"/>
      <c r="C119" s="63"/>
      <c r="D119" s="63"/>
      <c r="BB119" s="66"/>
      <c r="BC119" s="67"/>
      <c r="BF119" s="8"/>
    </row>
    <row r="120" spans="2:58" ht="15" thickBot="1" x14ac:dyDescent="0.4">
      <c r="B120" s="62"/>
      <c r="C120" s="63"/>
      <c r="D120" s="63"/>
      <c r="BB120" s="66"/>
      <c r="BC120" s="67"/>
      <c r="BF120" s="8"/>
    </row>
    <row r="121" spans="2:58" ht="15" thickBot="1" x14ac:dyDescent="0.4">
      <c r="B121" s="62"/>
      <c r="C121" s="63"/>
      <c r="D121" s="63"/>
      <c r="BB121" s="66"/>
      <c r="BC121" s="67"/>
      <c r="BF121" s="8"/>
    </row>
    <row r="122" spans="2:58" ht="15" thickBot="1" x14ac:dyDescent="0.4">
      <c r="B122" s="62"/>
      <c r="C122" s="63"/>
      <c r="D122" s="63"/>
      <c r="BB122" s="66"/>
      <c r="BC122" s="67"/>
      <c r="BF122" s="8"/>
    </row>
    <row r="123" spans="2:58" ht="15" thickBot="1" x14ac:dyDescent="0.4">
      <c r="B123" s="62"/>
      <c r="C123" s="63"/>
      <c r="D123" s="63"/>
      <c r="BB123" s="66"/>
      <c r="BC123" s="67"/>
      <c r="BF123" s="8"/>
    </row>
    <row r="124" spans="2:58" ht="15" thickBot="1" x14ac:dyDescent="0.4">
      <c r="B124" s="62"/>
      <c r="C124" s="63"/>
      <c r="D124" s="63"/>
      <c r="BB124" s="66"/>
      <c r="BC124" s="67"/>
      <c r="BF124" s="8"/>
    </row>
    <row r="125" spans="2:58" ht="15" thickBot="1" x14ac:dyDescent="0.4">
      <c r="B125" s="62"/>
      <c r="C125" s="63"/>
      <c r="D125" s="63"/>
      <c r="BB125" s="66"/>
      <c r="BC125" s="67"/>
      <c r="BF125" s="8"/>
    </row>
    <row r="126" spans="2:58" ht="15" thickBot="1" x14ac:dyDescent="0.4">
      <c r="B126" s="62"/>
      <c r="C126" s="63"/>
      <c r="D126" s="63"/>
      <c r="BB126" s="66"/>
      <c r="BC126" s="67"/>
      <c r="BF126" s="8"/>
    </row>
    <row r="127" spans="2:58" ht="15" thickBot="1" x14ac:dyDescent="0.4">
      <c r="B127" s="62"/>
      <c r="C127" s="63"/>
      <c r="D127" s="63"/>
      <c r="BB127" s="66"/>
      <c r="BC127" s="67"/>
      <c r="BF127" s="8"/>
    </row>
    <row r="128" spans="2:58" ht="15" thickBot="1" x14ac:dyDescent="0.4">
      <c r="B128" s="62"/>
      <c r="C128" s="63"/>
      <c r="D128" s="63"/>
      <c r="BB128" s="66"/>
      <c r="BC128" s="67"/>
      <c r="BF128" s="8"/>
    </row>
    <row r="129" spans="2:58" ht="15" thickBot="1" x14ac:dyDescent="0.4">
      <c r="B129" s="62"/>
      <c r="C129" s="63"/>
      <c r="D129" s="63"/>
      <c r="BB129" s="66"/>
      <c r="BC129" s="67"/>
      <c r="BF129" s="8"/>
    </row>
    <row r="130" spans="2:58" ht="15" thickBot="1" x14ac:dyDescent="0.4">
      <c r="B130" s="62"/>
      <c r="C130" s="63"/>
      <c r="D130" s="63"/>
      <c r="BB130" s="66"/>
      <c r="BC130" s="67"/>
      <c r="BF130" s="8"/>
    </row>
    <row r="131" spans="2:58" ht="15" thickBot="1" x14ac:dyDescent="0.4">
      <c r="B131" s="62"/>
      <c r="C131" s="63"/>
      <c r="D131" s="63"/>
      <c r="BB131" s="66"/>
      <c r="BC131" s="67"/>
      <c r="BF131" s="8"/>
    </row>
    <row r="132" spans="2:58" ht="15" thickBot="1" x14ac:dyDescent="0.4">
      <c r="B132" s="62"/>
      <c r="C132" s="63"/>
      <c r="D132" s="63"/>
      <c r="BB132" s="66"/>
      <c r="BC132" s="67"/>
      <c r="BF132" s="8"/>
    </row>
    <row r="133" spans="2:58" ht="15" thickBot="1" x14ac:dyDescent="0.4">
      <c r="B133" s="62"/>
      <c r="C133" s="63"/>
      <c r="D133" s="63"/>
      <c r="BB133" s="66"/>
      <c r="BC133" s="67"/>
      <c r="BF133" s="8"/>
    </row>
    <row r="134" spans="2:58" ht="15" thickBot="1" x14ac:dyDescent="0.4">
      <c r="B134" s="62"/>
      <c r="C134" s="63"/>
      <c r="D134" s="63"/>
      <c r="BB134" s="66"/>
      <c r="BC134" s="67"/>
      <c r="BF134" s="8"/>
    </row>
    <row r="135" spans="2:58" ht="15" thickBot="1" x14ac:dyDescent="0.4">
      <c r="B135" s="62"/>
      <c r="C135" s="63"/>
      <c r="D135" s="63"/>
      <c r="BB135" s="66"/>
      <c r="BC135" s="67"/>
      <c r="BF135" s="8"/>
    </row>
    <row r="136" spans="2:58" ht="15" thickBot="1" x14ac:dyDescent="0.4">
      <c r="B136" s="62"/>
      <c r="C136" s="63"/>
      <c r="D136" s="63"/>
      <c r="BB136" s="66"/>
      <c r="BC136" s="67"/>
      <c r="BF136" s="8"/>
    </row>
    <row r="137" spans="2:58" ht="15" thickBot="1" x14ac:dyDescent="0.4">
      <c r="B137" s="62"/>
      <c r="C137" s="63"/>
      <c r="D137" s="63"/>
      <c r="BB137" s="66"/>
      <c r="BC137" s="67"/>
      <c r="BF137" s="8"/>
    </row>
    <row r="138" spans="2:58" ht="15" thickBot="1" x14ac:dyDescent="0.4">
      <c r="B138" s="62"/>
      <c r="C138" s="63"/>
      <c r="D138" s="63"/>
      <c r="BB138" s="66"/>
      <c r="BC138" s="67"/>
      <c r="BF138" s="8"/>
    </row>
    <row r="139" spans="2:58" ht="15" thickBot="1" x14ac:dyDescent="0.4">
      <c r="B139" s="62"/>
      <c r="C139" s="63"/>
      <c r="D139" s="63"/>
      <c r="BB139" s="66"/>
      <c r="BC139" s="67"/>
      <c r="BF139" s="8"/>
    </row>
    <row r="140" spans="2:58" ht="15" thickBot="1" x14ac:dyDescent="0.4">
      <c r="B140" s="62"/>
      <c r="C140" s="63"/>
      <c r="D140" s="63"/>
      <c r="BB140" s="66"/>
      <c r="BC140" s="67"/>
      <c r="BF140" s="8"/>
    </row>
    <row r="141" spans="2:58" ht="15" thickBot="1" x14ac:dyDescent="0.4">
      <c r="B141" s="62"/>
      <c r="C141" s="63"/>
      <c r="D141" s="63"/>
      <c r="BB141" s="66"/>
      <c r="BC141" s="67"/>
      <c r="BF141" s="8"/>
    </row>
    <row r="142" spans="2:58" ht="15" thickBot="1" x14ac:dyDescent="0.4">
      <c r="B142" s="62"/>
      <c r="C142" s="63"/>
      <c r="D142" s="63"/>
      <c r="BB142" s="66"/>
      <c r="BC142" s="67"/>
      <c r="BF142" s="8"/>
    </row>
    <row r="143" spans="2:58" ht="15" thickBot="1" x14ac:dyDescent="0.4">
      <c r="B143" s="62"/>
      <c r="C143" s="63"/>
      <c r="D143" s="63"/>
      <c r="BB143" s="66"/>
      <c r="BC143" s="67"/>
      <c r="BF143" s="8"/>
    </row>
    <row r="144" spans="2:58" ht="15" thickBot="1" x14ac:dyDescent="0.4">
      <c r="B144" s="62"/>
      <c r="C144" s="63"/>
      <c r="D144" s="63"/>
      <c r="BB144" s="66"/>
      <c r="BC144" s="67"/>
      <c r="BF144" s="8"/>
    </row>
    <row r="145" spans="2:58" ht="15" thickBot="1" x14ac:dyDescent="0.4">
      <c r="B145" s="62"/>
      <c r="C145" s="63"/>
      <c r="D145" s="63"/>
      <c r="BB145" s="66"/>
      <c r="BC145" s="67"/>
      <c r="BF145" s="8"/>
    </row>
    <row r="146" spans="2:58" ht="15" thickBot="1" x14ac:dyDescent="0.4">
      <c r="B146" s="62"/>
      <c r="C146" s="63"/>
      <c r="D146" s="63"/>
      <c r="BB146" s="66"/>
      <c r="BC146" s="67"/>
      <c r="BF146" s="8"/>
    </row>
    <row r="147" spans="2:58" ht="15" thickBot="1" x14ac:dyDescent="0.4">
      <c r="B147" s="62"/>
      <c r="C147" s="63"/>
      <c r="D147" s="63"/>
      <c r="BB147" s="66"/>
      <c r="BC147" s="67"/>
      <c r="BF147" s="8"/>
    </row>
    <row r="148" spans="2:58" ht="15" thickBot="1" x14ac:dyDescent="0.4">
      <c r="B148" s="62"/>
      <c r="C148" s="63"/>
      <c r="D148" s="63"/>
      <c r="BB148" s="66"/>
      <c r="BC148" s="67"/>
      <c r="BF148" s="8"/>
    </row>
    <row r="149" spans="2:58" ht="15" thickBot="1" x14ac:dyDescent="0.4">
      <c r="B149" s="62"/>
      <c r="C149" s="63"/>
      <c r="D149" s="63"/>
      <c r="BB149" s="66"/>
      <c r="BC149" s="67"/>
      <c r="BF149" s="8"/>
    </row>
    <row r="150" spans="2:58" ht="15" thickBot="1" x14ac:dyDescent="0.4">
      <c r="B150" s="62"/>
      <c r="C150" s="63"/>
      <c r="D150" s="63"/>
      <c r="BB150" s="66"/>
      <c r="BC150" s="67"/>
      <c r="BF150" s="8"/>
    </row>
    <row r="151" spans="2:58" ht="15" thickBot="1" x14ac:dyDescent="0.4">
      <c r="B151" s="62"/>
      <c r="C151" s="63"/>
      <c r="D151" s="63"/>
      <c r="BB151" s="66"/>
      <c r="BC151" s="67"/>
      <c r="BF151" s="8"/>
    </row>
    <row r="152" spans="2:58" ht="15" thickBot="1" x14ac:dyDescent="0.4">
      <c r="B152" s="62"/>
      <c r="C152" s="63"/>
      <c r="D152" s="63"/>
      <c r="BB152" s="66"/>
      <c r="BC152" s="67"/>
      <c r="BF152" s="8"/>
    </row>
    <row r="153" spans="2:58" ht="15" thickBot="1" x14ac:dyDescent="0.4">
      <c r="B153" s="62"/>
      <c r="C153" s="63"/>
      <c r="D153" s="63"/>
      <c r="BB153" s="66"/>
      <c r="BC153" s="67"/>
      <c r="BF153" s="8"/>
    </row>
    <row r="154" spans="2:58" ht="15" thickBot="1" x14ac:dyDescent="0.4">
      <c r="B154" s="62"/>
      <c r="C154" s="63"/>
      <c r="D154" s="63"/>
      <c r="BB154" s="66"/>
      <c r="BC154" s="67"/>
      <c r="BF154" s="8"/>
    </row>
    <row r="155" spans="2:58" ht="15" thickBot="1" x14ac:dyDescent="0.4">
      <c r="B155" s="62"/>
      <c r="C155" s="63"/>
      <c r="D155" s="63"/>
      <c r="BB155" s="66"/>
      <c r="BC155" s="67"/>
      <c r="BF155" s="8"/>
    </row>
    <row r="156" spans="2:58" ht="15" thickBot="1" x14ac:dyDescent="0.4">
      <c r="B156" s="62"/>
      <c r="C156" s="63"/>
      <c r="D156" s="63"/>
      <c r="BB156" s="66"/>
      <c r="BC156" s="67"/>
      <c r="BF156" s="8"/>
    </row>
    <row r="157" spans="2:58" ht="15" thickBot="1" x14ac:dyDescent="0.4">
      <c r="B157" s="62"/>
      <c r="C157" s="63"/>
      <c r="D157" s="63"/>
      <c r="BB157" s="66"/>
      <c r="BC157" s="67"/>
      <c r="BF157" s="8"/>
    </row>
    <row r="158" spans="2:58" ht="15" thickBot="1" x14ac:dyDescent="0.4">
      <c r="B158" s="62"/>
      <c r="C158" s="63"/>
      <c r="D158" s="63"/>
      <c r="BB158" s="66"/>
      <c r="BC158" s="67"/>
      <c r="BF158" s="8"/>
    </row>
    <row r="159" spans="2:58" ht="15" thickBot="1" x14ac:dyDescent="0.4">
      <c r="B159" s="62"/>
      <c r="C159" s="63"/>
      <c r="D159" s="63"/>
      <c r="BB159" s="66"/>
      <c r="BC159" s="67"/>
      <c r="BF159" s="8"/>
    </row>
    <row r="160" spans="2:58" ht="15" thickBot="1" x14ac:dyDescent="0.4">
      <c r="B160" s="62"/>
      <c r="C160" s="63"/>
      <c r="D160" s="63"/>
      <c r="BB160" s="66"/>
      <c r="BC160" s="67"/>
      <c r="BF160" s="8"/>
    </row>
    <row r="161" spans="2:58" ht="15" thickBot="1" x14ac:dyDescent="0.4">
      <c r="B161" s="62"/>
      <c r="C161" s="63"/>
      <c r="D161" s="63"/>
      <c r="BB161" s="66"/>
      <c r="BC161" s="67"/>
      <c r="BF161" s="8"/>
    </row>
    <row r="162" spans="2:58" ht="15" thickBot="1" x14ac:dyDescent="0.4">
      <c r="B162" s="62"/>
      <c r="C162" s="63"/>
      <c r="D162" s="63"/>
      <c r="BB162" s="66"/>
      <c r="BC162" s="67"/>
      <c r="BF162" s="8"/>
    </row>
    <row r="163" spans="2:58" ht="15" thickBot="1" x14ac:dyDescent="0.4">
      <c r="B163" s="62"/>
      <c r="C163" s="63"/>
      <c r="D163" s="63"/>
      <c r="BB163" s="66"/>
      <c r="BC163" s="67"/>
      <c r="BF163" s="8"/>
    </row>
    <row r="164" spans="2:58" ht="15" thickBot="1" x14ac:dyDescent="0.4">
      <c r="B164" s="62"/>
      <c r="C164" s="63"/>
      <c r="D164" s="63"/>
      <c r="BB164" s="66"/>
      <c r="BC164" s="67"/>
      <c r="BF164" s="8"/>
    </row>
    <row r="165" spans="2:58" ht="15" thickBot="1" x14ac:dyDescent="0.4">
      <c r="B165" s="62"/>
      <c r="C165" s="63"/>
      <c r="D165" s="63"/>
      <c r="BB165" s="66"/>
      <c r="BC165" s="67"/>
      <c r="BF165" s="8"/>
    </row>
    <row r="166" spans="2:58" ht="15" thickBot="1" x14ac:dyDescent="0.4">
      <c r="B166" s="62"/>
      <c r="C166" s="63"/>
      <c r="D166" s="63"/>
      <c r="BB166" s="66"/>
      <c r="BC166" s="67"/>
      <c r="BF166" s="8"/>
    </row>
    <row r="167" spans="2:58" ht="15" thickBot="1" x14ac:dyDescent="0.4">
      <c r="B167" s="62"/>
      <c r="C167" s="63"/>
      <c r="D167" s="63"/>
      <c r="BB167" s="66"/>
      <c r="BC167" s="67"/>
      <c r="BF167" s="8"/>
    </row>
    <row r="168" spans="2:58" ht="15" thickBot="1" x14ac:dyDescent="0.4">
      <c r="B168" s="62"/>
      <c r="C168" s="63"/>
      <c r="D168" s="63"/>
      <c r="BB168" s="66"/>
      <c r="BC168" s="67"/>
      <c r="BF168" s="8"/>
    </row>
    <row r="169" spans="2:58" ht="15" thickBot="1" x14ac:dyDescent="0.4">
      <c r="B169" s="62"/>
      <c r="C169" s="63"/>
      <c r="D169" s="63"/>
      <c r="BB169" s="66"/>
      <c r="BC169" s="67"/>
      <c r="BF169" s="8"/>
    </row>
    <row r="170" spans="2:58" ht="15" thickBot="1" x14ac:dyDescent="0.4">
      <c r="B170" s="62"/>
      <c r="C170" s="63"/>
      <c r="D170" s="63"/>
      <c r="BB170" s="66"/>
      <c r="BC170" s="67"/>
      <c r="BF170" s="8"/>
    </row>
    <row r="171" spans="2:58" ht="15" thickBot="1" x14ac:dyDescent="0.4">
      <c r="B171" s="62"/>
      <c r="C171" s="63"/>
      <c r="D171" s="63"/>
      <c r="BB171" s="66"/>
      <c r="BC171" s="67"/>
      <c r="BF171" s="8"/>
    </row>
    <row r="172" spans="2:58" ht="15" thickBot="1" x14ac:dyDescent="0.4">
      <c r="B172" s="62"/>
      <c r="C172" s="63"/>
      <c r="D172" s="63"/>
      <c r="BB172" s="66"/>
      <c r="BC172" s="67"/>
      <c r="BF172" s="8"/>
    </row>
    <row r="173" spans="2:58" ht="15" thickBot="1" x14ac:dyDescent="0.4">
      <c r="B173" s="62"/>
      <c r="C173" s="63"/>
      <c r="D173" s="63"/>
      <c r="BB173" s="66"/>
      <c r="BC173" s="67"/>
      <c r="BF173" s="8"/>
    </row>
    <row r="174" spans="2:58" ht="15" thickBot="1" x14ac:dyDescent="0.4">
      <c r="B174" s="62"/>
      <c r="C174" s="63"/>
      <c r="D174" s="63"/>
      <c r="BB174" s="66"/>
      <c r="BC174" s="67"/>
      <c r="BF174" s="8"/>
    </row>
    <row r="175" spans="2:58" ht="15" thickBot="1" x14ac:dyDescent="0.4">
      <c r="B175" s="62"/>
      <c r="C175" s="63"/>
      <c r="D175" s="63"/>
      <c r="BB175" s="66"/>
      <c r="BC175" s="67"/>
      <c r="BF175" s="8"/>
    </row>
    <row r="176" spans="2:58" ht="15" thickBot="1" x14ac:dyDescent="0.4">
      <c r="B176" s="62"/>
      <c r="C176" s="63"/>
      <c r="D176" s="63"/>
      <c r="BB176" s="66"/>
      <c r="BC176" s="67"/>
      <c r="BF176" s="8"/>
    </row>
    <row r="177" spans="2:58" ht="15" thickBot="1" x14ac:dyDescent="0.4">
      <c r="B177" s="62"/>
      <c r="C177" s="63"/>
      <c r="D177" s="63"/>
      <c r="BB177" s="66"/>
      <c r="BC177" s="67"/>
      <c r="BF177" s="8"/>
    </row>
    <row r="178" spans="2:58" ht="15" thickBot="1" x14ac:dyDescent="0.4">
      <c r="B178" s="62"/>
      <c r="C178" s="63"/>
      <c r="D178" s="63"/>
      <c r="BB178" s="66"/>
      <c r="BC178" s="67"/>
      <c r="BF178" s="8"/>
    </row>
    <row r="179" spans="2:58" ht="15" thickBot="1" x14ac:dyDescent="0.4">
      <c r="B179" s="62"/>
      <c r="C179" s="63"/>
      <c r="D179" s="63"/>
      <c r="BB179" s="66"/>
      <c r="BC179" s="67"/>
      <c r="BF179" s="8"/>
    </row>
    <row r="180" spans="2:58" ht="15" thickBot="1" x14ac:dyDescent="0.4">
      <c r="B180" s="62"/>
      <c r="C180" s="63"/>
      <c r="D180" s="63"/>
      <c r="BB180" s="66"/>
      <c r="BC180" s="67"/>
      <c r="BF180" s="8"/>
    </row>
    <row r="181" spans="2:58" ht="15" thickBot="1" x14ac:dyDescent="0.4">
      <c r="B181" s="62"/>
      <c r="C181" s="63"/>
      <c r="D181" s="63"/>
      <c r="BB181" s="66"/>
      <c r="BC181" s="67"/>
      <c r="BF181" s="8"/>
    </row>
    <row r="182" spans="2:58" ht="15" thickBot="1" x14ac:dyDescent="0.4">
      <c r="B182" s="62"/>
      <c r="C182" s="63"/>
      <c r="D182" s="63"/>
      <c r="BB182" s="66"/>
      <c r="BC182" s="67"/>
      <c r="BF182" s="8"/>
    </row>
    <row r="183" spans="2:58" ht="15" thickBot="1" x14ac:dyDescent="0.4">
      <c r="B183" s="62"/>
      <c r="C183" s="63"/>
      <c r="D183" s="63"/>
      <c r="BB183" s="66"/>
      <c r="BC183" s="67"/>
      <c r="BF183" s="8"/>
    </row>
    <row r="184" spans="2:58" ht="15" thickBot="1" x14ac:dyDescent="0.4">
      <c r="B184" s="62"/>
      <c r="C184" s="63"/>
      <c r="D184" s="63"/>
      <c r="BB184" s="66"/>
      <c r="BC184" s="67"/>
      <c r="BF184" s="8"/>
    </row>
    <row r="185" spans="2:58" ht="15" thickBot="1" x14ac:dyDescent="0.4">
      <c r="B185" s="62"/>
      <c r="C185" s="63"/>
      <c r="D185" s="63"/>
      <c r="BB185" s="66"/>
      <c r="BC185" s="67"/>
      <c r="BF185" s="8"/>
    </row>
    <row r="186" spans="2:58" ht="15" thickBot="1" x14ac:dyDescent="0.4">
      <c r="B186" s="62"/>
      <c r="C186" s="63"/>
      <c r="D186" s="63"/>
      <c r="BB186" s="66"/>
      <c r="BC186" s="67"/>
      <c r="BF186" s="8"/>
    </row>
    <row r="187" spans="2:58" ht="15" thickBot="1" x14ac:dyDescent="0.4">
      <c r="B187" s="62"/>
      <c r="C187" s="63"/>
      <c r="D187" s="63"/>
      <c r="BB187" s="66"/>
      <c r="BC187" s="67"/>
      <c r="BF187" s="8"/>
    </row>
    <row r="188" spans="2:58" ht="15" thickBot="1" x14ac:dyDescent="0.4">
      <c r="B188" s="62"/>
      <c r="C188" s="63"/>
      <c r="D188" s="63"/>
      <c r="BB188" s="66"/>
      <c r="BC188" s="67"/>
      <c r="BF188" s="8"/>
    </row>
    <row r="189" spans="2:58" ht="15" thickBot="1" x14ac:dyDescent="0.4">
      <c r="B189" s="62"/>
      <c r="C189" s="63"/>
      <c r="D189" s="63"/>
      <c r="BB189" s="66"/>
      <c r="BC189" s="67"/>
      <c r="BF189" s="8"/>
    </row>
    <row r="190" spans="2:58" ht="15" thickBot="1" x14ac:dyDescent="0.4">
      <c r="B190" s="62"/>
      <c r="C190" s="63"/>
      <c r="D190" s="63"/>
      <c r="BB190" s="66"/>
      <c r="BC190" s="67"/>
      <c r="BF190" s="8"/>
    </row>
    <row r="191" spans="2:58" ht="15" thickBot="1" x14ac:dyDescent="0.4">
      <c r="B191" s="62"/>
      <c r="C191" s="63"/>
      <c r="D191" s="63"/>
      <c r="BB191" s="66"/>
      <c r="BC191" s="67"/>
      <c r="BF191" s="8"/>
    </row>
    <row r="192" spans="2:58" ht="15" thickBot="1" x14ac:dyDescent="0.4">
      <c r="B192" s="62"/>
      <c r="C192" s="63"/>
      <c r="D192" s="63"/>
      <c r="BB192" s="66"/>
      <c r="BC192" s="67"/>
      <c r="BF192" s="8"/>
    </row>
    <row r="193" spans="2:58" ht="15" thickBot="1" x14ac:dyDescent="0.4">
      <c r="B193" s="62"/>
      <c r="C193" s="63"/>
      <c r="D193" s="63"/>
      <c r="BB193" s="66"/>
      <c r="BC193" s="67"/>
      <c r="BF193" s="8"/>
    </row>
    <row r="194" spans="2:58" ht="15" thickBot="1" x14ac:dyDescent="0.4">
      <c r="B194" s="62"/>
      <c r="C194" s="63"/>
      <c r="D194" s="63"/>
      <c r="BB194" s="66"/>
      <c r="BC194" s="67"/>
      <c r="BF194" s="8"/>
    </row>
    <row r="195" spans="2:58" ht="15" thickBot="1" x14ac:dyDescent="0.4">
      <c r="B195" s="62"/>
      <c r="C195" s="63"/>
      <c r="D195" s="63"/>
      <c r="BB195" s="66"/>
      <c r="BC195" s="67"/>
      <c r="BF195" s="8"/>
    </row>
    <row r="196" spans="2:58" ht="15" thickBot="1" x14ac:dyDescent="0.4">
      <c r="B196" s="62"/>
      <c r="C196" s="63"/>
      <c r="D196" s="63"/>
      <c r="BB196" s="66"/>
      <c r="BC196" s="67"/>
      <c r="BF196" s="8"/>
    </row>
    <row r="197" spans="2:58" ht="15" thickBot="1" x14ac:dyDescent="0.4">
      <c r="B197" s="62"/>
      <c r="C197" s="63"/>
      <c r="D197" s="63"/>
      <c r="BB197" s="66"/>
      <c r="BC197" s="67"/>
      <c r="BF197" s="8"/>
    </row>
    <row r="198" spans="2:58" ht="15" thickBot="1" x14ac:dyDescent="0.4">
      <c r="B198" s="62"/>
      <c r="C198" s="63"/>
      <c r="D198" s="63"/>
      <c r="BB198" s="66"/>
      <c r="BC198" s="67"/>
      <c r="BF198" s="8"/>
    </row>
    <row r="199" spans="2:58" ht="15" thickBot="1" x14ac:dyDescent="0.4">
      <c r="B199" s="62"/>
      <c r="C199" s="63"/>
      <c r="D199" s="63"/>
      <c r="BB199" s="66"/>
      <c r="BC199" s="67"/>
      <c r="BF199" s="8"/>
    </row>
    <row r="200" spans="2:58" ht="15" thickBot="1" x14ac:dyDescent="0.4">
      <c r="B200" s="62"/>
      <c r="C200" s="63"/>
      <c r="D200" s="63"/>
      <c r="BB200" s="66"/>
      <c r="BC200" s="67"/>
      <c r="BF200" s="8"/>
    </row>
    <row r="201" spans="2:58" ht="15" thickBot="1" x14ac:dyDescent="0.4">
      <c r="B201" s="62"/>
      <c r="C201" s="63"/>
      <c r="D201" s="63"/>
      <c r="BB201" s="66"/>
      <c r="BC201" s="67"/>
      <c r="BF201" s="8"/>
    </row>
    <row r="202" spans="2:58" ht="15" thickBot="1" x14ac:dyDescent="0.4">
      <c r="B202" s="62"/>
      <c r="C202" s="63"/>
      <c r="D202" s="63"/>
      <c r="BB202" s="66"/>
      <c r="BC202" s="67"/>
      <c r="BF202" s="8"/>
    </row>
    <row r="203" spans="2:58" ht="15" thickBot="1" x14ac:dyDescent="0.4">
      <c r="B203" s="62"/>
      <c r="C203" s="63"/>
      <c r="D203" s="63"/>
      <c r="BB203" s="66"/>
      <c r="BC203" s="67"/>
      <c r="BF203" s="8"/>
    </row>
    <row r="204" spans="2:58" ht="15" thickBot="1" x14ac:dyDescent="0.4">
      <c r="B204" s="62"/>
      <c r="C204" s="63"/>
      <c r="D204" s="63"/>
      <c r="BB204" s="66"/>
      <c r="BC204" s="67"/>
      <c r="BF204" s="8"/>
    </row>
    <row r="205" spans="2:58" ht="15" thickBot="1" x14ac:dyDescent="0.4">
      <c r="B205" s="62"/>
      <c r="C205" s="63"/>
      <c r="D205" s="63"/>
      <c r="BB205" s="66"/>
      <c r="BC205" s="67"/>
      <c r="BF205" s="8"/>
    </row>
    <row r="206" spans="2:58" ht="15" thickBot="1" x14ac:dyDescent="0.4">
      <c r="B206" s="62"/>
      <c r="C206" s="63"/>
      <c r="D206" s="63"/>
      <c r="BB206" s="66"/>
      <c r="BC206" s="67"/>
      <c r="BF206" s="8"/>
    </row>
    <row r="207" spans="2:58" ht="15" thickBot="1" x14ac:dyDescent="0.4">
      <c r="B207" s="62"/>
      <c r="C207" s="63"/>
      <c r="D207" s="63"/>
      <c r="BB207" s="66"/>
      <c r="BC207" s="67"/>
      <c r="BF207" s="8"/>
    </row>
    <row r="208" spans="2:58" ht="15" thickBot="1" x14ac:dyDescent="0.4">
      <c r="B208" s="62"/>
      <c r="C208" s="63"/>
      <c r="D208" s="63"/>
      <c r="BB208" s="66"/>
      <c r="BC208" s="67"/>
      <c r="BF208" s="8"/>
    </row>
    <row r="209" spans="2:58" ht="15" thickBot="1" x14ac:dyDescent="0.4">
      <c r="B209" s="62"/>
      <c r="C209" s="63"/>
      <c r="D209" s="63"/>
      <c r="BB209" s="66"/>
      <c r="BC209" s="67"/>
      <c r="BF209" s="8"/>
    </row>
    <row r="210" spans="2:58" ht="15" thickBot="1" x14ac:dyDescent="0.4">
      <c r="B210" s="62"/>
      <c r="C210" s="63"/>
      <c r="D210" s="63"/>
      <c r="BB210" s="66"/>
      <c r="BC210" s="67"/>
      <c r="BF210" s="8"/>
    </row>
    <row r="211" spans="2:58" ht="15" thickBot="1" x14ac:dyDescent="0.4">
      <c r="B211" s="62"/>
      <c r="C211" s="63"/>
      <c r="D211" s="63"/>
      <c r="BB211" s="66"/>
      <c r="BC211" s="67"/>
      <c r="BF211" s="8"/>
    </row>
    <row r="212" spans="2:58" ht="15" thickBot="1" x14ac:dyDescent="0.4">
      <c r="B212" s="62"/>
      <c r="C212" s="63"/>
      <c r="D212" s="63"/>
      <c r="BB212" s="66"/>
      <c r="BC212" s="67"/>
      <c r="BF212" s="8"/>
    </row>
    <row r="213" spans="2:58" ht="15" thickBot="1" x14ac:dyDescent="0.4">
      <c r="B213" s="62"/>
      <c r="C213" s="63"/>
      <c r="D213" s="63"/>
      <c r="BB213" s="66"/>
      <c r="BC213" s="67"/>
      <c r="BF213" s="8"/>
    </row>
    <row r="214" spans="2:58" ht="15" thickBot="1" x14ac:dyDescent="0.4">
      <c r="B214" s="62"/>
      <c r="C214" s="63"/>
      <c r="D214" s="63"/>
      <c r="BB214" s="66"/>
      <c r="BC214" s="67"/>
      <c r="BF214" s="8"/>
    </row>
    <row r="215" spans="2:58" ht="15" thickBot="1" x14ac:dyDescent="0.4">
      <c r="B215" s="62"/>
      <c r="C215" s="63"/>
      <c r="D215" s="63"/>
      <c r="BB215" s="66"/>
      <c r="BC215" s="67"/>
      <c r="BF215" s="8"/>
    </row>
    <row r="216" spans="2:58" ht="15" thickBot="1" x14ac:dyDescent="0.4">
      <c r="B216" s="62"/>
      <c r="C216" s="63"/>
      <c r="D216" s="63"/>
      <c r="BB216" s="66"/>
      <c r="BC216" s="67"/>
      <c r="BF216" s="8"/>
    </row>
    <row r="217" spans="2:58" ht="15" thickBot="1" x14ac:dyDescent="0.4">
      <c r="B217" s="62"/>
      <c r="C217" s="63"/>
      <c r="D217" s="63"/>
      <c r="BB217" s="66"/>
      <c r="BC217" s="67"/>
      <c r="BF217" s="8"/>
    </row>
    <row r="218" spans="2:58" ht="15" thickBot="1" x14ac:dyDescent="0.4">
      <c r="B218" s="62"/>
      <c r="C218" s="63"/>
      <c r="D218" s="63"/>
      <c r="BB218" s="66"/>
      <c r="BC218" s="67"/>
      <c r="BF218" s="8"/>
    </row>
    <row r="219" spans="2:58" ht="15" thickBot="1" x14ac:dyDescent="0.4">
      <c r="B219" s="62"/>
      <c r="C219" s="63"/>
      <c r="D219" s="63"/>
      <c r="BB219" s="66"/>
      <c r="BC219" s="67"/>
      <c r="BF219" s="8"/>
    </row>
    <row r="220" spans="2:58" ht="15" thickBot="1" x14ac:dyDescent="0.4">
      <c r="B220" s="62"/>
      <c r="C220" s="63"/>
      <c r="D220" s="63"/>
      <c r="BB220" s="66"/>
      <c r="BC220" s="67"/>
      <c r="BF220" s="8"/>
    </row>
    <row r="221" spans="2:58" ht="15" thickBot="1" x14ac:dyDescent="0.4">
      <c r="B221" s="62"/>
      <c r="C221" s="63"/>
      <c r="D221" s="63"/>
      <c r="BB221" s="66"/>
      <c r="BC221" s="67"/>
      <c r="BF221" s="8"/>
    </row>
    <row r="222" spans="2:58" ht="15" thickBot="1" x14ac:dyDescent="0.4">
      <c r="B222" s="62"/>
      <c r="C222" s="63"/>
      <c r="D222" s="63"/>
      <c r="BB222" s="66"/>
      <c r="BC222" s="67"/>
      <c r="BF222" s="8"/>
    </row>
    <row r="223" spans="2:58" ht="15" thickBot="1" x14ac:dyDescent="0.4">
      <c r="B223" s="62"/>
      <c r="C223" s="63"/>
      <c r="D223" s="63"/>
      <c r="BB223" s="66"/>
      <c r="BC223" s="67"/>
      <c r="BF223" s="8"/>
    </row>
    <row r="224" spans="2:58" ht="15" thickBot="1" x14ac:dyDescent="0.4">
      <c r="B224" s="62"/>
      <c r="C224" s="63"/>
      <c r="D224" s="63"/>
      <c r="BB224" s="66"/>
      <c r="BC224" s="67"/>
      <c r="BF224" s="8"/>
    </row>
    <row r="225" spans="2:58" ht="15" thickBot="1" x14ac:dyDescent="0.4">
      <c r="B225" s="62"/>
      <c r="C225" s="63"/>
      <c r="D225" s="63"/>
      <c r="BB225" s="66"/>
      <c r="BC225" s="67"/>
      <c r="BF225" s="8"/>
    </row>
    <row r="226" spans="2:58" ht="15" thickBot="1" x14ac:dyDescent="0.4">
      <c r="B226" s="62"/>
      <c r="C226" s="63"/>
      <c r="D226" s="63"/>
      <c r="BB226" s="66"/>
      <c r="BC226" s="67"/>
      <c r="BF226" s="8"/>
    </row>
    <row r="227" spans="2:58" ht="15" thickBot="1" x14ac:dyDescent="0.4">
      <c r="B227" s="62"/>
      <c r="C227" s="63"/>
      <c r="D227" s="63"/>
      <c r="BB227" s="66"/>
      <c r="BC227" s="67"/>
      <c r="BF227" s="8"/>
    </row>
    <row r="228" spans="2:58" ht="15" thickBot="1" x14ac:dyDescent="0.4">
      <c r="B228" s="62"/>
      <c r="C228" s="63"/>
      <c r="D228" s="63"/>
      <c r="BB228" s="66"/>
      <c r="BC228" s="67"/>
      <c r="BF228" s="8"/>
    </row>
    <row r="229" spans="2:58" ht="15" thickBot="1" x14ac:dyDescent="0.4">
      <c r="B229" s="62"/>
      <c r="C229" s="63"/>
      <c r="D229" s="63"/>
      <c r="BB229" s="66"/>
      <c r="BC229" s="67"/>
      <c r="BF229" s="8"/>
    </row>
    <row r="230" spans="2:58" ht="15" thickBot="1" x14ac:dyDescent="0.4">
      <c r="B230" s="62"/>
      <c r="C230" s="63"/>
      <c r="D230" s="63"/>
      <c r="BB230" s="66"/>
      <c r="BC230" s="67"/>
      <c r="BF230" s="8"/>
    </row>
    <row r="231" spans="2:58" ht="15" thickBot="1" x14ac:dyDescent="0.4">
      <c r="B231" s="62"/>
      <c r="C231" s="63"/>
      <c r="D231" s="63"/>
      <c r="BB231" s="66"/>
      <c r="BC231" s="67"/>
      <c r="BF231" s="8"/>
    </row>
    <row r="232" spans="2:58" ht="15" thickBot="1" x14ac:dyDescent="0.4">
      <c r="B232" s="62"/>
      <c r="C232" s="63"/>
      <c r="D232" s="63"/>
      <c r="BB232" s="66"/>
      <c r="BC232" s="67"/>
      <c r="BF232" s="8"/>
    </row>
    <row r="233" spans="2:58" ht="15" thickBot="1" x14ac:dyDescent="0.4">
      <c r="B233" s="62"/>
      <c r="C233" s="63"/>
      <c r="D233" s="63"/>
      <c r="BB233" s="66"/>
      <c r="BC233" s="67"/>
      <c r="BF233" s="8"/>
    </row>
    <row r="234" spans="2:58" ht="15" thickBot="1" x14ac:dyDescent="0.4">
      <c r="B234" s="62"/>
      <c r="C234" s="63"/>
      <c r="D234" s="63"/>
      <c r="BB234" s="66"/>
      <c r="BC234" s="67"/>
      <c r="BF234" s="8"/>
    </row>
    <row r="235" spans="2:58" ht="15" thickBot="1" x14ac:dyDescent="0.4">
      <c r="B235" s="62"/>
      <c r="C235" s="63"/>
      <c r="D235" s="63"/>
      <c r="BB235" s="66"/>
      <c r="BC235" s="67"/>
      <c r="BF235" s="8"/>
    </row>
    <row r="236" spans="2:58" ht="15" thickBot="1" x14ac:dyDescent="0.4">
      <c r="B236" s="62"/>
      <c r="C236" s="63"/>
      <c r="D236" s="63"/>
      <c r="BB236" s="66"/>
      <c r="BC236" s="67"/>
      <c r="BF236" s="8"/>
    </row>
    <row r="237" spans="2:58" ht="15" thickBot="1" x14ac:dyDescent="0.4">
      <c r="B237" s="62"/>
      <c r="C237" s="63"/>
      <c r="D237" s="63"/>
      <c r="BB237" s="66"/>
      <c r="BC237" s="67"/>
      <c r="BF237" s="8"/>
    </row>
    <row r="238" spans="2:58" ht="15" thickBot="1" x14ac:dyDescent="0.4">
      <c r="B238" s="62"/>
      <c r="C238" s="63"/>
      <c r="D238" s="63"/>
      <c r="BB238" s="66"/>
      <c r="BC238" s="67"/>
      <c r="BF238" s="8"/>
    </row>
    <row r="239" spans="2:58" ht="15" thickBot="1" x14ac:dyDescent="0.4">
      <c r="B239" s="62"/>
      <c r="C239" s="63"/>
      <c r="D239" s="63"/>
      <c r="BB239" s="66"/>
      <c r="BC239" s="67"/>
      <c r="BF239" s="8"/>
    </row>
    <row r="240" spans="2:58" ht="15" thickBot="1" x14ac:dyDescent="0.4">
      <c r="B240" s="62"/>
      <c r="C240" s="63"/>
      <c r="D240" s="63"/>
      <c r="BB240" s="66"/>
      <c r="BC240" s="67"/>
      <c r="BF240" s="8"/>
    </row>
    <row r="241" spans="2:58" ht="15" thickBot="1" x14ac:dyDescent="0.4">
      <c r="B241" s="62"/>
      <c r="C241" s="63"/>
      <c r="D241" s="63"/>
      <c r="BB241" s="66"/>
      <c r="BC241" s="67"/>
      <c r="BF241" s="8"/>
    </row>
    <row r="242" spans="2:58" ht="15" thickBot="1" x14ac:dyDescent="0.4">
      <c r="B242" s="62"/>
      <c r="C242" s="63"/>
      <c r="D242" s="63"/>
      <c r="BB242" s="66"/>
      <c r="BC242" s="67"/>
      <c r="BF242" s="8"/>
    </row>
    <row r="243" spans="2:58" ht="15" thickBot="1" x14ac:dyDescent="0.4">
      <c r="B243" s="62"/>
      <c r="C243" s="63"/>
      <c r="D243" s="63"/>
      <c r="BB243" s="66"/>
      <c r="BC243" s="67"/>
      <c r="BF243" s="8"/>
    </row>
    <row r="244" spans="2:58" ht="15" thickBot="1" x14ac:dyDescent="0.4">
      <c r="B244" s="62"/>
      <c r="C244" s="63"/>
      <c r="D244" s="63"/>
      <c r="BB244" s="66"/>
      <c r="BC244" s="67"/>
      <c r="BF244" s="8"/>
    </row>
    <row r="245" spans="2:58" ht="15" thickBot="1" x14ac:dyDescent="0.4">
      <c r="B245" s="62"/>
      <c r="C245" s="63"/>
      <c r="D245" s="63"/>
      <c r="BB245" s="66"/>
      <c r="BC245" s="67"/>
      <c r="BF245" s="8"/>
    </row>
    <row r="246" spans="2:58" ht="15" thickBot="1" x14ac:dyDescent="0.4">
      <c r="B246" s="62"/>
      <c r="C246" s="63"/>
      <c r="D246" s="63"/>
      <c r="BB246" s="66"/>
      <c r="BC246" s="67"/>
      <c r="BF246" s="8"/>
    </row>
    <row r="247" spans="2:58" ht="15" thickBot="1" x14ac:dyDescent="0.4">
      <c r="B247" s="62"/>
      <c r="C247" s="63"/>
      <c r="D247" s="63"/>
      <c r="BB247" s="66"/>
      <c r="BC247" s="67"/>
      <c r="BF247" s="8"/>
    </row>
    <row r="248" spans="2:58" ht="15" thickBot="1" x14ac:dyDescent="0.4">
      <c r="B248" s="62"/>
      <c r="C248" s="63"/>
      <c r="D248" s="63"/>
      <c r="BB248" s="66"/>
      <c r="BC248" s="67"/>
      <c r="BF248" s="8"/>
    </row>
    <row r="249" spans="2:58" ht="15" thickBot="1" x14ac:dyDescent="0.4">
      <c r="B249" s="62"/>
      <c r="C249" s="63"/>
      <c r="D249" s="63"/>
      <c r="BB249" s="66"/>
      <c r="BC249" s="67"/>
      <c r="BF249" s="8"/>
    </row>
    <row r="250" spans="2:58" ht="15" thickBot="1" x14ac:dyDescent="0.4">
      <c r="B250" s="62"/>
      <c r="C250" s="63"/>
      <c r="D250" s="63"/>
      <c r="BB250" s="66"/>
      <c r="BC250" s="67"/>
      <c r="BF250" s="8"/>
    </row>
    <row r="251" spans="2:58" ht="15" thickBot="1" x14ac:dyDescent="0.4">
      <c r="B251" s="62"/>
      <c r="C251" s="63"/>
      <c r="D251" s="63"/>
      <c r="BB251" s="66"/>
      <c r="BC251" s="67"/>
      <c r="BF251" s="8"/>
    </row>
    <row r="252" spans="2:58" ht="15" thickBot="1" x14ac:dyDescent="0.4">
      <c r="B252" s="62"/>
      <c r="C252" s="63"/>
      <c r="D252" s="63"/>
      <c r="BB252" s="66"/>
      <c r="BC252" s="67"/>
      <c r="BF252" s="8"/>
    </row>
    <row r="253" spans="2:58" ht="15" thickBot="1" x14ac:dyDescent="0.4">
      <c r="B253" s="62"/>
      <c r="C253" s="63"/>
      <c r="D253" s="63"/>
      <c r="BB253" s="66"/>
      <c r="BC253" s="67"/>
      <c r="BF253" s="8"/>
    </row>
    <row r="254" spans="2:58" ht="15" thickBot="1" x14ac:dyDescent="0.4">
      <c r="B254" s="62"/>
      <c r="C254" s="63"/>
      <c r="D254" s="63"/>
      <c r="BB254" s="66"/>
      <c r="BC254" s="67"/>
      <c r="BF254" s="8"/>
    </row>
    <row r="255" spans="2:58" ht="15" thickBot="1" x14ac:dyDescent="0.4">
      <c r="B255" s="62"/>
      <c r="C255" s="63"/>
      <c r="D255" s="63"/>
      <c r="BB255" s="66"/>
      <c r="BC255" s="67"/>
      <c r="BF255" s="8"/>
    </row>
    <row r="256" spans="2:58" ht="15" thickBot="1" x14ac:dyDescent="0.4">
      <c r="B256" s="62"/>
      <c r="C256" s="63"/>
      <c r="D256" s="63"/>
      <c r="BB256" s="66"/>
      <c r="BC256" s="67"/>
      <c r="BF256" s="8"/>
    </row>
    <row r="257" spans="2:58" ht="15" thickBot="1" x14ac:dyDescent="0.4">
      <c r="B257" s="62"/>
      <c r="C257" s="63"/>
      <c r="D257" s="63"/>
      <c r="BB257" s="66"/>
      <c r="BC257" s="67"/>
      <c r="BF257" s="8"/>
    </row>
    <row r="258" spans="2:58" ht="15" thickBot="1" x14ac:dyDescent="0.4">
      <c r="B258" s="62"/>
      <c r="C258" s="63"/>
      <c r="D258" s="63"/>
      <c r="BB258" s="66"/>
      <c r="BC258" s="67"/>
      <c r="BF258" s="8"/>
    </row>
    <row r="259" spans="2:58" ht="15" thickBot="1" x14ac:dyDescent="0.4">
      <c r="B259" s="62"/>
      <c r="C259" s="63"/>
      <c r="D259" s="63"/>
      <c r="BB259" s="66"/>
      <c r="BC259" s="67"/>
      <c r="BF259" s="8"/>
    </row>
    <row r="260" spans="2:58" ht="15" thickBot="1" x14ac:dyDescent="0.4">
      <c r="B260" s="62"/>
      <c r="C260" s="63"/>
      <c r="D260" s="63"/>
      <c r="BB260" s="66"/>
      <c r="BC260" s="67"/>
      <c r="BF260" s="8"/>
    </row>
    <row r="261" spans="2:58" ht="15" thickBot="1" x14ac:dyDescent="0.4">
      <c r="B261" s="62"/>
      <c r="C261" s="63"/>
      <c r="D261" s="63"/>
      <c r="BB261" s="66"/>
      <c r="BC261" s="67"/>
      <c r="BF261" s="8"/>
    </row>
    <row r="262" spans="2:58" ht="15" thickBot="1" x14ac:dyDescent="0.4">
      <c r="B262" s="62"/>
      <c r="C262" s="63"/>
      <c r="D262" s="63"/>
      <c r="BB262" s="66"/>
      <c r="BC262" s="67"/>
      <c r="BF262" s="8"/>
    </row>
    <row r="263" spans="2:58" ht="15" thickBot="1" x14ac:dyDescent="0.4">
      <c r="B263" s="62"/>
      <c r="C263" s="63"/>
      <c r="D263" s="63"/>
      <c r="BB263" s="66"/>
      <c r="BC263" s="67"/>
      <c r="BF263" s="8"/>
    </row>
    <row r="264" spans="2:58" ht="15" thickBot="1" x14ac:dyDescent="0.4">
      <c r="B264" s="62"/>
      <c r="C264" s="63"/>
      <c r="D264" s="63"/>
      <c r="BB264" s="66"/>
      <c r="BC264" s="67"/>
      <c r="BF264" s="8"/>
    </row>
    <row r="265" spans="2:58" ht="15" thickBot="1" x14ac:dyDescent="0.4">
      <c r="B265" s="62"/>
      <c r="C265" s="63"/>
      <c r="D265" s="63"/>
      <c r="BB265" s="66"/>
      <c r="BC265" s="67"/>
      <c r="BF265" s="8"/>
    </row>
    <row r="266" spans="2:58" ht="15" thickBot="1" x14ac:dyDescent="0.4">
      <c r="B266" s="62"/>
      <c r="C266" s="63"/>
      <c r="D266" s="63"/>
      <c r="BB266" s="66"/>
      <c r="BC266" s="67"/>
      <c r="BF266" s="8"/>
    </row>
    <row r="267" spans="2:58" ht="15" thickBot="1" x14ac:dyDescent="0.4">
      <c r="B267" s="62"/>
      <c r="C267" s="63"/>
      <c r="D267" s="63"/>
      <c r="BB267" s="66"/>
      <c r="BC267" s="67"/>
      <c r="BF267" s="8"/>
    </row>
    <row r="268" spans="2:58" ht="15" thickBot="1" x14ac:dyDescent="0.4">
      <c r="B268" s="62"/>
      <c r="C268" s="63"/>
      <c r="D268" s="63"/>
      <c r="BB268" s="66"/>
      <c r="BC268" s="67"/>
      <c r="BF268" s="8"/>
    </row>
    <row r="269" spans="2:58" ht="15" thickBot="1" x14ac:dyDescent="0.4">
      <c r="B269" s="62"/>
      <c r="C269" s="63"/>
      <c r="D269" s="63"/>
      <c r="BB269" s="66"/>
      <c r="BC269" s="67"/>
      <c r="BF269" s="8"/>
    </row>
    <row r="270" spans="2:58" ht="15" thickBot="1" x14ac:dyDescent="0.4">
      <c r="B270" s="62"/>
      <c r="C270" s="63"/>
      <c r="D270" s="63"/>
      <c r="BB270" s="66"/>
      <c r="BC270" s="67"/>
      <c r="BF270" s="8"/>
    </row>
    <row r="271" spans="2:58" ht="15" thickBot="1" x14ac:dyDescent="0.4">
      <c r="B271" s="62"/>
      <c r="C271" s="63"/>
      <c r="D271" s="63"/>
      <c r="BB271" s="66"/>
      <c r="BC271" s="67"/>
      <c r="BF271" s="8"/>
    </row>
    <row r="272" spans="2:58" ht="15" thickBot="1" x14ac:dyDescent="0.4">
      <c r="B272" s="62"/>
      <c r="C272" s="63"/>
      <c r="D272" s="63"/>
      <c r="BB272" s="66"/>
      <c r="BC272" s="67"/>
      <c r="BF272" s="8"/>
    </row>
    <row r="273" spans="2:58" ht="15" thickBot="1" x14ac:dyDescent="0.4">
      <c r="B273" s="62"/>
      <c r="C273" s="63"/>
      <c r="D273" s="63"/>
      <c r="BB273" s="66"/>
      <c r="BC273" s="67"/>
      <c r="BF273" s="8"/>
    </row>
    <row r="274" spans="2:58" ht="15" thickBot="1" x14ac:dyDescent="0.4">
      <c r="B274" s="62"/>
      <c r="C274" s="63"/>
      <c r="D274" s="63"/>
      <c r="BB274" s="66"/>
      <c r="BC274" s="67"/>
      <c r="BF274" s="8"/>
    </row>
    <row r="275" spans="2:58" ht="15" thickBot="1" x14ac:dyDescent="0.4">
      <c r="B275" s="62"/>
      <c r="C275" s="63"/>
      <c r="D275" s="63"/>
      <c r="BB275" s="66"/>
      <c r="BC275" s="67"/>
      <c r="BF275" s="8"/>
    </row>
    <row r="276" spans="2:58" ht="15" thickBot="1" x14ac:dyDescent="0.4">
      <c r="B276" s="62"/>
      <c r="C276" s="63"/>
      <c r="D276" s="63"/>
      <c r="BB276" s="66"/>
      <c r="BC276" s="67"/>
      <c r="BF276" s="8"/>
    </row>
    <row r="277" spans="2:58" ht="15" thickBot="1" x14ac:dyDescent="0.4">
      <c r="B277" s="62"/>
      <c r="C277" s="63"/>
      <c r="D277" s="63"/>
      <c r="BB277" s="66"/>
      <c r="BC277" s="67"/>
      <c r="BF277" s="8"/>
    </row>
    <row r="278" spans="2:58" ht="15" thickBot="1" x14ac:dyDescent="0.4">
      <c r="B278" s="62"/>
      <c r="C278" s="63"/>
      <c r="D278" s="63"/>
      <c r="BB278" s="66"/>
      <c r="BC278" s="67"/>
      <c r="BF278" s="8"/>
    </row>
    <row r="279" spans="2:58" ht="15" thickBot="1" x14ac:dyDescent="0.4">
      <c r="B279" s="62"/>
      <c r="C279" s="63"/>
      <c r="D279" s="63"/>
      <c r="BB279" s="66"/>
      <c r="BC279" s="67"/>
      <c r="BF279" s="8"/>
    </row>
    <row r="280" spans="2:58" ht="15" thickBot="1" x14ac:dyDescent="0.4">
      <c r="B280" s="62"/>
      <c r="C280" s="63"/>
      <c r="D280" s="63"/>
      <c r="BB280" s="66"/>
      <c r="BC280" s="67"/>
      <c r="BF280" s="8"/>
    </row>
    <row r="281" spans="2:58" ht="15" thickBot="1" x14ac:dyDescent="0.4">
      <c r="B281" s="62"/>
      <c r="C281" s="63"/>
      <c r="D281" s="63"/>
      <c r="BB281" s="66"/>
      <c r="BC281" s="67"/>
      <c r="BF281" s="8"/>
    </row>
    <row r="282" spans="2:58" ht="15" thickBot="1" x14ac:dyDescent="0.4">
      <c r="B282" s="62"/>
      <c r="C282" s="63"/>
      <c r="D282" s="63"/>
      <c r="BB282" s="66"/>
      <c r="BC282" s="67"/>
      <c r="BF282" s="8"/>
    </row>
    <row r="283" spans="2:58" ht="15" thickBot="1" x14ac:dyDescent="0.4">
      <c r="B283" s="62"/>
      <c r="C283" s="63"/>
      <c r="D283" s="63"/>
      <c r="BB283" s="66"/>
      <c r="BC283" s="67"/>
      <c r="BF283" s="8"/>
    </row>
    <row r="284" spans="2:58" ht="15" thickBot="1" x14ac:dyDescent="0.4">
      <c r="B284" s="62"/>
      <c r="C284" s="63"/>
      <c r="D284" s="63"/>
      <c r="BB284" s="66"/>
      <c r="BC284" s="67"/>
      <c r="BF284" s="8"/>
    </row>
    <row r="285" spans="2:58" ht="15" thickBot="1" x14ac:dyDescent="0.4">
      <c r="B285" s="62"/>
      <c r="C285" s="63"/>
      <c r="D285" s="63"/>
      <c r="BB285" s="66"/>
      <c r="BC285" s="67"/>
      <c r="BF285" s="8"/>
    </row>
    <row r="286" spans="2:58" ht="15" thickBot="1" x14ac:dyDescent="0.4">
      <c r="B286" s="62"/>
      <c r="C286" s="63"/>
      <c r="D286" s="63"/>
      <c r="BB286" s="66"/>
      <c r="BC286" s="67"/>
      <c r="BF286" s="8"/>
    </row>
    <row r="287" spans="2:58" ht="15" thickBot="1" x14ac:dyDescent="0.4">
      <c r="B287" s="62"/>
      <c r="C287" s="63"/>
      <c r="D287" s="63"/>
      <c r="BB287" s="66"/>
      <c r="BC287" s="67"/>
      <c r="BF287" s="8"/>
    </row>
    <row r="288" spans="2:58" ht="15" thickBot="1" x14ac:dyDescent="0.4">
      <c r="B288" s="62"/>
      <c r="C288" s="63"/>
      <c r="D288" s="63"/>
      <c r="BB288" s="66"/>
      <c r="BC288" s="67"/>
      <c r="BF288" s="8"/>
    </row>
    <row r="289" spans="2:58" ht="15" thickBot="1" x14ac:dyDescent="0.4">
      <c r="B289" s="62"/>
      <c r="C289" s="63"/>
      <c r="D289" s="63"/>
      <c r="BB289" s="66"/>
      <c r="BC289" s="67"/>
      <c r="BF289" s="8"/>
    </row>
    <row r="290" spans="2:58" ht="15" thickBot="1" x14ac:dyDescent="0.4">
      <c r="B290" s="62"/>
      <c r="C290" s="63"/>
      <c r="D290" s="63"/>
      <c r="BB290" s="66"/>
      <c r="BC290" s="67"/>
      <c r="BF290" s="8"/>
    </row>
    <row r="291" spans="2:58" ht="15" thickBot="1" x14ac:dyDescent="0.4">
      <c r="B291" s="62"/>
      <c r="C291" s="63"/>
      <c r="D291" s="63"/>
      <c r="BB291" s="66"/>
      <c r="BC291" s="67"/>
      <c r="BF291" s="8"/>
    </row>
    <row r="292" spans="2:58" ht="15" thickBot="1" x14ac:dyDescent="0.4">
      <c r="B292" s="62"/>
      <c r="C292" s="63"/>
      <c r="D292" s="63"/>
      <c r="BB292" s="66"/>
      <c r="BC292" s="67"/>
      <c r="BF292" s="8"/>
    </row>
    <row r="293" spans="2:58" ht="15" thickBot="1" x14ac:dyDescent="0.4">
      <c r="B293" s="62"/>
      <c r="C293" s="63"/>
      <c r="D293" s="63"/>
      <c r="BB293" s="66"/>
      <c r="BC293" s="67"/>
      <c r="BF293" s="8"/>
    </row>
    <row r="294" spans="2:58" ht="15" thickBot="1" x14ac:dyDescent="0.4">
      <c r="B294" s="62"/>
      <c r="C294" s="63"/>
      <c r="D294" s="63"/>
      <c r="BB294" s="66"/>
      <c r="BC294" s="67"/>
      <c r="BF294" s="8"/>
    </row>
    <row r="295" spans="2:58" ht="15" thickBot="1" x14ac:dyDescent="0.4">
      <c r="B295" s="62"/>
      <c r="C295" s="63"/>
      <c r="D295" s="63"/>
      <c r="BB295" s="66"/>
      <c r="BC295" s="67"/>
      <c r="BF295" s="8"/>
    </row>
    <row r="296" spans="2:58" ht="15" thickBot="1" x14ac:dyDescent="0.4">
      <c r="B296" s="62"/>
      <c r="C296" s="63"/>
      <c r="D296" s="63"/>
      <c r="BB296" s="66"/>
      <c r="BC296" s="67"/>
      <c r="BF296" s="8"/>
    </row>
    <row r="297" spans="2:58" ht="15" thickBot="1" x14ac:dyDescent="0.4">
      <c r="B297" s="62"/>
      <c r="C297" s="63"/>
      <c r="D297" s="63"/>
      <c r="BB297" s="66"/>
      <c r="BC297" s="67"/>
      <c r="BF297" s="8"/>
    </row>
    <row r="298" spans="2:58" ht="15" thickBot="1" x14ac:dyDescent="0.4">
      <c r="B298" s="62"/>
      <c r="C298" s="63"/>
      <c r="D298" s="63"/>
      <c r="BB298" s="66"/>
      <c r="BC298" s="67"/>
      <c r="BF298" s="8"/>
    </row>
    <row r="299" spans="2:58" ht="15" thickBot="1" x14ac:dyDescent="0.4">
      <c r="B299" s="62"/>
      <c r="C299" s="63"/>
      <c r="D299" s="63"/>
      <c r="BB299" s="66"/>
      <c r="BC299" s="67"/>
      <c r="BF299" s="8"/>
    </row>
    <row r="300" spans="2:58" ht="15" thickBot="1" x14ac:dyDescent="0.4">
      <c r="B300" s="62"/>
      <c r="C300" s="63"/>
      <c r="D300" s="63"/>
      <c r="BB300" s="66"/>
      <c r="BC300" s="67"/>
      <c r="BF300" s="8"/>
    </row>
    <row r="301" spans="2:58" ht="15" thickBot="1" x14ac:dyDescent="0.4">
      <c r="B301" s="62"/>
      <c r="C301" s="63"/>
      <c r="D301" s="63"/>
      <c r="BB301" s="66"/>
      <c r="BC301" s="67"/>
      <c r="BF301" s="8"/>
    </row>
    <row r="302" spans="2:58" ht="15" thickBot="1" x14ac:dyDescent="0.4">
      <c r="B302" s="62"/>
      <c r="C302" s="63"/>
      <c r="D302" s="63"/>
      <c r="BB302" s="66"/>
      <c r="BC302" s="67"/>
      <c r="BF302" s="8"/>
    </row>
    <row r="303" spans="2:58" ht="15" thickBot="1" x14ac:dyDescent="0.4">
      <c r="B303" s="62"/>
      <c r="C303" s="63"/>
      <c r="D303" s="63"/>
      <c r="BB303" s="66"/>
      <c r="BC303" s="67"/>
      <c r="BF303" s="8"/>
    </row>
    <row r="304" spans="2:58" ht="15" thickBot="1" x14ac:dyDescent="0.4">
      <c r="B304" s="62"/>
      <c r="C304" s="63"/>
      <c r="D304" s="63"/>
      <c r="BB304" s="66"/>
      <c r="BC304" s="67"/>
      <c r="BF304" s="8"/>
    </row>
    <row r="305" spans="2:58" ht="15" thickBot="1" x14ac:dyDescent="0.4">
      <c r="B305" s="62"/>
      <c r="C305" s="63"/>
      <c r="D305" s="63"/>
      <c r="BB305" s="66"/>
      <c r="BC305" s="67"/>
      <c r="BF305" s="8"/>
    </row>
    <row r="306" spans="2:58" ht="15" thickBot="1" x14ac:dyDescent="0.4">
      <c r="B306" s="62"/>
      <c r="C306" s="63"/>
      <c r="D306" s="63"/>
      <c r="BB306" s="66"/>
      <c r="BC306" s="67"/>
      <c r="BF306" s="8"/>
    </row>
    <row r="307" spans="2:58" ht="15" thickBot="1" x14ac:dyDescent="0.4">
      <c r="B307" s="62"/>
      <c r="C307" s="63"/>
      <c r="D307" s="63"/>
      <c r="BB307" s="66"/>
      <c r="BC307" s="67"/>
      <c r="BF307" s="8"/>
    </row>
    <row r="308" spans="2:58" ht="15" thickBot="1" x14ac:dyDescent="0.4">
      <c r="B308" s="62"/>
      <c r="C308" s="63"/>
      <c r="D308" s="63"/>
      <c r="BB308" s="66"/>
      <c r="BC308" s="67"/>
      <c r="BF308" s="8"/>
    </row>
    <row r="309" spans="2:58" ht="15" thickBot="1" x14ac:dyDescent="0.4">
      <c r="B309" s="62"/>
      <c r="C309" s="63"/>
      <c r="D309" s="63"/>
      <c r="BB309" s="66"/>
      <c r="BC309" s="67"/>
      <c r="BF309" s="8"/>
    </row>
    <row r="310" spans="2:58" ht="15" thickBot="1" x14ac:dyDescent="0.4">
      <c r="B310" s="62"/>
      <c r="C310" s="63"/>
      <c r="D310" s="63"/>
      <c r="BB310" s="66"/>
      <c r="BC310" s="67"/>
      <c r="BF310" s="8"/>
    </row>
    <row r="311" spans="2:58" ht="15" thickBot="1" x14ac:dyDescent="0.4">
      <c r="B311" s="62"/>
      <c r="C311" s="63"/>
      <c r="D311" s="63"/>
      <c r="BB311" s="66"/>
      <c r="BC311" s="67"/>
      <c r="BF311" s="8"/>
    </row>
    <row r="312" spans="2:58" ht="15" thickBot="1" x14ac:dyDescent="0.4">
      <c r="B312" s="62"/>
      <c r="C312" s="63"/>
      <c r="D312" s="63"/>
      <c r="BB312" s="66"/>
      <c r="BC312" s="67"/>
      <c r="BF312" s="8"/>
    </row>
    <row r="313" spans="2:58" ht="15" thickBot="1" x14ac:dyDescent="0.4">
      <c r="B313" s="62"/>
      <c r="C313" s="63"/>
      <c r="D313" s="63"/>
      <c r="BB313" s="66"/>
      <c r="BC313" s="67"/>
      <c r="BF313" s="8"/>
    </row>
    <row r="314" spans="2:58" ht="15" thickBot="1" x14ac:dyDescent="0.4">
      <c r="B314" s="62"/>
      <c r="C314" s="63"/>
      <c r="D314" s="63"/>
      <c r="BB314" s="66"/>
      <c r="BC314" s="67"/>
      <c r="BF314" s="8"/>
    </row>
    <row r="315" spans="2:58" ht="15" thickBot="1" x14ac:dyDescent="0.4">
      <c r="B315" s="62"/>
      <c r="C315" s="63"/>
      <c r="D315" s="63"/>
      <c r="BB315" s="66"/>
      <c r="BC315" s="67"/>
      <c r="BF315" s="8"/>
    </row>
    <row r="316" spans="2:58" ht="15" thickBot="1" x14ac:dyDescent="0.4">
      <c r="B316" s="62"/>
      <c r="C316" s="63"/>
      <c r="D316" s="63"/>
      <c r="BB316" s="66"/>
      <c r="BC316" s="67"/>
      <c r="BF316" s="8"/>
    </row>
    <row r="317" spans="2:58" ht="15" thickBot="1" x14ac:dyDescent="0.4">
      <c r="B317" s="62"/>
      <c r="C317" s="63"/>
      <c r="D317" s="63"/>
      <c r="BB317" s="66"/>
      <c r="BC317" s="67"/>
      <c r="BF317" s="8"/>
    </row>
    <row r="318" spans="2:58" ht="15" thickBot="1" x14ac:dyDescent="0.4">
      <c r="B318" s="62"/>
      <c r="C318" s="63"/>
      <c r="D318" s="63"/>
      <c r="BB318" s="66"/>
      <c r="BC318" s="67"/>
      <c r="BF318" s="8"/>
    </row>
    <row r="319" spans="2:58" ht="15" thickBot="1" x14ac:dyDescent="0.4">
      <c r="B319" s="62"/>
      <c r="C319" s="63"/>
      <c r="D319" s="63"/>
      <c r="BB319" s="66"/>
      <c r="BC319" s="67"/>
      <c r="BF319" s="8"/>
    </row>
    <row r="320" spans="2:58" ht="15" thickBot="1" x14ac:dyDescent="0.4">
      <c r="B320" s="62"/>
      <c r="C320" s="63"/>
      <c r="D320" s="63"/>
      <c r="BB320" s="66"/>
      <c r="BC320" s="67"/>
      <c r="BF320" s="8"/>
    </row>
    <row r="321" spans="2:58" ht="15" thickBot="1" x14ac:dyDescent="0.4">
      <c r="B321" s="62"/>
      <c r="C321" s="63"/>
      <c r="D321" s="63"/>
      <c r="BB321" s="66"/>
      <c r="BC321" s="67"/>
      <c r="BF321" s="8"/>
    </row>
    <row r="322" spans="2:58" ht="15" thickBot="1" x14ac:dyDescent="0.4">
      <c r="B322" s="62"/>
      <c r="C322" s="63"/>
      <c r="D322" s="63"/>
      <c r="BB322" s="66"/>
      <c r="BC322" s="67"/>
      <c r="BF322" s="8"/>
    </row>
    <row r="323" spans="2:58" ht="15" thickBot="1" x14ac:dyDescent="0.4">
      <c r="B323" s="62"/>
      <c r="C323" s="63"/>
      <c r="D323" s="63"/>
      <c r="BB323" s="66"/>
      <c r="BC323" s="67"/>
      <c r="BF323" s="8"/>
    </row>
    <row r="324" spans="2:58" ht="15" thickBot="1" x14ac:dyDescent="0.4">
      <c r="B324" s="62"/>
      <c r="C324" s="63"/>
      <c r="D324" s="63"/>
      <c r="BB324" s="66"/>
      <c r="BC324" s="67"/>
      <c r="BF324" s="8"/>
    </row>
    <row r="325" spans="2:58" ht="15" thickBot="1" x14ac:dyDescent="0.4">
      <c r="B325" s="62"/>
      <c r="C325" s="63"/>
      <c r="D325" s="63"/>
      <c r="BB325" s="66"/>
      <c r="BC325" s="67"/>
      <c r="BF325" s="8"/>
    </row>
    <row r="326" spans="2:58" ht="15" thickBot="1" x14ac:dyDescent="0.4">
      <c r="B326" s="62"/>
      <c r="C326" s="63"/>
      <c r="D326" s="63"/>
      <c r="BB326" s="66"/>
      <c r="BC326" s="67"/>
      <c r="BF326" s="8"/>
    </row>
    <row r="327" spans="2:58" ht="15" thickBot="1" x14ac:dyDescent="0.4">
      <c r="B327" s="62"/>
      <c r="C327" s="63"/>
      <c r="D327" s="63"/>
      <c r="BB327" s="66"/>
      <c r="BC327" s="67"/>
      <c r="BF327" s="8"/>
    </row>
    <row r="328" spans="2:58" ht="15" thickBot="1" x14ac:dyDescent="0.4">
      <c r="B328" s="62"/>
      <c r="C328" s="63"/>
      <c r="D328" s="63"/>
      <c r="BB328" s="66"/>
      <c r="BC328" s="67"/>
      <c r="BF328" s="8"/>
    </row>
    <row r="329" spans="2:58" ht="15" thickBot="1" x14ac:dyDescent="0.4">
      <c r="B329" s="62"/>
      <c r="C329" s="63"/>
      <c r="D329" s="63"/>
      <c r="BB329" s="66"/>
      <c r="BC329" s="67"/>
      <c r="BF329" s="8"/>
    </row>
    <row r="330" spans="2:58" ht="15" thickBot="1" x14ac:dyDescent="0.4">
      <c r="B330" s="62"/>
      <c r="C330" s="63"/>
      <c r="D330" s="63"/>
      <c r="BB330" s="66"/>
      <c r="BC330" s="67"/>
      <c r="BF330" s="8"/>
    </row>
    <row r="331" spans="2:58" ht="15" thickBot="1" x14ac:dyDescent="0.4">
      <c r="B331" s="62"/>
      <c r="C331" s="63"/>
      <c r="D331" s="63"/>
      <c r="BB331" s="66"/>
      <c r="BC331" s="67"/>
      <c r="BF331" s="8"/>
    </row>
    <row r="332" spans="2:58" ht="15" thickBot="1" x14ac:dyDescent="0.4">
      <c r="B332" s="62"/>
      <c r="C332" s="63"/>
      <c r="D332" s="63"/>
      <c r="BB332" s="66"/>
      <c r="BC332" s="67"/>
      <c r="BF332" s="8"/>
    </row>
    <row r="333" spans="2:58" ht="15" thickBot="1" x14ac:dyDescent="0.4">
      <c r="B333" s="62"/>
      <c r="C333" s="63"/>
      <c r="D333" s="63"/>
      <c r="BB333" s="66"/>
      <c r="BC333" s="67"/>
      <c r="BF333" s="8"/>
    </row>
    <row r="334" spans="2:58" ht="15" thickBot="1" x14ac:dyDescent="0.4">
      <c r="B334" s="62"/>
      <c r="C334" s="63"/>
      <c r="D334" s="63"/>
      <c r="BB334" s="66"/>
      <c r="BC334" s="67"/>
      <c r="BF334" s="8"/>
    </row>
    <row r="335" spans="2:58" ht="15" thickBot="1" x14ac:dyDescent="0.4">
      <c r="B335" s="62"/>
      <c r="C335" s="63"/>
      <c r="D335" s="63"/>
      <c r="BB335" s="66"/>
      <c r="BC335" s="67"/>
      <c r="BF335" s="8"/>
    </row>
    <row r="336" spans="2:58" ht="15" thickBot="1" x14ac:dyDescent="0.4">
      <c r="B336" s="62"/>
      <c r="C336" s="63"/>
      <c r="D336" s="63"/>
      <c r="BB336" s="66"/>
      <c r="BC336" s="67"/>
      <c r="BF336" s="8"/>
    </row>
    <row r="337" spans="2:58" ht="15" thickBot="1" x14ac:dyDescent="0.4">
      <c r="B337" s="62"/>
      <c r="C337" s="63"/>
      <c r="D337" s="63"/>
      <c r="BB337" s="66"/>
      <c r="BC337" s="67"/>
      <c r="BF337" s="8"/>
    </row>
    <row r="338" spans="2:58" ht="15" thickBot="1" x14ac:dyDescent="0.4">
      <c r="B338" s="62"/>
      <c r="C338" s="63"/>
      <c r="D338" s="63"/>
      <c r="BB338" s="66"/>
      <c r="BC338" s="67"/>
      <c r="BF338" s="8"/>
    </row>
    <row r="339" spans="2:58" ht="15" thickBot="1" x14ac:dyDescent="0.4">
      <c r="B339" s="62"/>
      <c r="C339" s="63"/>
      <c r="D339" s="63"/>
      <c r="BB339" s="66"/>
      <c r="BC339" s="67"/>
      <c r="BF339" s="8"/>
    </row>
    <row r="340" spans="2:58" ht="15" thickBot="1" x14ac:dyDescent="0.4">
      <c r="B340" s="62"/>
      <c r="C340" s="63"/>
      <c r="D340" s="63"/>
      <c r="BB340" s="66"/>
      <c r="BC340" s="67"/>
      <c r="BF340" s="8"/>
    </row>
    <row r="341" spans="2:58" ht="15" thickBot="1" x14ac:dyDescent="0.4">
      <c r="B341" s="62"/>
      <c r="C341" s="63"/>
      <c r="D341" s="63"/>
      <c r="BB341" s="66"/>
      <c r="BC341" s="67"/>
      <c r="BF341" s="8"/>
    </row>
    <row r="342" spans="2:58" ht="15" thickBot="1" x14ac:dyDescent="0.4">
      <c r="B342" s="62"/>
      <c r="C342" s="63"/>
      <c r="D342" s="63"/>
      <c r="BB342" s="66"/>
      <c r="BC342" s="67"/>
      <c r="BF342" s="8"/>
    </row>
    <row r="343" spans="2:58" ht="15" thickBot="1" x14ac:dyDescent="0.4">
      <c r="B343" s="62"/>
      <c r="C343" s="63"/>
      <c r="D343" s="63"/>
      <c r="BB343" s="66"/>
      <c r="BC343" s="67"/>
      <c r="BF343" s="8"/>
    </row>
    <row r="344" spans="2:58" ht="15" thickBot="1" x14ac:dyDescent="0.4">
      <c r="B344" s="62"/>
      <c r="C344" s="63"/>
      <c r="D344" s="63"/>
      <c r="BB344" s="66"/>
      <c r="BC344" s="67"/>
      <c r="BF344" s="8"/>
    </row>
    <row r="345" spans="2:58" ht="15" thickBot="1" x14ac:dyDescent="0.4">
      <c r="B345" s="62"/>
      <c r="C345" s="63"/>
      <c r="D345" s="63"/>
      <c r="BB345" s="66"/>
      <c r="BC345" s="67"/>
      <c r="BF345" s="8"/>
    </row>
    <row r="346" spans="2:58" ht="15" thickBot="1" x14ac:dyDescent="0.4">
      <c r="B346" s="62"/>
      <c r="C346" s="63"/>
      <c r="D346" s="63"/>
      <c r="BB346" s="66"/>
      <c r="BC346" s="67"/>
      <c r="BF346" s="8"/>
    </row>
    <row r="347" spans="2:58" ht="15" thickBot="1" x14ac:dyDescent="0.4">
      <c r="B347" s="62"/>
      <c r="C347" s="63"/>
      <c r="D347" s="63"/>
      <c r="BB347" s="66"/>
      <c r="BC347" s="67"/>
      <c r="BF347" s="8"/>
    </row>
    <row r="348" spans="2:58" ht="15" thickBot="1" x14ac:dyDescent="0.4">
      <c r="B348" s="62"/>
      <c r="C348" s="63"/>
      <c r="D348" s="63"/>
      <c r="BB348" s="66"/>
      <c r="BC348" s="67"/>
      <c r="BF348" s="8"/>
    </row>
    <row r="349" spans="2:58" ht="15" thickBot="1" x14ac:dyDescent="0.4">
      <c r="B349" s="62"/>
      <c r="C349" s="63"/>
      <c r="D349" s="63"/>
      <c r="BB349" s="66"/>
      <c r="BC349" s="67"/>
      <c r="BF349" s="8"/>
    </row>
    <row r="350" spans="2:58" ht="15" thickBot="1" x14ac:dyDescent="0.4">
      <c r="B350" s="62"/>
      <c r="C350" s="63"/>
      <c r="D350" s="63"/>
      <c r="BB350" s="66"/>
      <c r="BC350" s="67"/>
      <c r="BF350" s="8"/>
    </row>
    <row r="351" spans="2:58" ht="15" thickBot="1" x14ac:dyDescent="0.4">
      <c r="B351" s="62"/>
      <c r="C351" s="63"/>
      <c r="D351" s="63"/>
      <c r="BB351" s="66"/>
      <c r="BC351" s="67"/>
      <c r="BF351" s="8"/>
    </row>
    <row r="352" spans="2:58" ht="15" thickBot="1" x14ac:dyDescent="0.4">
      <c r="B352" s="62"/>
      <c r="C352" s="63"/>
      <c r="D352" s="63"/>
      <c r="BB352" s="66"/>
      <c r="BC352" s="67"/>
      <c r="BF352" s="8"/>
    </row>
    <row r="353" spans="2:58" ht="15" thickBot="1" x14ac:dyDescent="0.4">
      <c r="B353" s="62"/>
      <c r="C353" s="63"/>
      <c r="D353" s="63"/>
      <c r="BB353" s="66"/>
      <c r="BC353" s="67"/>
      <c r="BF353" s="8"/>
    </row>
    <row r="354" spans="2:58" ht="15" thickBot="1" x14ac:dyDescent="0.4">
      <c r="B354" s="62"/>
      <c r="C354" s="63"/>
      <c r="D354" s="63"/>
      <c r="BB354" s="66"/>
      <c r="BC354" s="67"/>
      <c r="BF354" s="8"/>
    </row>
    <row r="355" spans="2:58" ht="15" thickBot="1" x14ac:dyDescent="0.4">
      <c r="B355" s="62"/>
      <c r="C355" s="63"/>
      <c r="D355" s="63"/>
      <c r="BB355" s="66"/>
      <c r="BC355" s="67"/>
      <c r="BF355" s="8"/>
    </row>
    <row r="356" spans="2:58" ht="15" thickBot="1" x14ac:dyDescent="0.4">
      <c r="B356" s="62"/>
      <c r="C356" s="63"/>
      <c r="D356" s="63"/>
      <c r="BB356" s="66"/>
      <c r="BC356" s="67"/>
      <c r="BF356" s="8"/>
    </row>
    <row r="357" spans="2:58" ht="15" thickBot="1" x14ac:dyDescent="0.4">
      <c r="B357" s="62"/>
      <c r="C357" s="63"/>
      <c r="D357" s="63"/>
      <c r="BB357" s="66"/>
      <c r="BC357" s="67"/>
      <c r="BF357" s="8"/>
    </row>
    <row r="358" spans="2:58" ht="15" thickBot="1" x14ac:dyDescent="0.4">
      <c r="B358" s="62"/>
      <c r="C358" s="63"/>
      <c r="D358" s="63"/>
      <c r="BB358" s="66"/>
      <c r="BC358" s="67"/>
      <c r="BF358" s="8"/>
    </row>
    <row r="359" spans="2:58" ht="15" thickBot="1" x14ac:dyDescent="0.4">
      <c r="B359" s="62"/>
      <c r="C359" s="63"/>
      <c r="D359" s="63"/>
      <c r="BB359" s="66"/>
      <c r="BC359" s="67"/>
      <c r="BF359" s="8"/>
    </row>
    <row r="360" spans="2:58" ht="15" thickBot="1" x14ac:dyDescent="0.4">
      <c r="B360" s="62"/>
      <c r="C360" s="63"/>
      <c r="D360" s="63"/>
      <c r="BB360" s="66"/>
      <c r="BC360" s="67"/>
      <c r="BF360" s="8"/>
    </row>
    <row r="361" spans="2:58" ht="15" thickBot="1" x14ac:dyDescent="0.4">
      <c r="B361" s="62"/>
      <c r="C361" s="63"/>
      <c r="D361" s="63"/>
      <c r="BB361" s="66"/>
      <c r="BC361" s="67"/>
      <c r="BF361" s="8"/>
    </row>
    <row r="362" spans="2:58" ht="15" thickBot="1" x14ac:dyDescent="0.4">
      <c r="B362" s="62"/>
      <c r="C362" s="63"/>
      <c r="D362" s="63"/>
      <c r="BB362" s="66"/>
      <c r="BC362" s="67"/>
      <c r="BF362" s="8"/>
    </row>
    <row r="363" spans="2:58" ht="15" thickBot="1" x14ac:dyDescent="0.4">
      <c r="B363" s="62"/>
      <c r="C363" s="63"/>
      <c r="D363" s="63"/>
      <c r="BB363" s="66"/>
      <c r="BC363" s="67"/>
      <c r="BF363" s="8"/>
    </row>
    <row r="364" spans="2:58" ht="15" thickBot="1" x14ac:dyDescent="0.4">
      <c r="B364" s="62"/>
      <c r="C364" s="63"/>
      <c r="D364" s="63"/>
      <c r="BB364" s="66"/>
      <c r="BC364" s="67"/>
      <c r="BF364" s="8"/>
    </row>
    <row r="365" spans="2:58" ht="15" thickBot="1" x14ac:dyDescent="0.4">
      <c r="B365" s="62"/>
      <c r="C365" s="63"/>
      <c r="D365" s="63"/>
      <c r="BB365" s="66"/>
      <c r="BC365" s="67"/>
      <c r="BF365" s="8"/>
    </row>
    <row r="366" spans="2:58" ht="15" thickBot="1" x14ac:dyDescent="0.4">
      <c r="B366" s="62"/>
      <c r="C366" s="63"/>
      <c r="D366" s="63"/>
      <c r="BB366" s="66"/>
      <c r="BC366" s="67"/>
      <c r="BF366" s="8"/>
    </row>
    <row r="367" spans="2:58" ht="15" thickBot="1" x14ac:dyDescent="0.4">
      <c r="B367" s="62"/>
      <c r="C367" s="63"/>
      <c r="D367" s="63"/>
      <c r="BB367" s="66"/>
      <c r="BC367" s="67"/>
      <c r="BF367" s="8"/>
    </row>
    <row r="368" spans="2:58" ht="15" thickBot="1" x14ac:dyDescent="0.4">
      <c r="B368" s="62"/>
      <c r="C368" s="63"/>
      <c r="D368" s="63"/>
      <c r="BB368" s="66"/>
      <c r="BC368" s="67"/>
      <c r="BF368" s="8"/>
    </row>
    <row r="369" spans="2:58" ht="15" thickBot="1" x14ac:dyDescent="0.4">
      <c r="B369" s="62"/>
      <c r="C369" s="63"/>
      <c r="D369" s="63"/>
      <c r="BB369" s="66"/>
      <c r="BC369" s="67"/>
      <c r="BF369" s="8"/>
    </row>
    <row r="370" spans="2:58" ht="15" thickBot="1" x14ac:dyDescent="0.4">
      <c r="B370" s="62"/>
      <c r="C370" s="63"/>
      <c r="D370" s="63"/>
      <c r="BB370" s="66"/>
      <c r="BC370" s="67"/>
      <c r="BF370" s="8"/>
    </row>
    <row r="371" spans="2:58" ht="15" thickBot="1" x14ac:dyDescent="0.4">
      <c r="B371" s="62"/>
      <c r="C371" s="63"/>
      <c r="D371" s="63"/>
      <c r="BB371" s="66"/>
      <c r="BC371" s="67"/>
      <c r="BF371" s="8"/>
    </row>
    <row r="372" spans="2:58" ht="15" thickBot="1" x14ac:dyDescent="0.4">
      <c r="B372" s="62"/>
      <c r="C372" s="63"/>
      <c r="D372" s="63"/>
      <c r="BB372" s="66"/>
      <c r="BC372" s="67"/>
      <c r="BF372" s="8"/>
    </row>
    <row r="373" spans="2:58" ht="15" thickBot="1" x14ac:dyDescent="0.4">
      <c r="B373" s="62"/>
      <c r="C373" s="63"/>
      <c r="D373" s="63"/>
      <c r="BB373" s="66"/>
      <c r="BC373" s="67"/>
      <c r="BF373" s="8"/>
    </row>
    <row r="374" spans="2:58" ht="15" thickBot="1" x14ac:dyDescent="0.4">
      <c r="B374" s="62"/>
      <c r="C374" s="63"/>
      <c r="D374" s="63"/>
      <c r="BB374" s="66"/>
      <c r="BC374" s="67"/>
      <c r="BF374" s="8"/>
    </row>
    <row r="375" spans="2:58" ht="15" thickBot="1" x14ac:dyDescent="0.4">
      <c r="B375" s="62"/>
      <c r="C375" s="63"/>
      <c r="D375" s="63"/>
      <c r="BB375" s="66"/>
      <c r="BC375" s="67"/>
      <c r="BF375" s="8"/>
    </row>
    <row r="376" spans="2:58" ht="15" thickBot="1" x14ac:dyDescent="0.4">
      <c r="B376" s="62"/>
      <c r="C376" s="63"/>
      <c r="D376" s="63"/>
      <c r="BB376" s="66"/>
      <c r="BC376" s="67"/>
      <c r="BF376" s="8"/>
    </row>
    <row r="377" spans="2:58" ht="15" thickBot="1" x14ac:dyDescent="0.4">
      <c r="B377" s="62"/>
      <c r="C377" s="63"/>
      <c r="D377" s="63"/>
      <c r="BB377" s="66"/>
      <c r="BC377" s="67"/>
      <c r="BF377" s="8"/>
    </row>
    <row r="378" spans="2:58" ht="15" thickBot="1" x14ac:dyDescent="0.4">
      <c r="B378" s="62"/>
      <c r="C378" s="63"/>
      <c r="D378" s="63"/>
      <c r="BB378" s="66"/>
      <c r="BC378" s="67"/>
      <c r="BF378" s="8"/>
    </row>
    <row r="379" spans="2:58" ht="15" thickBot="1" x14ac:dyDescent="0.4">
      <c r="B379" s="62"/>
      <c r="C379" s="63"/>
      <c r="D379" s="63"/>
      <c r="BB379" s="66"/>
      <c r="BC379" s="67"/>
      <c r="BF379" s="8"/>
    </row>
    <row r="380" spans="2:58" ht="15" thickBot="1" x14ac:dyDescent="0.4">
      <c r="B380" s="62"/>
      <c r="C380" s="63"/>
      <c r="D380" s="63"/>
      <c r="BB380" s="66"/>
      <c r="BC380" s="67"/>
      <c r="BF380" s="8"/>
    </row>
    <row r="381" spans="2:58" ht="15" thickBot="1" x14ac:dyDescent="0.4">
      <c r="B381" s="62"/>
      <c r="C381" s="63"/>
      <c r="D381" s="63"/>
      <c r="BB381" s="66"/>
      <c r="BC381" s="67"/>
      <c r="BF381" s="8"/>
    </row>
    <row r="382" spans="2:58" ht="15" thickBot="1" x14ac:dyDescent="0.4">
      <c r="B382" s="62"/>
      <c r="C382" s="63"/>
      <c r="D382" s="63"/>
      <c r="BB382" s="66"/>
      <c r="BC382" s="67"/>
      <c r="BF382" s="8"/>
    </row>
    <row r="383" spans="2:58" ht="15" thickBot="1" x14ac:dyDescent="0.4">
      <c r="B383" s="62"/>
      <c r="C383" s="63"/>
      <c r="D383" s="63"/>
      <c r="BB383" s="66"/>
      <c r="BC383" s="67"/>
      <c r="BF383" s="8"/>
    </row>
    <row r="384" spans="2:58" ht="15" thickBot="1" x14ac:dyDescent="0.4">
      <c r="B384" s="62"/>
      <c r="C384" s="63"/>
      <c r="D384" s="63"/>
      <c r="BB384" s="66"/>
      <c r="BC384" s="67"/>
      <c r="BF384" s="8"/>
    </row>
    <row r="385" spans="2:58" ht="15" thickBot="1" x14ac:dyDescent="0.4">
      <c r="B385" s="62"/>
      <c r="C385" s="63"/>
      <c r="D385" s="63"/>
      <c r="BB385" s="66"/>
      <c r="BC385" s="67"/>
      <c r="BF385" s="8"/>
    </row>
    <row r="386" spans="2:58" ht="15" thickBot="1" x14ac:dyDescent="0.4">
      <c r="B386" s="62"/>
      <c r="C386" s="63"/>
      <c r="D386" s="63"/>
      <c r="BB386" s="66"/>
      <c r="BC386" s="67"/>
      <c r="BF386" s="8"/>
    </row>
    <row r="387" spans="2:58" ht="15" thickBot="1" x14ac:dyDescent="0.4">
      <c r="B387" s="62"/>
      <c r="C387" s="63"/>
      <c r="D387" s="63"/>
      <c r="BB387" s="66"/>
      <c r="BC387" s="67"/>
      <c r="BF387" s="8"/>
    </row>
    <row r="388" spans="2:58" ht="15" thickBot="1" x14ac:dyDescent="0.4">
      <c r="B388" s="62"/>
      <c r="C388" s="63"/>
      <c r="D388" s="63"/>
      <c r="BB388" s="66"/>
      <c r="BC388" s="67"/>
      <c r="BF388" s="8"/>
    </row>
    <row r="389" spans="2:58" ht="15" thickBot="1" x14ac:dyDescent="0.4">
      <c r="B389" s="62"/>
      <c r="C389" s="63"/>
      <c r="D389" s="63"/>
      <c r="BB389" s="66"/>
      <c r="BC389" s="67"/>
      <c r="BF389" s="8"/>
    </row>
    <row r="390" spans="2:58" ht="15" thickBot="1" x14ac:dyDescent="0.4">
      <c r="B390" s="62"/>
      <c r="C390" s="63"/>
      <c r="D390" s="63"/>
      <c r="BB390" s="66"/>
      <c r="BC390" s="67"/>
      <c r="BF390" s="8"/>
    </row>
    <row r="391" spans="2:58" ht="15" thickBot="1" x14ac:dyDescent="0.4">
      <c r="B391" s="62"/>
      <c r="C391" s="63"/>
      <c r="D391" s="63"/>
      <c r="BB391" s="66"/>
      <c r="BC391" s="67"/>
      <c r="BF391" s="8"/>
    </row>
    <row r="392" spans="2:58" ht="15" thickBot="1" x14ac:dyDescent="0.4">
      <c r="B392" s="62"/>
      <c r="C392" s="63"/>
      <c r="D392" s="63"/>
      <c r="BB392" s="66"/>
      <c r="BC392" s="67"/>
      <c r="BF392" s="8"/>
    </row>
    <row r="393" spans="2:58" ht="15" thickBot="1" x14ac:dyDescent="0.4">
      <c r="B393" s="62"/>
      <c r="C393" s="63"/>
      <c r="D393" s="63"/>
      <c r="BB393" s="66"/>
      <c r="BC393" s="67"/>
      <c r="BF393" s="8"/>
    </row>
    <row r="394" spans="2:58" ht="15" thickBot="1" x14ac:dyDescent="0.4">
      <c r="B394" s="62"/>
      <c r="C394" s="63"/>
      <c r="D394" s="63"/>
      <c r="BB394" s="66"/>
      <c r="BC394" s="67"/>
      <c r="BF394" s="8"/>
    </row>
    <row r="395" spans="2:58" ht="15" thickBot="1" x14ac:dyDescent="0.4">
      <c r="B395" s="62"/>
      <c r="C395" s="63"/>
      <c r="D395" s="63"/>
      <c r="BB395" s="66"/>
      <c r="BC395" s="67"/>
      <c r="BF395" s="8"/>
    </row>
    <row r="396" spans="2:58" ht="15" thickBot="1" x14ac:dyDescent="0.4">
      <c r="B396" s="62"/>
      <c r="C396" s="63"/>
      <c r="D396" s="63"/>
      <c r="BB396" s="66"/>
      <c r="BC396" s="67"/>
      <c r="BF396" s="8"/>
    </row>
    <row r="397" spans="2:58" ht="15" thickBot="1" x14ac:dyDescent="0.4">
      <c r="B397" s="62"/>
      <c r="C397" s="63"/>
      <c r="D397" s="63"/>
      <c r="BB397" s="66"/>
      <c r="BC397" s="67"/>
      <c r="BF397" s="8"/>
    </row>
    <row r="398" spans="2:58" ht="15" thickBot="1" x14ac:dyDescent="0.4">
      <c r="B398" s="62"/>
      <c r="C398" s="63"/>
      <c r="D398" s="63"/>
      <c r="BB398" s="66"/>
      <c r="BC398" s="67"/>
      <c r="BF398" s="8"/>
    </row>
    <row r="399" spans="2:58" ht="15" thickBot="1" x14ac:dyDescent="0.4">
      <c r="B399" s="62"/>
      <c r="C399" s="63"/>
      <c r="D399" s="63"/>
      <c r="BB399" s="66"/>
      <c r="BC399" s="67"/>
      <c r="BF399" s="8"/>
    </row>
    <row r="400" spans="2:58" ht="15" thickBot="1" x14ac:dyDescent="0.4">
      <c r="B400" s="62"/>
      <c r="C400" s="63"/>
      <c r="D400" s="63"/>
      <c r="BB400" s="66"/>
      <c r="BC400" s="67"/>
      <c r="BF400" s="8"/>
    </row>
    <row r="401" spans="2:58" ht="15" thickBot="1" x14ac:dyDescent="0.4">
      <c r="B401" s="62"/>
      <c r="C401" s="63"/>
      <c r="D401" s="63"/>
      <c r="BB401" s="66"/>
      <c r="BC401" s="67"/>
      <c r="BF401" s="8"/>
    </row>
    <row r="402" spans="2:58" ht="15" thickBot="1" x14ac:dyDescent="0.4">
      <c r="B402" s="62"/>
      <c r="C402" s="63"/>
      <c r="D402" s="63"/>
      <c r="BB402" s="66"/>
      <c r="BC402" s="67"/>
      <c r="BF402" s="8"/>
    </row>
    <row r="403" spans="2:58" ht="15" thickBot="1" x14ac:dyDescent="0.4">
      <c r="B403" s="62"/>
      <c r="C403" s="63"/>
      <c r="D403" s="63"/>
      <c r="BB403" s="66"/>
      <c r="BC403" s="67"/>
      <c r="BF403" s="8"/>
    </row>
    <row r="404" spans="2:58" ht="15" thickBot="1" x14ac:dyDescent="0.4">
      <c r="B404" s="62"/>
      <c r="C404" s="63"/>
      <c r="D404" s="63"/>
      <c r="BB404" s="66"/>
      <c r="BC404" s="67"/>
      <c r="BF404" s="8"/>
    </row>
    <row r="405" spans="2:58" ht="15" thickBot="1" x14ac:dyDescent="0.4">
      <c r="B405" s="62"/>
      <c r="C405" s="63"/>
      <c r="D405" s="63"/>
      <c r="BB405" s="66"/>
      <c r="BC405" s="67"/>
      <c r="BF405" s="8"/>
    </row>
    <row r="406" spans="2:58" ht="15" thickBot="1" x14ac:dyDescent="0.4">
      <c r="B406" s="62"/>
      <c r="C406" s="63"/>
      <c r="D406" s="63"/>
      <c r="BB406" s="66"/>
      <c r="BC406" s="67"/>
      <c r="BF406" s="8"/>
    </row>
    <row r="407" spans="2:58" ht="15" thickBot="1" x14ac:dyDescent="0.4">
      <c r="B407" s="62"/>
      <c r="C407" s="63"/>
      <c r="D407" s="63"/>
      <c r="BB407" s="66"/>
      <c r="BC407" s="67"/>
      <c r="BF407" s="8"/>
    </row>
    <row r="408" spans="2:58" ht="15" thickBot="1" x14ac:dyDescent="0.4">
      <c r="B408" s="62"/>
      <c r="C408" s="63"/>
      <c r="D408" s="63"/>
      <c r="BB408" s="66"/>
      <c r="BC408" s="67"/>
      <c r="BF408" s="8"/>
    </row>
    <row r="409" spans="2:58" ht="15" thickBot="1" x14ac:dyDescent="0.4">
      <c r="B409" s="62"/>
      <c r="C409" s="63"/>
      <c r="D409" s="63"/>
      <c r="BB409" s="66"/>
      <c r="BC409" s="67"/>
      <c r="BF409" s="8"/>
    </row>
    <row r="410" spans="2:58" ht="15" thickBot="1" x14ac:dyDescent="0.4">
      <c r="B410" s="62"/>
      <c r="C410" s="63"/>
      <c r="D410" s="63"/>
      <c r="BB410" s="66"/>
      <c r="BC410" s="67"/>
      <c r="BF410" s="8"/>
    </row>
    <row r="411" spans="2:58" ht="15" thickBot="1" x14ac:dyDescent="0.4">
      <c r="B411" s="62"/>
      <c r="C411" s="63"/>
      <c r="D411" s="63"/>
      <c r="BB411" s="66"/>
      <c r="BC411" s="67"/>
      <c r="BF411" s="8"/>
    </row>
    <row r="412" spans="2:58" ht="15" thickBot="1" x14ac:dyDescent="0.4">
      <c r="B412" s="62"/>
      <c r="C412" s="63"/>
      <c r="D412" s="63"/>
      <c r="BB412" s="66"/>
      <c r="BC412" s="67"/>
      <c r="BF412" s="8"/>
    </row>
    <row r="413" spans="2:58" ht="15" thickBot="1" x14ac:dyDescent="0.4">
      <c r="B413" s="62"/>
      <c r="C413" s="63"/>
      <c r="D413" s="63"/>
      <c r="BB413" s="66"/>
      <c r="BC413" s="67"/>
      <c r="BF413" s="8"/>
    </row>
    <row r="414" spans="2:58" ht="15" thickBot="1" x14ac:dyDescent="0.4">
      <c r="B414" s="62"/>
      <c r="C414" s="63"/>
      <c r="D414" s="63"/>
      <c r="BB414" s="66"/>
      <c r="BC414" s="67"/>
      <c r="BF414" s="8"/>
    </row>
    <row r="415" spans="2:58" ht="15" thickBot="1" x14ac:dyDescent="0.4">
      <c r="B415" s="62"/>
      <c r="C415" s="63"/>
      <c r="D415" s="63"/>
      <c r="BB415" s="66"/>
      <c r="BC415" s="67"/>
      <c r="BF415" s="8"/>
    </row>
    <row r="416" spans="2:58" ht="15" thickBot="1" x14ac:dyDescent="0.4">
      <c r="B416" s="62"/>
      <c r="C416" s="63"/>
      <c r="D416" s="63"/>
      <c r="BB416" s="66"/>
      <c r="BC416" s="67"/>
      <c r="BF416" s="8"/>
    </row>
    <row r="417" spans="2:58" ht="15" thickBot="1" x14ac:dyDescent="0.4">
      <c r="B417" s="62"/>
      <c r="C417" s="63"/>
      <c r="D417" s="63"/>
      <c r="BB417" s="66"/>
      <c r="BC417" s="67"/>
      <c r="BF417" s="8"/>
    </row>
    <row r="418" spans="2:58" ht="15" thickBot="1" x14ac:dyDescent="0.4">
      <c r="B418" s="62"/>
      <c r="C418" s="63"/>
      <c r="D418" s="63"/>
      <c r="BB418" s="66"/>
      <c r="BC418" s="67"/>
      <c r="BF418" s="8"/>
    </row>
    <row r="419" spans="2:58" ht="15" thickBot="1" x14ac:dyDescent="0.4">
      <c r="B419" s="62"/>
      <c r="C419" s="63"/>
      <c r="D419" s="63"/>
      <c r="BB419" s="66"/>
      <c r="BC419" s="67"/>
      <c r="BF419" s="8"/>
    </row>
    <row r="420" spans="2:58" ht="15" thickBot="1" x14ac:dyDescent="0.4">
      <c r="B420" s="62"/>
      <c r="C420" s="63"/>
      <c r="D420" s="63"/>
      <c r="BB420" s="66"/>
      <c r="BC420" s="67"/>
      <c r="BF420" s="8"/>
    </row>
    <row r="421" spans="2:58" ht="15" thickBot="1" x14ac:dyDescent="0.4">
      <c r="B421" s="62"/>
      <c r="C421" s="63"/>
      <c r="D421" s="63"/>
      <c r="BB421" s="66"/>
      <c r="BC421" s="67"/>
      <c r="BF421" s="8"/>
    </row>
    <row r="422" spans="2:58" ht="15" thickBot="1" x14ac:dyDescent="0.4">
      <c r="B422" s="62"/>
      <c r="C422" s="63"/>
      <c r="D422" s="63"/>
      <c r="BB422" s="66"/>
      <c r="BC422" s="67"/>
      <c r="BF422" s="8"/>
    </row>
    <row r="423" spans="2:58" ht="15" thickBot="1" x14ac:dyDescent="0.4">
      <c r="B423" s="62"/>
      <c r="C423" s="63"/>
      <c r="D423" s="63"/>
      <c r="BB423" s="66"/>
      <c r="BC423" s="67"/>
      <c r="BF423" s="8"/>
    </row>
    <row r="424" spans="2:58" ht="15" thickBot="1" x14ac:dyDescent="0.4">
      <c r="B424" s="62"/>
      <c r="C424" s="63"/>
      <c r="D424" s="63"/>
      <c r="BB424" s="66"/>
      <c r="BC424" s="67"/>
      <c r="BF424" s="8"/>
    </row>
    <row r="425" spans="2:58" ht="15" thickBot="1" x14ac:dyDescent="0.4">
      <c r="B425" s="62"/>
      <c r="C425" s="63"/>
      <c r="D425" s="63"/>
      <c r="BB425" s="66"/>
      <c r="BC425" s="67"/>
      <c r="BF425" s="8"/>
    </row>
    <row r="426" spans="2:58" ht="15" thickBot="1" x14ac:dyDescent="0.4">
      <c r="B426" s="62"/>
      <c r="C426" s="63"/>
      <c r="D426" s="63"/>
      <c r="BB426" s="66"/>
      <c r="BC426" s="67"/>
      <c r="BF426" s="8"/>
    </row>
    <row r="427" spans="2:58" ht="15" thickBot="1" x14ac:dyDescent="0.4">
      <c r="B427" s="62"/>
      <c r="C427" s="63"/>
      <c r="D427" s="63"/>
      <c r="BB427" s="66"/>
      <c r="BC427" s="67"/>
      <c r="BF427" s="8"/>
    </row>
    <row r="428" spans="2:58" ht="15" thickBot="1" x14ac:dyDescent="0.4">
      <c r="B428" s="62"/>
      <c r="C428" s="63"/>
      <c r="D428" s="63"/>
      <c r="BB428" s="66"/>
      <c r="BC428" s="67"/>
      <c r="BF428" s="8"/>
    </row>
    <row r="429" spans="2:58" ht="15" thickBot="1" x14ac:dyDescent="0.4">
      <c r="B429" s="62"/>
      <c r="C429" s="63"/>
      <c r="D429" s="63"/>
      <c r="BB429" s="66"/>
      <c r="BC429" s="67"/>
      <c r="BF429" s="8"/>
    </row>
    <row r="430" spans="2:58" ht="15" thickBot="1" x14ac:dyDescent="0.4">
      <c r="B430" s="62"/>
      <c r="C430" s="63"/>
      <c r="D430" s="63"/>
      <c r="BB430" s="66"/>
      <c r="BC430" s="67"/>
      <c r="BF430" s="8"/>
    </row>
    <row r="431" spans="2:58" ht="15" thickBot="1" x14ac:dyDescent="0.4">
      <c r="B431" s="62"/>
      <c r="C431" s="63"/>
      <c r="D431" s="63"/>
      <c r="BB431" s="66"/>
      <c r="BC431" s="67"/>
      <c r="BF431" s="8"/>
    </row>
    <row r="432" spans="2:58" ht="15" thickBot="1" x14ac:dyDescent="0.4">
      <c r="B432" s="62"/>
      <c r="C432" s="63"/>
      <c r="D432" s="63"/>
      <c r="BB432" s="66"/>
      <c r="BC432" s="67"/>
      <c r="BF432" s="8"/>
    </row>
    <row r="433" spans="2:58" ht="15" thickBot="1" x14ac:dyDescent="0.4">
      <c r="B433" s="62"/>
      <c r="C433" s="63"/>
      <c r="D433" s="63"/>
      <c r="BB433" s="66"/>
      <c r="BC433" s="67"/>
      <c r="BF433" s="8"/>
    </row>
    <row r="434" spans="2:58" ht="15" thickBot="1" x14ac:dyDescent="0.4">
      <c r="B434" s="62"/>
      <c r="C434" s="63"/>
      <c r="D434" s="63"/>
      <c r="BB434" s="66"/>
      <c r="BC434" s="67"/>
      <c r="BF434" s="8"/>
    </row>
    <row r="435" spans="2:58" ht="15" thickBot="1" x14ac:dyDescent="0.4">
      <c r="B435" s="62"/>
      <c r="C435" s="63"/>
      <c r="D435" s="63"/>
      <c r="BB435" s="66"/>
      <c r="BC435" s="67"/>
      <c r="BF435" s="8"/>
    </row>
    <row r="436" spans="2:58" ht="15" thickBot="1" x14ac:dyDescent="0.4">
      <c r="B436" s="62"/>
      <c r="C436" s="63"/>
      <c r="D436" s="63"/>
      <c r="BB436" s="66"/>
      <c r="BC436" s="67"/>
      <c r="BF436" s="8"/>
    </row>
    <row r="437" spans="2:58" ht="15" thickBot="1" x14ac:dyDescent="0.4">
      <c r="B437" s="62"/>
      <c r="C437" s="63"/>
      <c r="D437" s="63"/>
      <c r="BB437" s="66"/>
      <c r="BC437" s="67"/>
      <c r="BF437" s="8"/>
    </row>
    <row r="438" spans="2:58" ht="15" thickBot="1" x14ac:dyDescent="0.4">
      <c r="B438" s="62"/>
      <c r="C438" s="63"/>
      <c r="D438" s="63"/>
      <c r="BB438" s="66"/>
      <c r="BC438" s="67"/>
      <c r="BF438" s="8"/>
    </row>
    <row r="439" spans="2:58" ht="15" thickBot="1" x14ac:dyDescent="0.4">
      <c r="B439" s="62"/>
      <c r="C439" s="63"/>
      <c r="D439" s="63"/>
      <c r="BB439" s="66"/>
      <c r="BC439" s="67"/>
      <c r="BF439" s="8"/>
    </row>
    <row r="440" spans="2:58" ht="15" thickBot="1" x14ac:dyDescent="0.4">
      <c r="B440" s="62"/>
      <c r="C440" s="63"/>
      <c r="D440" s="63"/>
      <c r="BB440" s="66"/>
      <c r="BC440" s="67"/>
      <c r="BF440" s="8"/>
    </row>
    <row r="441" spans="2:58" ht="15" thickBot="1" x14ac:dyDescent="0.4">
      <c r="B441" s="62"/>
      <c r="C441" s="63"/>
      <c r="D441" s="63"/>
      <c r="BB441" s="66"/>
      <c r="BC441" s="67"/>
      <c r="BF441" s="8"/>
    </row>
    <row r="442" spans="2:58" ht="15" thickBot="1" x14ac:dyDescent="0.4">
      <c r="B442" s="62"/>
      <c r="C442" s="63"/>
      <c r="D442" s="63"/>
      <c r="BB442" s="66"/>
      <c r="BC442" s="67"/>
      <c r="BF442" s="8"/>
    </row>
    <row r="443" spans="2:58" ht="15" thickBot="1" x14ac:dyDescent="0.4">
      <c r="B443" s="62"/>
      <c r="C443" s="63"/>
      <c r="D443" s="63"/>
      <c r="BB443" s="66"/>
      <c r="BC443" s="67"/>
      <c r="BF443" s="8"/>
    </row>
    <row r="444" spans="2:58" ht="15" thickBot="1" x14ac:dyDescent="0.4">
      <c r="B444" s="62"/>
      <c r="C444" s="63"/>
      <c r="D444" s="63"/>
      <c r="BB444" s="66"/>
      <c r="BC444" s="67"/>
      <c r="BF444" s="8"/>
    </row>
    <row r="445" spans="2:58" ht="15" thickBot="1" x14ac:dyDescent="0.4">
      <c r="B445" s="62"/>
      <c r="C445" s="63"/>
      <c r="D445" s="63"/>
      <c r="BB445" s="66"/>
      <c r="BC445" s="67"/>
      <c r="BF445" s="8"/>
    </row>
    <row r="446" spans="2:58" ht="15" thickBot="1" x14ac:dyDescent="0.4">
      <c r="B446" s="62"/>
      <c r="C446" s="63"/>
      <c r="D446" s="63"/>
      <c r="BB446" s="66"/>
      <c r="BC446" s="67"/>
      <c r="BF446" s="8"/>
    </row>
    <row r="447" spans="2:58" ht="15" thickBot="1" x14ac:dyDescent="0.4">
      <c r="B447" s="62"/>
      <c r="C447" s="63"/>
      <c r="D447" s="63"/>
      <c r="BB447" s="66"/>
      <c r="BC447" s="67"/>
      <c r="BF447" s="8"/>
    </row>
    <row r="448" spans="2:58" ht="15" thickBot="1" x14ac:dyDescent="0.4">
      <c r="B448" s="62"/>
      <c r="C448" s="63"/>
      <c r="D448" s="63"/>
      <c r="BB448" s="66"/>
      <c r="BC448" s="67"/>
      <c r="BF448" s="8"/>
    </row>
    <row r="449" spans="2:58" ht="15" thickBot="1" x14ac:dyDescent="0.4">
      <c r="B449" s="62"/>
      <c r="C449" s="63"/>
      <c r="D449" s="63"/>
      <c r="BB449" s="66"/>
      <c r="BC449" s="67"/>
      <c r="BF449" s="8"/>
    </row>
    <row r="450" spans="2:58" ht="15" thickBot="1" x14ac:dyDescent="0.4">
      <c r="B450" s="62"/>
      <c r="C450" s="63"/>
      <c r="D450" s="63"/>
      <c r="BB450" s="66"/>
      <c r="BC450" s="67"/>
      <c r="BF450" s="8"/>
    </row>
    <row r="451" spans="2:58" ht="15" thickBot="1" x14ac:dyDescent="0.4">
      <c r="B451" s="62"/>
      <c r="C451" s="63"/>
      <c r="D451" s="63"/>
      <c r="BB451" s="66"/>
      <c r="BC451" s="67"/>
      <c r="BF451" s="8"/>
    </row>
    <row r="452" spans="2:58" ht="15" thickBot="1" x14ac:dyDescent="0.4">
      <c r="B452" s="62"/>
      <c r="C452" s="63"/>
      <c r="D452" s="63"/>
      <c r="BB452" s="66"/>
      <c r="BC452" s="67"/>
      <c r="BF452" s="8"/>
    </row>
    <row r="453" spans="2:58" ht="15" thickBot="1" x14ac:dyDescent="0.4">
      <c r="B453" s="62"/>
      <c r="C453" s="63"/>
      <c r="D453" s="63"/>
      <c r="BB453" s="66"/>
      <c r="BC453" s="67"/>
      <c r="BF453" s="8"/>
    </row>
    <row r="454" spans="2:58" ht="15" thickBot="1" x14ac:dyDescent="0.4">
      <c r="B454" s="62"/>
      <c r="C454" s="63"/>
      <c r="D454" s="63"/>
      <c r="BB454" s="66"/>
      <c r="BC454" s="67"/>
      <c r="BF454" s="8"/>
    </row>
    <row r="455" spans="2:58" ht="15" thickBot="1" x14ac:dyDescent="0.4">
      <c r="B455" s="62"/>
      <c r="C455" s="63"/>
      <c r="D455" s="63"/>
      <c r="BB455" s="66"/>
      <c r="BC455" s="67"/>
      <c r="BF455" s="8"/>
    </row>
    <row r="456" spans="2:58" ht="15" thickBot="1" x14ac:dyDescent="0.4">
      <c r="B456" s="62"/>
      <c r="C456" s="63"/>
      <c r="D456" s="63"/>
      <c r="BB456" s="66"/>
      <c r="BC456" s="67"/>
      <c r="BF456" s="8"/>
    </row>
    <row r="457" spans="2:58" ht="15" thickBot="1" x14ac:dyDescent="0.4">
      <c r="B457" s="62"/>
      <c r="C457" s="63"/>
      <c r="D457" s="63"/>
      <c r="BB457" s="66"/>
      <c r="BC457" s="67"/>
      <c r="BF457" s="8"/>
    </row>
    <row r="458" spans="2:58" ht="15" thickBot="1" x14ac:dyDescent="0.4">
      <c r="B458" s="62"/>
      <c r="C458" s="63"/>
      <c r="D458" s="63"/>
      <c r="BB458" s="66"/>
      <c r="BC458" s="67"/>
      <c r="BF458" s="8"/>
    </row>
    <row r="459" spans="2:58" ht="15" thickBot="1" x14ac:dyDescent="0.4">
      <c r="B459" s="62"/>
      <c r="C459" s="63"/>
      <c r="D459" s="63"/>
      <c r="BB459" s="66"/>
      <c r="BC459" s="67"/>
      <c r="BF459" s="8"/>
    </row>
    <row r="460" spans="2:58" ht="15" thickBot="1" x14ac:dyDescent="0.4">
      <c r="B460" s="62"/>
      <c r="C460" s="63"/>
      <c r="D460" s="63"/>
      <c r="BB460" s="66"/>
      <c r="BC460" s="67"/>
      <c r="BF460" s="8"/>
    </row>
    <row r="461" spans="2:58" ht="15" thickBot="1" x14ac:dyDescent="0.4">
      <c r="B461" s="62"/>
      <c r="C461" s="63"/>
      <c r="D461" s="63"/>
      <c r="BB461" s="66"/>
      <c r="BC461" s="67"/>
      <c r="BF461" s="8"/>
    </row>
    <row r="462" spans="2:58" ht="15" thickBot="1" x14ac:dyDescent="0.4">
      <c r="B462" s="62"/>
      <c r="C462" s="63"/>
      <c r="D462" s="63"/>
      <c r="BB462" s="66"/>
      <c r="BC462" s="67"/>
      <c r="BF462" s="8"/>
    </row>
    <row r="463" spans="2:58" ht="15" thickBot="1" x14ac:dyDescent="0.4">
      <c r="B463" s="62"/>
      <c r="C463" s="63"/>
      <c r="D463" s="63"/>
      <c r="BB463" s="66"/>
      <c r="BC463" s="67"/>
      <c r="BF463" s="8"/>
    </row>
    <row r="464" spans="2:58" ht="15" thickBot="1" x14ac:dyDescent="0.4">
      <c r="B464" s="62"/>
      <c r="C464" s="63"/>
      <c r="D464" s="63"/>
      <c r="BB464" s="66"/>
      <c r="BC464" s="67"/>
      <c r="BF464" s="8"/>
    </row>
    <row r="465" spans="2:58" ht="15" thickBot="1" x14ac:dyDescent="0.4">
      <c r="B465" s="62"/>
      <c r="C465" s="63"/>
      <c r="D465" s="63"/>
      <c r="BB465" s="66"/>
      <c r="BC465" s="67"/>
      <c r="BF465" s="8"/>
    </row>
    <row r="466" spans="2:58" ht="15" thickBot="1" x14ac:dyDescent="0.4">
      <c r="B466" s="62"/>
      <c r="C466" s="63"/>
      <c r="D466" s="63"/>
      <c r="BB466" s="66"/>
      <c r="BC466" s="67"/>
      <c r="BF466" s="8"/>
    </row>
    <row r="467" spans="2:58" ht="15" thickBot="1" x14ac:dyDescent="0.4">
      <c r="B467" s="62"/>
      <c r="C467" s="63"/>
      <c r="D467" s="63"/>
      <c r="BB467" s="66"/>
      <c r="BC467" s="67"/>
      <c r="BF467" s="8"/>
    </row>
    <row r="468" spans="2:58" ht="15" thickBot="1" x14ac:dyDescent="0.4">
      <c r="B468" s="62"/>
      <c r="C468" s="63"/>
      <c r="D468" s="63"/>
      <c r="BB468" s="66"/>
      <c r="BC468" s="67"/>
      <c r="BF468" s="8"/>
    </row>
    <row r="469" spans="2:58" ht="15" thickBot="1" x14ac:dyDescent="0.4">
      <c r="B469" s="62"/>
      <c r="C469" s="63"/>
      <c r="D469" s="63"/>
      <c r="BB469" s="66"/>
      <c r="BC469" s="67"/>
      <c r="BF469" s="8"/>
    </row>
    <row r="470" spans="2:58" ht="15" thickBot="1" x14ac:dyDescent="0.4">
      <c r="B470" s="62"/>
      <c r="C470" s="63"/>
      <c r="D470" s="63"/>
      <c r="BB470" s="66"/>
      <c r="BC470" s="67"/>
      <c r="BF470" s="8"/>
    </row>
    <row r="471" spans="2:58" ht="15" thickBot="1" x14ac:dyDescent="0.4">
      <c r="B471" s="62"/>
      <c r="C471" s="63"/>
      <c r="D471" s="63"/>
      <c r="BB471" s="66"/>
      <c r="BC471" s="67"/>
      <c r="BF471" s="8"/>
    </row>
    <row r="472" spans="2:58" ht="15" thickBot="1" x14ac:dyDescent="0.4">
      <c r="B472" s="62"/>
      <c r="C472" s="63"/>
      <c r="D472" s="63"/>
      <c r="BB472" s="66"/>
      <c r="BC472" s="67"/>
      <c r="BF472" s="8"/>
    </row>
    <row r="473" spans="2:58" ht="15" thickBot="1" x14ac:dyDescent="0.4">
      <c r="B473" s="62"/>
      <c r="C473" s="63"/>
      <c r="D473" s="63"/>
      <c r="BB473" s="66"/>
      <c r="BC473" s="67"/>
      <c r="BF473" s="8"/>
    </row>
    <row r="474" spans="2:58" ht="15" thickBot="1" x14ac:dyDescent="0.4">
      <c r="B474" s="62"/>
      <c r="C474" s="63"/>
      <c r="D474" s="63"/>
      <c r="BB474" s="66"/>
      <c r="BC474" s="67"/>
      <c r="BF474" s="8"/>
    </row>
    <row r="475" spans="2:58" ht="15" thickBot="1" x14ac:dyDescent="0.4">
      <c r="B475" s="62"/>
      <c r="C475" s="63"/>
      <c r="D475" s="63"/>
      <c r="BB475" s="66"/>
      <c r="BC475" s="67"/>
      <c r="BF475" s="8"/>
    </row>
    <row r="476" spans="2:58" ht="15" thickBot="1" x14ac:dyDescent="0.4">
      <c r="B476" s="62"/>
      <c r="C476" s="63"/>
      <c r="D476" s="63"/>
      <c r="BB476" s="66"/>
      <c r="BC476" s="67"/>
      <c r="BF476" s="8"/>
    </row>
    <row r="477" spans="2:58" ht="15" thickBot="1" x14ac:dyDescent="0.4">
      <c r="B477" s="62"/>
      <c r="C477" s="63"/>
      <c r="D477" s="63"/>
      <c r="BB477" s="66"/>
      <c r="BC477" s="67"/>
      <c r="BF477" s="8"/>
    </row>
    <row r="478" spans="2:58" ht="15" thickBot="1" x14ac:dyDescent="0.4">
      <c r="B478" s="62"/>
      <c r="C478" s="63"/>
      <c r="D478" s="63"/>
      <c r="BB478" s="66"/>
      <c r="BC478" s="67"/>
      <c r="BF478" s="8"/>
    </row>
    <row r="479" spans="2:58" ht="15" thickBot="1" x14ac:dyDescent="0.4">
      <c r="B479" s="62"/>
      <c r="C479" s="63"/>
      <c r="D479" s="63"/>
      <c r="BB479" s="66"/>
      <c r="BC479" s="67"/>
      <c r="BF479" s="8"/>
    </row>
    <row r="480" spans="2:58" ht="15" thickBot="1" x14ac:dyDescent="0.4">
      <c r="B480" s="62"/>
      <c r="C480" s="63"/>
      <c r="D480" s="63"/>
      <c r="BB480" s="66"/>
      <c r="BC480" s="67"/>
      <c r="BF480" s="8"/>
    </row>
    <row r="481" spans="2:58" ht="15" thickBot="1" x14ac:dyDescent="0.4">
      <c r="B481" s="62"/>
      <c r="C481" s="63"/>
      <c r="D481" s="63"/>
      <c r="BB481" s="66"/>
      <c r="BC481" s="67"/>
      <c r="BF481" s="8"/>
    </row>
    <row r="482" spans="2:58" ht="15" thickBot="1" x14ac:dyDescent="0.4">
      <c r="B482" s="62"/>
      <c r="C482" s="63"/>
      <c r="D482" s="63"/>
      <c r="BB482" s="66"/>
      <c r="BC482" s="67"/>
      <c r="BF482" s="8"/>
    </row>
    <row r="483" spans="2:58" ht="15" thickBot="1" x14ac:dyDescent="0.4">
      <c r="B483" s="62"/>
      <c r="C483" s="63"/>
      <c r="D483" s="63"/>
      <c r="BB483" s="66"/>
      <c r="BC483" s="67"/>
      <c r="BF483" s="8"/>
    </row>
    <row r="484" spans="2:58" ht="15" thickBot="1" x14ac:dyDescent="0.4">
      <c r="B484" s="62"/>
      <c r="C484" s="63"/>
      <c r="D484" s="63"/>
      <c r="BB484" s="66"/>
      <c r="BC484" s="67"/>
      <c r="BF484" s="8"/>
    </row>
    <row r="485" spans="2:58" ht="15" thickBot="1" x14ac:dyDescent="0.4">
      <c r="B485" s="62"/>
      <c r="C485" s="63"/>
      <c r="D485" s="63"/>
      <c r="BB485" s="66"/>
      <c r="BC485" s="67"/>
      <c r="BF485" s="8"/>
    </row>
    <row r="486" spans="2:58" ht="15" thickBot="1" x14ac:dyDescent="0.4">
      <c r="B486" s="62"/>
      <c r="C486" s="63"/>
      <c r="D486" s="63"/>
      <c r="BB486" s="66"/>
      <c r="BC486" s="67"/>
      <c r="BF486" s="8"/>
    </row>
    <row r="487" spans="2:58" ht="15" thickBot="1" x14ac:dyDescent="0.4">
      <c r="B487" s="62"/>
      <c r="C487" s="63"/>
      <c r="D487" s="63"/>
      <c r="BB487" s="66"/>
      <c r="BC487" s="67"/>
      <c r="BF487" s="8"/>
    </row>
    <row r="488" spans="2:58" ht="15" thickBot="1" x14ac:dyDescent="0.4">
      <c r="B488" s="62"/>
      <c r="C488" s="63"/>
      <c r="D488" s="63"/>
      <c r="BB488" s="66"/>
      <c r="BC488" s="67"/>
      <c r="BF488" s="8"/>
    </row>
    <row r="489" spans="2:58" ht="15" thickBot="1" x14ac:dyDescent="0.4">
      <c r="B489" s="62"/>
      <c r="C489" s="63"/>
      <c r="D489" s="63"/>
      <c r="BB489" s="66"/>
      <c r="BC489" s="67"/>
      <c r="BF489" s="8"/>
    </row>
    <row r="490" spans="2:58" ht="15" thickBot="1" x14ac:dyDescent="0.4">
      <c r="B490" s="62"/>
      <c r="C490" s="63"/>
      <c r="D490" s="63"/>
      <c r="BB490" s="66"/>
      <c r="BC490" s="67"/>
      <c r="BF490" s="8"/>
    </row>
    <row r="491" spans="2:58" ht="15" thickBot="1" x14ac:dyDescent="0.4">
      <c r="B491" s="62"/>
      <c r="C491" s="63"/>
      <c r="D491" s="63"/>
      <c r="BB491" s="66"/>
      <c r="BC491" s="67"/>
      <c r="BF491" s="8"/>
    </row>
    <row r="492" spans="2:58" ht="15" thickBot="1" x14ac:dyDescent="0.4">
      <c r="B492" s="62"/>
      <c r="C492" s="63"/>
      <c r="D492" s="63"/>
      <c r="BB492" s="66"/>
      <c r="BC492" s="67"/>
      <c r="BF492" s="8"/>
    </row>
    <row r="493" spans="2:58" ht="15" thickBot="1" x14ac:dyDescent="0.4">
      <c r="B493" s="62"/>
      <c r="C493" s="63"/>
      <c r="D493" s="63"/>
      <c r="BB493" s="66"/>
      <c r="BC493" s="67"/>
      <c r="BF493" s="8"/>
    </row>
    <row r="494" spans="2:58" ht="15" thickBot="1" x14ac:dyDescent="0.4">
      <c r="B494" s="62"/>
      <c r="C494" s="63"/>
      <c r="D494" s="63"/>
      <c r="BB494" s="66"/>
      <c r="BC494" s="67"/>
      <c r="BF494" s="8"/>
    </row>
    <row r="495" spans="2:58" ht="15" thickBot="1" x14ac:dyDescent="0.4">
      <c r="B495" s="62"/>
      <c r="C495" s="63"/>
      <c r="D495" s="63"/>
      <c r="BB495" s="66"/>
      <c r="BC495" s="67"/>
      <c r="BF495" s="8"/>
    </row>
    <row r="496" spans="2:58" ht="15" thickBot="1" x14ac:dyDescent="0.4">
      <c r="B496" s="62"/>
      <c r="C496" s="63"/>
      <c r="D496" s="63"/>
      <c r="BB496" s="66"/>
      <c r="BC496" s="67"/>
      <c r="BF496" s="8"/>
    </row>
    <row r="497" spans="2:58" ht="15" thickBot="1" x14ac:dyDescent="0.4">
      <c r="B497" s="62"/>
      <c r="C497" s="63"/>
      <c r="D497" s="63"/>
      <c r="BB497" s="66"/>
      <c r="BC497" s="67"/>
      <c r="BF497" s="8"/>
    </row>
    <row r="498" spans="2:58" ht="15" thickBot="1" x14ac:dyDescent="0.4">
      <c r="B498" s="62"/>
      <c r="C498" s="63"/>
      <c r="D498" s="63"/>
      <c r="BB498" s="66"/>
      <c r="BC498" s="67"/>
      <c r="BF498" s="8"/>
    </row>
    <row r="499" spans="2:58" ht="15" thickBot="1" x14ac:dyDescent="0.4">
      <c r="B499" s="62"/>
      <c r="C499" s="63"/>
      <c r="D499" s="63"/>
      <c r="BB499" s="66"/>
      <c r="BC499" s="67"/>
      <c r="BF499" s="8"/>
    </row>
    <row r="500" spans="2:58" ht="15" thickBot="1" x14ac:dyDescent="0.4">
      <c r="B500" s="62"/>
      <c r="C500" s="63"/>
      <c r="D500" s="63"/>
      <c r="BB500" s="66"/>
      <c r="BC500" s="67"/>
      <c r="BF500" s="8"/>
    </row>
    <row r="501" spans="2:58" ht="15" thickBot="1" x14ac:dyDescent="0.4">
      <c r="B501" s="62"/>
      <c r="C501" s="63"/>
      <c r="D501" s="63"/>
      <c r="BB501" s="66"/>
      <c r="BC501" s="67"/>
      <c r="BF501" s="8"/>
    </row>
    <row r="502" spans="2:58" ht="15" thickBot="1" x14ac:dyDescent="0.4">
      <c r="B502" s="62"/>
      <c r="C502" s="63"/>
      <c r="D502" s="63"/>
      <c r="BB502" s="66"/>
      <c r="BC502" s="67"/>
      <c r="BF502" s="8"/>
    </row>
    <row r="503" spans="2:58" ht="15" thickBot="1" x14ac:dyDescent="0.4">
      <c r="B503" s="62"/>
      <c r="C503" s="63"/>
      <c r="D503" s="63"/>
      <c r="BB503" s="66"/>
      <c r="BC503" s="67"/>
      <c r="BF503" s="8"/>
    </row>
    <row r="504" spans="2:58" ht="15" thickBot="1" x14ac:dyDescent="0.4">
      <c r="B504" s="62"/>
      <c r="C504" s="63"/>
      <c r="D504" s="63"/>
      <c r="BB504" s="66"/>
      <c r="BC504" s="67"/>
      <c r="BF504" s="8"/>
    </row>
    <row r="505" spans="2:58" ht="15" thickBot="1" x14ac:dyDescent="0.4">
      <c r="B505" s="62"/>
      <c r="C505" s="63"/>
      <c r="D505" s="63"/>
      <c r="BB505" s="66"/>
      <c r="BC505" s="67"/>
      <c r="BF505" s="8"/>
    </row>
    <row r="506" spans="2:58" ht="15" thickBot="1" x14ac:dyDescent="0.4">
      <c r="B506" s="62"/>
      <c r="C506" s="63"/>
      <c r="D506" s="63"/>
      <c r="BB506" s="66"/>
      <c r="BC506" s="67"/>
      <c r="BF506" s="8"/>
    </row>
    <row r="507" spans="2:58" ht="15" thickBot="1" x14ac:dyDescent="0.4">
      <c r="B507" s="62"/>
      <c r="C507" s="63"/>
      <c r="D507" s="63"/>
      <c r="BB507" s="66"/>
      <c r="BC507" s="67"/>
      <c r="BF507" s="8"/>
    </row>
    <row r="508" spans="2:58" ht="15" thickBot="1" x14ac:dyDescent="0.4">
      <c r="B508" s="62"/>
      <c r="C508" s="63"/>
      <c r="D508" s="63"/>
      <c r="BB508" s="66"/>
      <c r="BC508" s="67"/>
      <c r="BF508" s="8"/>
    </row>
    <row r="509" spans="2:58" ht="15" thickBot="1" x14ac:dyDescent="0.4">
      <c r="B509" s="62"/>
      <c r="C509" s="63"/>
      <c r="D509" s="63"/>
      <c r="BB509" s="66"/>
      <c r="BC509" s="67"/>
      <c r="BF509" s="8"/>
    </row>
    <row r="510" spans="2:58" ht="15" thickBot="1" x14ac:dyDescent="0.4">
      <c r="B510" s="62"/>
      <c r="C510" s="63"/>
      <c r="D510" s="63"/>
      <c r="BB510" s="66"/>
      <c r="BC510" s="67"/>
      <c r="BF510" s="8"/>
    </row>
    <row r="511" spans="2:58" ht="15" thickBot="1" x14ac:dyDescent="0.4">
      <c r="B511" s="62"/>
      <c r="C511" s="63"/>
      <c r="D511" s="63"/>
      <c r="BB511" s="66"/>
      <c r="BC511" s="67"/>
      <c r="BF511" s="8"/>
    </row>
    <row r="512" spans="2:58" ht="15" thickBot="1" x14ac:dyDescent="0.4">
      <c r="B512" s="62"/>
      <c r="C512" s="63"/>
      <c r="D512" s="63"/>
      <c r="BB512" s="66"/>
      <c r="BC512" s="67"/>
      <c r="BF512" s="8"/>
    </row>
    <row r="513" spans="2:58" ht="15" thickBot="1" x14ac:dyDescent="0.4">
      <c r="B513" s="62"/>
      <c r="C513" s="63"/>
      <c r="D513" s="63"/>
      <c r="BB513" s="66"/>
      <c r="BC513" s="67"/>
      <c r="BF513" s="8"/>
    </row>
    <row r="514" spans="2:58" ht="15" thickBot="1" x14ac:dyDescent="0.4">
      <c r="B514" s="62"/>
      <c r="C514" s="63"/>
      <c r="D514" s="63"/>
      <c r="BB514" s="66"/>
      <c r="BC514" s="67"/>
      <c r="BF514" s="8"/>
    </row>
    <row r="515" spans="2:58" ht="15" thickBot="1" x14ac:dyDescent="0.4">
      <c r="B515" s="62"/>
      <c r="C515" s="63"/>
      <c r="D515" s="63"/>
      <c r="BB515" s="66"/>
      <c r="BC515" s="67"/>
      <c r="BF515" s="8"/>
    </row>
    <row r="516" spans="2:58" ht="15" thickBot="1" x14ac:dyDescent="0.4">
      <c r="B516" s="62"/>
      <c r="C516" s="63"/>
      <c r="D516" s="63"/>
      <c r="BB516" s="66"/>
      <c r="BC516" s="67"/>
      <c r="BF516" s="8"/>
    </row>
    <row r="517" spans="2:58" ht="15" thickBot="1" x14ac:dyDescent="0.4">
      <c r="B517" s="62"/>
      <c r="C517" s="63"/>
      <c r="D517" s="63"/>
      <c r="BB517" s="66"/>
      <c r="BC517" s="67"/>
      <c r="BF517" s="8"/>
    </row>
    <row r="518" spans="2:58" ht="15" thickBot="1" x14ac:dyDescent="0.4">
      <c r="B518" s="62"/>
      <c r="C518" s="63"/>
      <c r="D518" s="63"/>
      <c r="BB518" s="66"/>
      <c r="BC518" s="67"/>
      <c r="BF518" s="8"/>
    </row>
    <row r="519" spans="2:58" ht="15" thickBot="1" x14ac:dyDescent="0.4">
      <c r="B519" s="62"/>
      <c r="C519" s="63"/>
      <c r="D519" s="63"/>
      <c r="BB519" s="66"/>
      <c r="BC519" s="67"/>
      <c r="BF519" s="8"/>
    </row>
    <row r="520" spans="2:58" ht="15" thickBot="1" x14ac:dyDescent="0.4">
      <c r="B520" s="62"/>
      <c r="C520" s="63"/>
      <c r="D520" s="63"/>
      <c r="BB520" s="66"/>
      <c r="BC520" s="67"/>
      <c r="BF520" s="8"/>
    </row>
    <row r="521" spans="2:58" ht="15" thickBot="1" x14ac:dyDescent="0.4">
      <c r="B521" s="62"/>
      <c r="C521" s="63"/>
      <c r="D521" s="63"/>
      <c r="BB521" s="66"/>
      <c r="BC521" s="67"/>
      <c r="BF521" s="8"/>
    </row>
    <row r="522" spans="2:58" ht="15" thickBot="1" x14ac:dyDescent="0.4">
      <c r="B522" s="62"/>
      <c r="C522" s="63"/>
      <c r="D522" s="63"/>
      <c r="BB522" s="66"/>
      <c r="BC522" s="67"/>
      <c r="BF522" s="8"/>
    </row>
    <row r="523" spans="2:58" ht="15" thickBot="1" x14ac:dyDescent="0.4">
      <c r="B523" s="62"/>
      <c r="C523" s="63"/>
      <c r="D523" s="63"/>
      <c r="BB523" s="66"/>
      <c r="BC523" s="67"/>
      <c r="BF523" s="8"/>
    </row>
    <row r="524" spans="2:58" ht="15" thickBot="1" x14ac:dyDescent="0.4">
      <c r="B524" s="62"/>
      <c r="C524" s="63"/>
      <c r="D524" s="63"/>
      <c r="BB524" s="66"/>
      <c r="BC524" s="67"/>
      <c r="BF524" s="8"/>
    </row>
    <row r="525" spans="2:58" ht="15" thickBot="1" x14ac:dyDescent="0.4">
      <c r="B525" s="62"/>
      <c r="C525" s="63"/>
      <c r="D525" s="63"/>
      <c r="BB525" s="66"/>
      <c r="BC525" s="67"/>
      <c r="BF525" s="8"/>
    </row>
    <row r="526" spans="2:58" ht="15" thickBot="1" x14ac:dyDescent="0.4">
      <c r="B526" s="62"/>
      <c r="C526" s="63"/>
      <c r="D526" s="63"/>
      <c r="BB526" s="66"/>
      <c r="BC526" s="67"/>
      <c r="BF526" s="8"/>
    </row>
    <row r="527" spans="2:58" ht="15" thickBot="1" x14ac:dyDescent="0.4">
      <c r="B527" s="62"/>
      <c r="C527" s="63"/>
      <c r="D527" s="63"/>
      <c r="BB527" s="66"/>
      <c r="BC527" s="67"/>
      <c r="BF527" s="8"/>
    </row>
    <row r="528" spans="2:58" ht="15" thickBot="1" x14ac:dyDescent="0.4">
      <c r="B528" s="62"/>
      <c r="C528" s="63"/>
      <c r="D528" s="63"/>
      <c r="BB528" s="66"/>
      <c r="BC528" s="67"/>
      <c r="BF528" s="8"/>
    </row>
    <row r="529" spans="2:58" ht="15" thickBot="1" x14ac:dyDescent="0.4">
      <c r="B529" s="62"/>
      <c r="C529" s="63"/>
      <c r="D529" s="63"/>
      <c r="BB529" s="66"/>
      <c r="BC529" s="67"/>
      <c r="BF529" s="8"/>
    </row>
    <row r="530" spans="2:58" ht="15" thickBot="1" x14ac:dyDescent="0.4">
      <c r="B530" s="62"/>
      <c r="C530" s="63"/>
      <c r="D530" s="63"/>
      <c r="BB530" s="66"/>
      <c r="BC530" s="67"/>
      <c r="BF530" s="8"/>
    </row>
    <row r="531" spans="2:58" ht="15" thickBot="1" x14ac:dyDescent="0.4">
      <c r="B531" s="62"/>
      <c r="C531" s="63"/>
      <c r="D531" s="63"/>
      <c r="BB531" s="66"/>
      <c r="BC531" s="67"/>
      <c r="BF531" s="8"/>
    </row>
    <row r="532" spans="2:58" ht="15" thickBot="1" x14ac:dyDescent="0.4">
      <c r="B532" s="62"/>
      <c r="C532" s="63"/>
      <c r="D532" s="63"/>
      <c r="BB532" s="66"/>
      <c r="BC532" s="67"/>
      <c r="BF532" s="8"/>
    </row>
    <row r="533" spans="2:58" ht="15" thickBot="1" x14ac:dyDescent="0.4">
      <c r="B533" s="62"/>
      <c r="C533" s="63"/>
      <c r="D533" s="63"/>
      <c r="BB533" s="66"/>
      <c r="BC533" s="67"/>
      <c r="BF533" s="8"/>
    </row>
    <row r="534" spans="2:58" ht="15" thickBot="1" x14ac:dyDescent="0.4">
      <c r="B534" s="62"/>
      <c r="C534" s="63"/>
      <c r="D534" s="63"/>
      <c r="BB534" s="66"/>
      <c r="BC534" s="67"/>
      <c r="BF534" s="8"/>
    </row>
    <row r="535" spans="2:58" ht="15" thickBot="1" x14ac:dyDescent="0.4">
      <c r="B535" s="62"/>
      <c r="C535" s="63"/>
      <c r="D535" s="63"/>
      <c r="BB535" s="66"/>
      <c r="BC535" s="67"/>
      <c r="BF535" s="8"/>
    </row>
    <row r="536" spans="2:58" ht="15" thickBot="1" x14ac:dyDescent="0.4">
      <c r="B536" s="62"/>
      <c r="C536" s="63"/>
      <c r="D536" s="63"/>
      <c r="BB536" s="66"/>
      <c r="BC536" s="67"/>
      <c r="BF536" s="8"/>
    </row>
    <row r="537" spans="2:58" ht="15" thickBot="1" x14ac:dyDescent="0.4">
      <c r="B537" s="62"/>
      <c r="C537" s="63"/>
      <c r="D537" s="63"/>
      <c r="BB537" s="66"/>
      <c r="BC537" s="67"/>
      <c r="BF537" s="8"/>
    </row>
    <row r="538" spans="2:58" ht="15" thickBot="1" x14ac:dyDescent="0.4">
      <c r="B538" s="62"/>
      <c r="C538" s="63"/>
      <c r="D538" s="63"/>
      <c r="BB538" s="66"/>
      <c r="BC538" s="67"/>
      <c r="BF538" s="8"/>
    </row>
    <row r="539" spans="2:58" ht="15" thickBot="1" x14ac:dyDescent="0.4">
      <c r="B539" s="62"/>
      <c r="C539" s="63"/>
      <c r="D539" s="63"/>
      <c r="BB539" s="66"/>
      <c r="BC539" s="67"/>
      <c r="BF539" s="8"/>
    </row>
    <row r="540" spans="2:58" ht="15" thickBot="1" x14ac:dyDescent="0.4">
      <c r="B540" s="62"/>
      <c r="C540" s="63"/>
      <c r="D540" s="63"/>
      <c r="BB540" s="66"/>
      <c r="BC540" s="67"/>
      <c r="BF540" s="8"/>
    </row>
    <row r="541" spans="2:58" ht="15" thickBot="1" x14ac:dyDescent="0.4">
      <c r="B541" s="62"/>
      <c r="C541" s="63"/>
      <c r="D541" s="63"/>
      <c r="BB541" s="66"/>
      <c r="BC541" s="67"/>
      <c r="BF541" s="8"/>
    </row>
    <row r="542" spans="2:58" ht="15" thickBot="1" x14ac:dyDescent="0.4">
      <c r="B542" s="62"/>
      <c r="C542" s="63"/>
      <c r="D542" s="63"/>
      <c r="BB542" s="66"/>
      <c r="BC542" s="67"/>
      <c r="BF542" s="8"/>
    </row>
    <row r="543" spans="2:58" ht="15" thickBot="1" x14ac:dyDescent="0.4">
      <c r="B543" s="62"/>
      <c r="C543" s="63"/>
      <c r="D543" s="63"/>
      <c r="BB543" s="66"/>
      <c r="BC543" s="67"/>
      <c r="BF543" s="8"/>
    </row>
    <row r="544" spans="2:58" ht="15" thickBot="1" x14ac:dyDescent="0.4">
      <c r="B544" s="62"/>
      <c r="C544" s="63"/>
      <c r="D544" s="63"/>
      <c r="BB544" s="66"/>
      <c r="BC544" s="67"/>
      <c r="BF544" s="8"/>
    </row>
    <row r="545" spans="2:58" ht="15" thickBot="1" x14ac:dyDescent="0.4">
      <c r="B545" s="62"/>
      <c r="C545" s="63"/>
      <c r="D545" s="63"/>
      <c r="BB545" s="66"/>
      <c r="BC545" s="67"/>
      <c r="BF545" s="8"/>
    </row>
    <row r="546" spans="2:58" ht="15" thickBot="1" x14ac:dyDescent="0.4">
      <c r="B546" s="62"/>
      <c r="C546" s="63"/>
      <c r="D546" s="63"/>
      <c r="BB546" s="66"/>
      <c r="BC546" s="67"/>
      <c r="BF546" s="8"/>
    </row>
    <row r="547" spans="2:58" ht="15" thickBot="1" x14ac:dyDescent="0.4">
      <c r="B547" s="62"/>
      <c r="C547" s="63"/>
      <c r="D547" s="63"/>
      <c r="BB547" s="66"/>
      <c r="BC547" s="67"/>
      <c r="BF547" s="8"/>
    </row>
    <row r="548" spans="2:58" ht="15" thickBot="1" x14ac:dyDescent="0.4">
      <c r="B548" s="62"/>
      <c r="C548" s="63"/>
      <c r="D548" s="63"/>
      <c r="BB548" s="66"/>
      <c r="BC548" s="67"/>
      <c r="BF548" s="8"/>
    </row>
    <row r="549" spans="2:58" ht="15" thickBot="1" x14ac:dyDescent="0.4">
      <c r="B549" s="62"/>
      <c r="C549" s="63"/>
      <c r="D549" s="63"/>
      <c r="BB549" s="66"/>
      <c r="BC549" s="67"/>
      <c r="BF549" s="8"/>
    </row>
    <row r="550" spans="2:58" ht="15" thickBot="1" x14ac:dyDescent="0.4">
      <c r="B550" s="62"/>
      <c r="C550" s="63"/>
      <c r="D550" s="63"/>
      <c r="BB550" s="66"/>
      <c r="BC550" s="67"/>
      <c r="BF550" s="8"/>
    </row>
    <row r="551" spans="2:58" ht="15" thickBot="1" x14ac:dyDescent="0.4">
      <c r="B551" s="62"/>
      <c r="C551" s="63"/>
      <c r="D551" s="63"/>
      <c r="BB551" s="66"/>
      <c r="BC551" s="67"/>
      <c r="BF551" s="8"/>
    </row>
    <row r="552" spans="2:58" ht="15" thickBot="1" x14ac:dyDescent="0.4">
      <c r="B552" s="62"/>
      <c r="C552" s="63"/>
      <c r="D552" s="63"/>
      <c r="BB552" s="66"/>
      <c r="BC552" s="67"/>
      <c r="BF552" s="8"/>
    </row>
    <row r="553" spans="2:58" ht="15" thickBot="1" x14ac:dyDescent="0.4">
      <c r="B553" s="62"/>
      <c r="C553" s="63"/>
      <c r="D553" s="63"/>
      <c r="BB553" s="66"/>
      <c r="BC553" s="67"/>
      <c r="BF553" s="8"/>
    </row>
    <row r="554" spans="2:58" ht="15" thickBot="1" x14ac:dyDescent="0.4">
      <c r="B554" s="62"/>
      <c r="C554" s="63"/>
      <c r="D554" s="63"/>
      <c r="BB554" s="66"/>
      <c r="BC554" s="67"/>
      <c r="BF554" s="8"/>
    </row>
    <row r="555" spans="2:58" ht="15" thickBot="1" x14ac:dyDescent="0.4">
      <c r="B555" s="62"/>
      <c r="C555" s="63"/>
      <c r="D555" s="63"/>
      <c r="BB555" s="66"/>
      <c r="BC555" s="67"/>
      <c r="BF555" s="8"/>
    </row>
    <row r="556" spans="2:58" ht="15" thickBot="1" x14ac:dyDescent="0.4">
      <c r="B556" s="62"/>
      <c r="C556" s="63"/>
      <c r="D556" s="63"/>
      <c r="BB556" s="66"/>
      <c r="BC556" s="67"/>
      <c r="BF556" s="8"/>
    </row>
    <row r="557" spans="2:58" ht="15" thickBot="1" x14ac:dyDescent="0.4">
      <c r="B557" s="62"/>
      <c r="C557" s="63"/>
      <c r="D557" s="63"/>
      <c r="BB557" s="66"/>
      <c r="BC557" s="67"/>
      <c r="BF557" s="8"/>
    </row>
    <row r="558" spans="2:58" ht="15" thickBot="1" x14ac:dyDescent="0.4">
      <c r="B558" s="62"/>
      <c r="C558" s="63"/>
      <c r="D558" s="63"/>
      <c r="BB558" s="66"/>
      <c r="BC558" s="67"/>
      <c r="BF558" s="8"/>
    </row>
    <row r="559" spans="2:58" ht="15" thickBot="1" x14ac:dyDescent="0.4">
      <c r="B559" s="62"/>
      <c r="C559" s="63"/>
      <c r="D559" s="63"/>
      <c r="BB559" s="66"/>
      <c r="BC559" s="67"/>
      <c r="BF559" s="8"/>
    </row>
    <row r="560" spans="2:58" ht="15" thickBot="1" x14ac:dyDescent="0.4">
      <c r="B560" s="62"/>
      <c r="C560" s="63"/>
      <c r="D560" s="63"/>
      <c r="BB560" s="66"/>
      <c r="BC560" s="67"/>
      <c r="BF560" s="8"/>
    </row>
    <row r="561" spans="2:58" ht="15" thickBot="1" x14ac:dyDescent="0.4">
      <c r="B561" s="62"/>
      <c r="C561" s="63"/>
      <c r="D561" s="63"/>
      <c r="BB561" s="66"/>
      <c r="BC561" s="67"/>
      <c r="BF561" s="8"/>
    </row>
    <row r="562" spans="2:58" ht="15" thickBot="1" x14ac:dyDescent="0.4">
      <c r="B562" s="62"/>
      <c r="C562" s="63"/>
      <c r="D562" s="63"/>
      <c r="BB562" s="66"/>
      <c r="BC562" s="67"/>
      <c r="BF562" s="8"/>
    </row>
    <row r="563" spans="2:58" ht="15" thickBot="1" x14ac:dyDescent="0.4">
      <c r="B563" s="62"/>
      <c r="C563" s="63"/>
      <c r="D563" s="63"/>
      <c r="BB563" s="66"/>
      <c r="BC563" s="67"/>
      <c r="BF563" s="8"/>
    </row>
    <row r="564" spans="2:58" ht="15" thickBot="1" x14ac:dyDescent="0.4">
      <c r="B564" s="62"/>
      <c r="C564" s="63"/>
      <c r="D564" s="63"/>
      <c r="BB564" s="66"/>
      <c r="BC564" s="67"/>
      <c r="BF564" s="8"/>
    </row>
    <row r="565" spans="2:58" ht="15" thickBot="1" x14ac:dyDescent="0.4">
      <c r="B565" s="62"/>
      <c r="C565" s="63"/>
      <c r="D565" s="63"/>
      <c r="BB565" s="66"/>
      <c r="BC565" s="67"/>
      <c r="BF565" s="8"/>
    </row>
    <row r="566" spans="2:58" ht="15" thickBot="1" x14ac:dyDescent="0.4">
      <c r="B566" s="62"/>
      <c r="C566" s="63"/>
      <c r="D566" s="63"/>
      <c r="BB566" s="66"/>
      <c r="BC566" s="67"/>
      <c r="BF566" s="8"/>
    </row>
    <row r="567" spans="2:58" ht="15" thickBot="1" x14ac:dyDescent="0.4">
      <c r="B567" s="62"/>
      <c r="C567" s="63"/>
      <c r="D567" s="63"/>
      <c r="BB567" s="66"/>
      <c r="BC567" s="67"/>
      <c r="BF567" s="8"/>
    </row>
    <row r="568" spans="2:58" ht="15" thickBot="1" x14ac:dyDescent="0.4">
      <c r="B568" s="62"/>
      <c r="C568" s="63"/>
      <c r="D568" s="63"/>
      <c r="BB568" s="66"/>
      <c r="BC568" s="67"/>
      <c r="BF568" s="8"/>
    </row>
    <row r="569" spans="2:58" ht="15" thickBot="1" x14ac:dyDescent="0.4">
      <c r="B569" s="62"/>
      <c r="C569" s="63"/>
      <c r="D569" s="63"/>
      <c r="BB569" s="66"/>
      <c r="BC569" s="67"/>
      <c r="BF569" s="8"/>
    </row>
    <row r="570" spans="2:58" ht="15" thickBot="1" x14ac:dyDescent="0.4">
      <c r="B570" s="62"/>
      <c r="C570" s="63"/>
      <c r="D570" s="63"/>
      <c r="BB570" s="66"/>
      <c r="BC570" s="67"/>
      <c r="BF570" s="8"/>
    </row>
    <row r="571" spans="2:58" ht="15" thickBot="1" x14ac:dyDescent="0.4">
      <c r="B571" s="62"/>
      <c r="C571" s="63"/>
      <c r="D571" s="63"/>
      <c r="BB571" s="66"/>
      <c r="BC571" s="67"/>
      <c r="BF571" s="8"/>
    </row>
    <row r="572" spans="2:58" ht="15" thickBot="1" x14ac:dyDescent="0.4">
      <c r="B572" s="62"/>
      <c r="C572" s="63"/>
      <c r="D572" s="63"/>
      <c r="BB572" s="66"/>
      <c r="BC572" s="67"/>
      <c r="BF572" s="8"/>
    </row>
    <row r="573" spans="2:58" ht="15" thickBot="1" x14ac:dyDescent="0.4">
      <c r="B573" s="62"/>
      <c r="C573" s="63"/>
      <c r="D573" s="63"/>
      <c r="BB573" s="66"/>
      <c r="BC573" s="67"/>
      <c r="BF573" s="8"/>
    </row>
    <row r="574" spans="2:58" ht="15" thickBot="1" x14ac:dyDescent="0.4">
      <c r="B574" s="62"/>
      <c r="C574" s="63"/>
      <c r="D574" s="63"/>
      <c r="BB574" s="66"/>
      <c r="BC574" s="67"/>
      <c r="BF574" s="8"/>
    </row>
    <row r="575" spans="2:58" ht="15" thickBot="1" x14ac:dyDescent="0.4">
      <c r="B575" s="62"/>
      <c r="C575" s="63"/>
      <c r="D575" s="63"/>
      <c r="BB575" s="66"/>
      <c r="BC575" s="67"/>
      <c r="BF575" s="8"/>
    </row>
    <row r="576" spans="2:58" ht="15" thickBot="1" x14ac:dyDescent="0.4">
      <c r="B576" s="62"/>
      <c r="C576" s="63"/>
      <c r="D576" s="63"/>
      <c r="BB576" s="66"/>
      <c r="BC576" s="67"/>
      <c r="BF576" s="8"/>
    </row>
    <row r="577" spans="2:58" ht="15" thickBot="1" x14ac:dyDescent="0.4">
      <c r="B577" s="62"/>
      <c r="C577" s="63"/>
      <c r="D577" s="63"/>
      <c r="BB577" s="66"/>
      <c r="BC577" s="67"/>
      <c r="BF577" s="8"/>
    </row>
    <row r="578" spans="2:58" ht="15" thickBot="1" x14ac:dyDescent="0.4">
      <c r="B578" s="62"/>
      <c r="C578" s="63"/>
      <c r="D578" s="63"/>
      <c r="BB578" s="66"/>
      <c r="BC578" s="67"/>
      <c r="BF578" s="8"/>
    </row>
    <row r="579" spans="2:58" ht="15" thickBot="1" x14ac:dyDescent="0.4">
      <c r="B579" s="62"/>
      <c r="C579" s="63"/>
      <c r="D579" s="63"/>
      <c r="BB579" s="66"/>
      <c r="BC579" s="67"/>
      <c r="BF579" s="8"/>
    </row>
    <row r="580" spans="2:58" ht="15" thickBot="1" x14ac:dyDescent="0.4">
      <c r="B580" s="62"/>
      <c r="C580" s="63"/>
      <c r="D580" s="63"/>
      <c r="BB580" s="66"/>
      <c r="BC580" s="67"/>
      <c r="BF580" s="8"/>
    </row>
    <row r="581" spans="2:58" ht="15" thickBot="1" x14ac:dyDescent="0.4">
      <c r="B581" s="62"/>
      <c r="C581" s="63"/>
      <c r="D581" s="63"/>
      <c r="BB581" s="66"/>
      <c r="BC581" s="67"/>
      <c r="BF581" s="8"/>
    </row>
    <row r="582" spans="2:58" ht="15" thickBot="1" x14ac:dyDescent="0.4">
      <c r="B582" s="62"/>
      <c r="C582" s="63"/>
      <c r="D582" s="63"/>
      <c r="BB582" s="66"/>
      <c r="BC582" s="67"/>
      <c r="BF582" s="8"/>
    </row>
    <row r="583" spans="2:58" ht="15" thickBot="1" x14ac:dyDescent="0.4">
      <c r="B583" s="62"/>
      <c r="C583" s="63"/>
      <c r="D583" s="63"/>
      <c r="BB583" s="66"/>
      <c r="BC583" s="67"/>
      <c r="BF583" s="8"/>
    </row>
    <row r="584" spans="2:58" ht="15" thickBot="1" x14ac:dyDescent="0.4">
      <c r="B584" s="62"/>
      <c r="C584" s="63"/>
      <c r="D584" s="63"/>
      <c r="BB584" s="66"/>
      <c r="BC584" s="67"/>
      <c r="BF584" s="8"/>
    </row>
    <row r="585" spans="2:58" ht="15" thickBot="1" x14ac:dyDescent="0.4">
      <c r="B585" s="62"/>
      <c r="C585" s="63"/>
      <c r="D585" s="63"/>
      <c r="BB585" s="66"/>
      <c r="BC585" s="67"/>
      <c r="BF585" s="8"/>
    </row>
    <row r="586" spans="2:58" ht="15" thickBot="1" x14ac:dyDescent="0.4">
      <c r="B586" s="62"/>
      <c r="C586" s="63"/>
      <c r="D586" s="63"/>
      <c r="BB586" s="66"/>
      <c r="BC586" s="67"/>
      <c r="BF586" s="8"/>
    </row>
    <row r="587" spans="2:58" ht="15" thickBot="1" x14ac:dyDescent="0.4">
      <c r="B587" s="62"/>
      <c r="C587" s="63"/>
      <c r="D587" s="63"/>
      <c r="BB587" s="66"/>
      <c r="BC587" s="67"/>
      <c r="BF587" s="8"/>
    </row>
    <row r="588" spans="2:58" ht="15" thickBot="1" x14ac:dyDescent="0.4">
      <c r="B588" s="62"/>
      <c r="C588" s="63"/>
      <c r="D588" s="63"/>
      <c r="BB588" s="66"/>
      <c r="BC588" s="67"/>
      <c r="BF588" s="8"/>
    </row>
    <row r="589" spans="2:58" ht="15" thickBot="1" x14ac:dyDescent="0.4">
      <c r="B589" s="62"/>
      <c r="C589" s="63"/>
      <c r="D589" s="63"/>
      <c r="BB589" s="66"/>
      <c r="BC589" s="67"/>
      <c r="BF589" s="8"/>
    </row>
    <row r="590" spans="2:58" ht="15" thickBot="1" x14ac:dyDescent="0.4">
      <c r="B590" s="62"/>
      <c r="C590" s="63"/>
      <c r="D590" s="63"/>
      <c r="BB590" s="66"/>
      <c r="BC590" s="67"/>
      <c r="BF590" s="8"/>
    </row>
    <row r="591" spans="2:58" ht="15" thickBot="1" x14ac:dyDescent="0.4">
      <c r="B591" s="62"/>
      <c r="C591" s="63"/>
      <c r="D591" s="63"/>
      <c r="BB591" s="66"/>
      <c r="BC591" s="67"/>
      <c r="BF591" s="8"/>
    </row>
    <row r="592" spans="2:58" ht="15" thickBot="1" x14ac:dyDescent="0.4">
      <c r="B592" s="62"/>
      <c r="C592" s="63"/>
      <c r="D592" s="63"/>
      <c r="BB592" s="66"/>
      <c r="BC592" s="67"/>
      <c r="BF592" s="8"/>
    </row>
    <row r="593" spans="2:58" ht="15" thickBot="1" x14ac:dyDescent="0.4">
      <c r="B593" s="62"/>
      <c r="C593" s="63"/>
      <c r="D593" s="63"/>
      <c r="BB593" s="66"/>
      <c r="BC593" s="67"/>
      <c r="BF593" s="8"/>
    </row>
    <row r="594" spans="2:58" ht="15" thickBot="1" x14ac:dyDescent="0.4">
      <c r="B594" s="62"/>
      <c r="C594" s="63"/>
      <c r="D594" s="63"/>
      <c r="BB594" s="66"/>
      <c r="BC594" s="67"/>
      <c r="BF594" s="8"/>
    </row>
    <row r="595" spans="2:58" ht="15" thickBot="1" x14ac:dyDescent="0.4">
      <c r="B595" s="62"/>
      <c r="C595" s="63"/>
      <c r="D595" s="63"/>
      <c r="BB595" s="66"/>
      <c r="BC595" s="67"/>
      <c r="BF595" s="8"/>
    </row>
    <row r="596" spans="2:58" ht="15" thickBot="1" x14ac:dyDescent="0.4">
      <c r="B596" s="62"/>
      <c r="C596" s="63"/>
      <c r="D596" s="63"/>
      <c r="BB596" s="66"/>
      <c r="BC596" s="67"/>
      <c r="BF596" s="8"/>
    </row>
    <row r="597" spans="2:58" ht="15" thickBot="1" x14ac:dyDescent="0.4">
      <c r="B597" s="62"/>
      <c r="C597" s="63"/>
      <c r="D597" s="63"/>
      <c r="BB597" s="66"/>
      <c r="BC597" s="67"/>
      <c r="BF597" s="8"/>
    </row>
    <row r="598" spans="2:58" ht="15" thickBot="1" x14ac:dyDescent="0.4">
      <c r="B598" s="62"/>
      <c r="C598" s="63"/>
      <c r="D598" s="63"/>
      <c r="BB598" s="66"/>
      <c r="BC598" s="67"/>
      <c r="BF598" s="8"/>
    </row>
    <row r="599" spans="2:58" ht="15" thickBot="1" x14ac:dyDescent="0.4">
      <c r="B599" s="62"/>
      <c r="C599" s="63"/>
      <c r="D599" s="63"/>
      <c r="BB599" s="66"/>
      <c r="BC599" s="67"/>
      <c r="BF599" s="8"/>
    </row>
    <row r="600" spans="2:58" ht="15" thickBot="1" x14ac:dyDescent="0.4">
      <c r="B600" s="62"/>
      <c r="C600" s="63"/>
      <c r="D600" s="63"/>
      <c r="BB600" s="66"/>
      <c r="BC600" s="67"/>
      <c r="BF600" s="8"/>
    </row>
    <row r="601" spans="2:58" ht="15" thickBot="1" x14ac:dyDescent="0.4">
      <c r="B601" s="62"/>
      <c r="C601" s="63"/>
      <c r="D601" s="63"/>
      <c r="BB601" s="66"/>
      <c r="BC601" s="67"/>
      <c r="BF601" s="8"/>
    </row>
    <row r="602" spans="2:58" ht="15" thickBot="1" x14ac:dyDescent="0.4">
      <c r="B602" s="62"/>
      <c r="C602" s="63"/>
      <c r="D602" s="63"/>
      <c r="BB602" s="66"/>
      <c r="BC602" s="67"/>
      <c r="BF602" s="8"/>
    </row>
    <row r="603" spans="2:58" ht="15" thickBot="1" x14ac:dyDescent="0.4">
      <c r="B603" s="62"/>
      <c r="C603" s="63"/>
      <c r="D603" s="63"/>
      <c r="BB603" s="66"/>
      <c r="BC603" s="67"/>
      <c r="BF603" s="8"/>
    </row>
    <row r="604" spans="2:58" ht="15" thickBot="1" x14ac:dyDescent="0.4">
      <c r="B604" s="62"/>
      <c r="C604" s="63"/>
      <c r="D604" s="63"/>
      <c r="BB604" s="66"/>
      <c r="BC604" s="67"/>
      <c r="BF604" s="8"/>
    </row>
    <row r="605" spans="2:58" ht="15" thickBot="1" x14ac:dyDescent="0.4">
      <c r="B605" s="62"/>
      <c r="C605" s="63"/>
      <c r="D605" s="63"/>
      <c r="BB605" s="66"/>
      <c r="BC605" s="67"/>
      <c r="BF605" s="8"/>
    </row>
    <row r="606" spans="2:58" ht="15" thickBot="1" x14ac:dyDescent="0.4">
      <c r="B606" s="62"/>
      <c r="C606" s="63"/>
      <c r="D606" s="63"/>
      <c r="BB606" s="66"/>
      <c r="BC606" s="67"/>
      <c r="BF606" s="8"/>
    </row>
    <row r="607" spans="2:58" ht="15" thickBot="1" x14ac:dyDescent="0.4">
      <c r="B607" s="62"/>
      <c r="C607" s="63"/>
      <c r="D607" s="63"/>
      <c r="BB607" s="66"/>
      <c r="BC607" s="67"/>
      <c r="BF607" s="8"/>
    </row>
    <row r="608" spans="2:58" ht="15" thickBot="1" x14ac:dyDescent="0.4">
      <c r="B608" s="62"/>
      <c r="C608" s="63"/>
      <c r="D608" s="63"/>
      <c r="BB608" s="66"/>
      <c r="BC608" s="67"/>
      <c r="BF608" s="8"/>
    </row>
    <row r="609" spans="2:58" ht="15" thickBot="1" x14ac:dyDescent="0.4">
      <c r="B609" s="62"/>
      <c r="C609" s="63"/>
      <c r="D609" s="63"/>
      <c r="BB609" s="66"/>
      <c r="BC609" s="67"/>
      <c r="BF609" s="8"/>
    </row>
    <row r="610" spans="2:58" ht="15" thickBot="1" x14ac:dyDescent="0.4">
      <c r="B610" s="62"/>
      <c r="C610" s="63"/>
      <c r="D610" s="63"/>
      <c r="BB610" s="66"/>
      <c r="BC610" s="67"/>
      <c r="BF610" s="8"/>
    </row>
    <row r="611" spans="2:58" ht="15" thickBot="1" x14ac:dyDescent="0.4">
      <c r="B611" s="62"/>
      <c r="C611" s="63"/>
      <c r="D611" s="63"/>
      <c r="BB611" s="66"/>
      <c r="BC611" s="67"/>
      <c r="BF611" s="8"/>
    </row>
    <row r="612" spans="2:58" ht="15" thickBot="1" x14ac:dyDescent="0.4">
      <c r="B612" s="62"/>
      <c r="C612" s="63"/>
      <c r="D612" s="63"/>
      <c r="BB612" s="66"/>
      <c r="BC612" s="67"/>
      <c r="BF612" s="8"/>
    </row>
    <row r="613" spans="2:58" ht="15" thickBot="1" x14ac:dyDescent="0.4">
      <c r="B613" s="62"/>
      <c r="C613" s="63"/>
      <c r="D613" s="63"/>
      <c r="BB613" s="66"/>
      <c r="BC613" s="67"/>
      <c r="BF613" s="8"/>
    </row>
    <row r="614" spans="2:58" ht="15" thickBot="1" x14ac:dyDescent="0.4">
      <c r="B614" s="62"/>
      <c r="C614" s="63"/>
      <c r="D614" s="63"/>
      <c r="BB614" s="66"/>
      <c r="BC614" s="67"/>
      <c r="BF614" s="8"/>
    </row>
    <row r="615" spans="2:58" ht="15" thickBot="1" x14ac:dyDescent="0.4">
      <c r="B615" s="62"/>
      <c r="C615" s="63"/>
      <c r="D615" s="63"/>
      <c r="BB615" s="66"/>
      <c r="BC615" s="67"/>
      <c r="BF615" s="8"/>
    </row>
    <row r="616" spans="2:58" ht="15" thickBot="1" x14ac:dyDescent="0.4">
      <c r="B616" s="62"/>
      <c r="C616" s="63"/>
      <c r="D616" s="63"/>
      <c r="BB616" s="66"/>
      <c r="BC616" s="67"/>
      <c r="BF616" s="8"/>
    </row>
    <row r="617" spans="2:58" ht="15" thickBot="1" x14ac:dyDescent="0.4">
      <c r="B617" s="62"/>
      <c r="C617" s="63"/>
      <c r="D617" s="63"/>
      <c r="BB617" s="66"/>
      <c r="BC617" s="67"/>
      <c r="BF617" s="8"/>
    </row>
    <row r="618" spans="2:58" ht="15" thickBot="1" x14ac:dyDescent="0.4">
      <c r="B618" s="62"/>
      <c r="C618" s="63"/>
      <c r="D618" s="63"/>
      <c r="BB618" s="66"/>
      <c r="BC618" s="67"/>
      <c r="BF618" s="8"/>
    </row>
    <row r="619" spans="2:58" ht="15" thickBot="1" x14ac:dyDescent="0.4">
      <c r="B619" s="62"/>
      <c r="C619" s="63"/>
      <c r="D619" s="63"/>
      <c r="BB619" s="66"/>
      <c r="BC619" s="67"/>
      <c r="BF619" s="8"/>
    </row>
    <row r="620" spans="2:58" ht="15" thickBot="1" x14ac:dyDescent="0.4">
      <c r="B620" s="62"/>
      <c r="C620" s="63"/>
      <c r="D620" s="63"/>
      <c r="BB620" s="66"/>
      <c r="BC620" s="67"/>
      <c r="BF620" s="8"/>
    </row>
    <row r="621" spans="2:58" ht="15" thickBot="1" x14ac:dyDescent="0.4">
      <c r="B621" s="62"/>
      <c r="C621" s="63"/>
      <c r="D621" s="63"/>
      <c r="BB621" s="66"/>
      <c r="BC621" s="67"/>
      <c r="BF621" s="8"/>
    </row>
    <row r="622" spans="2:58" ht="15" thickBot="1" x14ac:dyDescent="0.4">
      <c r="B622" s="62"/>
      <c r="C622" s="63"/>
      <c r="D622" s="63"/>
      <c r="BB622" s="66"/>
      <c r="BC622" s="67"/>
      <c r="BF622" s="8"/>
    </row>
    <row r="623" spans="2:58" ht="15" thickBot="1" x14ac:dyDescent="0.4">
      <c r="B623" s="62"/>
      <c r="C623" s="63"/>
      <c r="D623" s="63"/>
      <c r="BB623" s="66"/>
      <c r="BC623" s="67"/>
      <c r="BF623" s="8"/>
    </row>
    <row r="624" spans="2:58" ht="15" thickBot="1" x14ac:dyDescent="0.4">
      <c r="B624" s="62"/>
      <c r="C624" s="63"/>
      <c r="D624" s="63"/>
      <c r="BB624" s="66"/>
      <c r="BC624" s="67"/>
      <c r="BF624" s="8"/>
    </row>
    <row r="625" spans="2:58" ht="15" thickBot="1" x14ac:dyDescent="0.4">
      <c r="B625" s="62"/>
      <c r="C625" s="63"/>
      <c r="D625" s="63"/>
      <c r="BB625" s="66"/>
      <c r="BC625" s="67"/>
      <c r="BF625" s="8"/>
    </row>
    <row r="626" spans="2:58" ht="15" thickBot="1" x14ac:dyDescent="0.4">
      <c r="B626" s="62"/>
      <c r="C626" s="63"/>
      <c r="D626" s="63"/>
      <c r="BB626" s="66"/>
      <c r="BC626" s="67"/>
      <c r="BF626" s="8"/>
    </row>
    <row r="627" spans="2:58" ht="15" thickBot="1" x14ac:dyDescent="0.4">
      <c r="B627" s="62"/>
      <c r="C627" s="63"/>
      <c r="D627" s="63"/>
      <c r="BB627" s="66"/>
      <c r="BC627" s="67"/>
      <c r="BF627" s="8"/>
    </row>
    <row r="628" spans="2:58" ht="15" thickBot="1" x14ac:dyDescent="0.4">
      <c r="B628" s="62"/>
      <c r="C628" s="63"/>
      <c r="D628" s="63"/>
      <c r="BB628" s="66"/>
      <c r="BC628" s="67"/>
      <c r="BF628" s="8"/>
    </row>
    <row r="629" spans="2:58" ht="15" thickBot="1" x14ac:dyDescent="0.4">
      <c r="B629" s="62"/>
      <c r="C629" s="63"/>
      <c r="D629" s="63"/>
      <c r="BB629" s="66"/>
      <c r="BC629" s="67"/>
      <c r="BF629" s="8"/>
    </row>
    <row r="630" spans="2:58" ht="15" thickBot="1" x14ac:dyDescent="0.4">
      <c r="B630" s="62"/>
      <c r="C630" s="63"/>
      <c r="D630" s="63"/>
      <c r="BB630" s="66"/>
      <c r="BC630" s="67"/>
      <c r="BF630" s="8"/>
    </row>
    <row r="631" spans="2:58" ht="15" thickBot="1" x14ac:dyDescent="0.4">
      <c r="B631" s="62"/>
      <c r="C631" s="63"/>
      <c r="D631" s="63"/>
      <c r="BB631" s="66"/>
      <c r="BC631" s="67"/>
      <c r="BF631" s="8"/>
    </row>
    <row r="632" spans="2:58" ht="15" thickBot="1" x14ac:dyDescent="0.4">
      <c r="B632" s="62"/>
      <c r="C632" s="63"/>
      <c r="D632" s="63"/>
      <c r="BB632" s="66"/>
      <c r="BC632" s="67"/>
      <c r="BF632" s="8"/>
    </row>
    <row r="633" spans="2:58" ht="15" thickBot="1" x14ac:dyDescent="0.4">
      <c r="B633" s="62"/>
      <c r="C633" s="63"/>
      <c r="D633" s="63"/>
      <c r="BB633" s="66"/>
      <c r="BC633" s="67"/>
      <c r="BF633" s="8"/>
    </row>
    <row r="634" spans="2:58" ht="15" thickBot="1" x14ac:dyDescent="0.4">
      <c r="B634" s="62"/>
      <c r="C634" s="63"/>
      <c r="D634" s="63"/>
      <c r="BB634" s="66"/>
      <c r="BC634" s="67"/>
      <c r="BF634" s="8"/>
    </row>
    <row r="635" spans="2:58" ht="15" thickBot="1" x14ac:dyDescent="0.4">
      <c r="B635" s="62"/>
      <c r="C635" s="63"/>
      <c r="D635" s="63"/>
      <c r="BB635" s="66"/>
      <c r="BC635" s="67"/>
      <c r="BF635" s="8"/>
    </row>
    <row r="636" spans="2:58" ht="15" thickBot="1" x14ac:dyDescent="0.4">
      <c r="B636" s="62"/>
      <c r="C636" s="63"/>
      <c r="D636" s="63"/>
      <c r="BB636" s="66"/>
      <c r="BC636" s="67"/>
      <c r="BF636" s="8"/>
    </row>
    <row r="637" spans="2:58" ht="15" thickBot="1" x14ac:dyDescent="0.4">
      <c r="B637" s="62"/>
      <c r="C637" s="63"/>
      <c r="D637" s="63"/>
      <c r="BB637" s="66"/>
      <c r="BC637" s="67"/>
      <c r="BF637" s="8"/>
    </row>
    <row r="638" spans="2:58" ht="15" thickBot="1" x14ac:dyDescent="0.4">
      <c r="B638" s="62"/>
      <c r="C638" s="63"/>
      <c r="D638" s="63"/>
      <c r="BB638" s="66"/>
      <c r="BC638" s="67"/>
      <c r="BF638" s="8"/>
    </row>
    <row r="639" spans="2:58" ht="15" thickBot="1" x14ac:dyDescent="0.4">
      <c r="B639" s="62"/>
      <c r="C639" s="63"/>
      <c r="D639" s="63"/>
      <c r="BB639" s="66"/>
      <c r="BC639" s="67"/>
      <c r="BF639" s="8"/>
    </row>
    <row r="640" spans="2:58" ht="15" thickBot="1" x14ac:dyDescent="0.4">
      <c r="B640" s="62"/>
      <c r="C640" s="63"/>
      <c r="D640" s="63"/>
      <c r="BB640" s="66"/>
      <c r="BC640" s="67"/>
      <c r="BF640" s="8"/>
    </row>
    <row r="641" spans="2:58" ht="15" thickBot="1" x14ac:dyDescent="0.4">
      <c r="B641" s="62"/>
      <c r="C641" s="63"/>
      <c r="D641" s="63"/>
      <c r="BB641" s="66"/>
      <c r="BC641" s="67"/>
      <c r="BF641" s="8"/>
    </row>
    <row r="642" spans="2:58" ht="15" thickBot="1" x14ac:dyDescent="0.4">
      <c r="B642" s="62"/>
      <c r="C642" s="63"/>
      <c r="D642" s="63"/>
      <c r="BB642" s="66"/>
      <c r="BC642" s="67"/>
      <c r="BF642" s="8"/>
    </row>
    <row r="643" spans="2:58" ht="15" thickBot="1" x14ac:dyDescent="0.4">
      <c r="B643" s="62"/>
      <c r="C643" s="63"/>
      <c r="D643" s="63"/>
      <c r="BB643" s="66"/>
      <c r="BC643" s="67"/>
      <c r="BF643" s="8"/>
    </row>
    <row r="644" spans="2:58" ht="15" thickBot="1" x14ac:dyDescent="0.4">
      <c r="B644" s="62"/>
      <c r="C644" s="63"/>
      <c r="D644" s="63"/>
      <c r="BB644" s="66"/>
      <c r="BC644" s="67"/>
      <c r="BF644" s="8"/>
    </row>
    <row r="645" spans="2:58" ht="15" thickBot="1" x14ac:dyDescent="0.4">
      <c r="B645" s="62"/>
      <c r="C645" s="63"/>
      <c r="D645" s="63"/>
      <c r="BB645" s="66"/>
      <c r="BC645" s="67"/>
      <c r="BF645" s="8"/>
    </row>
    <row r="646" spans="2:58" ht="15" thickBot="1" x14ac:dyDescent="0.4">
      <c r="B646" s="62"/>
      <c r="C646" s="63"/>
      <c r="D646" s="63"/>
      <c r="BB646" s="66"/>
      <c r="BC646" s="67"/>
      <c r="BF646" s="8"/>
    </row>
    <row r="647" spans="2:58" ht="15" thickBot="1" x14ac:dyDescent="0.4">
      <c r="B647" s="62"/>
      <c r="C647" s="63"/>
      <c r="D647" s="63"/>
      <c r="BB647" s="66"/>
      <c r="BC647" s="67"/>
      <c r="BF647" s="8"/>
    </row>
    <row r="648" spans="2:58" ht="15" thickBot="1" x14ac:dyDescent="0.4">
      <c r="B648" s="62"/>
      <c r="C648" s="63"/>
      <c r="D648" s="63"/>
      <c r="BB648" s="66"/>
      <c r="BC648" s="67"/>
      <c r="BF648" s="8"/>
    </row>
    <row r="649" spans="2:58" ht="15" thickBot="1" x14ac:dyDescent="0.4">
      <c r="B649" s="62"/>
      <c r="C649" s="63"/>
      <c r="D649" s="63"/>
      <c r="BB649" s="66"/>
      <c r="BC649" s="67"/>
      <c r="BF649" s="8"/>
    </row>
    <row r="650" spans="2:58" ht="15" thickBot="1" x14ac:dyDescent="0.4">
      <c r="B650" s="62"/>
      <c r="C650" s="63"/>
      <c r="D650" s="63"/>
      <c r="BB650" s="66"/>
      <c r="BC650" s="67"/>
      <c r="BF650" s="8"/>
    </row>
    <row r="651" spans="2:58" ht="15" thickBot="1" x14ac:dyDescent="0.4">
      <c r="B651" s="62"/>
      <c r="C651" s="63"/>
      <c r="D651" s="63"/>
      <c r="BB651" s="66"/>
      <c r="BC651" s="67"/>
      <c r="BF651" s="8"/>
    </row>
    <row r="652" spans="2:58" ht="15" thickBot="1" x14ac:dyDescent="0.4">
      <c r="B652" s="62"/>
      <c r="C652" s="63"/>
      <c r="D652" s="63"/>
      <c r="BB652" s="66"/>
      <c r="BC652" s="67"/>
      <c r="BF652" s="8"/>
    </row>
    <row r="653" spans="2:58" ht="15" thickBot="1" x14ac:dyDescent="0.4">
      <c r="B653" s="62"/>
      <c r="C653" s="63"/>
      <c r="D653" s="63"/>
      <c r="BB653" s="66"/>
      <c r="BC653" s="67"/>
      <c r="BF653" s="8"/>
    </row>
    <row r="654" spans="2:58" ht="15" thickBot="1" x14ac:dyDescent="0.4">
      <c r="B654" s="62"/>
      <c r="C654" s="63"/>
      <c r="D654" s="63"/>
      <c r="BB654" s="66"/>
      <c r="BC654" s="67"/>
      <c r="BF654" s="8"/>
    </row>
    <row r="655" spans="2:58" ht="15" thickBot="1" x14ac:dyDescent="0.4">
      <c r="B655" s="62"/>
      <c r="C655" s="63"/>
      <c r="D655" s="63"/>
      <c r="BB655" s="66"/>
      <c r="BC655" s="67"/>
      <c r="BF655" s="8"/>
    </row>
    <row r="656" spans="2:58" ht="15" thickBot="1" x14ac:dyDescent="0.4">
      <c r="B656" s="62"/>
      <c r="C656" s="63"/>
      <c r="D656" s="63"/>
      <c r="BB656" s="66"/>
      <c r="BC656" s="67"/>
      <c r="BF656" s="8"/>
    </row>
    <row r="657" spans="2:58" ht="15" thickBot="1" x14ac:dyDescent="0.4">
      <c r="B657" s="62"/>
      <c r="C657" s="63"/>
      <c r="D657" s="63"/>
      <c r="BB657" s="66"/>
      <c r="BC657" s="67"/>
      <c r="BF657" s="8"/>
    </row>
    <row r="658" spans="2:58" ht="15" thickBot="1" x14ac:dyDescent="0.4">
      <c r="B658" s="62"/>
      <c r="C658" s="63"/>
      <c r="D658" s="63"/>
      <c r="BB658" s="66"/>
      <c r="BC658" s="67"/>
      <c r="BF658" s="8"/>
    </row>
    <row r="659" spans="2:58" ht="15" thickBot="1" x14ac:dyDescent="0.4">
      <c r="B659" s="62"/>
      <c r="C659" s="63"/>
      <c r="D659" s="63"/>
      <c r="BB659" s="66"/>
      <c r="BC659" s="67"/>
      <c r="BF659" s="8"/>
    </row>
    <row r="660" spans="2:58" ht="15" thickBot="1" x14ac:dyDescent="0.4">
      <c r="B660" s="62"/>
      <c r="C660" s="63"/>
      <c r="D660" s="63"/>
      <c r="BB660" s="66"/>
      <c r="BC660" s="67"/>
      <c r="BF660" s="8"/>
    </row>
    <row r="661" spans="2:58" ht="15" thickBot="1" x14ac:dyDescent="0.4">
      <c r="B661" s="62"/>
      <c r="C661" s="63"/>
      <c r="D661" s="63"/>
      <c r="BB661" s="66"/>
      <c r="BC661" s="67"/>
      <c r="BF661" s="8"/>
    </row>
    <row r="662" spans="2:58" ht="15" thickBot="1" x14ac:dyDescent="0.4">
      <c r="B662" s="62"/>
      <c r="C662" s="63"/>
      <c r="D662" s="63"/>
      <c r="BB662" s="66"/>
      <c r="BC662" s="67"/>
      <c r="BF662" s="8"/>
    </row>
    <row r="663" spans="2:58" ht="15" thickBot="1" x14ac:dyDescent="0.4">
      <c r="B663" s="62"/>
      <c r="C663" s="63"/>
      <c r="D663" s="63"/>
      <c r="BB663" s="66"/>
      <c r="BC663" s="67"/>
      <c r="BF663" s="8"/>
    </row>
    <row r="664" spans="2:58" ht="15" thickBot="1" x14ac:dyDescent="0.4">
      <c r="B664" s="62"/>
      <c r="C664" s="63"/>
      <c r="D664" s="63"/>
      <c r="BB664" s="66"/>
      <c r="BC664" s="67"/>
      <c r="BF664" s="8"/>
    </row>
    <row r="665" spans="2:58" ht="15" thickBot="1" x14ac:dyDescent="0.4">
      <c r="B665" s="62"/>
      <c r="C665" s="63"/>
      <c r="D665" s="63"/>
      <c r="BB665" s="66"/>
      <c r="BC665" s="67"/>
      <c r="BF665" s="8"/>
    </row>
    <row r="666" spans="2:58" ht="15" thickBot="1" x14ac:dyDescent="0.4">
      <c r="B666" s="62"/>
      <c r="C666" s="63"/>
      <c r="D666" s="63"/>
      <c r="BB666" s="66"/>
      <c r="BC666" s="67"/>
      <c r="BF666" s="8"/>
    </row>
    <row r="667" spans="2:58" ht="15" thickBot="1" x14ac:dyDescent="0.4">
      <c r="B667" s="62"/>
      <c r="C667" s="63"/>
      <c r="D667" s="63"/>
      <c r="BB667" s="66"/>
      <c r="BC667" s="67"/>
      <c r="BF667" s="8"/>
    </row>
    <row r="668" spans="2:58" ht="15" thickBot="1" x14ac:dyDescent="0.4">
      <c r="B668" s="62"/>
      <c r="C668" s="63"/>
      <c r="D668" s="63"/>
      <c r="BB668" s="66"/>
      <c r="BC668" s="67"/>
      <c r="BF668" s="8"/>
    </row>
    <row r="669" spans="2:58" ht="15" thickBot="1" x14ac:dyDescent="0.4">
      <c r="B669" s="62"/>
      <c r="C669" s="63"/>
      <c r="D669" s="63"/>
      <c r="BB669" s="66"/>
      <c r="BC669" s="67"/>
      <c r="BF669" s="8"/>
    </row>
    <row r="670" spans="2:58" ht="15" thickBot="1" x14ac:dyDescent="0.4">
      <c r="B670" s="62"/>
      <c r="C670" s="63"/>
      <c r="D670" s="63"/>
      <c r="BB670" s="66"/>
      <c r="BC670" s="67"/>
      <c r="BF670" s="8"/>
    </row>
    <row r="671" spans="2:58" ht="15" thickBot="1" x14ac:dyDescent="0.4">
      <c r="B671" s="62"/>
      <c r="C671" s="63"/>
      <c r="D671" s="63"/>
      <c r="BB671" s="66"/>
      <c r="BC671" s="67"/>
      <c r="BF671" s="8"/>
    </row>
    <row r="672" spans="2:58" ht="15" thickBot="1" x14ac:dyDescent="0.4">
      <c r="B672" s="62"/>
      <c r="C672" s="63"/>
      <c r="D672" s="63"/>
      <c r="BB672" s="66"/>
      <c r="BC672" s="67"/>
      <c r="BF672" s="8"/>
    </row>
    <row r="673" spans="2:58" ht="15" thickBot="1" x14ac:dyDescent="0.4">
      <c r="B673" s="62"/>
      <c r="C673" s="63"/>
      <c r="D673" s="63"/>
      <c r="BB673" s="66"/>
      <c r="BC673" s="67"/>
      <c r="BF673" s="8"/>
    </row>
    <row r="674" spans="2:58" ht="15" thickBot="1" x14ac:dyDescent="0.4">
      <c r="B674" s="62"/>
      <c r="C674" s="63"/>
      <c r="D674" s="63"/>
      <c r="BB674" s="66"/>
      <c r="BC674" s="67"/>
      <c r="BF674" s="8"/>
    </row>
    <row r="675" spans="2:58" ht="15" thickBot="1" x14ac:dyDescent="0.4">
      <c r="B675" s="62"/>
      <c r="C675" s="63"/>
      <c r="D675" s="63"/>
      <c r="BB675" s="66"/>
      <c r="BC675" s="67"/>
      <c r="BF675" s="8"/>
    </row>
    <row r="676" spans="2:58" ht="15" thickBot="1" x14ac:dyDescent="0.4">
      <c r="B676" s="62"/>
      <c r="C676" s="63"/>
      <c r="D676" s="63"/>
      <c r="BB676" s="66"/>
      <c r="BC676" s="67"/>
      <c r="BF676" s="8"/>
    </row>
    <row r="677" spans="2:58" ht="15" thickBot="1" x14ac:dyDescent="0.4">
      <c r="B677" s="62"/>
      <c r="C677" s="63"/>
      <c r="D677" s="63"/>
      <c r="BB677" s="66"/>
      <c r="BC677" s="67"/>
      <c r="BF677" s="8"/>
    </row>
    <row r="678" spans="2:58" ht="15" thickBot="1" x14ac:dyDescent="0.4">
      <c r="B678" s="62"/>
      <c r="C678" s="63"/>
      <c r="D678" s="63"/>
      <c r="BB678" s="66"/>
      <c r="BC678" s="67"/>
      <c r="BF678" s="8"/>
    </row>
    <row r="679" spans="2:58" ht="15" thickBot="1" x14ac:dyDescent="0.4">
      <c r="B679" s="62"/>
      <c r="C679" s="63"/>
      <c r="D679" s="63"/>
      <c r="BB679" s="66"/>
      <c r="BC679" s="67"/>
      <c r="BF679" s="8"/>
    </row>
    <row r="680" spans="2:58" ht="15" thickBot="1" x14ac:dyDescent="0.4">
      <c r="B680" s="62"/>
      <c r="C680" s="63"/>
      <c r="D680" s="63"/>
      <c r="BB680" s="66"/>
      <c r="BC680" s="67"/>
      <c r="BF680" s="8"/>
    </row>
    <row r="681" spans="2:58" ht="15" thickBot="1" x14ac:dyDescent="0.4">
      <c r="B681" s="62"/>
      <c r="C681" s="63"/>
      <c r="D681" s="63"/>
      <c r="BB681" s="66"/>
      <c r="BC681" s="67"/>
      <c r="BF681" s="8"/>
    </row>
    <row r="682" spans="2:58" ht="15" thickBot="1" x14ac:dyDescent="0.4">
      <c r="B682" s="62"/>
      <c r="C682" s="63"/>
      <c r="D682" s="63"/>
      <c r="BB682" s="66"/>
      <c r="BC682" s="67"/>
      <c r="BF682" s="8"/>
    </row>
    <row r="683" spans="2:58" ht="15" thickBot="1" x14ac:dyDescent="0.4">
      <c r="B683" s="62"/>
      <c r="C683" s="63"/>
      <c r="D683" s="63"/>
      <c r="BB683" s="66"/>
      <c r="BC683" s="67"/>
      <c r="BF683" s="8"/>
    </row>
    <row r="684" spans="2:58" ht="15" thickBot="1" x14ac:dyDescent="0.4">
      <c r="B684" s="62"/>
      <c r="C684" s="63"/>
      <c r="D684" s="63"/>
      <c r="BB684" s="66"/>
      <c r="BC684" s="67"/>
      <c r="BF684" s="8"/>
    </row>
    <row r="685" spans="2:58" ht="15" thickBot="1" x14ac:dyDescent="0.4">
      <c r="B685" s="62"/>
      <c r="C685" s="63"/>
      <c r="D685" s="63"/>
      <c r="BB685" s="66"/>
      <c r="BC685" s="67"/>
      <c r="BF685" s="8"/>
    </row>
    <row r="686" spans="2:58" ht="15" thickBot="1" x14ac:dyDescent="0.4">
      <c r="B686" s="62"/>
      <c r="C686" s="63"/>
      <c r="D686" s="63"/>
      <c r="BB686" s="66"/>
      <c r="BC686" s="67"/>
      <c r="BF686" s="8"/>
    </row>
    <row r="687" spans="2:58" ht="15" thickBot="1" x14ac:dyDescent="0.4">
      <c r="B687" s="62"/>
      <c r="C687" s="63"/>
      <c r="D687" s="63"/>
      <c r="BB687" s="66"/>
      <c r="BC687" s="67"/>
      <c r="BF687" s="8"/>
    </row>
    <row r="688" spans="2:58" ht="15" thickBot="1" x14ac:dyDescent="0.4">
      <c r="B688" s="62"/>
      <c r="C688" s="63"/>
      <c r="D688" s="63"/>
      <c r="BB688" s="66"/>
      <c r="BC688" s="67"/>
      <c r="BF688" s="8"/>
    </row>
    <row r="689" spans="2:58" ht="15" thickBot="1" x14ac:dyDescent="0.4">
      <c r="B689" s="62"/>
      <c r="C689" s="63"/>
      <c r="D689" s="63"/>
      <c r="BB689" s="66"/>
      <c r="BC689" s="67"/>
      <c r="BF689" s="8"/>
    </row>
    <row r="690" spans="2:58" ht="15" thickBot="1" x14ac:dyDescent="0.4">
      <c r="B690" s="62"/>
      <c r="C690" s="63"/>
      <c r="D690" s="63"/>
      <c r="BB690" s="66"/>
      <c r="BC690" s="67"/>
      <c r="BF690" s="8"/>
    </row>
    <row r="691" spans="2:58" ht="15" thickBot="1" x14ac:dyDescent="0.4">
      <c r="B691" s="62"/>
      <c r="C691" s="63"/>
      <c r="D691" s="63"/>
      <c r="BB691" s="66"/>
      <c r="BC691" s="67"/>
      <c r="BF691" s="8"/>
    </row>
    <row r="692" spans="2:58" ht="15" thickBot="1" x14ac:dyDescent="0.4">
      <c r="B692" s="62"/>
      <c r="C692" s="63"/>
      <c r="D692" s="63"/>
      <c r="BB692" s="66"/>
      <c r="BC692" s="67"/>
      <c r="BF692" s="8"/>
    </row>
    <row r="693" spans="2:58" ht="15" thickBot="1" x14ac:dyDescent="0.4">
      <c r="B693" s="62"/>
      <c r="C693" s="63"/>
      <c r="D693" s="63"/>
      <c r="BB693" s="66"/>
      <c r="BC693" s="67"/>
      <c r="BF693" s="8"/>
    </row>
    <row r="694" spans="2:58" ht="15" thickBot="1" x14ac:dyDescent="0.4">
      <c r="B694" s="62"/>
      <c r="C694" s="63"/>
      <c r="D694" s="63"/>
      <c r="BB694" s="66"/>
      <c r="BC694" s="67"/>
      <c r="BF694" s="8"/>
    </row>
    <row r="695" spans="2:58" ht="15" thickBot="1" x14ac:dyDescent="0.4">
      <c r="B695" s="62"/>
      <c r="C695" s="63"/>
      <c r="D695" s="63"/>
      <c r="BB695" s="66"/>
      <c r="BC695" s="67"/>
      <c r="BF695" s="8"/>
    </row>
    <row r="696" spans="2:58" ht="15" thickBot="1" x14ac:dyDescent="0.4">
      <c r="B696" s="62"/>
      <c r="C696" s="63"/>
      <c r="D696" s="63"/>
      <c r="BB696" s="66"/>
      <c r="BC696" s="67"/>
      <c r="BF696" s="8"/>
    </row>
    <row r="697" spans="2:58" ht="15" thickBot="1" x14ac:dyDescent="0.4">
      <c r="B697" s="62"/>
      <c r="C697" s="63"/>
      <c r="D697" s="63"/>
      <c r="BB697" s="66"/>
      <c r="BC697" s="67"/>
      <c r="BF697" s="8"/>
    </row>
    <row r="698" spans="2:58" ht="15" thickBot="1" x14ac:dyDescent="0.4">
      <c r="B698" s="62"/>
      <c r="C698" s="63"/>
      <c r="D698" s="63"/>
      <c r="BB698" s="66"/>
      <c r="BC698" s="67"/>
      <c r="BF698" s="8"/>
    </row>
    <row r="699" spans="2:58" ht="15" thickBot="1" x14ac:dyDescent="0.4">
      <c r="B699" s="62"/>
      <c r="C699" s="63"/>
      <c r="D699" s="63"/>
      <c r="BB699" s="66"/>
      <c r="BC699" s="67"/>
      <c r="BF699" s="8"/>
    </row>
    <row r="700" spans="2:58" ht="15" thickBot="1" x14ac:dyDescent="0.4">
      <c r="B700" s="62"/>
      <c r="C700" s="63"/>
      <c r="D700" s="63"/>
      <c r="BB700" s="66"/>
      <c r="BC700" s="67"/>
      <c r="BF700" s="8"/>
    </row>
    <row r="701" spans="2:58" ht="15" thickBot="1" x14ac:dyDescent="0.4">
      <c r="B701" s="62"/>
      <c r="C701" s="63"/>
      <c r="D701" s="63"/>
      <c r="BB701" s="66"/>
      <c r="BC701" s="67"/>
      <c r="BF701" s="8"/>
    </row>
    <row r="702" spans="2:58" ht="15" thickBot="1" x14ac:dyDescent="0.4">
      <c r="B702" s="62"/>
      <c r="C702" s="63"/>
      <c r="D702" s="63"/>
      <c r="BB702" s="66"/>
      <c r="BC702" s="67"/>
      <c r="BF702" s="8"/>
    </row>
    <row r="703" spans="2:58" ht="15" thickBot="1" x14ac:dyDescent="0.4">
      <c r="B703" s="62"/>
      <c r="C703" s="63"/>
      <c r="D703" s="63"/>
      <c r="BB703" s="66"/>
      <c r="BC703" s="67"/>
      <c r="BF703" s="8"/>
    </row>
    <row r="704" spans="2:58" ht="15" thickBot="1" x14ac:dyDescent="0.4">
      <c r="B704" s="62"/>
      <c r="C704" s="63"/>
      <c r="D704" s="63"/>
      <c r="BB704" s="66"/>
      <c r="BC704" s="67"/>
      <c r="BF704" s="8"/>
    </row>
    <row r="705" spans="2:58" ht="15" thickBot="1" x14ac:dyDescent="0.4">
      <c r="B705" s="62"/>
      <c r="C705" s="63"/>
      <c r="D705" s="63"/>
      <c r="BB705" s="66"/>
      <c r="BC705" s="67"/>
      <c r="BF705" s="8"/>
    </row>
    <row r="706" spans="2:58" ht="15" thickBot="1" x14ac:dyDescent="0.4">
      <c r="B706" s="62"/>
      <c r="C706" s="63"/>
      <c r="D706" s="63"/>
      <c r="BB706" s="66"/>
      <c r="BC706" s="67"/>
      <c r="BF706" s="8"/>
    </row>
    <row r="707" spans="2:58" ht="15" thickBot="1" x14ac:dyDescent="0.4">
      <c r="B707" s="62"/>
      <c r="C707" s="63"/>
      <c r="D707" s="63"/>
      <c r="BB707" s="66"/>
      <c r="BC707" s="67"/>
      <c r="BF707" s="8"/>
    </row>
    <row r="708" spans="2:58" ht="15" thickBot="1" x14ac:dyDescent="0.4">
      <c r="B708" s="62"/>
      <c r="C708" s="63"/>
      <c r="D708" s="63"/>
      <c r="BB708" s="66"/>
      <c r="BC708" s="67"/>
      <c r="BF708" s="8"/>
    </row>
    <row r="709" spans="2:58" ht="15" thickBot="1" x14ac:dyDescent="0.4">
      <c r="B709" s="62"/>
      <c r="C709" s="63"/>
      <c r="D709" s="63"/>
      <c r="BB709" s="66"/>
      <c r="BC709" s="67"/>
      <c r="BF709" s="8"/>
    </row>
    <row r="710" spans="2:58" ht="15" thickBot="1" x14ac:dyDescent="0.4">
      <c r="B710" s="62"/>
      <c r="C710" s="63"/>
      <c r="D710" s="63"/>
      <c r="BB710" s="66"/>
      <c r="BC710" s="67"/>
      <c r="BF710" s="8"/>
    </row>
    <row r="711" spans="2:58" ht="15" thickBot="1" x14ac:dyDescent="0.4">
      <c r="B711" s="62"/>
      <c r="C711" s="63"/>
      <c r="D711" s="63"/>
      <c r="BB711" s="66"/>
      <c r="BC711" s="67"/>
      <c r="BF711" s="8"/>
    </row>
    <row r="712" spans="2:58" ht="15" thickBot="1" x14ac:dyDescent="0.4">
      <c r="B712" s="62"/>
      <c r="C712" s="63"/>
      <c r="D712" s="63"/>
      <c r="BB712" s="66"/>
      <c r="BC712" s="67"/>
      <c r="BF712" s="8"/>
    </row>
    <row r="713" spans="2:58" ht="15" thickBot="1" x14ac:dyDescent="0.4">
      <c r="B713" s="62"/>
      <c r="C713" s="63"/>
      <c r="D713" s="63"/>
      <c r="BB713" s="66"/>
      <c r="BC713" s="67"/>
      <c r="BF713" s="8"/>
    </row>
    <row r="714" spans="2:58" ht="15" thickBot="1" x14ac:dyDescent="0.4">
      <c r="B714" s="62"/>
      <c r="C714" s="63"/>
      <c r="D714" s="63"/>
      <c r="BB714" s="66"/>
      <c r="BC714" s="67"/>
      <c r="BF714" s="8"/>
    </row>
    <row r="715" spans="2:58" ht="15" thickBot="1" x14ac:dyDescent="0.4">
      <c r="B715" s="62"/>
      <c r="C715" s="63"/>
      <c r="D715" s="63"/>
      <c r="BB715" s="66"/>
      <c r="BC715" s="67"/>
      <c r="BF715" s="8"/>
    </row>
    <row r="716" spans="2:58" ht="15" thickBot="1" x14ac:dyDescent="0.4">
      <c r="B716" s="62"/>
      <c r="C716" s="63"/>
      <c r="D716" s="63"/>
      <c r="BB716" s="66"/>
      <c r="BC716" s="67"/>
      <c r="BF716" s="8"/>
    </row>
    <row r="717" spans="2:58" ht="15" thickBot="1" x14ac:dyDescent="0.4">
      <c r="B717" s="62"/>
      <c r="C717" s="63"/>
      <c r="D717" s="63"/>
      <c r="BB717" s="66"/>
      <c r="BC717" s="67"/>
      <c r="BF717" s="8"/>
    </row>
    <row r="718" spans="2:58" ht="15" thickBot="1" x14ac:dyDescent="0.4">
      <c r="B718" s="62"/>
      <c r="C718" s="63"/>
      <c r="D718" s="63"/>
      <c r="BB718" s="66"/>
      <c r="BC718" s="67"/>
      <c r="BF718" s="8"/>
    </row>
    <row r="719" spans="2:58" ht="15" thickBot="1" x14ac:dyDescent="0.4">
      <c r="B719" s="62"/>
      <c r="C719" s="63"/>
      <c r="D719" s="63"/>
      <c r="BB719" s="68"/>
      <c r="BC719" s="67"/>
      <c r="BF719" s="8"/>
    </row>
    <row r="720" spans="2:58" ht="15" thickBot="1" x14ac:dyDescent="0.4">
      <c r="B720" s="62"/>
      <c r="C720" s="63"/>
      <c r="D720" s="63"/>
      <c r="BB720" s="68"/>
      <c r="BC720" s="67"/>
      <c r="BF720" s="8"/>
    </row>
    <row r="721" spans="2:58" ht="15" thickBot="1" x14ac:dyDescent="0.4">
      <c r="B721" s="62"/>
      <c r="C721" s="63"/>
      <c r="D721" s="63"/>
      <c r="BB721" s="68"/>
      <c r="BC721" s="67"/>
      <c r="BF721" s="8"/>
    </row>
    <row r="722" spans="2:58" ht="15" thickBot="1" x14ac:dyDescent="0.4">
      <c r="B722" s="62"/>
      <c r="C722" s="63"/>
      <c r="D722" s="63"/>
      <c r="BB722" s="68"/>
      <c r="BC722" s="67"/>
      <c r="BF722" s="8"/>
    </row>
    <row r="723" spans="2:58" ht="15" thickBot="1" x14ac:dyDescent="0.4">
      <c r="B723" s="62"/>
      <c r="C723" s="63"/>
      <c r="D723" s="63"/>
      <c r="BB723" s="68"/>
      <c r="BC723" s="67"/>
      <c r="BF723" s="8"/>
    </row>
    <row r="724" spans="2:58" ht="15" thickBot="1" x14ac:dyDescent="0.4">
      <c r="B724" s="62"/>
      <c r="C724" s="63"/>
      <c r="D724" s="63"/>
      <c r="BB724" s="68"/>
      <c r="BC724" s="67"/>
      <c r="BF724" s="8"/>
    </row>
    <row r="725" spans="2:58" ht="15" thickBot="1" x14ac:dyDescent="0.4">
      <c r="B725" s="62"/>
      <c r="C725" s="63"/>
      <c r="D725" s="63"/>
      <c r="BB725" s="68"/>
      <c r="BC725" s="67"/>
      <c r="BF725" s="8"/>
    </row>
    <row r="726" spans="2:58" ht="15" thickBot="1" x14ac:dyDescent="0.4">
      <c r="B726" s="62"/>
      <c r="C726" s="63"/>
      <c r="D726" s="63"/>
      <c r="BB726" s="68"/>
      <c r="BC726" s="67"/>
      <c r="BF726" s="8"/>
    </row>
    <row r="727" spans="2:58" ht="15" thickBot="1" x14ac:dyDescent="0.4">
      <c r="B727" s="62"/>
      <c r="C727" s="63"/>
      <c r="D727" s="63"/>
      <c r="BB727" s="68"/>
      <c r="BC727" s="67"/>
      <c r="BF727" s="8"/>
    </row>
    <row r="728" spans="2:58" ht="15" thickBot="1" x14ac:dyDescent="0.4">
      <c r="B728" s="62"/>
      <c r="C728" s="63"/>
      <c r="D728" s="63"/>
      <c r="BB728" s="68"/>
      <c r="BC728" s="67"/>
      <c r="BF728" s="8"/>
    </row>
    <row r="729" spans="2:58" ht="15" thickBot="1" x14ac:dyDescent="0.4">
      <c r="B729" s="62"/>
      <c r="C729" s="63"/>
      <c r="D729" s="63"/>
      <c r="BB729" s="68"/>
      <c r="BC729" s="67"/>
      <c r="BF729" s="8"/>
    </row>
    <row r="730" spans="2:58" ht="15" thickBot="1" x14ac:dyDescent="0.4">
      <c r="B730" s="62"/>
      <c r="C730" s="63"/>
      <c r="D730" s="63"/>
      <c r="BB730" s="68"/>
      <c r="BC730" s="67"/>
      <c r="BF730" s="8"/>
    </row>
    <row r="731" spans="2:58" ht="15" thickBot="1" x14ac:dyDescent="0.4">
      <c r="B731" s="62"/>
      <c r="C731" s="63"/>
      <c r="D731" s="63"/>
      <c r="BB731" s="68"/>
      <c r="BC731" s="67"/>
      <c r="BF731" s="8"/>
    </row>
    <row r="732" spans="2:58" ht="15" thickBot="1" x14ac:dyDescent="0.4">
      <c r="B732" s="62"/>
      <c r="C732" s="63"/>
      <c r="D732" s="63"/>
      <c r="BB732" s="68"/>
      <c r="BC732" s="67"/>
      <c r="BF732" s="8"/>
    </row>
    <row r="733" spans="2:58" ht="15" thickBot="1" x14ac:dyDescent="0.4">
      <c r="B733" s="62"/>
      <c r="C733" s="63"/>
      <c r="D733" s="63"/>
      <c r="BB733" s="68"/>
      <c r="BC733" s="67"/>
      <c r="BF733" s="8"/>
    </row>
    <row r="734" spans="2:58" ht="15" thickBot="1" x14ac:dyDescent="0.4">
      <c r="B734" s="62"/>
      <c r="C734" s="63"/>
      <c r="D734" s="63"/>
      <c r="BB734" s="68"/>
      <c r="BC734" s="67"/>
      <c r="BF734" s="8"/>
    </row>
    <row r="735" spans="2:58" ht="15" thickBot="1" x14ac:dyDescent="0.4">
      <c r="B735" s="62"/>
      <c r="C735" s="63"/>
      <c r="D735" s="63"/>
      <c r="BB735" s="68"/>
      <c r="BC735" s="67"/>
      <c r="BF735" s="8"/>
    </row>
    <row r="736" spans="2:58" ht="15" thickBot="1" x14ac:dyDescent="0.4">
      <c r="B736" s="62"/>
      <c r="C736" s="63"/>
      <c r="D736" s="63"/>
      <c r="BB736" s="68"/>
      <c r="BC736" s="67"/>
      <c r="BF736" s="8"/>
    </row>
    <row r="737" spans="2:58" ht="15" thickBot="1" x14ac:dyDescent="0.4">
      <c r="B737" s="62"/>
      <c r="C737" s="63"/>
      <c r="D737" s="63"/>
      <c r="BB737" s="68"/>
      <c r="BC737" s="67"/>
      <c r="BF737" s="8"/>
    </row>
    <row r="738" spans="2:58" ht="15" thickBot="1" x14ac:dyDescent="0.4">
      <c r="B738" s="62"/>
      <c r="C738" s="63"/>
      <c r="D738" s="63"/>
      <c r="BB738" s="68"/>
      <c r="BC738" s="67"/>
      <c r="BF738" s="8"/>
    </row>
    <row r="739" spans="2:58" ht="15" thickBot="1" x14ac:dyDescent="0.4">
      <c r="B739" s="62"/>
      <c r="C739" s="63"/>
      <c r="D739" s="63"/>
      <c r="BB739" s="68"/>
      <c r="BC739" s="67"/>
      <c r="BF739" s="8"/>
    </row>
    <row r="740" spans="2:58" ht="15" thickBot="1" x14ac:dyDescent="0.4">
      <c r="B740" s="62"/>
      <c r="C740" s="63"/>
      <c r="D740" s="63"/>
      <c r="BB740" s="68"/>
      <c r="BC740" s="67"/>
      <c r="BF740" s="8"/>
    </row>
    <row r="741" spans="2:58" ht="15" thickBot="1" x14ac:dyDescent="0.4">
      <c r="B741" s="62"/>
      <c r="C741" s="63"/>
      <c r="D741" s="63"/>
      <c r="BB741" s="68"/>
      <c r="BC741" s="67"/>
      <c r="BF741" s="8"/>
    </row>
    <row r="742" spans="2:58" ht="15" thickBot="1" x14ac:dyDescent="0.4">
      <c r="B742" s="62"/>
      <c r="C742" s="63"/>
      <c r="D742" s="63"/>
      <c r="BB742" s="68"/>
      <c r="BC742" s="67"/>
      <c r="BF742" s="8"/>
    </row>
    <row r="743" spans="2:58" ht="15" thickBot="1" x14ac:dyDescent="0.4">
      <c r="B743" s="62"/>
      <c r="C743" s="63"/>
      <c r="D743" s="63"/>
      <c r="BB743" s="68"/>
      <c r="BC743" s="67"/>
      <c r="BF743" s="8"/>
    </row>
    <row r="744" spans="2:58" ht="15" thickBot="1" x14ac:dyDescent="0.4">
      <c r="B744" s="62"/>
      <c r="C744" s="63"/>
      <c r="D744" s="63"/>
      <c r="BB744" s="68"/>
      <c r="BC744" s="67"/>
      <c r="BF744" s="8"/>
    </row>
    <row r="745" spans="2:58" ht="15" thickBot="1" x14ac:dyDescent="0.4">
      <c r="B745" s="62"/>
      <c r="C745" s="63"/>
      <c r="D745" s="63"/>
      <c r="BB745" s="68"/>
      <c r="BC745" s="67"/>
      <c r="BF745" s="8"/>
    </row>
    <row r="746" spans="2:58" ht="15" thickBot="1" x14ac:dyDescent="0.4">
      <c r="B746" s="62"/>
      <c r="C746" s="63"/>
      <c r="D746" s="63"/>
      <c r="BB746" s="68"/>
      <c r="BC746" s="67"/>
      <c r="BF746" s="8"/>
    </row>
    <row r="747" spans="2:58" ht="15" thickBot="1" x14ac:dyDescent="0.4">
      <c r="B747" s="62"/>
      <c r="C747" s="63"/>
      <c r="D747" s="63"/>
      <c r="BB747" s="68"/>
      <c r="BC747" s="67"/>
      <c r="BF747" s="8"/>
    </row>
    <row r="748" spans="2:58" ht="15" thickBot="1" x14ac:dyDescent="0.4">
      <c r="B748" s="62"/>
      <c r="C748" s="63"/>
      <c r="D748" s="63"/>
      <c r="BB748" s="68"/>
      <c r="BC748" s="67"/>
      <c r="BF748" s="8"/>
    </row>
    <row r="749" spans="2:58" ht="15" thickBot="1" x14ac:dyDescent="0.4">
      <c r="B749" s="62"/>
      <c r="C749" s="63"/>
      <c r="D749" s="63"/>
      <c r="BB749" s="68"/>
      <c r="BC749" s="67"/>
      <c r="BF749" s="8"/>
    </row>
    <row r="750" spans="2:58" ht="15" thickBot="1" x14ac:dyDescent="0.4">
      <c r="B750" s="62"/>
      <c r="C750" s="63"/>
      <c r="D750" s="63"/>
      <c r="BB750" s="68"/>
      <c r="BC750" s="67"/>
      <c r="BF750" s="8"/>
    </row>
    <row r="751" spans="2:58" ht="15" thickBot="1" x14ac:dyDescent="0.4">
      <c r="B751" s="62"/>
      <c r="C751" s="63"/>
      <c r="D751" s="63"/>
      <c r="BB751" s="68"/>
      <c r="BC751" s="67"/>
      <c r="BF751" s="8"/>
    </row>
    <row r="752" spans="2:58" ht="15" thickBot="1" x14ac:dyDescent="0.4">
      <c r="B752" s="62"/>
      <c r="C752" s="63"/>
      <c r="D752" s="63"/>
      <c r="BB752" s="68"/>
      <c r="BC752" s="67"/>
      <c r="BF752" s="8"/>
    </row>
    <row r="753" spans="2:58" ht="15" thickBot="1" x14ac:dyDescent="0.4">
      <c r="B753" s="62"/>
      <c r="C753" s="63"/>
      <c r="D753" s="63"/>
      <c r="BB753" s="68"/>
      <c r="BC753" s="67"/>
      <c r="BF753" s="8"/>
    </row>
    <row r="754" spans="2:58" ht="15" thickBot="1" x14ac:dyDescent="0.4">
      <c r="B754" s="62"/>
      <c r="C754" s="63"/>
      <c r="D754" s="63"/>
      <c r="BB754" s="68"/>
      <c r="BC754" s="67"/>
      <c r="BF754" s="8"/>
    </row>
    <row r="755" spans="2:58" ht="15" thickBot="1" x14ac:dyDescent="0.4">
      <c r="B755" s="62"/>
      <c r="C755" s="63"/>
      <c r="D755" s="63"/>
      <c r="BB755" s="68"/>
      <c r="BC755" s="67"/>
      <c r="BF755" s="8"/>
    </row>
    <row r="756" spans="2:58" ht="15" thickBot="1" x14ac:dyDescent="0.4">
      <c r="B756" s="62"/>
      <c r="C756" s="63"/>
      <c r="D756" s="63"/>
      <c r="BB756" s="68"/>
      <c r="BC756" s="67"/>
      <c r="BF756" s="8"/>
    </row>
    <row r="757" spans="2:58" ht="15" thickBot="1" x14ac:dyDescent="0.4">
      <c r="B757" s="62"/>
      <c r="C757" s="63"/>
      <c r="D757" s="63"/>
      <c r="BB757" s="68"/>
      <c r="BC757" s="67"/>
      <c r="BF757" s="8"/>
    </row>
    <row r="758" spans="2:58" ht="15" thickBot="1" x14ac:dyDescent="0.4">
      <c r="B758" s="62"/>
      <c r="C758" s="63"/>
      <c r="D758" s="63"/>
      <c r="BB758" s="68"/>
      <c r="BC758" s="67"/>
      <c r="BF758" s="8"/>
    </row>
    <row r="759" spans="2:58" ht="15" thickBot="1" x14ac:dyDescent="0.4">
      <c r="B759" s="62"/>
      <c r="C759" s="63"/>
      <c r="D759" s="63"/>
      <c r="BB759" s="68"/>
      <c r="BC759" s="67"/>
      <c r="BF759" s="8"/>
    </row>
    <row r="760" spans="2:58" ht="15" thickBot="1" x14ac:dyDescent="0.4">
      <c r="B760" s="62"/>
      <c r="C760" s="63"/>
      <c r="D760" s="63"/>
      <c r="BB760" s="68"/>
      <c r="BC760" s="67"/>
      <c r="BF760" s="8"/>
    </row>
    <row r="761" spans="2:58" ht="15" thickBot="1" x14ac:dyDescent="0.4">
      <c r="B761" s="62"/>
      <c r="C761" s="63"/>
      <c r="D761" s="63"/>
      <c r="BB761" s="68"/>
      <c r="BC761" s="67"/>
      <c r="BF761" s="8"/>
    </row>
    <row r="762" spans="2:58" ht="15" thickBot="1" x14ac:dyDescent="0.4">
      <c r="B762" s="62"/>
      <c r="C762" s="63"/>
      <c r="D762" s="63"/>
      <c r="BB762" s="68"/>
      <c r="BC762" s="67"/>
      <c r="BF762" s="8"/>
    </row>
    <row r="763" spans="2:58" ht="15" thickBot="1" x14ac:dyDescent="0.4">
      <c r="B763" s="62"/>
      <c r="C763" s="63"/>
      <c r="D763" s="63"/>
      <c r="BB763" s="68"/>
      <c r="BC763" s="67"/>
      <c r="BF763" s="8"/>
    </row>
    <row r="764" spans="2:58" ht="15" thickBot="1" x14ac:dyDescent="0.4">
      <c r="B764" s="62"/>
      <c r="C764" s="63"/>
      <c r="D764" s="63"/>
      <c r="BB764" s="68"/>
      <c r="BC764" s="67"/>
      <c r="BF764" s="8"/>
    </row>
    <row r="765" spans="2:58" ht="15" thickBot="1" x14ac:dyDescent="0.4">
      <c r="B765" s="62"/>
      <c r="C765" s="63"/>
      <c r="D765" s="63"/>
      <c r="BB765" s="68"/>
      <c r="BC765" s="67"/>
      <c r="BF765" s="8"/>
    </row>
    <row r="766" spans="2:58" ht="15" thickBot="1" x14ac:dyDescent="0.4">
      <c r="B766" s="62"/>
      <c r="C766" s="63"/>
      <c r="D766" s="63"/>
      <c r="BB766" s="68"/>
      <c r="BC766" s="67"/>
      <c r="BF766" s="8"/>
    </row>
    <row r="767" spans="2:58" ht="15" thickBot="1" x14ac:dyDescent="0.4">
      <c r="B767" s="62"/>
      <c r="C767" s="63"/>
      <c r="D767" s="63"/>
      <c r="BB767" s="68"/>
      <c r="BC767" s="67"/>
      <c r="BF767" s="8"/>
    </row>
    <row r="768" spans="2:58" ht="15" thickBot="1" x14ac:dyDescent="0.4">
      <c r="B768" s="62"/>
      <c r="C768" s="63"/>
      <c r="D768" s="63"/>
      <c r="BB768" s="68"/>
      <c r="BC768" s="67"/>
      <c r="BF768" s="8"/>
    </row>
    <row r="769" spans="2:58" ht="15" thickBot="1" x14ac:dyDescent="0.4">
      <c r="B769" s="62"/>
      <c r="C769" s="63"/>
      <c r="D769" s="63"/>
      <c r="BB769" s="68"/>
      <c r="BC769" s="67"/>
      <c r="BF769" s="8"/>
    </row>
    <row r="770" spans="2:58" ht="15" thickBot="1" x14ac:dyDescent="0.4">
      <c r="B770" s="62"/>
      <c r="C770" s="63"/>
      <c r="D770" s="63"/>
      <c r="BB770" s="68"/>
      <c r="BC770" s="67"/>
      <c r="BF770" s="8"/>
    </row>
    <row r="771" spans="2:58" ht="15" thickBot="1" x14ac:dyDescent="0.4">
      <c r="B771" s="62"/>
      <c r="C771" s="63"/>
      <c r="D771" s="63"/>
      <c r="BB771" s="68"/>
      <c r="BC771" s="67"/>
      <c r="BF771" s="8"/>
    </row>
    <row r="772" spans="2:58" ht="15" thickBot="1" x14ac:dyDescent="0.4">
      <c r="B772" s="62"/>
      <c r="C772" s="63"/>
      <c r="D772" s="63"/>
      <c r="BB772" s="68"/>
      <c r="BC772" s="67"/>
      <c r="BF772" s="8"/>
    </row>
    <row r="773" spans="2:58" ht="15" thickBot="1" x14ac:dyDescent="0.4">
      <c r="B773" s="62"/>
      <c r="C773" s="63"/>
      <c r="D773" s="63"/>
      <c r="BB773" s="68"/>
      <c r="BC773" s="67"/>
      <c r="BF773" s="8"/>
    </row>
    <row r="774" spans="2:58" ht="15" thickBot="1" x14ac:dyDescent="0.4">
      <c r="B774" s="62"/>
      <c r="C774" s="63"/>
      <c r="D774" s="63"/>
      <c r="BB774" s="68"/>
      <c r="BC774" s="67"/>
      <c r="BF774" s="8"/>
    </row>
    <row r="775" spans="2:58" ht="15" thickBot="1" x14ac:dyDescent="0.4">
      <c r="B775" s="62"/>
      <c r="C775" s="63"/>
      <c r="D775" s="63"/>
      <c r="BB775" s="68"/>
      <c r="BC775" s="67"/>
      <c r="BF775" s="8"/>
    </row>
    <row r="776" spans="2:58" ht="15" thickBot="1" x14ac:dyDescent="0.4">
      <c r="B776" s="62"/>
      <c r="C776" s="63"/>
      <c r="D776" s="63"/>
      <c r="BB776" s="68"/>
      <c r="BC776" s="67"/>
      <c r="BF776" s="8"/>
    </row>
    <row r="777" spans="2:58" ht="15" thickBot="1" x14ac:dyDescent="0.4">
      <c r="B777" s="62"/>
      <c r="C777" s="63"/>
      <c r="D777" s="63"/>
      <c r="BB777" s="68"/>
      <c r="BC777" s="67"/>
      <c r="BF777" s="8"/>
    </row>
    <row r="778" spans="2:58" ht="15" thickBot="1" x14ac:dyDescent="0.4">
      <c r="B778" s="62"/>
      <c r="C778" s="63"/>
      <c r="D778" s="63"/>
      <c r="BB778" s="68"/>
      <c r="BC778" s="67"/>
      <c r="BF778" s="8"/>
    </row>
    <row r="779" spans="2:58" ht="15" thickBot="1" x14ac:dyDescent="0.4">
      <c r="B779" s="62"/>
      <c r="C779" s="63"/>
      <c r="D779" s="63"/>
      <c r="BB779" s="68"/>
      <c r="BC779" s="67"/>
      <c r="BF779" s="8"/>
    </row>
    <row r="780" spans="2:58" ht="15" thickBot="1" x14ac:dyDescent="0.4">
      <c r="B780" s="62"/>
      <c r="C780" s="63"/>
      <c r="D780" s="63"/>
      <c r="BB780" s="68"/>
      <c r="BC780" s="67"/>
      <c r="BF780" s="8"/>
    </row>
    <row r="781" spans="2:58" ht="15" thickBot="1" x14ac:dyDescent="0.4">
      <c r="B781" s="62"/>
      <c r="C781" s="63"/>
      <c r="D781" s="63"/>
      <c r="BB781" s="68"/>
      <c r="BC781" s="67"/>
      <c r="BF781" s="8"/>
    </row>
    <row r="782" spans="2:58" ht="15" thickBot="1" x14ac:dyDescent="0.4">
      <c r="B782" s="62"/>
      <c r="C782" s="63"/>
      <c r="D782" s="63"/>
      <c r="BB782" s="69"/>
      <c r="BF782" s="8"/>
    </row>
    <row r="783" spans="2:58" ht="15" thickBot="1" x14ac:dyDescent="0.4">
      <c r="B783" s="62"/>
      <c r="C783" s="63"/>
      <c r="D783" s="63"/>
      <c r="BB783" s="69"/>
      <c r="BF783" s="8"/>
    </row>
    <row r="784" spans="2:58" ht="15" thickBot="1" x14ac:dyDescent="0.4">
      <c r="B784" s="62"/>
      <c r="C784" s="63"/>
      <c r="D784" s="63"/>
      <c r="BB784" s="69"/>
      <c r="BF784" s="8"/>
    </row>
    <row r="785" spans="2:58" ht="15" thickBot="1" x14ac:dyDescent="0.4">
      <c r="B785" s="62"/>
      <c r="C785" s="63"/>
      <c r="D785" s="63"/>
      <c r="BB785" s="69"/>
      <c r="BF785" s="8"/>
    </row>
    <row r="786" spans="2:58" ht="15" thickBot="1" x14ac:dyDescent="0.4">
      <c r="B786" s="62"/>
      <c r="C786" s="63"/>
      <c r="D786" s="63"/>
      <c r="BB786" s="69"/>
      <c r="BF786" s="8"/>
    </row>
    <row r="787" spans="2:58" ht="15" thickBot="1" x14ac:dyDescent="0.4">
      <c r="B787" s="62"/>
      <c r="C787" s="63"/>
      <c r="D787" s="63"/>
      <c r="BB787" s="69"/>
      <c r="BF787" s="8"/>
    </row>
    <row r="788" spans="2:58" ht="15" thickBot="1" x14ac:dyDescent="0.4">
      <c r="B788" s="62"/>
      <c r="C788" s="63"/>
      <c r="D788" s="63"/>
      <c r="BB788" s="69"/>
      <c r="BF788" s="8"/>
    </row>
    <row r="789" spans="2:58" ht="15" thickBot="1" x14ac:dyDescent="0.4">
      <c r="B789" s="62"/>
      <c r="C789" s="63"/>
      <c r="D789" s="63"/>
      <c r="BB789" s="69"/>
      <c r="BF789" s="8"/>
    </row>
    <row r="790" spans="2:58" ht="15" thickBot="1" x14ac:dyDescent="0.4">
      <c r="B790" s="62"/>
      <c r="C790" s="63"/>
      <c r="D790" s="63"/>
      <c r="BB790" s="69"/>
      <c r="BF790" s="8"/>
    </row>
    <row r="791" spans="2:58" ht="15" thickBot="1" x14ac:dyDescent="0.4">
      <c r="B791" s="62"/>
      <c r="C791" s="63"/>
      <c r="D791" s="63"/>
      <c r="BB791" s="69"/>
      <c r="BF791" s="8"/>
    </row>
    <row r="792" spans="2:58" ht="15" thickBot="1" x14ac:dyDescent="0.4">
      <c r="B792" s="62"/>
      <c r="C792" s="63"/>
      <c r="D792" s="63"/>
      <c r="BB792" s="69"/>
      <c r="BF792" s="8"/>
    </row>
    <row r="793" spans="2:58" ht="15" thickBot="1" x14ac:dyDescent="0.4">
      <c r="B793" s="62"/>
      <c r="C793" s="63"/>
      <c r="D793" s="63"/>
      <c r="BB793" s="69"/>
      <c r="BF793" s="8"/>
    </row>
    <row r="794" spans="2:58" ht="15" thickBot="1" x14ac:dyDescent="0.4">
      <c r="B794" s="62"/>
      <c r="C794" s="63"/>
      <c r="D794" s="63"/>
      <c r="BB794" s="69"/>
      <c r="BF794" s="8"/>
    </row>
    <row r="795" spans="2:58" ht="15" thickBot="1" x14ac:dyDescent="0.4">
      <c r="B795" s="62"/>
      <c r="C795" s="63"/>
      <c r="D795" s="63"/>
      <c r="BB795" s="69"/>
      <c r="BF795" s="8"/>
    </row>
    <row r="796" spans="2:58" ht="15" thickBot="1" x14ac:dyDescent="0.4">
      <c r="B796" s="62"/>
      <c r="C796" s="63"/>
      <c r="D796" s="63"/>
      <c r="BB796" s="69"/>
      <c r="BF796" s="8"/>
    </row>
    <row r="797" spans="2:58" ht="15" thickBot="1" x14ac:dyDescent="0.4">
      <c r="B797" s="62"/>
      <c r="C797" s="63"/>
      <c r="D797" s="63"/>
      <c r="BB797" s="69"/>
      <c r="BF797" s="8"/>
    </row>
    <row r="798" spans="2:58" ht="15" thickBot="1" x14ac:dyDescent="0.4">
      <c r="B798" s="62"/>
      <c r="C798" s="63"/>
      <c r="D798" s="63"/>
      <c r="BB798" s="69"/>
      <c r="BF798" s="8"/>
    </row>
    <row r="799" spans="2:58" ht="15" thickBot="1" x14ac:dyDescent="0.4">
      <c r="B799" s="62"/>
      <c r="C799" s="63"/>
      <c r="D799" s="63"/>
      <c r="BB799" s="69"/>
      <c r="BF799" s="8"/>
    </row>
    <row r="800" spans="2:58" ht="15" thickBot="1" x14ac:dyDescent="0.4">
      <c r="B800" s="62"/>
      <c r="C800" s="63"/>
      <c r="D800" s="63"/>
      <c r="BB800" s="69"/>
      <c r="BF800" s="8"/>
    </row>
    <row r="801" spans="2:58" ht="15" thickBot="1" x14ac:dyDescent="0.4">
      <c r="B801" s="62"/>
      <c r="C801" s="63"/>
      <c r="D801" s="63"/>
      <c r="BB801" s="69"/>
      <c r="BF801" s="8"/>
    </row>
    <row r="802" spans="2:58" ht="15" thickBot="1" x14ac:dyDescent="0.4">
      <c r="B802" s="62"/>
      <c r="C802" s="63"/>
      <c r="D802" s="63"/>
      <c r="BB802" s="69"/>
      <c r="BF802" s="8"/>
    </row>
    <row r="803" spans="2:58" ht="15" thickBot="1" x14ac:dyDescent="0.4">
      <c r="B803" s="62"/>
      <c r="C803" s="63"/>
      <c r="D803" s="63"/>
      <c r="BF803" s="8"/>
    </row>
    <row r="804" spans="2:58" ht="15" thickBot="1" x14ac:dyDescent="0.4">
      <c r="B804" s="62"/>
      <c r="C804" s="63"/>
      <c r="D804" s="63"/>
      <c r="BF804" s="8"/>
    </row>
    <row r="805" spans="2:58" ht="15" thickBot="1" x14ac:dyDescent="0.4">
      <c r="B805" s="62"/>
      <c r="C805" s="63"/>
      <c r="D805" s="63"/>
      <c r="BF805" s="8"/>
    </row>
    <row r="806" spans="2:58" ht="15" thickBot="1" x14ac:dyDescent="0.4">
      <c r="B806" s="62"/>
      <c r="C806" s="63"/>
      <c r="D806" s="63"/>
      <c r="BF806" s="8"/>
    </row>
    <row r="807" spans="2:58" ht="15" thickBot="1" x14ac:dyDescent="0.4">
      <c r="B807" s="62"/>
      <c r="C807" s="63"/>
      <c r="D807" s="63"/>
      <c r="BF807" s="8"/>
    </row>
    <row r="808" spans="2:58" ht="15" thickBot="1" x14ac:dyDescent="0.4">
      <c r="B808" s="62"/>
      <c r="C808" s="63"/>
      <c r="D808" s="63"/>
      <c r="BF808" s="8"/>
    </row>
    <row r="809" spans="2:58" ht="15" thickBot="1" x14ac:dyDescent="0.4">
      <c r="B809" s="62"/>
      <c r="C809" s="63"/>
      <c r="D809" s="63"/>
      <c r="BF809" s="8"/>
    </row>
    <row r="810" spans="2:58" ht="15" thickBot="1" x14ac:dyDescent="0.4">
      <c r="B810" s="62"/>
      <c r="C810" s="63"/>
      <c r="D810" s="63"/>
      <c r="BF810" s="8"/>
    </row>
    <row r="811" spans="2:58" ht="15" thickBot="1" x14ac:dyDescent="0.4">
      <c r="B811" s="62"/>
      <c r="C811" s="63"/>
      <c r="D811" s="63"/>
      <c r="BF811" s="8"/>
    </row>
    <row r="812" spans="2:58" ht="15" thickBot="1" x14ac:dyDescent="0.4">
      <c r="B812" s="62"/>
      <c r="C812" s="63"/>
      <c r="D812" s="63"/>
      <c r="BF812" s="8"/>
    </row>
    <row r="813" spans="2:58" ht="15" thickBot="1" x14ac:dyDescent="0.4">
      <c r="B813" s="62"/>
      <c r="C813" s="63"/>
      <c r="D813" s="63"/>
      <c r="BF813" s="8"/>
    </row>
    <row r="814" spans="2:58" ht="15" thickBot="1" x14ac:dyDescent="0.4">
      <c r="B814" s="62"/>
      <c r="C814" s="63"/>
      <c r="D814" s="63"/>
      <c r="BF814" s="8"/>
    </row>
    <row r="815" spans="2:58" ht="15" thickBot="1" x14ac:dyDescent="0.4">
      <c r="B815" s="62"/>
      <c r="C815" s="63"/>
      <c r="D815" s="63"/>
      <c r="BF815" s="8"/>
    </row>
    <row r="816" spans="2:58" ht="15" thickBot="1" x14ac:dyDescent="0.4">
      <c r="B816" s="62"/>
      <c r="C816" s="63"/>
      <c r="D816" s="63"/>
      <c r="BF816" s="8"/>
    </row>
    <row r="817" spans="2:58" ht="15" thickBot="1" x14ac:dyDescent="0.4">
      <c r="B817" s="62"/>
      <c r="C817" s="63"/>
      <c r="D817" s="63"/>
      <c r="BF817" s="8"/>
    </row>
    <row r="818" spans="2:58" ht="15" thickBot="1" x14ac:dyDescent="0.4">
      <c r="B818" s="62"/>
      <c r="C818" s="63"/>
      <c r="D818" s="63"/>
      <c r="BF818" s="8"/>
    </row>
    <row r="819" spans="2:58" ht="15" thickBot="1" x14ac:dyDescent="0.4">
      <c r="B819" s="62"/>
      <c r="C819" s="63"/>
      <c r="D819" s="63"/>
      <c r="BF819" s="8"/>
    </row>
    <row r="820" spans="2:58" ht="15" thickBot="1" x14ac:dyDescent="0.4">
      <c r="B820" s="62"/>
      <c r="C820" s="63"/>
      <c r="D820" s="63"/>
      <c r="BF820" s="8"/>
    </row>
    <row r="821" spans="2:58" ht="15" thickBot="1" x14ac:dyDescent="0.4">
      <c r="B821" s="62"/>
      <c r="C821" s="63"/>
      <c r="D821" s="63"/>
      <c r="BF821" s="8"/>
    </row>
    <row r="822" spans="2:58" ht="15" thickBot="1" x14ac:dyDescent="0.4">
      <c r="B822" s="62"/>
      <c r="C822" s="63"/>
      <c r="D822" s="63"/>
      <c r="BF822" s="8"/>
    </row>
    <row r="823" spans="2:58" ht="15" thickBot="1" x14ac:dyDescent="0.4">
      <c r="B823" s="62"/>
      <c r="C823" s="63"/>
      <c r="D823" s="63"/>
      <c r="BF823" s="8"/>
    </row>
    <row r="824" spans="2:58" ht="15" thickBot="1" x14ac:dyDescent="0.4">
      <c r="B824" s="62"/>
      <c r="C824" s="63"/>
      <c r="D824" s="63"/>
      <c r="BF824" s="8"/>
    </row>
    <row r="825" spans="2:58" ht="15" thickBot="1" x14ac:dyDescent="0.4">
      <c r="B825" s="62"/>
      <c r="C825" s="63"/>
      <c r="D825" s="63"/>
      <c r="BF825" s="8"/>
    </row>
    <row r="826" spans="2:58" ht="15" thickBot="1" x14ac:dyDescent="0.4">
      <c r="B826" s="62"/>
      <c r="C826" s="63"/>
      <c r="D826" s="63"/>
      <c r="BF826" s="8"/>
    </row>
    <row r="827" spans="2:58" ht="15" thickBot="1" x14ac:dyDescent="0.4">
      <c r="B827" s="62"/>
      <c r="C827" s="63"/>
      <c r="D827" s="63"/>
      <c r="BF827" s="8"/>
    </row>
    <row r="828" spans="2:58" ht="15" thickBot="1" x14ac:dyDescent="0.4">
      <c r="B828" s="62"/>
      <c r="C828" s="63"/>
      <c r="D828" s="63"/>
      <c r="BF828" s="8"/>
    </row>
    <row r="829" spans="2:58" ht="15" thickBot="1" x14ac:dyDescent="0.4">
      <c r="B829" s="62"/>
      <c r="C829" s="63"/>
      <c r="D829" s="63"/>
      <c r="BF829" s="8"/>
    </row>
    <row r="830" spans="2:58" ht="15" thickBot="1" x14ac:dyDescent="0.4">
      <c r="B830" s="62"/>
      <c r="C830" s="63"/>
      <c r="D830" s="63"/>
      <c r="BF830" s="8"/>
    </row>
    <row r="831" spans="2:58" ht="15" thickBot="1" x14ac:dyDescent="0.4">
      <c r="B831" s="62"/>
      <c r="C831" s="63"/>
      <c r="D831" s="63"/>
      <c r="BF831" s="8"/>
    </row>
    <row r="832" spans="2:58" ht="15" thickBot="1" x14ac:dyDescent="0.4">
      <c r="B832" s="62"/>
      <c r="C832" s="63"/>
      <c r="D832" s="63"/>
      <c r="BF832" s="8"/>
    </row>
    <row r="833" spans="2:58" ht="15" thickBot="1" x14ac:dyDescent="0.4">
      <c r="B833" s="62"/>
      <c r="C833" s="63"/>
      <c r="D833" s="63"/>
      <c r="BF833" s="8"/>
    </row>
    <row r="834" spans="2:58" ht="15" thickBot="1" x14ac:dyDescent="0.4">
      <c r="B834" s="62"/>
      <c r="C834" s="63"/>
      <c r="D834" s="63"/>
      <c r="BF834" s="8"/>
    </row>
    <row r="835" spans="2:58" ht="15" thickBot="1" x14ac:dyDescent="0.4">
      <c r="B835" s="62"/>
      <c r="C835" s="63"/>
      <c r="D835" s="63"/>
      <c r="BF835" s="8"/>
    </row>
    <row r="836" spans="2:58" ht="15" thickBot="1" x14ac:dyDescent="0.4">
      <c r="B836" s="62"/>
      <c r="C836" s="63"/>
      <c r="D836" s="63"/>
      <c r="BF836" s="8"/>
    </row>
    <row r="837" spans="2:58" ht="15" thickBot="1" x14ac:dyDescent="0.4">
      <c r="B837" s="62"/>
      <c r="C837" s="63"/>
      <c r="D837" s="63"/>
      <c r="BF837" s="8"/>
    </row>
    <row r="838" spans="2:58" ht="15" thickBot="1" x14ac:dyDescent="0.4">
      <c r="B838" s="62"/>
      <c r="C838" s="63"/>
      <c r="D838" s="63"/>
      <c r="BF838" s="8"/>
    </row>
    <row r="839" spans="2:58" ht="15" thickBot="1" x14ac:dyDescent="0.4">
      <c r="B839" s="62"/>
      <c r="C839" s="63"/>
      <c r="D839" s="63"/>
      <c r="BF839" s="8"/>
    </row>
    <row r="840" spans="2:58" ht="15" thickBot="1" x14ac:dyDescent="0.4">
      <c r="B840" s="62"/>
      <c r="C840" s="63"/>
      <c r="D840" s="63"/>
      <c r="BF840" s="8"/>
    </row>
    <row r="841" spans="2:58" ht="15" thickBot="1" x14ac:dyDescent="0.4">
      <c r="B841" s="62"/>
      <c r="C841" s="63"/>
      <c r="D841" s="63"/>
      <c r="BF841" s="8"/>
    </row>
    <row r="842" spans="2:58" ht="15" thickBot="1" x14ac:dyDescent="0.4">
      <c r="B842" s="62"/>
      <c r="C842" s="63"/>
      <c r="D842" s="63"/>
      <c r="BF842" s="8"/>
    </row>
    <row r="843" spans="2:58" ht="15" thickBot="1" x14ac:dyDescent="0.4">
      <c r="B843" s="62"/>
      <c r="C843" s="63"/>
      <c r="D843" s="63"/>
      <c r="BF843" s="8"/>
    </row>
    <row r="844" spans="2:58" ht="15" thickBot="1" x14ac:dyDescent="0.4">
      <c r="B844" s="62"/>
      <c r="C844" s="63"/>
      <c r="D844" s="63"/>
      <c r="BF844" s="8"/>
    </row>
    <row r="845" spans="2:58" ht="15" thickBot="1" x14ac:dyDescent="0.4">
      <c r="B845" s="62"/>
      <c r="C845" s="63"/>
      <c r="D845" s="63"/>
      <c r="BF845" s="8"/>
    </row>
    <row r="846" spans="2:58" ht="15" thickBot="1" x14ac:dyDescent="0.4">
      <c r="B846" s="62"/>
      <c r="C846" s="63"/>
      <c r="D846" s="63"/>
      <c r="BF846" s="8"/>
    </row>
    <row r="847" spans="2:58" ht="15" thickBot="1" x14ac:dyDescent="0.4">
      <c r="B847" s="62"/>
      <c r="C847" s="63"/>
      <c r="D847" s="63"/>
      <c r="BF847" s="8"/>
    </row>
    <row r="848" spans="2:58" ht="15" thickBot="1" x14ac:dyDescent="0.4">
      <c r="B848" s="62"/>
      <c r="C848" s="63"/>
      <c r="D848" s="63"/>
      <c r="BF848" s="8"/>
    </row>
    <row r="849" spans="2:58" ht="15" thickBot="1" x14ac:dyDescent="0.4">
      <c r="B849" s="62"/>
      <c r="C849" s="63"/>
      <c r="D849" s="63"/>
      <c r="BF849" s="8"/>
    </row>
    <row r="850" spans="2:58" ht="15" thickBot="1" x14ac:dyDescent="0.4">
      <c r="B850" s="62"/>
      <c r="C850" s="63"/>
      <c r="D850" s="63"/>
      <c r="BF850" s="8"/>
    </row>
    <row r="851" spans="2:58" ht="15" thickBot="1" x14ac:dyDescent="0.4">
      <c r="B851" s="62"/>
      <c r="C851" s="63"/>
      <c r="D851" s="63"/>
      <c r="BF851" s="8"/>
    </row>
    <row r="852" spans="2:58" ht="15" thickBot="1" x14ac:dyDescent="0.4">
      <c r="B852" s="62"/>
      <c r="C852" s="63"/>
      <c r="D852" s="63"/>
      <c r="BF852" s="8"/>
    </row>
    <row r="853" spans="2:58" ht="15" thickBot="1" x14ac:dyDescent="0.4">
      <c r="B853" s="62"/>
      <c r="C853" s="63"/>
      <c r="D853" s="63"/>
      <c r="BF853" s="8"/>
    </row>
    <row r="854" spans="2:58" ht="15" thickBot="1" x14ac:dyDescent="0.4">
      <c r="B854" s="62"/>
      <c r="C854" s="63"/>
      <c r="D854" s="63"/>
      <c r="BF854" s="8"/>
    </row>
    <row r="855" spans="2:58" ht="15" thickBot="1" x14ac:dyDescent="0.4">
      <c r="B855" s="62"/>
      <c r="C855" s="63"/>
      <c r="D855" s="63"/>
      <c r="BF855" s="8"/>
    </row>
    <row r="856" spans="2:58" ht="15" thickBot="1" x14ac:dyDescent="0.4">
      <c r="B856" s="62"/>
      <c r="C856" s="63"/>
      <c r="D856" s="63"/>
      <c r="BF856" s="8"/>
    </row>
    <row r="857" spans="2:58" ht="15" thickBot="1" x14ac:dyDescent="0.4">
      <c r="B857" s="62"/>
      <c r="C857" s="63"/>
      <c r="D857" s="63"/>
      <c r="BF857" s="8"/>
    </row>
    <row r="858" spans="2:58" ht="15" thickBot="1" x14ac:dyDescent="0.4">
      <c r="B858" s="62"/>
      <c r="C858" s="63"/>
      <c r="D858" s="63"/>
      <c r="BF858" s="8"/>
    </row>
    <row r="859" spans="2:58" ht="15" thickBot="1" x14ac:dyDescent="0.4">
      <c r="B859" s="62"/>
      <c r="C859" s="63"/>
      <c r="D859" s="63"/>
      <c r="BF859" s="8"/>
    </row>
    <row r="860" spans="2:58" ht="15" thickBot="1" x14ac:dyDescent="0.4">
      <c r="B860" s="62"/>
      <c r="C860" s="63"/>
      <c r="D860" s="63"/>
      <c r="BF860" s="8"/>
    </row>
    <row r="861" spans="2:58" ht="15" thickBot="1" x14ac:dyDescent="0.4">
      <c r="B861" s="62"/>
      <c r="C861" s="63"/>
      <c r="D861" s="63"/>
      <c r="BF861" s="8"/>
    </row>
    <row r="862" spans="2:58" ht="15" thickBot="1" x14ac:dyDescent="0.4">
      <c r="B862" s="62"/>
      <c r="C862" s="63"/>
      <c r="D862" s="63"/>
      <c r="BF862" s="8"/>
    </row>
    <row r="863" spans="2:58" ht="15" thickBot="1" x14ac:dyDescent="0.4">
      <c r="B863" s="62"/>
      <c r="C863" s="63"/>
      <c r="D863" s="63"/>
      <c r="BF863" s="8"/>
    </row>
    <row r="864" spans="2:58" ht="15" thickBot="1" x14ac:dyDescent="0.4">
      <c r="B864" s="62"/>
      <c r="C864" s="63"/>
      <c r="D864" s="63"/>
      <c r="BF864" s="8"/>
    </row>
    <row r="865" spans="2:58" ht="15" thickBot="1" x14ac:dyDescent="0.4">
      <c r="B865" s="62"/>
      <c r="C865" s="63"/>
      <c r="D865" s="63"/>
      <c r="BF865" s="8"/>
    </row>
    <row r="866" spans="2:58" ht="15" thickBot="1" x14ac:dyDescent="0.4">
      <c r="B866" s="62"/>
      <c r="C866" s="63"/>
      <c r="D866" s="63"/>
      <c r="BF866" s="8"/>
    </row>
    <row r="867" spans="2:58" ht="15" thickBot="1" x14ac:dyDescent="0.4">
      <c r="B867" s="62"/>
      <c r="C867" s="63"/>
      <c r="D867" s="63"/>
      <c r="BF867" s="8"/>
    </row>
    <row r="868" spans="2:58" ht="15" thickBot="1" x14ac:dyDescent="0.4">
      <c r="B868" s="62"/>
      <c r="C868" s="63"/>
      <c r="D868" s="63"/>
      <c r="BF868" s="8"/>
    </row>
    <row r="869" spans="2:58" ht="15" thickBot="1" x14ac:dyDescent="0.4">
      <c r="B869" s="62"/>
      <c r="C869" s="63"/>
      <c r="D869" s="63"/>
      <c r="BF869" s="8"/>
    </row>
    <row r="870" spans="2:58" ht="15" thickBot="1" x14ac:dyDescent="0.4">
      <c r="B870" s="62"/>
      <c r="C870" s="63"/>
      <c r="D870" s="63"/>
      <c r="BF870" s="8"/>
    </row>
    <row r="871" spans="2:58" ht="15" thickBot="1" x14ac:dyDescent="0.4">
      <c r="B871" s="62"/>
      <c r="C871" s="63"/>
      <c r="D871" s="63"/>
      <c r="BF871" s="8"/>
    </row>
    <row r="872" spans="2:58" ht="15" thickBot="1" x14ac:dyDescent="0.4">
      <c r="B872" s="62"/>
      <c r="C872" s="63"/>
      <c r="D872" s="63"/>
      <c r="BF872" s="8"/>
    </row>
    <row r="873" spans="2:58" ht="15" thickBot="1" x14ac:dyDescent="0.4">
      <c r="B873" s="62"/>
      <c r="C873" s="63"/>
      <c r="D873" s="63"/>
      <c r="BF873" s="8"/>
    </row>
    <row r="874" spans="2:58" ht="15" thickBot="1" x14ac:dyDescent="0.4">
      <c r="B874" s="62"/>
      <c r="C874" s="63"/>
      <c r="D874" s="63"/>
      <c r="BF874" s="8"/>
    </row>
    <row r="875" spans="2:58" ht="15" thickBot="1" x14ac:dyDescent="0.4">
      <c r="B875" s="62"/>
      <c r="C875" s="63"/>
      <c r="D875" s="63"/>
      <c r="BF875" s="8"/>
    </row>
    <row r="876" spans="2:58" ht="15" thickBot="1" x14ac:dyDescent="0.4">
      <c r="B876" s="62"/>
      <c r="C876" s="63"/>
      <c r="D876" s="63"/>
      <c r="BF876" s="8"/>
    </row>
    <row r="877" spans="2:58" ht="15" thickBot="1" x14ac:dyDescent="0.4">
      <c r="B877" s="62"/>
      <c r="C877" s="63"/>
      <c r="D877" s="63"/>
      <c r="BF877" s="8"/>
    </row>
    <row r="878" spans="2:58" ht="15" thickBot="1" x14ac:dyDescent="0.4">
      <c r="B878" s="62"/>
      <c r="C878" s="63"/>
      <c r="D878" s="63"/>
      <c r="BF878" s="8"/>
    </row>
    <row r="879" spans="2:58" ht="15" thickBot="1" x14ac:dyDescent="0.4">
      <c r="B879" s="62"/>
      <c r="C879" s="63"/>
      <c r="D879" s="63"/>
      <c r="BF879" s="8"/>
    </row>
    <row r="880" spans="2:58" ht="15" thickBot="1" x14ac:dyDescent="0.4">
      <c r="B880" s="62"/>
      <c r="C880" s="63"/>
      <c r="D880" s="63"/>
      <c r="BF880" s="8"/>
    </row>
    <row r="881" spans="2:58" ht="15" thickBot="1" x14ac:dyDescent="0.4">
      <c r="B881" s="62"/>
      <c r="C881" s="63"/>
      <c r="D881" s="63"/>
      <c r="BF881" s="8"/>
    </row>
    <row r="882" spans="2:58" ht="15" thickBot="1" x14ac:dyDescent="0.4">
      <c r="B882" s="62"/>
      <c r="C882" s="63"/>
      <c r="D882" s="63"/>
      <c r="BF882" s="8"/>
    </row>
    <row r="883" spans="2:58" ht="15" thickBot="1" x14ac:dyDescent="0.4">
      <c r="B883" s="62"/>
      <c r="C883" s="63"/>
      <c r="D883" s="63"/>
      <c r="BF883" s="8"/>
    </row>
    <row r="884" spans="2:58" ht="15" thickBot="1" x14ac:dyDescent="0.4">
      <c r="B884" s="62"/>
      <c r="C884" s="63"/>
      <c r="D884" s="63"/>
      <c r="BF884" s="8"/>
    </row>
    <row r="885" spans="2:58" ht="15" thickBot="1" x14ac:dyDescent="0.4">
      <c r="B885" s="62"/>
      <c r="C885" s="63"/>
      <c r="D885" s="63"/>
      <c r="BF885" s="8"/>
    </row>
    <row r="886" spans="2:58" ht="15" thickBot="1" x14ac:dyDescent="0.4">
      <c r="B886" s="62"/>
      <c r="C886" s="63"/>
      <c r="D886" s="63"/>
      <c r="BF886" s="8"/>
    </row>
    <row r="887" spans="2:58" ht="15" thickBot="1" x14ac:dyDescent="0.4">
      <c r="B887" s="62"/>
      <c r="C887" s="63"/>
      <c r="D887" s="63"/>
      <c r="BF887" s="8"/>
    </row>
    <row r="888" spans="2:58" ht="15" thickBot="1" x14ac:dyDescent="0.4">
      <c r="B888" s="62"/>
      <c r="C888" s="63"/>
      <c r="D888" s="63"/>
      <c r="BF888" s="8"/>
    </row>
    <row r="889" spans="2:58" ht="15" thickBot="1" x14ac:dyDescent="0.4">
      <c r="B889" s="62"/>
      <c r="C889" s="63"/>
      <c r="D889" s="63"/>
      <c r="BF889" s="8"/>
    </row>
    <row r="890" spans="2:58" ht="15" thickBot="1" x14ac:dyDescent="0.4">
      <c r="B890" s="62"/>
      <c r="C890" s="63"/>
      <c r="D890" s="63"/>
      <c r="BF890" s="8"/>
    </row>
    <row r="891" spans="2:58" ht="15" thickBot="1" x14ac:dyDescent="0.4">
      <c r="B891" s="62"/>
      <c r="C891" s="63"/>
      <c r="D891" s="63"/>
      <c r="BF891" s="8"/>
    </row>
    <row r="892" spans="2:58" ht="15" thickBot="1" x14ac:dyDescent="0.4">
      <c r="B892" s="62"/>
      <c r="C892" s="63"/>
      <c r="D892" s="63"/>
      <c r="BF892" s="8"/>
    </row>
    <row r="893" spans="2:58" ht="15" thickBot="1" x14ac:dyDescent="0.4">
      <c r="B893" s="62"/>
      <c r="C893" s="63"/>
      <c r="D893" s="63"/>
      <c r="BF893" s="8"/>
    </row>
    <row r="894" spans="2:58" ht="15" thickBot="1" x14ac:dyDescent="0.4">
      <c r="B894" s="62"/>
      <c r="C894" s="63"/>
      <c r="D894" s="63"/>
      <c r="BF894" s="8"/>
    </row>
    <row r="895" spans="2:58" ht="15" thickBot="1" x14ac:dyDescent="0.4">
      <c r="B895" s="62"/>
      <c r="C895" s="63"/>
      <c r="D895" s="63"/>
      <c r="BF895" s="8"/>
    </row>
    <row r="896" spans="2:58" ht="15" thickBot="1" x14ac:dyDescent="0.4">
      <c r="B896" s="62"/>
      <c r="C896" s="63"/>
      <c r="D896" s="63"/>
      <c r="BF896" s="8"/>
    </row>
    <row r="897" spans="2:58" ht="15" thickBot="1" x14ac:dyDescent="0.4">
      <c r="B897" s="62"/>
      <c r="C897" s="63"/>
      <c r="D897" s="63"/>
      <c r="BF897" s="8"/>
    </row>
    <row r="898" spans="2:58" ht="15" thickBot="1" x14ac:dyDescent="0.4">
      <c r="B898" s="62"/>
      <c r="C898" s="63"/>
      <c r="D898" s="63"/>
      <c r="BF898" s="8"/>
    </row>
    <row r="899" spans="2:58" ht="15" thickBot="1" x14ac:dyDescent="0.4">
      <c r="B899" s="62"/>
      <c r="C899" s="63"/>
      <c r="D899" s="63"/>
      <c r="BF899" s="8"/>
    </row>
    <row r="900" spans="2:58" ht="15" thickBot="1" x14ac:dyDescent="0.4">
      <c r="B900" s="62"/>
      <c r="C900" s="63"/>
      <c r="D900" s="63"/>
      <c r="BF900" s="8"/>
    </row>
    <row r="901" spans="2:58" ht="15" thickBot="1" x14ac:dyDescent="0.4">
      <c r="B901" s="62"/>
      <c r="C901" s="63"/>
      <c r="D901" s="63"/>
      <c r="BF901" s="8"/>
    </row>
    <row r="902" spans="2:58" ht="15" thickBot="1" x14ac:dyDescent="0.4">
      <c r="B902" s="62"/>
      <c r="C902" s="63"/>
      <c r="D902" s="63"/>
      <c r="BF902" s="8"/>
    </row>
    <row r="903" spans="2:58" ht="15" thickBot="1" x14ac:dyDescent="0.4">
      <c r="B903" s="62"/>
      <c r="C903" s="63"/>
      <c r="D903" s="63"/>
      <c r="BF903" s="8"/>
    </row>
    <row r="904" spans="2:58" ht="15" thickBot="1" x14ac:dyDescent="0.4">
      <c r="B904" s="62"/>
      <c r="C904" s="63"/>
      <c r="D904" s="63"/>
      <c r="BF904" s="8"/>
    </row>
    <row r="905" spans="2:58" ht="15" thickBot="1" x14ac:dyDescent="0.4">
      <c r="B905" s="62"/>
      <c r="C905" s="63"/>
      <c r="D905" s="63"/>
      <c r="BF905" s="8"/>
    </row>
    <row r="906" spans="2:58" ht="15" thickBot="1" x14ac:dyDescent="0.4">
      <c r="B906" s="62"/>
      <c r="C906" s="63"/>
      <c r="D906" s="63"/>
      <c r="BF906" s="8"/>
    </row>
    <row r="907" spans="2:58" ht="15" thickBot="1" x14ac:dyDescent="0.4">
      <c r="B907" s="62"/>
      <c r="C907" s="63"/>
      <c r="D907" s="63"/>
      <c r="BF907" s="8"/>
    </row>
    <row r="908" spans="2:58" ht="15" thickBot="1" x14ac:dyDescent="0.4">
      <c r="B908" s="62"/>
      <c r="C908" s="63"/>
      <c r="D908" s="63"/>
      <c r="BF908" s="8"/>
    </row>
    <row r="909" spans="2:58" ht="15" thickBot="1" x14ac:dyDescent="0.4">
      <c r="B909" s="62"/>
      <c r="C909" s="63"/>
      <c r="D909" s="63"/>
      <c r="BF909" s="8"/>
    </row>
    <row r="910" spans="2:58" ht="15" thickBot="1" x14ac:dyDescent="0.4">
      <c r="B910" s="62"/>
      <c r="C910" s="63"/>
      <c r="D910" s="63"/>
      <c r="BF910" s="8"/>
    </row>
    <row r="911" spans="2:58" ht="15" thickBot="1" x14ac:dyDescent="0.4">
      <c r="B911" s="62"/>
      <c r="C911" s="63"/>
      <c r="D911" s="63"/>
      <c r="BF911" s="8"/>
    </row>
    <row r="912" spans="2:58" ht="15" thickBot="1" x14ac:dyDescent="0.4">
      <c r="B912" s="62"/>
      <c r="C912" s="63"/>
      <c r="D912" s="63"/>
      <c r="BF912" s="8"/>
    </row>
    <row r="913" spans="2:58" ht="15" thickBot="1" x14ac:dyDescent="0.4">
      <c r="B913" s="62"/>
      <c r="C913" s="63"/>
      <c r="D913" s="63"/>
      <c r="BF913" s="8"/>
    </row>
    <row r="914" spans="2:58" ht="15" thickBot="1" x14ac:dyDescent="0.4">
      <c r="B914" s="62"/>
      <c r="C914" s="63"/>
      <c r="D914" s="63"/>
      <c r="BF914" s="8"/>
    </row>
    <row r="915" spans="2:58" ht="15" thickBot="1" x14ac:dyDescent="0.4">
      <c r="B915" s="62"/>
      <c r="C915" s="63"/>
      <c r="D915" s="63"/>
      <c r="BF915" s="8"/>
    </row>
    <row r="916" spans="2:58" ht="15" thickBot="1" x14ac:dyDescent="0.4">
      <c r="B916" s="62"/>
      <c r="C916" s="63"/>
      <c r="D916" s="63"/>
      <c r="BF916" s="8"/>
    </row>
    <row r="917" spans="2:58" ht="15" thickBot="1" x14ac:dyDescent="0.4">
      <c r="B917" s="62"/>
      <c r="C917" s="63"/>
      <c r="D917" s="63"/>
      <c r="BF917" s="8"/>
    </row>
    <row r="918" spans="2:58" ht="15" thickBot="1" x14ac:dyDescent="0.4">
      <c r="B918" s="62"/>
      <c r="C918" s="63"/>
      <c r="D918" s="63"/>
      <c r="BF918" s="8"/>
    </row>
    <row r="919" spans="2:58" ht="15" thickBot="1" x14ac:dyDescent="0.4">
      <c r="B919" s="62"/>
      <c r="C919" s="63"/>
      <c r="D919" s="63"/>
      <c r="BF919" s="8"/>
    </row>
    <row r="920" spans="2:58" ht="15" thickBot="1" x14ac:dyDescent="0.4">
      <c r="B920" s="62"/>
      <c r="C920" s="63"/>
      <c r="D920" s="63"/>
      <c r="BF920" s="8"/>
    </row>
    <row r="921" spans="2:58" ht="15" thickBot="1" x14ac:dyDescent="0.4">
      <c r="B921" s="62"/>
      <c r="C921" s="63"/>
      <c r="D921" s="63"/>
      <c r="BF921" s="8"/>
    </row>
    <row r="922" spans="2:58" ht="15" thickBot="1" x14ac:dyDescent="0.4">
      <c r="B922" s="62"/>
      <c r="C922" s="63"/>
      <c r="D922" s="63"/>
      <c r="BF922" s="8"/>
    </row>
    <row r="923" spans="2:58" ht="15" thickBot="1" x14ac:dyDescent="0.4">
      <c r="B923" s="62"/>
      <c r="C923" s="63"/>
      <c r="D923" s="63"/>
      <c r="BF923" s="8"/>
    </row>
    <row r="924" spans="2:58" ht="15" thickBot="1" x14ac:dyDescent="0.4">
      <c r="B924" s="62"/>
      <c r="C924" s="63"/>
      <c r="D924" s="63"/>
      <c r="BF924" s="8"/>
    </row>
    <row r="925" spans="2:58" ht="15" thickBot="1" x14ac:dyDescent="0.4">
      <c r="B925" s="62"/>
      <c r="C925" s="63"/>
      <c r="D925" s="63"/>
    </row>
    <row r="926" spans="2:58" ht="15" thickBot="1" x14ac:dyDescent="0.4">
      <c r="B926" s="62"/>
      <c r="C926" s="63"/>
      <c r="D926" s="63"/>
    </row>
    <row r="927" spans="2:58" ht="15" thickBot="1" x14ac:dyDescent="0.4">
      <c r="B927" s="62"/>
      <c r="C927" s="63"/>
      <c r="D927" s="63"/>
    </row>
    <row r="928" spans="2:58" ht="15" thickBot="1" x14ac:dyDescent="0.4">
      <c r="B928" s="62"/>
      <c r="C928" s="63"/>
      <c r="D928" s="63"/>
    </row>
    <row r="929" spans="2:4" ht="15" thickBot="1" x14ac:dyDescent="0.4">
      <c r="B929" s="62"/>
      <c r="C929" s="63"/>
      <c r="D929" s="63"/>
    </row>
    <row r="930" spans="2:4" ht="15" thickBot="1" x14ac:dyDescent="0.4">
      <c r="B930" s="62"/>
      <c r="C930" s="63"/>
      <c r="D930" s="63"/>
    </row>
    <row r="931" spans="2:4" ht="15" thickBot="1" x14ac:dyDescent="0.4">
      <c r="B931" s="62"/>
      <c r="C931" s="63"/>
      <c r="D931" s="63"/>
    </row>
    <row r="932" spans="2:4" ht="15" thickBot="1" x14ac:dyDescent="0.4">
      <c r="B932" s="62"/>
      <c r="C932" s="63"/>
      <c r="D932" s="63"/>
    </row>
    <row r="933" spans="2:4" ht="15" thickBot="1" x14ac:dyDescent="0.4">
      <c r="B933" s="62"/>
      <c r="C933" s="63"/>
      <c r="D933" s="63"/>
    </row>
    <row r="934" spans="2:4" ht="15" thickBot="1" x14ac:dyDescent="0.4">
      <c r="B934" s="62"/>
      <c r="C934" s="63"/>
      <c r="D934" s="63"/>
    </row>
    <row r="935" spans="2:4" ht="15" thickBot="1" x14ac:dyDescent="0.4">
      <c r="B935" s="62"/>
      <c r="C935" s="63"/>
      <c r="D935" s="63"/>
    </row>
    <row r="936" spans="2:4" ht="15" thickBot="1" x14ac:dyDescent="0.4">
      <c r="B936" s="62"/>
      <c r="C936" s="63"/>
      <c r="D936" s="63"/>
    </row>
    <row r="937" spans="2:4" ht="15" thickBot="1" x14ac:dyDescent="0.4">
      <c r="B937" s="62"/>
      <c r="C937" s="63"/>
      <c r="D937" s="63"/>
    </row>
    <row r="938" spans="2:4" ht="15" thickBot="1" x14ac:dyDescent="0.4">
      <c r="B938" s="62"/>
      <c r="C938" s="63"/>
      <c r="D938" s="63"/>
    </row>
    <row r="939" spans="2:4" ht="15" thickBot="1" x14ac:dyDescent="0.4">
      <c r="B939" s="62"/>
      <c r="C939" s="63"/>
      <c r="D939" s="63"/>
    </row>
    <row r="940" spans="2:4" ht="15" thickBot="1" x14ac:dyDescent="0.4">
      <c r="B940" s="62"/>
      <c r="C940" s="63"/>
      <c r="D940" s="63"/>
    </row>
    <row r="941" spans="2:4" ht="15" thickBot="1" x14ac:dyDescent="0.4">
      <c r="B941" s="62"/>
      <c r="C941" s="63"/>
      <c r="D941" s="63"/>
    </row>
    <row r="942" spans="2:4" ht="15" thickBot="1" x14ac:dyDescent="0.4">
      <c r="B942" s="62"/>
      <c r="C942" s="63"/>
      <c r="D942" s="63"/>
    </row>
    <row r="943" spans="2:4" ht="15" thickBot="1" x14ac:dyDescent="0.4">
      <c r="B943" s="62"/>
      <c r="C943" s="63"/>
      <c r="D943" s="63"/>
    </row>
    <row r="944" spans="2:4" ht="15" thickBot="1" x14ac:dyDescent="0.4">
      <c r="B944" s="62"/>
      <c r="C944" s="63"/>
      <c r="D944" s="63"/>
    </row>
    <row r="945" spans="2:4" ht="15" thickBot="1" x14ac:dyDescent="0.4">
      <c r="B945" s="62"/>
      <c r="C945" s="63"/>
      <c r="D945" s="63"/>
    </row>
    <row r="946" spans="2:4" ht="15" thickBot="1" x14ac:dyDescent="0.4">
      <c r="B946" s="62"/>
      <c r="C946" s="63"/>
      <c r="D946" s="63"/>
    </row>
    <row r="947" spans="2:4" ht="15" thickBot="1" x14ac:dyDescent="0.4">
      <c r="B947" s="62"/>
      <c r="C947" s="63"/>
      <c r="D947" s="63"/>
    </row>
    <row r="948" spans="2:4" ht="15" thickBot="1" x14ac:dyDescent="0.4">
      <c r="B948" s="62"/>
      <c r="C948" s="63"/>
      <c r="D948" s="63"/>
    </row>
    <row r="949" spans="2:4" ht="15" thickBot="1" x14ac:dyDescent="0.4">
      <c r="B949" s="62"/>
      <c r="C949" s="63"/>
      <c r="D949" s="63"/>
    </row>
    <row r="950" spans="2:4" ht="15" thickBot="1" x14ac:dyDescent="0.4">
      <c r="B950" s="62"/>
      <c r="C950" s="63"/>
      <c r="D950" s="63"/>
    </row>
    <row r="951" spans="2:4" ht="15" thickBot="1" x14ac:dyDescent="0.4">
      <c r="B951" s="62"/>
      <c r="C951" s="63"/>
      <c r="D951" s="63"/>
    </row>
    <row r="952" spans="2:4" ht="15" thickBot="1" x14ac:dyDescent="0.4">
      <c r="B952" s="62"/>
      <c r="C952" s="63"/>
      <c r="D952" s="63"/>
    </row>
    <row r="953" spans="2:4" ht="15" thickBot="1" x14ac:dyDescent="0.4">
      <c r="B953" s="62"/>
      <c r="C953" s="63"/>
      <c r="D953" s="63"/>
    </row>
    <row r="954" spans="2:4" ht="15" thickBot="1" x14ac:dyDescent="0.4">
      <c r="B954" s="62"/>
      <c r="C954" s="63"/>
      <c r="D954" s="63"/>
    </row>
    <row r="955" spans="2:4" ht="15" thickBot="1" x14ac:dyDescent="0.4">
      <c r="B955" s="62"/>
      <c r="C955" s="63"/>
      <c r="D955" s="63"/>
    </row>
    <row r="956" spans="2:4" ht="15" thickBot="1" x14ac:dyDescent="0.4">
      <c r="B956" s="62"/>
      <c r="C956" s="63"/>
      <c r="D956" s="63"/>
    </row>
    <row r="957" spans="2:4" ht="15" thickBot="1" x14ac:dyDescent="0.4">
      <c r="B957" s="62"/>
      <c r="C957" s="63"/>
      <c r="D957" s="63"/>
    </row>
    <row r="958" spans="2:4" ht="15" thickBot="1" x14ac:dyDescent="0.4">
      <c r="B958" s="62"/>
      <c r="C958" s="63"/>
      <c r="D958" s="63"/>
    </row>
    <row r="959" spans="2:4" ht="15" thickBot="1" x14ac:dyDescent="0.4">
      <c r="B959" s="62"/>
      <c r="C959" s="63"/>
      <c r="D959" s="63"/>
    </row>
    <row r="960" spans="2:4" ht="15" thickBot="1" x14ac:dyDescent="0.4">
      <c r="B960" s="62"/>
      <c r="C960" s="63"/>
      <c r="D960" s="63"/>
    </row>
    <row r="961" spans="2:4" ht="15" thickBot="1" x14ac:dyDescent="0.4">
      <c r="B961" s="62"/>
      <c r="C961" s="63"/>
      <c r="D961" s="63"/>
    </row>
    <row r="962" spans="2:4" ht="15" thickBot="1" x14ac:dyDescent="0.4">
      <c r="B962" s="62"/>
      <c r="C962" s="63"/>
      <c r="D962" s="63"/>
    </row>
    <row r="963" spans="2:4" ht="15" thickBot="1" x14ac:dyDescent="0.4">
      <c r="B963" s="62"/>
      <c r="C963" s="63"/>
      <c r="D963" s="63"/>
    </row>
    <row r="964" spans="2:4" ht="15" thickBot="1" x14ac:dyDescent="0.4">
      <c r="B964" s="62"/>
      <c r="C964" s="63"/>
      <c r="D964" s="63"/>
    </row>
    <row r="965" spans="2:4" ht="15" thickBot="1" x14ac:dyDescent="0.4">
      <c r="B965" s="62"/>
      <c r="C965" s="63"/>
      <c r="D965" s="63"/>
    </row>
    <row r="966" spans="2:4" ht="15" thickBot="1" x14ac:dyDescent="0.4">
      <c r="B966" s="62"/>
      <c r="C966" s="63"/>
      <c r="D966" s="63"/>
    </row>
    <row r="967" spans="2:4" ht="15" thickBot="1" x14ac:dyDescent="0.4">
      <c r="B967" s="62"/>
      <c r="C967" s="63"/>
      <c r="D967" s="63"/>
    </row>
    <row r="968" spans="2:4" ht="15" thickBot="1" x14ac:dyDescent="0.4">
      <c r="B968" s="62"/>
      <c r="C968" s="63"/>
      <c r="D968" s="63"/>
    </row>
    <row r="969" spans="2:4" ht="15" thickBot="1" x14ac:dyDescent="0.4">
      <c r="B969" s="62"/>
      <c r="C969" s="63"/>
      <c r="D969" s="63"/>
    </row>
    <row r="970" spans="2:4" ht="15" thickBot="1" x14ac:dyDescent="0.4">
      <c r="B970" s="62"/>
      <c r="C970" s="63"/>
      <c r="D970" s="63"/>
    </row>
    <row r="971" spans="2:4" ht="15" thickBot="1" x14ac:dyDescent="0.4">
      <c r="B971" s="62"/>
      <c r="C971" s="63"/>
      <c r="D971" s="63"/>
    </row>
    <row r="972" spans="2:4" ht="15" thickBot="1" x14ac:dyDescent="0.4">
      <c r="B972" s="62"/>
      <c r="C972" s="63"/>
      <c r="D972" s="63"/>
    </row>
    <row r="973" spans="2:4" ht="15" thickBot="1" x14ac:dyDescent="0.4">
      <c r="B973" s="62"/>
      <c r="C973" s="63"/>
      <c r="D973" s="63"/>
    </row>
    <row r="974" spans="2:4" ht="15" thickBot="1" x14ac:dyDescent="0.4">
      <c r="B974" s="62"/>
      <c r="C974" s="63"/>
      <c r="D974" s="63"/>
    </row>
    <row r="975" spans="2:4" ht="15" thickBot="1" x14ac:dyDescent="0.4">
      <c r="B975" s="62"/>
      <c r="C975" s="63"/>
      <c r="D975" s="63"/>
    </row>
    <row r="976" spans="2:4" ht="15" thickBot="1" x14ac:dyDescent="0.4">
      <c r="B976" s="62"/>
      <c r="C976" s="63"/>
      <c r="D976" s="63"/>
    </row>
    <row r="977" spans="2:4" ht="15" thickBot="1" x14ac:dyDescent="0.4">
      <c r="B977" s="62"/>
      <c r="C977" s="63"/>
      <c r="D977" s="63"/>
    </row>
    <row r="978" spans="2:4" ht="15" thickBot="1" x14ac:dyDescent="0.4">
      <c r="B978" s="62"/>
      <c r="C978" s="63"/>
      <c r="D978" s="63"/>
    </row>
    <row r="979" spans="2:4" ht="15" thickBot="1" x14ac:dyDescent="0.4">
      <c r="B979" s="62"/>
      <c r="C979" s="63"/>
      <c r="D979" s="63"/>
    </row>
    <row r="980" spans="2:4" ht="15" thickBot="1" x14ac:dyDescent="0.4">
      <c r="B980" s="62"/>
      <c r="C980" s="63"/>
      <c r="D980" s="63"/>
    </row>
    <row r="981" spans="2:4" ht="15" thickBot="1" x14ac:dyDescent="0.4">
      <c r="B981" s="62"/>
      <c r="C981" s="63"/>
      <c r="D981" s="63"/>
    </row>
    <row r="982" spans="2:4" ht="15" thickBot="1" x14ac:dyDescent="0.4">
      <c r="B982" s="62"/>
      <c r="C982" s="63"/>
      <c r="D982" s="63"/>
    </row>
    <row r="983" spans="2:4" ht="15" thickBot="1" x14ac:dyDescent="0.4">
      <c r="B983" s="62"/>
      <c r="C983" s="63"/>
      <c r="D983" s="63"/>
    </row>
    <row r="984" spans="2:4" ht="15" thickBot="1" x14ac:dyDescent="0.4">
      <c r="B984" s="62"/>
      <c r="C984" s="63"/>
      <c r="D984" s="63"/>
    </row>
    <row r="985" spans="2:4" ht="15" thickBot="1" x14ac:dyDescent="0.4">
      <c r="B985" s="62"/>
      <c r="C985" s="63"/>
      <c r="D985" s="63"/>
    </row>
    <row r="986" spans="2:4" ht="15" thickBot="1" x14ac:dyDescent="0.4">
      <c r="B986" s="62"/>
      <c r="C986" s="63"/>
      <c r="D986" s="63"/>
    </row>
    <row r="987" spans="2:4" ht="15" thickBot="1" x14ac:dyDescent="0.4">
      <c r="B987" s="62"/>
      <c r="C987" s="63"/>
      <c r="D987" s="63"/>
    </row>
    <row r="988" spans="2:4" ht="15" thickBot="1" x14ac:dyDescent="0.4">
      <c r="B988" s="62"/>
      <c r="C988" s="63"/>
      <c r="D988" s="63"/>
    </row>
    <row r="989" spans="2:4" ht="15" thickBot="1" x14ac:dyDescent="0.4">
      <c r="B989" s="62"/>
      <c r="C989" s="63"/>
      <c r="D989" s="63"/>
    </row>
    <row r="990" spans="2:4" ht="15" thickBot="1" x14ac:dyDescent="0.4">
      <c r="B990" s="62"/>
      <c r="C990" s="63"/>
      <c r="D990" s="63"/>
    </row>
    <row r="991" spans="2:4" ht="15" thickBot="1" x14ac:dyDescent="0.4">
      <c r="B991" s="62"/>
      <c r="C991" s="63"/>
      <c r="D991" s="63"/>
    </row>
    <row r="992" spans="2:4" ht="15" thickBot="1" x14ac:dyDescent="0.4">
      <c r="B992" s="62"/>
      <c r="C992" s="63"/>
      <c r="D992" s="63"/>
    </row>
    <row r="993" spans="2:4" ht="15" thickBot="1" x14ac:dyDescent="0.4">
      <c r="B993" s="62"/>
      <c r="C993" s="63"/>
      <c r="D993" s="63"/>
    </row>
    <row r="994" spans="2:4" ht="15" thickBot="1" x14ac:dyDescent="0.4">
      <c r="B994" s="62"/>
      <c r="C994" s="63"/>
      <c r="D994" s="63"/>
    </row>
    <row r="995" spans="2:4" x14ac:dyDescent="0.35">
      <c r="B995" s="72" t="s">
        <v>56</v>
      </c>
      <c r="C995" s="31">
        <f>SUM(C20:C994)</f>
        <v>40000.000000000029</v>
      </c>
      <c r="D995" s="31">
        <f>SUM(D20:D994)</f>
        <v>0</v>
      </c>
    </row>
    <row r="996" spans="2:4" x14ac:dyDescent="0.35">
      <c r="B996" s="72"/>
      <c r="C996" s="31"/>
      <c r="D996" s="31"/>
    </row>
    <row r="997" spans="2:4" x14ac:dyDescent="0.35">
      <c r="B997" s="72"/>
      <c r="C997" s="31"/>
      <c r="D997" s="31"/>
    </row>
    <row r="998" spans="2:4" x14ac:dyDescent="0.35">
      <c r="B998" s="72"/>
      <c r="C998" s="31"/>
      <c r="D998" s="31"/>
    </row>
    <row r="999" spans="2:4" x14ac:dyDescent="0.35">
      <c r="B999" s="72"/>
      <c r="C999" s="31"/>
      <c r="D999" s="31"/>
    </row>
    <row r="1000" spans="2:4" x14ac:dyDescent="0.35">
      <c r="B1000" s="72"/>
      <c r="C1000" s="31"/>
      <c r="D1000" s="31"/>
    </row>
    <row r="1001" spans="2:4" x14ac:dyDescent="0.35">
      <c r="B1001" s="72"/>
      <c r="C1001" s="31"/>
      <c r="D1001" s="31"/>
    </row>
    <row r="1002" spans="2:4" x14ac:dyDescent="0.35">
      <c r="B1002" s="72"/>
      <c r="C1002" s="31"/>
      <c r="D1002" s="31"/>
    </row>
    <row r="1003" spans="2:4" x14ac:dyDescent="0.35">
      <c r="B1003" s="72"/>
      <c r="C1003" s="31"/>
      <c r="D1003" s="31"/>
    </row>
    <row r="1004" spans="2:4" x14ac:dyDescent="0.35">
      <c r="B1004" s="72"/>
      <c r="C1004" s="31"/>
      <c r="D1004" s="31"/>
    </row>
    <row r="1005" spans="2:4" x14ac:dyDescent="0.35">
      <c r="B1005" s="72"/>
      <c r="C1005" s="31"/>
      <c r="D1005" s="31"/>
    </row>
    <row r="1006" spans="2:4" x14ac:dyDescent="0.35">
      <c r="B1006" s="72"/>
      <c r="C1006" s="31"/>
      <c r="D1006" s="31"/>
    </row>
    <row r="1007" spans="2:4" x14ac:dyDescent="0.35">
      <c r="B1007" s="72"/>
      <c r="C1007" s="31"/>
      <c r="D1007" s="31"/>
    </row>
    <row r="1008" spans="2:4" x14ac:dyDescent="0.35">
      <c r="B1008" s="72"/>
      <c r="C1008" s="31"/>
      <c r="D1008" s="31"/>
    </row>
    <row r="1009" spans="2:4" x14ac:dyDescent="0.35">
      <c r="B1009" s="72"/>
      <c r="C1009" s="31"/>
      <c r="D1009" s="31"/>
    </row>
    <row r="1010" spans="2:4" x14ac:dyDescent="0.35">
      <c r="B1010" s="72"/>
      <c r="C1010" s="31"/>
      <c r="D1010" s="31"/>
    </row>
    <row r="1011" spans="2:4" x14ac:dyDescent="0.35">
      <c r="B1011" s="72"/>
      <c r="C1011" s="31"/>
      <c r="D1011" s="31"/>
    </row>
    <row r="1012" spans="2:4" x14ac:dyDescent="0.35">
      <c r="B1012" s="72"/>
      <c r="C1012" s="31"/>
      <c r="D1012" s="31"/>
    </row>
    <row r="1013" spans="2:4" x14ac:dyDescent="0.35">
      <c r="B1013" s="72"/>
      <c r="C1013" s="31"/>
      <c r="D1013" s="31"/>
    </row>
    <row r="1014" spans="2:4" x14ac:dyDescent="0.35">
      <c r="B1014" s="72"/>
      <c r="C1014" s="31"/>
      <c r="D1014" s="31"/>
    </row>
    <row r="1015" spans="2:4" x14ac:dyDescent="0.35">
      <c r="B1015" s="72"/>
      <c r="C1015" s="31"/>
      <c r="D1015" s="31"/>
    </row>
    <row r="1016" spans="2:4" x14ac:dyDescent="0.35">
      <c r="B1016" s="72"/>
      <c r="C1016" s="31"/>
      <c r="D1016" s="31"/>
    </row>
    <row r="1017" spans="2:4" x14ac:dyDescent="0.35">
      <c r="B1017" s="72"/>
      <c r="C1017" s="31"/>
      <c r="D1017" s="31"/>
    </row>
    <row r="1018" spans="2:4" x14ac:dyDescent="0.35">
      <c r="B1018" s="72"/>
      <c r="C1018" s="31"/>
      <c r="D1018" s="31"/>
    </row>
    <row r="1019" spans="2:4" x14ac:dyDescent="0.35">
      <c r="B1019" s="72"/>
      <c r="C1019" s="31"/>
      <c r="D1019" s="31"/>
    </row>
    <row r="1020" spans="2:4" x14ac:dyDescent="0.35">
      <c r="B1020" s="72"/>
      <c r="C1020" s="31"/>
      <c r="D1020" s="31"/>
    </row>
    <row r="1021" spans="2:4" x14ac:dyDescent="0.35">
      <c r="B1021" s="72"/>
      <c r="C1021" s="31"/>
      <c r="D1021" s="31"/>
    </row>
    <row r="1022" spans="2:4" x14ac:dyDescent="0.35">
      <c r="B1022" s="72"/>
      <c r="C1022" s="31"/>
      <c r="D1022" s="31"/>
    </row>
    <row r="1023" spans="2:4" x14ac:dyDescent="0.35">
      <c r="B1023" s="72"/>
      <c r="C1023" s="31"/>
      <c r="D1023" s="31"/>
    </row>
    <row r="1024" spans="2:4" x14ac:dyDescent="0.35">
      <c r="B1024" s="72"/>
      <c r="C1024" s="31"/>
      <c r="D1024" s="31"/>
    </row>
    <row r="1025" spans="2:4" x14ac:dyDescent="0.35">
      <c r="B1025" s="72"/>
      <c r="C1025" s="31"/>
      <c r="D1025" s="31"/>
    </row>
    <row r="1026" spans="2:4" x14ac:dyDescent="0.35">
      <c r="B1026" s="72"/>
      <c r="C1026" s="31"/>
      <c r="D1026" s="31"/>
    </row>
    <row r="1027" spans="2:4" x14ac:dyDescent="0.35">
      <c r="B1027" s="72"/>
      <c r="C1027" s="31"/>
      <c r="D1027" s="31"/>
    </row>
    <row r="1028" spans="2:4" x14ac:dyDescent="0.35">
      <c r="B1028" s="72"/>
      <c r="C1028" s="31"/>
      <c r="D1028" s="31"/>
    </row>
    <row r="1029" spans="2:4" x14ac:dyDescent="0.35">
      <c r="B1029" s="72"/>
      <c r="C1029" s="31"/>
      <c r="D1029" s="31"/>
    </row>
    <row r="1030" spans="2:4" x14ac:dyDescent="0.35">
      <c r="B1030" s="72"/>
      <c r="C1030" s="31"/>
      <c r="D1030" s="31"/>
    </row>
    <row r="1031" spans="2:4" x14ac:dyDescent="0.35">
      <c r="B1031" s="72"/>
      <c r="C1031" s="31"/>
      <c r="D1031" s="31"/>
    </row>
    <row r="1032" spans="2:4" x14ac:dyDescent="0.35">
      <c r="B1032" s="72"/>
      <c r="C1032" s="31"/>
      <c r="D1032" s="31"/>
    </row>
    <row r="1033" spans="2:4" x14ac:dyDescent="0.35">
      <c r="B1033" s="72"/>
      <c r="C1033" s="31"/>
      <c r="D1033" s="31"/>
    </row>
    <row r="1034" spans="2:4" x14ac:dyDescent="0.35">
      <c r="B1034" s="72"/>
      <c r="C1034" s="31"/>
      <c r="D1034" s="31"/>
    </row>
    <row r="1035" spans="2:4" x14ac:dyDescent="0.35">
      <c r="B1035" s="72"/>
      <c r="C1035" s="31"/>
      <c r="D1035" s="31"/>
    </row>
    <row r="1036" spans="2:4" x14ac:dyDescent="0.35">
      <c r="B1036" s="72"/>
      <c r="C1036" s="31"/>
      <c r="D1036" s="31"/>
    </row>
    <row r="1037" spans="2:4" x14ac:dyDescent="0.35">
      <c r="B1037" s="72"/>
      <c r="C1037" s="31"/>
      <c r="D1037" s="31"/>
    </row>
    <row r="1038" spans="2:4" x14ac:dyDescent="0.35">
      <c r="B1038" s="72"/>
      <c r="C1038" s="31"/>
      <c r="D1038" s="31"/>
    </row>
    <row r="1039" spans="2:4" x14ac:dyDescent="0.35">
      <c r="B1039" s="72"/>
      <c r="C1039" s="31"/>
      <c r="D1039" s="31"/>
    </row>
    <row r="1040" spans="2:4" x14ac:dyDescent="0.35">
      <c r="B1040" s="72"/>
      <c r="C1040" s="31"/>
      <c r="D1040" s="31"/>
    </row>
    <row r="1041" spans="2:4" x14ac:dyDescent="0.35">
      <c r="B1041" s="72"/>
      <c r="C1041" s="31"/>
      <c r="D1041" s="31"/>
    </row>
    <row r="1042" spans="2:4" x14ac:dyDescent="0.35">
      <c r="B1042" s="72"/>
      <c r="C1042" s="31"/>
      <c r="D1042" s="31"/>
    </row>
    <row r="1043" spans="2:4" x14ac:dyDescent="0.35">
      <c r="B1043" s="72"/>
      <c r="C1043" s="31"/>
      <c r="D1043" s="31"/>
    </row>
    <row r="1044" spans="2:4" x14ac:dyDescent="0.35">
      <c r="B1044" s="72"/>
      <c r="C1044" s="31"/>
      <c r="D1044" s="31"/>
    </row>
    <row r="1045" spans="2:4" x14ac:dyDescent="0.35">
      <c r="B1045" s="72"/>
      <c r="C1045" s="31"/>
      <c r="D1045" s="31"/>
    </row>
    <row r="1046" spans="2:4" x14ac:dyDescent="0.35">
      <c r="B1046" s="72"/>
      <c r="C1046" s="31"/>
      <c r="D1046" s="31"/>
    </row>
    <row r="1047" spans="2:4" x14ac:dyDescent="0.35">
      <c r="B1047" s="72"/>
      <c r="C1047" s="31"/>
      <c r="D1047" s="31"/>
    </row>
    <row r="1048" spans="2:4" x14ac:dyDescent="0.35">
      <c r="B1048" s="72"/>
      <c r="C1048" s="31"/>
      <c r="D1048" s="31"/>
    </row>
    <row r="1049" spans="2:4" x14ac:dyDescent="0.35">
      <c r="B1049" s="72"/>
      <c r="C1049" s="31"/>
      <c r="D1049" s="31"/>
    </row>
    <row r="1050" spans="2:4" x14ac:dyDescent="0.35">
      <c r="B1050" s="72"/>
      <c r="C1050" s="31"/>
      <c r="D1050" s="31"/>
    </row>
    <row r="1051" spans="2:4" x14ac:dyDescent="0.35">
      <c r="B1051" s="72"/>
      <c r="C1051" s="31"/>
      <c r="D1051" s="31"/>
    </row>
    <row r="1052" spans="2:4" x14ac:dyDescent="0.35">
      <c r="B1052" s="72"/>
      <c r="C1052" s="31"/>
      <c r="D1052" s="31"/>
    </row>
    <row r="1053" spans="2:4" x14ac:dyDescent="0.35">
      <c r="B1053" s="72"/>
      <c r="C1053" s="31"/>
      <c r="D1053" s="31"/>
    </row>
    <row r="1054" spans="2:4" x14ac:dyDescent="0.35">
      <c r="B1054" s="72"/>
      <c r="C1054" s="31"/>
      <c r="D1054" s="31"/>
    </row>
    <row r="1055" spans="2:4" x14ac:dyDescent="0.35">
      <c r="B1055" s="72"/>
      <c r="C1055" s="31"/>
      <c r="D1055" s="31"/>
    </row>
    <row r="1056" spans="2:4" x14ac:dyDescent="0.35">
      <c r="B1056" s="72"/>
      <c r="C1056" s="31"/>
      <c r="D1056" s="31"/>
    </row>
    <row r="1057" spans="2:4" x14ac:dyDescent="0.35">
      <c r="B1057" s="72"/>
      <c r="C1057" s="31"/>
      <c r="D1057" s="31"/>
    </row>
    <row r="1058" spans="2:4" x14ac:dyDescent="0.35">
      <c r="B1058" s="72"/>
      <c r="C1058" s="31"/>
      <c r="D1058" s="31"/>
    </row>
    <row r="1059" spans="2:4" x14ac:dyDescent="0.35">
      <c r="B1059" s="72"/>
      <c r="C1059" s="31"/>
      <c r="D1059" s="31"/>
    </row>
    <row r="1060" spans="2:4" x14ac:dyDescent="0.35">
      <c r="B1060" s="72"/>
      <c r="C1060" s="31"/>
      <c r="D1060" s="31"/>
    </row>
    <row r="1061" spans="2:4" x14ac:dyDescent="0.35">
      <c r="B1061" s="72"/>
      <c r="C1061" s="31"/>
      <c r="D1061" s="31"/>
    </row>
    <row r="1062" spans="2:4" x14ac:dyDescent="0.35">
      <c r="B1062" s="72"/>
      <c r="C1062" s="31"/>
      <c r="D1062" s="31"/>
    </row>
    <row r="1063" spans="2:4" x14ac:dyDescent="0.35">
      <c r="B1063" s="72"/>
      <c r="C1063" s="31"/>
      <c r="D1063" s="31"/>
    </row>
    <row r="1064" spans="2:4" x14ac:dyDescent="0.35">
      <c r="B1064" s="72"/>
      <c r="C1064" s="31"/>
      <c r="D1064" s="31"/>
    </row>
    <row r="1065" spans="2:4" x14ac:dyDescent="0.35">
      <c r="B1065" s="72"/>
      <c r="C1065" s="31"/>
      <c r="D1065" s="31"/>
    </row>
    <row r="1066" spans="2:4" x14ac:dyDescent="0.35">
      <c r="B1066" s="72"/>
      <c r="C1066" s="31"/>
      <c r="D1066" s="31"/>
    </row>
    <row r="1067" spans="2:4" x14ac:dyDescent="0.35">
      <c r="B1067" s="72"/>
      <c r="C1067" s="31"/>
      <c r="D1067" s="31"/>
    </row>
    <row r="1068" spans="2:4" x14ac:dyDescent="0.35">
      <c r="B1068" s="72"/>
      <c r="C1068" s="31"/>
      <c r="D1068" s="31"/>
    </row>
    <row r="1069" spans="2:4" x14ac:dyDescent="0.35">
      <c r="B1069" s="72"/>
      <c r="C1069" s="31"/>
      <c r="D1069" s="31"/>
    </row>
    <row r="1070" spans="2:4" x14ac:dyDescent="0.35">
      <c r="B1070" s="72"/>
      <c r="C1070" s="31"/>
      <c r="D1070" s="31"/>
    </row>
    <row r="1071" spans="2:4" x14ac:dyDescent="0.35">
      <c r="B1071" s="72"/>
      <c r="C1071" s="31"/>
      <c r="D1071" s="31"/>
    </row>
    <row r="1072" spans="2:4" x14ac:dyDescent="0.35">
      <c r="B1072" s="72"/>
      <c r="C1072" s="31"/>
      <c r="D1072" s="31"/>
    </row>
    <row r="1073" spans="2:4" x14ac:dyDescent="0.35">
      <c r="B1073" s="72"/>
      <c r="C1073" s="31"/>
      <c r="D1073" s="31"/>
    </row>
    <row r="1074" spans="2:4" x14ac:dyDescent="0.35">
      <c r="B1074" s="72"/>
      <c r="C1074" s="31"/>
      <c r="D1074" s="31"/>
    </row>
    <row r="1075" spans="2:4" x14ac:dyDescent="0.35">
      <c r="B1075" s="72"/>
      <c r="C1075" s="31"/>
      <c r="D1075" s="31"/>
    </row>
    <row r="1076" spans="2:4" x14ac:dyDescent="0.35">
      <c r="B1076" s="72"/>
      <c r="C1076" s="31"/>
      <c r="D1076" s="31"/>
    </row>
    <row r="1077" spans="2:4" x14ac:dyDescent="0.35">
      <c r="B1077" s="72"/>
      <c r="C1077" s="31"/>
      <c r="D1077" s="31"/>
    </row>
    <row r="1078" spans="2:4" x14ac:dyDescent="0.35">
      <c r="B1078" s="72"/>
      <c r="C1078" s="31"/>
      <c r="D1078" s="31"/>
    </row>
    <row r="1079" spans="2:4" x14ac:dyDescent="0.35">
      <c r="B1079" s="72"/>
      <c r="C1079" s="31"/>
      <c r="D1079" s="31"/>
    </row>
    <row r="1080" spans="2:4" x14ac:dyDescent="0.35">
      <c r="B1080" s="72"/>
      <c r="C1080" s="31"/>
      <c r="D1080" s="31"/>
    </row>
    <row r="1081" spans="2:4" x14ac:dyDescent="0.35">
      <c r="B1081" s="72"/>
      <c r="C1081" s="31"/>
      <c r="D1081" s="31"/>
    </row>
    <row r="1082" spans="2:4" x14ac:dyDescent="0.35">
      <c r="B1082" s="72"/>
      <c r="C1082" s="31"/>
      <c r="D1082" s="31"/>
    </row>
    <row r="1083" spans="2:4" x14ac:dyDescent="0.35">
      <c r="B1083" s="72"/>
      <c r="C1083" s="31"/>
      <c r="D1083" s="31"/>
    </row>
    <row r="1084" spans="2:4" x14ac:dyDescent="0.35">
      <c r="B1084" s="72"/>
      <c r="C1084" s="31"/>
      <c r="D1084" s="31"/>
    </row>
    <row r="1085" spans="2:4" x14ac:dyDescent="0.35">
      <c r="B1085" s="72"/>
      <c r="C1085" s="31"/>
      <c r="D1085" s="31"/>
    </row>
    <row r="1086" spans="2:4" x14ac:dyDescent="0.35">
      <c r="B1086" s="72"/>
      <c r="C1086" s="31"/>
      <c r="D1086" s="31"/>
    </row>
    <row r="1087" spans="2:4" x14ac:dyDescent="0.35">
      <c r="B1087" s="72"/>
      <c r="C1087" s="31"/>
      <c r="D1087" s="31"/>
    </row>
    <row r="1088" spans="2:4" x14ac:dyDescent="0.35">
      <c r="B1088" s="72"/>
      <c r="C1088" s="31"/>
      <c r="D1088" s="31"/>
    </row>
    <row r="1089" spans="2:4" x14ac:dyDescent="0.35">
      <c r="B1089" s="72"/>
      <c r="C1089" s="31"/>
      <c r="D1089" s="31"/>
    </row>
    <row r="1090" spans="2:4" x14ac:dyDescent="0.35">
      <c r="B1090" s="72"/>
      <c r="C1090" s="31"/>
      <c r="D1090" s="31"/>
    </row>
    <row r="1091" spans="2:4" x14ac:dyDescent="0.35">
      <c r="B1091" s="72"/>
      <c r="C1091" s="31"/>
      <c r="D1091" s="31"/>
    </row>
    <row r="1092" spans="2:4" x14ac:dyDescent="0.35">
      <c r="B1092" s="72"/>
      <c r="C1092" s="31"/>
      <c r="D1092" s="31"/>
    </row>
    <row r="1093" spans="2:4" x14ac:dyDescent="0.35">
      <c r="B1093" s="72"/>
      <c r="C1093" s="31"/>
      <c r="D1093" s="31"/>
    </row>
    <row r="1094" spans="2:4" x14ac:dyDescent="0.35">
      <c r="B1094" s="72"/>
      <c r="C1094" s="31"/>
      <c r="D1094" s="31"/>
    </row>
    <row r="1095" spans="2:4" x14ac:dyDescent="0.35">
      <c r="B1095" s="72"/>
      <c r="C1095" s="31"/>
      <c r="D1095" s="31"/>
    </row>
    <row r="1096" spans="2:4" x14ac:dyDescent="0.35">
      <c r="B1096" s="72"/>
      <c r="C1096" s="31"/>
      <c r="D1096" s="31"/>
    </row>
    <row r="1097" spans="2:4" x14ac:dyDescent="0.35">
      <c r="B1097" s="72"/>
      <c r="C1097" s="31"/>
      <c r="D1097" s="31"/>
    </row>
    <row r="1098" spans="2:4" x14ac:dyDescent="0.35">
      <c r="B1098" s="72"/>
      <c r="C1098" s="31"/>
      <c r="D1098" s="31"/>
    </row>
    <row r="1099" spans="2:4" x14ac:dyDescent="0.35">
      <c r="B1099" s="72"/>
      <c r="C1099" s="31"/>
      <c r="D1099" s="31"/>
    </row>
    <row r="1100" spans="2:4" x14ac:dyDescent="0.35">
      <c r="B1100" s="72"/>
      <c r="C1100" s="31"/>
      <c r="D1100" s="31"/>
    </row>
    <row r="1101" spans="2:4" x14ac:dyDescent="0.35">
      <c r="B1101" s="72"/>
      <c r="C1101" s="31"/>
      <c r="D1101" s="31"/>
    </row>
    <row r="1102" spans="2:4" x14ac:dyDescent="0.35">
      <c r="B1102" s="72"/>
      <c r="C1102" s="31"/>
      <c r="D1102" s="31"/>
    </row>
    <row r="1103" spans="2:4" x14ac:dyDescent="0.35">
      <c r="B1103" s="72"/>
      <c r="C1103" s="31"/>
      <c r="D1103" s="31"/>
    </row>
    <row r="1104" spans="2:4" x14ac:dyDescent="0.35">
      <c r="B1104" s="72"/>
      <c r="C1104" s="31"/>
      <c r="D1104" s="31"/>
    </row>
    <row r="1105" spans="2:4" x14ac:dyDescent="0.35">
      <c r="B1105" s="72"/>
      <c r="C1105" s="31"/>
      <c r="D1105" s="31"/>
    </row>
    <row r="1106" spans="2:4" x14ac:dyDescent="0.35">
      <c r="B1106" s="72"/>
      <c r="C1106" s="31"/>
      <c r="D1106" s="31"/>
    </row>
    <row r="1107" spans="2:4" x14ac:dyDescent="0.35">
      <c r="B1107" s="72"/>
      <c r="C1107" s="31"/>
      <c r="D1107" s="31"/>
    </row>
    <row r="1108" spans="2:4" x14ac:dyDescent="0.35">
      <c r="B1108" s="72"/>
      <c r="C1108" s="31"/>
      <c r="D1108" s="31"/>
    </row>
    <row r="1109" spans="2:4" x14ac:dyDescent="0.35">
      <c r="B1109" s="72"/>
      <c r="C1109" s="31"/>
      <c r="D1109" s="31"/>
    </row>
    <row r="1110" spans="2:4" x14ac:dyDescent="0.35">
      <c r="B1110" s="72"/>
      <c r="C1110" s="31"/>
      <c r="D1110" s="31"/>
    </row>
    <row r="1111" spans="2:4" x14ac:dyDescent="0.35">
      <c r="B1111" s="72"/>
      <c r="C1111" s="31"/>
      <c r="D1111" s="31"/>
    </row>
    <row r="1112" spans="2:4" x14ac:dyDescent="0.35">
      <c r="B1112" s="72"/>
      <c r="C1112" s="31"/>
      <c r="D1112" s="31"/>
    </row>
    <row r="1113" spans="2:4" x14ac:dyDescent="0.35">
      <c r="B1113" s="72"/>
      <c r="C1113" s="31"/>
      <c r="D1113" s="31"/>
    </row>
    <row r="1114" spans="2:4" x14ac:dyDescent="0.35">
      <c r="B1114" s="72"/>
      <c r="C1114" s="31"/>
      <c r="D1114" s="31"/>
    </row>
    <row r="1115" spans="2:4" x14ac:dyDescent="0.35">
      <c r="B1115" s="72"/>
      <c r="C1115" s="31"/>
      <c r="D1115" s="31"/>
    </row>
    <row r="1116" spans="2:4" x14ac:dyDescent="0.35">
      <c r="B1116" s="72"/>
      <c r="C1116" s="31"/>
      <c r="D1116" s="31"/>
    </row>
    <row r="1117" spans="2:4" x14ac:dyDescent="0.35">
      <c r="B1117" s="72"/>
      <c r="C1117" s="31"/>
      <c r="D1117" s="31"/>
    </row>
    <row r="1118" spans="2:4" x14ac:dyDescent="0.35">
      <c r="B1118" s="72"/>
      <c r="C1118" s="31"/>
      <c r="D1118" s="31"/>
    </row>
    <row r="1119" spans="2:4" x14ac:dyDescent="0.35">
      <c r="B1119" s="72"/>
      <c r="C1119" s="31"/>
      <c r="D1119" s="31"/>
    </row>
    <row r="1120" spans="2:4" x14ac:dyDescent="0.35">
      <c r="B1120" s="72"/>
      <c r="C1120" s="31"/>
      <c r="D1120" s="31"/>
    </row>
    <row r="1121" spans="2:4" x14ac:dyDescent="0.35">
      <c r="B1121" s="72"/>
      <c r="C1121" s="31"/>
      <c r="D1121" s="31"/>
    </row>
    <row r="1122" spans="2:4" x14ac:dyDescent="0.35">
      <c r="B1122" s="72"/>
      <c r="C1122" s="31"/>
      <c r="D1122" s="31"/>
    </row>
    <row r="1123" spans="2:4" x14ac:dyDescent="0.35">
      <c r="B1123" s="72"/>
      <c r="C1123" s="31"/>
      <c r="D1123" s="31"/>
    </row>
    <row r="1124" spans="2:4" x14ac:dyDescent="0.35">
      <c r="B1124" s="72"/>
      <c r="C1124" s="31"/>
      <c r="D1124" s="31"/>
    </row>
    <row r="1125" spans="2:4" x14ac:dyDescent="0.35">
      <c r="B1125" s="72"/>
      <c r="C1125" s="31"/>
      <c r="D1125" s="31"/>
    </row>
    <row r="1126" spans="2:4" x14ac:dyDescent="0.35">
      <c r="B1126" s="72"/>
      <c r="C1126" s="31"/>
      <c r="D1126" s="31"/>
    </row>
    <row r="1127" spans="2:4" x14ac:dyDescent="0.35">
      <c r="B1127" s="72"/>
      <c r="C1127" s="31"/>
      <c r="D1127" s="31"/>
    </row>
    <row r="1128" spans="2:4" x14ac:dyDescent="0.35">
      <c r="B1128" s="72"/>
      <c r="C1128" s="31"/>
      <c r="D1128" s="31"/>
    </row>
    <row r="1129" spans="2:4" x14ac:dyDescent="0.35">
      <c r="B1129" s="72"/>
      <c r="C1129" s="31"/>
      <c r="D1129" s="31"/>
    </row>
    <row r="1130" spans="2:4" x14ac:dyDescent="0.35">
      <c r="B1130" s="72"/>
      <c r="C1130" s="31"/>
      <c r="D1130" s="31"/>
    </row>
    <row r="1131" spans="2:4" x14ac:dyDescent="0.35">
      <c r="B1131" s="72"/>
      <c r="C1131" s="31"/>
      <c r="D1131" s="31"/>
    </row>
    <row r="1132" spans="2:4" x14ac:dyDescent="0.35">
      <c r="B1132" s="72"/>
      <c r="C1132" s="31"/>
      <c r="D1132" s="31"/>
    </row>
    <row r="1133" spans="2:4" x14ac:dyDescent="0.35">
      <c r="B1133" s="72"/>
      <c r="C1133" s="31"/>
      <c r="D1133" s="31"/>
    </row>
    <row r="1134" spans="2:4" x14ac:dyDescent="0.35">
      <c r="B1134" s="72"/>
      <c r="C1134" s="31"/>
      <c r="D1134" s="31"/>
    </row>
    <row r="1135" spans="2:4" x14ac:dyDescent="0.35">
      <c r="B1135" s="72"/>
      <c r="C1135" s="31"/>
      <c r="D1135" s="31"/>
    </row>
    <row r="1136" spans="2:4" x14ac:dyDescent="0.35">
      <c r="B1136" s="72"/>
      <c r="C1136" s="31"/>
      <c r="D1136" s="31"/>
    </row>
    <row r="1137" spans="2:4" x14ac:dyDescent="0.35">
      <c r="B1137" s="72"/>
      <c r="C1137" s="31"/>
      <c r="D1137" s="31"/>
    </row>
    <row r="1138" spans="2:4" x14ac:dyDescent="0.35">
      <c r="B1138" s="72"/>
      <c r="C1138" s="31"/>
      <c r="D1138" s="31"/>
    </row>
    <row r="1139" spans="2:4" x14ac:dyDescent="0.35">
      <c r="B1139" s="72"/>
      <c r="C1139" s="31"/>
      <c r="D1139" s="31"/>
    </row>
    <row r="1140" spans="2:4" x14ac:dyDescent="0.35">
      <c r="B1140" s="72"/>
      <c r="C1140" s="31"/>
      <c r="D1140" s="31"/>
    </row>
    <row r="1141" spans="2:4" x14ac:dyDescent="0.35">
      <c r="B1141" s="72"/>
      <c r="C1141" s="31"/>
      <c r="D1141" s="31"/>
    </row>
    <row r="1142" spans="2:4" x14ac:dyDescent="0.35">
      <c r="B1142" s="72"/>
      <c r="C1142" s="31"/>
      <c r="D1142" s="31"/>
    </row>
    <row r="1143" spans="2:4" x14ac:dyDescent="0.35">
      <c r="B1143" s="72"/>
      <c r="C1143" s="31"/>
      <c r="D1143" s="31"/>
    </row>
    <row r="1144" spans="2:4" x14ac:dyDescent="0.35">
      <c r="B1144" s="72"/>
      <c r="C1144" s="31"/>
      <c r="D1144" s="31"/>
    </row>
    <row r="1145" spans="2:4" x14ac:dyDescent="0.35">
      <c r="B1145" s="72"/>
      <c r="C1145" s="31"/>
      <c r="D1145" s="31"/>
    </row>
    <row r="1146" spans="2:4" x14ac:dyDescent="0.35">
      <c r="B1146" s="72"/>
      <c r="C1146" s="31"/>
      <c r="D1146" s="31"/>
    </row>
    <row r="1147" spans="2:4" x14ac:dyDescent="0.35">
      <c r="B1147" s="72"/>
      <c r="C1147" s="31"/>
      <c r="D1147" s="31"/>
    </row>
    <row r="1148" spans="2:4" x14ac:dyDescent="0.35">
      <c r="B1148" s="72"/>
      <c r="C1148" s="31"/>
      <c r="D1148" s="31"/>
    </row>
    <row r="1149" spans="2:4" x14ac:dyDescent="0.35">
      <c r="B1149" s="72"/>
      <c r="C1149" s="31"/>
      <c r="D1149" s="31"/>
    </row>
    <row r="1150" spans="2:4" x14ac:dyDescent="0.35">
      <c r="B1150" s="72"/>
      <c r="C1150" s="31"/>
      <c r="D1150" s="31"/>
    </row>
    <row r="1151" spans="2:4" x14ac:dyDescent="0.35">
      <c r="B1151" s="72"/>
      <c r="C1151" s="31"/>
      <c r="D1151" s="31"/>
    </row>
    <row r="1152" spans="2:4" x14ac:dyDescent="0.35">
      <c r="B1152" s="72"/>
      <c r="C1152" s="31"/>
      <c r="D1152" s="31"/>
    </row>
    <row r="1153" spans="2:4" x14ac:dyDescent="0.35">
      <c r="B1153" s="72"/>
      <c r="C1153" s="31"/>
      <c r="D1153" s="31"/>
    </row>
    <row r="1154" spans="2:4" x14ac:dyDescent="0.35">
      <c r="B1154" s="72"/>
      <c r="C1154" s="31"/>
      <c r="D1154" s="31"/>
    </row>
    <row r="1155" spans="2:4" x14ac:dyDescent="0.35">
      <c r="B1155" s="72"/>
      <c r="C1155" s="31"/>
      <c r="D1155" s="31"/>
    </row>
    <row r="1156" spans="2:4" x14ac:dyDescent="0.35">
      <c r="B1156" s="72"/>
      <c r="C1156" s="31"/>
      <c r="D1156" s="31"/>
    </row>
    <row r="1157" spans="2:4" x14ac:dyDescent="0.35">
      <c r="B1157" s="72"/>
      <c r="C1157" s="31"/>
      <c r="D1157" s="31"/>
    </row>
    <row r="1158" spans="2:4" x14ac:dyDescent="0.35">
      <c r="B1158" s="72"/>
      <c r="C1158" s="31"/>
      <c r="D1158" s="31"/>
    </row>
    <row r="1159" spans="2:4" x14ac:dyDescent="0.35">
      <c r="C1159" s="31"/>
      <c r="D1159" s="31"/>
    </row>
    <row r="1160" spans="2:4" x14ac:dyDescent="0.35">
      <c r="C1160" s="31"/>
      <c r="D1160" s="31"/>
    </row>
    <row r="1161" spans="2:4" x14ac:dyDescent="0.35">
      <c r="C1161" s="31"/>
      <c r="D1161" s="31"/>
    </row>
    <row r="1162" spans="2:4" x14ac:dyDescent="0.35">
      <c r="C1162" s="31"/>
      <c r="D1162" s="31"/>
    </row>
    <row r="1163" spans="2:4" x14ac:dyDescent="0.35">
      <c r="C1163" s="31"/>
      <c r="D1163" s="31"/>
    </row>
    <row r="1164" spans="2:4" x14ac:dyDescent="0.35">
      <c r="C1164" s="31"/>
      <c r="D1164" s="31"/>
    </row>
    <row r="1165" spans="2:4" x14ac:dyDescent="0.35">
      <c r="C1165" s="31"/>
      <c r="D1165" s="31"/>
    </row>
    <row r="1166" spans="2:4" x14ac:dyDescent="0.35">
      <c r="C1166" s="31"/>
      <c r="D1166" s="31"/>
    </row>
    <row r="1167" spans="2:4" x14ac:dyDescent="0.35">
      <c r="C1167" s="31"/>
      <c r="D1167" s="31"/>
    </row>
    <row r="1168" spans="2:4" x14ac:dyDescent="0.35">
      <c r="C1168" s="31"/>
      <c r="D1168" s="31"/>
    </row>
    <row r="1169" spans="3:4" x14ac:dyDescent="0.35">
      <c r="C1169" s="31"/>
      <c r="D1169" s="31"/>
    </row>
    <row r="1170" spans="3:4" x14ac:dyDescent="0.35">
      <c r="C1170" s="31"/>
      <c r="D1170" s="31"/>
    </row>
    <row r="1171" spans="3:4" x14ac:dyDescent="0.35">
      <c r="C1171" s="31"/>
      <c r="D1171" s="31"/>
    </row>
    <row r="1172" spans="3:4" x14ac:dyDescent="0.35">
      <c r="C1172" s="31"/>
      <c r="D1172" s="31"/>
    </row>
    <row r="1173" spans="3:4" x14ac:dyDescent="0.35">
      <c r="C1173" s="31"/>
      <c r="D1173" s="31"/>
    </row>
    <row r="1174" spans="3:4" x14ac:dyDescent="0.35">
      <c r="C1174" s="31"/>
      <c r="D1174" s="31"/>
    </row>
    <row r="1175" spans="3:4" x14ac:dyDescent="0.35">
      <c r="C1175" s="31"/>
      <c r="D1175" s="31"/>
    </row>
    <row r="1176" spans="3:4" x14ac:dyDescent="0.35">
      <c r="C1176" s="31"/>
      <c r="D1176" s="31"/>
    </row>
    <row r="1177" spans="3:4" x14ac:dyDescent="0.35">
      <c r="C1177" s="31"/>
      <c r="D1177" s="31"/>
    </row>
    <row r="1178" spans="3:4" x14ac:dyDescent="0.35">
      <c r="C1178" s="31"/>
      <c r="D1178" s="31"/>
    </row>
    <row r="1179" spans="3:4" x14ac:dyDescent="0.35">
      <c r="C1179" s="31"/>
      <c r="D1179" s="31"/>
    </row>
    <row r="1180" spans="3:4" x14ac:dyDescent="0.35">
      <c r="C1180" s="31"/>
      <c r="D1180" s="31"/>
    </row>
    <row r="1181" spans="3:4" x14ac:dyDescent="0.35">
      <c r="C1181" s="31"/>
      <c r="D1181" s="31"/>
    </row>
    <row r="1182" spans="3:4" x14ac:dyDescent="0.35">
      <c r="C1182" s="31"/>
      <c r="D1182" s="31"/>
    </row>
    <row r="1183" spans="3:4" x14ac:dyDescent="0.35">
      <c r="C1183" s="31"/>
      <c r="D1183" s="31"/>
    </row>
    <row r="1184" spans="3:4" x14ac:dyDescent="0.35">
      <c r="C1184" s="31"/>
      <c r="D1184" s="31"/>
    </row>
    <row r="1185" spans="3:4" x14ac:dyDescent="0.35">
      <c r="C1185" s="31"/>
      <c r="D1185" s="31"/>
    </row>
    <row r="1186" spans="3:4" x14ac:dyDescent="0.35">
      <c r="C1186" s="31"/>
      <c r="D1186" s="31"/>
    </row>
    <row r="1187" spans="3:4" x14ac:dyDescent="0.35">
      <c r="C1187" s="31"/>
      <c r="D1187" s="31"/>
    </row>
    <row r="1188" spans="3:4" x14ac:dyDescent="0.35">
      <c r="C1188" s="31"/>
      <c r="D1188" s="31"/>
    </row>
    <row r="1189" spans="3:4" x14ac:dyDescent="0.35">
      <c r="C1189" s="31"/>
      <c r="D1189" s="31"/>
    </row>
    <row r="1190" spans="3:4" x14ac:dyDescent="0.35">
      <c r="C1190" s="31"/>
      <c r="D1190" s="31"/>
    </row>
    <row r="1191" spans="3:4" x14ac:dyDescent="0.35">
      <c r="C1191" s="31"/>
      <c r="D1191" s="31"/>
    </row>
    <row r="1192" spans="3:4" x14ac:dyDescent="0.35">
      <c r="C1192" s="31"/>
      <c r="D1192" s="31"/>
    </row>
    <row r="1193" spans="3:4" x14ac:dyDescent="0.35">
      <c r="C1193" s="31"/>
      <c r="D1193" s="31"/>
    </row>
    <row r="1194" spans="3:4" x14ac:dyDescent="0.35">
      <c r="C1194" s="31"/>
      <c r="D1194" s="31"/>
    </row>
    <row r="1195" spans="3:4" x14ac:dyDescent="0.35">
      <c r="C1195" s="31"/>
      <c r="D1195" s="31"/>
    </row>
    <row r="1196" spans="3:4" x14ac:dyDescent="0.35">
      <c r="C1196" s="31"/>
      <c r="D1196" s="31"/>
    </row>
    <row r="1197" spans="3:4" x14ac:dyDescent="0.35">
      <c r="C1197" s="31"/>
      <c r="D1197" s="31"/>
    </row>
    <row r="1198" spans="3:4" x14ac:dyDescent="0.35">
      <c r="C1198" s="31"/>
      <c r="D1198" s="31"/>
    </row>
    <row r="1199" spans="3:4" x14ac:dyDescent="0.35">
      <c r="C1199" s="31"/>
      <c r="D1199" s="31"/>
    </row>
    <row r="1200" spans="3:4" x14ac:dyDescent="0.35">
      <c r="C1200" s="31"/>
      <c r="D1200" s="31"/>
    </row>
    <row r="1201" spans="3:4" x14ac:dyDescent="0.35">
      <c r="C1201" s="31"/>
      <c r="D1201" s="31"/>
    </row>
    <row r="1202" spans="3:4" x14ac:dyDescent="0.35">
      <c r="C1202" s="31"/>
      <c r="D1202" s="31"/>
    </row>
    <row r="1203" spans="3:4" x14ac:dyDescent="0.35">
      <c r="C1203" s="31"/>
      <c r="D1203" s="31"/>
    </row>
    <row r="1204" spans="3:4" x14ac:dyDescent="0.35">
      <c r="C1204" s="31"/>
      <c r="D1204" s="31"/>
    </row>
    <row r="1205" spans="3:4" x14ac:dyDescent="0.35">
      <c r="C1205" s="31"/>
      <c r="D1205" s="31"/>
    </row>
    <row r="1206" spans="3:4" x14ac:dyDescent="0.35">
      <c r="C1206" s="31"/>
      <c r="D1206" s="31"/>
    </row>
    <row r="1207" spans="3:4" x14ac:dyDescent="0.35">
      <c r="C1207" s="31"/>
      <c r="D1207" s="31"/>
    </row>
    <row r="1208" spans="3:4" x14ac:dyDescent="0.35">
      <c r="C1208" s="31"/>
      <c r="D1208" s="31"/>
    </row>
    <row r="1209" spans="3:4" x14ac:dyDescent="0.35">
      <c r="C1209" s="31"/>
      <c r="D1209" s="31"/>
    </row>
    <row r="1210" spans="3:4" x14ac:dyDescent="0.35">
      <c r="C1210" s="31"/>
      <c r="D1210" s="31"/>
    </row>
    <row r="1211" spans="3:4" x14ac:dyDescent="0.35">
      <c r="C1211" s="31"/>
      <c r="D1211" s="31"/>
    </row>
    <row r="1212" spans="3:4" x14ac:dyDescent="0.35">
      <c r="C1212" s="31"/>
      <c r="D1212" s="31"/>
    </row>
    <row r="1213" spans="3:4" x14ac:dyDescent="0.35">
      <c r="C1213" s="31"/>
      <c r="D1213" s="31"/>
    </row>
    <row r="1214" spans="3:4" x14ac:dyDescent="0.35">
      <c r="C1214" s="31"/>
      <c r="D1214" s="31"/>
    </row>
    <row r="1215" spans="3:4" x14ac:dyDescent="0.35">
      <c r="C1215" s="31"/>
      <c r="D1215" s="31"/>
    </row>
    <row r="1216" spans="3:4" x14ac:dyDescent="0.35">
      <c r="C1216" s="31"/>
      <c r="D1216" s="31"/>
    </row>
    <row r="1217" spans="3:4" x14ac:dyDescent="0.35">
      <c r="C1217" s="31"/>
      <c r="D1217" s="31"/>
    </row>
    <row r="1218" spans="3:4" x14ac:dyDescent="0.35">
      <c r="C1218" s="31"/>
      <c r="D1218" s="31"/>
    </row>
    <row r="1219" spans="3:4" x14ac:dyDescent="0.35">
      <c r="C1219" s="31"/>
      <c r="D1219" s="31"/>
    </row>
    <row r="1220" spans="3:4" x14ac:dyDescent="0.35">
      <c r="C1220" s="31"/>
      <c r="D1220" s="31"/>
    </row>
    <row r="1221" spans="3:4" x14ac:dyDescent="0.35">
      <c r="C1221" s="31"/>
      <c r="D1221" s="31"/>
    </row>
    <row r="1222" spans="3:4" x14ac:dyDescent="0.35">
      <c r="C1222" s="31"/>
      <c r="D1222" s="31"/>
    </row>
    <row r="1223" spans="3:4" x14ac:dyDescent="0.35">
      <c r="C1223" s="31"/>
      <c r="D1223" s="31"/>
    </row>
    <row r="1224" spans="3:4" x14ac:dyDescent="0.35">
      <c r="C1224" s="31"/>
      <c r="D1224" s="31"/>
    </row>
    <row r="1225" spans="3:4" x14ac:dyDescent="0.35">
      <c r="C1225" s="31"/>
      <c r="D1225" s="31"/>
    </row>
    <row r="1226" spans="3:4" x14ac:dyDescent="0.35">
      <c r="C1226" s="31"/>
      <c r="D1226" s="31"/>
    </row>
    <row r="1227" spans="3:4" x14ac:dyDescent="0.35">
      <c r="C1227" s="31"/>
      <c r="D1227" s="31"/>
    </row>
    <row r="1228" spans="3:4" x14ac:dyDescent="0.35">
      <c r="C1228" s="31"/>
      <c r="D1228" s="31"/>
    </row>
    <row r="1229" spans="3:4" x14ac:dyDescent="0.35">
      <c r="C1229" s="31"/>
      <c r="D1229" s="31"/>
    </row>
    <row r="1230" spans="3:4" x14ac:dyDescent="0.35">
      <c r="C1230" s="31"/>
      <c r="D1230" s="31"/>
    </row>
    <row r="1231" spans="3:4" x14ac:dyDescent="0.35">
      <c r="C1231" s="31"/>
      <c r="D1231" s="31"/>
    </row>
    <row r="1232" spans="3:4" x14ac:dyDescent="0.35">
      <c r="C1232" s="31"/>
      <c r="D1232" s="31"/>
    </row>
    <row r="1233" spans="3:4" x14ac:dyDescent="0.35">
      <c r="C1233" s="31"/>
      <c r="D1233" s="31"/>
    </row>
    <row r="1234" spans="3:4" x14ac:dyDescent="0.35">
      <c r="C1234" s="31"/>
      <c r="D1234" s="31"/>
    </row>
    <row r="1235" spans="3:4" x14ac:dyDescent="0.35">
      <c r="C1235" s="31"/>
      <c r="D1235" s="31"/>
    </row>
    <row r="1236" spans="3:4" x14ac:dyDescent="0.35">
      <c r="C1236" s="31"/>
      <c r="D1236" s="31"/>
    </row>
    <row r="1237" spans="3:4" x14ac:dyDescent="0.35">
      <c r="C1237" s="31"/>
      <c r="D1237" s="31"/>
    </row>
    <row r="1238" spans="3:4" x14ac:dyDescent="0.35">
      <c r="C1238" s="31"/>
      <c r="D1238" s="31"/>
    </row>
    <row r="1239" spans="3:4" x14ac:dyDescent="0.35">
      <c r="C1239" s="31"/>
      <c r="D1239" s="31"/>
    </row>
    <row r="1240" spans="3:4" x14ac:dyDescent="0.35">
      <c r="C1240" s="31"/>
      <c r="D1240" s="31"/>
    </row>
    <row r="1241" spans="3:4" x14ac:dyDescent="0.35">
      <c r="C1241" s="31"/>
      <c r="D1241" s="31"/>
    </row>
    <row r="1242" spans="3:4" x14ac:dyDescent="0.35">
      <c r="C1242" s="31"/>
      <c r="D1242" s="31"/>
    </row>
    <row r="1243" spans="3:4" x14ac:dyDescent="0.35">
      <c r="C1243" s="31"/>
      <c r="D1243" s="31"/>
    </row>
    <row r="1244" spans="3:4" x14ac:dyDescent="0.35">
      <c r="C1244" s="31"/>
      <c r="D1244" s="31"/>
    </row>
    <row r="1245" spans="3:4" x14ac:dyDescent="0.35">
      <c r="C1245" s="31"/>
      <c r="D1245" s="31"/>
    </row>
    <row r="1246" spans="3:4" x14ac:dyDescent="0.35">
      <c r="C1246" s="31"/>
      <c r="D1246" s="31"/>
    </row>
    <row r="1247" spans="3:4" x14ac:dyDescent="0.35">
      <c r="C1247" s="31"/>
      <c r="D1247" s="31"/>
    </row>
    <row r="1248" spans="3:4" x14ac:dyDescent="0.35">
      <c r="C1248" s="31"/>
      <c r="D1248" s="31"/>
    </row>
    <row r="1249" spans="3:4" x14ac:dyDescent="0.35">
      <c r="C1249" s="31"/>
      <c r="D1249" s="31"/>
    </row>
    <row r="1250" spans="3:4" x14ac:dyDescent="0.35">
      <c r="C1250" s="31"/>
      <c r="D1250" s="31"/>
    </row>
    <row r="1251" spans="3:4" x14ac:dyDescent="0.35">
      <c r="C1251" s="31"/>
      <c r="D1251" s="31"/>
    </row>
    <row r="1252" spans="3:4" x14ac:dyDescent="0.35">
      <c r="C1252" s="31"/>
      <c r="D1252" s="31"/>
    </row>
    <row r="1253" spans="3:4" x14ac:dyDescent="0.35">
      <c r="C1253" s="31"/>
      <c r="D1253" s="31"/>
    </row>
    <row r="1254" spans="3:4" x14ac:dyDescent="0.35">
      <c r="C1254" s="31"/>
      <c r="D1254" s="31"/>
    </row>
    <row r="1255" spans="3:4" x14ac:dyDescent="0.35">
      <c r="C1255" s="31"/>
      <c r="D1255" s="31"/>
    </row>
    <row r="1256" spans="3:4" x14ac:dyDescent="0.35">
      <c r="C1256" s="31"/>
      <c r="D1256" s="31"/>
    </row>
    <row r="1257" spans="3:4" x14ac:dyDescent="0.35">
      <c r="C1257" s="31"/>
      <c r="D1257" s="31"/>
    </row>
    <row r="1258" spans="3:4" x14ac:dyDescent="0.35">
      <c r="C1258" s="31"/>
      <c r="D1258" s="31"/>
    </row>
    <row r="1259" spans="3:4" x14ac:dyDescent="0.35">
      <c r="C1259" s="31"/>
      <c r="D1259" s="31"/>
    </row>
    <row r="1260" spans="3:4" x14ac:dyDescent="0.35">
      <c r="C1260" s="31"/>
      <c r="D1260" s="31"/>
    </row>
    <row r="1261" spans="3:4" x14ac:dyDescent="0.35">
      <c r="C1261" s="31"/>
      <c r="D1261" s="31"/>
    </row>
    <row r="1262" spans="3:4" x14ac:dyDescent="0.35">
      <c r="C1262" s="31"/>
      <c r="D1262" s="31"/>
    </row>
    <row r="1263" spans="3:4" x14ac:dyDescent="0.35">
      <c r="C1263" s="31"/>
      <c r="D1263" s="31"/>
    </row>
    <row r="1264" spans="3:4" x14ac:dyDescent="0.35">
      <c r="C1264" s="31"/>
      <c r="D1264" s="31"/>
    </row>
    <row r="1265" spans="3:4" x14ac:dyDescent="0.35">
      <c r="C1265" s="31"/>
      <c r="D1265" s="31"/>
    </row>
    <row r="1266" spans="3:4" x14ac:dyDescent="0.35">
      <c r="C1266" s="31"/>
      <c r="D1266" s="31"/>
    </row>
    <row r="1267" spans="3:4" x14ac:dyDescent="0.35">
      <c r="C1267" s="31"/>
      <c r="D1267" s="31"/>
    </row>
    <row r="1268" spans="3:4" x14ac:dyDescent="0.35">
      <c r="C1268" s="31"/>
      <c r="D1268" s="31"/>
    </row>
    <row r="1269" spans="3:4" x14ac:dyDescent="0.35">
      <c r="C1269" s="31"/>
      <c r="D1269" s="31"/>
    </row>
    <row r="1270" spans="3:4" x14ac:dyDescent="0.35">
      <c r="C1270" s="31"/>
      <c r="D1270" s="31"/>
    </row>
    <row r="1271" spans="3:4" x14ac:dyDescent="0.35">
      <c r="C1271" s="31"/>
      <c r="D1271" s="31"/>
    </row>
    <row r="1272" spans="3:4" x14ac:dyDescent="0.35">
      <c r="C1272" s="31"/>
      <c r="D1272" s="31"/>
    </row>
    <row r="1273" spans="3:4" x14ac:dyDescent="0.35">
      <c r="C1273" s="31"/>
      <c r="D1273" s="31"/>
    </row>
    <row r="1274" spans="3:4" x14ac:dyDescent="0.35">
      <c r="C1274" s="31"/>
      <c r="D1274" s="31"/>
    </row>
    <row r="1275" spans="3:4" x14ac:dyDescent="0.35">
      <c r="C1275" s="31"/>
      <c r="D1275" s="31"/>
    </row>
    <row r="1276" spans="3:4" x14ac:dyDescent="0.35">
      <c r="C1276" s="31"/>
      <c r="D1276" s="31"/>
    </row>
    <row r="1277" spans="3:4" x14ac:dyDescent="0.35">
      <c r="C1277" s="31"/>
      <c r="D1277" s="31"/>
    </row>
    <row r="1278" spans="3:4" x14ac:dyDescent="0.35">
      <c r="C1278" s="31"/>
      <c r="D1278" s="31"/>
    </row>
    <row r="1279" spans="3:4" x14ac:dyDescent="0.35">
      <c r="C1279" s="31"/>
      <c r="D1279" s="31"/>
    </row>
    <row r="1280" spans="3:4" x14ac:dyDescent="0.35">
      <c r="C1280" s="31"/>
      <c r="D1280" s="31"/>
    </row>
    <row r="1281" spans="3:4" x14ac:dyDescent="0.35">
      <c r="C1281" s="31"/>
      <c r="D1281" s="31"/>
    </row>
    <row r="1282" spans="3:4" x14ac:dyDescent="0.35">
      <c r="C1282" s="31"/>
      <c r="D1282" s="31"/>
    </row>
    <row r="1283" spans="3:4" x14ac:dyDescent="0.35">
      <c r="C1283" s="31"/>
      <c r="D1283" s="31"/>
    </row>
    <row r="1284" spans="3:4" x14ac:dyDescent="0.35">
      <c r="C1284" s="31"/>
      <c r="D1284" s="31"/>
    </row>
    <row r="1285" spans="3:4" x14ac:dyDescent="0.35">
      <c r="C1285" s="31"/>
      <c r="D1285" s="31"/>
    </row>
    <row r="1286" spans="3:4" x14ac:dyDescent="0.35">
      <c r="C1286" s="31"/>
      <c r="D1286" s="31"/>
    </row>
    <row r="1287" spans="3:4" x14ac:dyDescent="0.35">
      <c r="C1287" s="31"/>
      <c r="D1287" s="31"/>
    </row>
    <row r="1288" spans="3:4" x14ac:dyDescent="0.35">
      <c r="C1288" s="31"/>
      <c r="D1288" s="31"/>
    </row>
    <row r="1289" spans="3:4" x14ac:dyDescent="0.35">
      <c r="C1289" s="31"/>
      <c r="D1289" s="31"/>
    </row>
    <row r="1290" spans="3:4" x14ac:dyDescent="0.35">
      <c r="C1290" s="31"/>
      <c r="D1290" s="31"/>
    </row>
    <row r="1291" spans="3:4" x14ac:dyDescent="0.35">
      <c r="C1291" s="31"/>
      <c r="D1291" s="31"/>
    </row>
    <row r="1292" spans="3:4" x14ac:dyDescent="0.35">
      <c r="C1292" s="31"/>
      <c r="D1292" s="31"/>
    </row>
    <row r="1293" spans="3:4" x14ac:dyDescent="0.35">
      <c r="C1293" s="31"/>
      <c r="D1293" s="31"/>
    </row>
    <row r="1294" spans="3:4" x14ac:dyDescent="0.35">
      <c r="C1294" s="31"/>
      <c r="D1294" s="31"/>
    </row>
    <row r="1295" spans="3:4" x14ac:dyDescent="0.35">
      <c r="C1295" s="31"/>
      <c r="D1295" s="31"/>
    </row>
    <row r="1296" spans="3:4" x14ac:dyDescent="0.35">
      <c r="C1296" s="31"/>
      <c r="D1296" s="31"/>
    </row>
    <row r="1297" spans="3:4" x14ac:dyDescent="0.35">
      <c r="C1297" s="31"/>
      <c r="D1297" s="31"/>
    </row>
    <row r="1298" spans="3:4" x14ac:dyDescent="0.35">
      <c r="C1298" s="31"/>
      <c r="D1298" s="31"/>
    </row>
    <row r="1299" spans="3:4" x14ac:dyDescent="0.35">
      <c r="C1299" s="31"/>
      <c r="D1299" s="31"/>
    </row>
    <row r="1300" spans="3:4" x14ac:dyDescent="0.35">
      <c r="C1300" s="31"/>
      <c r="D1300" s="31"/>
    </row>
    <row r="1301" spans="3:4" x14ac:dyDescent="0.35">
      <c r="C1301" s="31"/>
      <c r="D1301" s="31"/>
    </row>
    <row r="1302" spans="3:4" x14ac:dyDescent="0.35">
      <c r="C1302" s="31"/>
      <c r="D1302" s="31"/>
    </row>
    <row r="1303" spans="3:4" x14ac:dyDescent="0.35">
      <c r="C1303" s="31"/>
      <c r="D1303" s="31"/>
    </row>
    <row r="1304" spans="3:4" x14ac:dyDescent="0.35">
      <c r="C1304" s="31"/>
      <c r="D1304" s="31"/>
    </row>
    <row r="1305" spans="3:4" x14ac:dyDescent="0.35">
      <c r="C1305" s="31"/>
      <c r="D1305" s="31"/>
    </row>
    <row r="1306" spans="3:4" x14ac:dyDescent="0.35">
      <c r="C1306" s="31"/>
      <c r="D1306" s="31"/>
    </row>
    <row r="1307" spans="3:4" x14ac:dyDescent="0.35">
      <c r="C1307" s="31"/>
      <c r="D1307" s="31"/>
    </row>
    <row r="1308" spans="3:4" x14ac:dyDescent="0.35">
      <c r="C1308" s="31"/>
      <c r="D1308" s="31"/>
    </row>
    <row r="1309" spans="3:4" x14ac:dyDescent="0.35">
      <c r="C1309" s="31"/>
      <c r="D1309" s="31"/>
    </row>
    <row r="1310" spans="3:4" x14ac:dyDescent="0.35">
      <c r="C1310" s="31"/>
      <c r="D1310" s="31"/>
    </row>
    <row r="1311" spans="3:4" x14ac:dyDescent="0.35">
      <c r="C1311" s="31"/>
      <c r="D1311" s="31"/>
    </row>
    <row r="1312" spans="3:4" x14ac:dyDescent="0.35">
      <c r="C1312" s="31"/>
      <c r="D1312" s="31"/>
    </row>
    <row r="1313" spans="3:4" x14ac:dyDescent="0.35">
      <c r="C1313" s="31"/>
      <c r="D1313" s="31"/>
    </row>
    <row r="1314" spans="3:4" x14ac:dyDescent="0.35">
      <c r="C1314" s="31"/>
      <c r="D1314" s="31"/>
    </row>
    <row r="1315" spans="3:4" x14ac:dyDescent="0.35">
      <c r="C1315" s="31"/>
      <c r="D1315" s="31"/>
    </row>
    <row r="1316" spans="3:4" x14ac:dyDescent="0.35">
      <c r="C1316" s="31"/>
      <c r="D1316" s="31"/>
    </row>
  </sheetData>
  <mergeCells count="1">
    <mergeCell ref="E1:J2"/>
  </mergeCells>
  <dataValidations count="3">
    <dataValidation type="list" showInputMessage="1" showErrorMessage="1" promptTitle="Months" sqref="B20:B994">
      <formula1>$BF:$BF</formula1>
    </dataValidation>
    <dataValidation type="list" allowBlank="1" showInputMessage="1" showErrorMessage="1" sqref="C11">
      <formula1>$BB:$BB</formula1>
    </dataValidation>
    <dataValidation type="list" allowBlank="1" showInputMessage="1" showErrorMessage="1" sqref="C14">
      <formula1>$BA:$BA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4"/>
  <sheetViews>
    <sheetView showGridLines="0" tabSelected="1" workbookViewId="0">
      <selection activeCell="G9" sqref="G9"/>
    </sheetView>
  </sheetViews>
  <sheetFormatPr defaultRowHeight="14.5" x14ac:dyDescent="0.35"/>
  <cols>
    <col min="1" max="2" width="8.7265625" style="1"/>
    <col min="3" max="3" width="13.36328125" style="1" bestFit="1" customWidth="1"/>
    <col min="4" max="4" width="20.453125" style="31" customWidth="1"/>
    <col min="5" max="5" width="18.54296875" style="1" bestFit="1" customWidth="1"/>
    <col min="6" max="6" width="13.453125" style="31" bestFit="1" customWidth="1"/>
    <col min="7" max="7" width="26" style="89" bestFit="1" customWidth="1"/>
    <col min="8" max="19" width="8.7265625" style="1"/>
    <col min="20" max="20" width="12.90625" style="1" bestFit="1" customWidth="1"/>
    <col min="21" max="21" width="14.6328125" style="31" bestFit="1" customWidth="1"/>
    <col min="22" max="16384" width="8.7265625" style="1"/>
  </cols>
  <sheetData>
    <row r="2" spans="2:21" x14ac:dyDescent="0.35">
      <c r="B2" s="22"/>
      <c r="C2" s="73" t="s">
        <v>57</v>
      </c>
      <c r="D2" s="74"/>
      <c r="E2" s="75"/>
      <c r="F2" s="74"/>
      <c r="G2" s="76"/>
      <c r="S2" s="77" t="s">
        <v>58</v>
      </c>
      <c r="T2" s="78" t="s">
        <v>59</v>
      </c>
      <c r="U2" s="79">
        <v>5000000</v>
      </c>
    </row>
    <row r="3" spans="2:21" ht="34" customHeight="1" x14ac:dyDescent="0.35">
      <c r="B3" s="80" t="s">
        <v>60</v>
      </c>
      <c r="C3" s="80" t="s">
        <v>61</v>
      </c>
      <c r="D3" s="81" t="s">
        <v>62</v>
      </c>
      <c r="E3" s="80" t="s">
        <v>63</v>
      </c>
      <c r="F3" s="81" t="s">
        <v>64</v>
      </c>
      <c r="G3" s="82" t="s">
        <v>65</v>
      </c>
      <c r="T3" s="78" t="s">
        <v>66</v>
      </c>
      <c r="U3" s="79">
        <v>150000</v>
      </c>
    </row>
    <row r="4" spans="2:21" ht="26" customHeight="1" x14ac:dyDescent="0.35">
      <c r="B4" s="83" t="s">
        <v>67</v>
      </c>
      <c r="C4" s="84" t="s">
        <v>59</v>
      </c>
      <c r="D4" s="85">
        <f>'[1]Savings Plan'!$C$12</f>
        <v>40000.000000000029</v>
      </c>
      <c r="E4" s="86">
        <v>1</v>
      </c>
      <c r="F4" s="85">
        <f>_xlfn.IFNA(VLOOKUP(C4,T:U,2,FALSE),"")</f>
        <v>5000000</v>
      </c>
      <c r="G4" s="87">
        <f t="array" ref="G4">IFERROR(F4/PRODUCT(IF(D4:E4&lt;&gt;0,D4:E4)),"")</f>
        <v>124.99999999999991</v>
      </c>
      <c r="T4" s="78" t="s">
        <v>68</v>
      </c>
      <c r="U4" s="79">
        <v>100000</v>
      </c>
    </row>
    <row r="5" spans="2:21" x14ac:dyDescent="0.35">
      <c r="B5" s="67"/>
      <c r="C5" s="67"/>
      <c r="D5" s="27"/>
      <c r="E5" s="67"/>
      <c r="F5" s="27"/>
      <c r="G5" s="88">
        <f>G4/12</f>
        <v>10.416666666666659</v>
      </c>
      <c r="T5" s="78" t="s">
        <v>69</v>
      </c>
      <c r="U5" s="79">
        <v>5000000</v>
      </c>
    </row>
    <row r="6" spans="2:21" x14ac:dyDescent="0.35">
      <c r="B6" s="67"/>
      <c r="C6" s="67"/>
      <c r="D6" s="27"/>
      <c r="E6" s="67"/>
      <c r="F6" s="27"/>
      <c r="G6" s="88"/>
      <c r="T6" s="78" t="s">
        <v>70</v>
      </c>
      <c r="U6" s="79">
        <v>45000</v>
      </c>
    </row>
    <row r="7" spans="2:21" x14ac:dyDescent="0.35">
      <c r="B7" s="67"/>
      <c r="C7" s="67"/>
      <c r="D7" s="27"/>
      <c r="E7" s="67"/>
      <c r="F7" s="27"/>
      <c r="G7" s="88"/>
      <c r="T7" s="78" t="s">
        <v>11</v>
      </c>
      <c r="U7" s="79">
        <v>100000</v>
      </c>
    </row>
    <row r="8" spans="2:21" x14ac:dyDescent="0.35">
      <c r="T8" s="78" t="s">
        <v>71</v>
      </c>
      <c r="U8" s="79">
        <v>460000</v>
      </c>
    </row>
    <row r="9" spans="2:21" ht="18.5" x14ac:dyDescent="0.45">
      <c r="D9" s="90" t="s">
        <v>72</v>
      </c>
      <c r="E9" s="90"/>
      <c r="T9" s="78"/>
      <c r="U9" s="79"/>
    </row>
    <row r="10" spans="2:21" x14ac:dyDescent="0.35">
      <c r="D10" s="26" t="s">
        <v>47</v>
      </c>
      <c r="E10" s="26">
        <f>'[1]Savings Plan'!C12</f>
        <v>40000.000000000029</v>
      </c>
    </row>
    <row r="11" spans="2:21" x14ac:dyDescent="0.35">
      <c r="D11" s="26" t="s">
        <v>73</v>
      </c>
      <c r="E11" s="91">
        <v>13</v>
      </c>
    </row>
    <row r="12" spans="2:21" x14ac:dyDescent="0.35">
      <c r="D12" s="26" t="s">
        <v>74</v>
      </c>
      <c r="E12" s="26">
        <f>PRODUCT(E10:E11)</f>
        <v>520000.00000000035</v>
      </c>
    </row>
    <row r="14" spans="2:21" x14ac:dyDescent="0.35">
      <c r="E14" s="1" t="s">
        <v>75</v>
      </c>
    </row>
  </sheetData>
  <dataValidations count="1">
    <dataValidation type="list" allowBlank="1" showInputMessage="1" showErrorMessage="1" sqref="C4">
      <formula1>$T:$T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'[Savings Template.xlsx]Savings Plan'!#REF!</xm:f>
          </x14:formula1>
          <xm:sqref>E11 E4:E7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2022-10-16T05:45:28Z</dcterms:modified>
</cp:coreProperties>
</file>