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3800" windowHeight="7980"/>
  </bookViews>
  <sheets>
    <sheet name="シート1" sheetId="1" r:id="rId1"/>
    <sheet name="シート3" sheetId="2" r:id="rId2"/>
  </sheets>
  <calcPr calcId="152511"/>
</workbook>
</file>

<file path=xl/calcChain.xml><?xml version="1.0" encoding="utf-8"?>
<calcChain xmlns="http://schemas.openxmlformats.org/spreadsheetml/2006/main">
  <c r="P16" i="1" l="1"/>
  <c r="Q16" i="1"/>
  <c r="R16" i="1"/>
  <c r="S16" i="1"/>
  <c r="T16" i="1"/>
  <c r="U16" i="1"/>
  <c r="V16" i="1"/>
  <c r="W16" i="1"/>
  <c r="X16" i="1"/>
  <c r="Y16" i="1"/>
  <c r="AA11" i="1"/>
  <c r="AA12" i="1"/>
  <c r="AA13" i="1"/>
  <c r="AA14" i="1"/>
  <c r="AA15" i="1"/>
  <c r="P17" i="1"/>
  <c r="Q17" i="1"/>
  <c r="R17" i="1"/>
  <c r="S17" i="1"/>
  <c r="T17" i="1"/>
  <c r="U17" i="1"/>
  <c r="V17" i="1"/>
  <c r="W17" i="1"/>
  <c r="X17" i="1"/>
  <c r="Y17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B36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  <c r="C2" i="1" l="1"/>
  <c r="F2" i="1"/>
  <c r="C3" i="1"/>
  <c r="F3" i="1"/>
  <c r="C4" i="1"/>
  <c r="F4" i="1"/>
  <c r="C5" i="1"/>
  <c r="F5" i="1"/>
  <c r="C6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C43" i="1"/>
  <c r="F43" i="1"/>
  <c r="C44" i="1"/>
  <c r="F44" i="1"/>
  <c r="C45" i="1"/>
  <c r="F45" i="1"/>
  <c r="C46" i="1"/>
  <c r="F46" i="1"/>
  <c r="C47" i="1"/>
  <c r="F47" i="1"/>
  <c r="C48" i="1"/>
  <c r="F48" i="1"/>
  <c r="C49" i="1"/>
  <c r="F49" i="1"/>
  <c r="C50" i="1"/>
  <c r="F50" i="1"/>
  <c r="C51" i="1"/>
  <c r="F51" i="1"/>
  <c r="D51" i="1" l="1"/>
  <c r="I51" i="1" s="1"/>
  <c r="K51" i="1" s="1"/>
  <c r="D50" i="1"/>
  <c r="I50" i="1" s="1"/>
  <c r="K50" i="1" s="1"/>
  <c r="D49" i="1"/>
  <c r="I49" i="1" s="1"/>
  <c r="K49" i="1" s="1"/>
  <c r="D48" i="1"/>
  <c r="I48" i="1" s="1"/>
  <c r="K48" i="1" s="1"/>
  <c r="D47" i="1"/>
  <c r="I47" i="1" s="1"/>
  <c r="K47" i="1" s="1"/>
  <c r="D46" i="1"/>
  <c r="I46" i="1" s="1"/>
  <c r="K46" i="1" s="1"/>
  <c r="D45" i="1"/>
  <c r="I45" i="1" s="1"/>
  <c r="K45" i="1" s="1"/>
  <c r="D44" i="1"/>
  <c r="I44" i="1" s="1"/>
  <c r="K44" i="1" s="1"/>
  <c r="D43" i="1"/>
  <c r="I43" i="1" s="1"/>
  <c r="K43" i="1" s="1"/>
  <c r="D42" i="1"/>
  <c r="I42" i="1" s="1"/>
  <c r="K42" i="1" s="1"/>
  <c r="G51" i="1"/>
  <c r="J51" i="1" s="1"/>
  <c r="G50" i="1"/>
  <c r="J50" i="1" s="1"/>
  <c r="G49" i="1"/>
  <c r="J49" i="1" s="1"/>
  <c r="G48" i="1"/>
  <c r="J48" i="1" s="1"/>
  <c r="G47" i="1"/>
  <c r="J47" i="1" s="1"/>
  <c r="G46" i="1"/>
  <c r="J46" i="1" s="1"/>
  <c r="G45" i="1"/>
  <c r="J45" i="1" s="1"/>
  <c r="G44" i="1"/>
  <c r="J44" i="1" s="1"/>
  <c r="G43" i="1"/>
  <c r="J43" i="1" s="1"/>
  <c r="G42" i="1"/>
  <c r="J42" i="1" s="1"/>
  <c r="D41" i="1"/>
  <c r="I41" i="1" s="1"/>
  <c r="K41" i="1" s="1"/>
  <c r="G41" i="1"/>
  <c r="J41" i="1" s="1"/>
  <c r="D40" i="1"/>
  <c r="I40" i="1" s="1"/>
  <c r="K40" i="1" s="1"/>
  <c r="D39" i="1"/>
  <c r="I39" i="1" s="1"/>
  <c r="K39" i="1" s="1"/>
  <c r="D38" i="1"/>
  <c r="I38" i="1" s="1"/>
  <c r="K38" i="1" s="1"/>
  <c r="D37" i="1"/>
  <c r="I37" i="1" s="1"/>
  <c r="K37" i="1" s="1"/>
  <c r="D36" i="1"/>
  <c r="I36" i="1" s="1"/>
  <c r="K36" i="1" s="1"/>
  <c r="D35" i="1"/>
  <c r="I35" i="1" s="1"/>
  <c r="K35" i="1" s="1"/>
  <c r="D34" i="1"/>
  <c r="I34" i="1" s="1"/>
  <c r="K34" i="1" s="1"/>
  <c r="D33" i="1"/>
  <c r="I33" i="1" s="1"/>
  <c r="K33" i="1" s="1"/>
  <c r="D32" i="1"/>
  <c r="I32" i="1" s="1"/>
  <c r="K32" i="1" s="1"/>
  <c r="D31" i="1"/>
  <c r="I31" i="1" s="1"/>
  <c r="K31" i="1" s="1"/>
  <c r="D30" i="1"/>
  <c r="I30" i="1" s="1"/>
  <c r="K30" i="1" s="1"/>
  <c r="D29" i="1"/>
  <c r="I29" i="1" s="1"/>
  <c r="K29" i="1" s="1"/>
  <c r="D28" i="1"/>
  <c r="I28" i="1" s="1"/>
  <c r="K28" i="1" s="1"/>
  <c r="D27" i="1"/>
  <c r="I27" i="1" s="1"/>
  <c r="K27" i="1" s="1"/>
  <c r="D26" i="1"/>
  <c r="I26" i="1" s="1"/>
  <c r="K26" i="1" s="1"/>
  <c r="D25" i="1"/>
  <c r="I25" i="1" s="1"/>
  <c r="K25" i="1" s="1"/>
  <c r="D24" i="1"/>
  <c r="I24" i="1" s="1"/>
  <c r="K24" i="1" s="1"/>
  <c r="D23" i="1"/>
  <c r="I23" i="1" s="1"/>
  <c r="K23" i="1" s="1"/>
  <c r="D22" i="1"/>
  <c r="I22" i="1" s="1"/>
  <c r="K22" i="1" s="1"/>
  <c r="G40" i="1"/>
  <c r="J40" i="1" s="1"/>
  <c r="G39" i="1"/>
  <c r="J39" i="1" s="1"/>
  <c r="G38" i="1"/>
  <c r="J38" i="1" s="1"/>
  <c r="G37" i="1"/>
  <c r="J37" i="1" s="1"/>
  <c r="G36" i="1"/>
  <c r="J36" i="1" s="1"/>
  <c r="G35" i="1"/>
  <c r="J35" i="1" s="1"/>
  <c r="G34" i="1"/>
  <c r="J34" i="1" s="1"/>
  <c r="G33" i="1"/>
  <c r="J33" i="1" s="1"/>
  <c r="G32" i="1"/>
  <c r="J32" i="1" s="1"/>
  <c r="G31" i="1"/>
  <c r="J31" i="1" s="1"/>
  <c r="G30" i="1"/>
  <c r="J30" i="1" s="1"/>
  <c r="G29" i="1"/>
  <c r="J29" i="1" s="1"/>
  <c r="G28" i="1"/>
  <c r="J28" i="1" s="1"/>
  <c r="G27" i="1"/>
  <c r="J27" i="1" s="1"/>
  <c r="G26" i="1"/>
  <c r="J26" i="1" s="1"/>
  <c r="G25" i="1"/>
  <c r="J25" i="1" s="1"/>
  <c r="G24" i="1"/>
  <c r="J24" i="1" s="1"/>
  <c r="G23" i="1"/>
  <c r="J23" i="1" s="1"/>
  <c r="G22" i="1"/>
  <c r="J22" i="1" s="1"/>
  <c r="D21" i="1"/>
  <c r="I21" i="1" s="1"/>
  <c r="K21" i="1" s="1"/>
  <c r="D20" i="1"/>
  <c r="I20" i="1" s="1"/>
  <c r="K20" i="1" s="1"/>
  <c r="D19" i="1"/>
  <c r="I19" i="1" s="1"/>
  <c r="K19" i="1" s="1"/>
  <c r="D18" i="1"/>
  <c r="I18" i="1" s="1"/>
  <c r="K18" i="1" s="1"/>
  <c r="D17" i="1"/>
  <c r="I17" i="1" s="1"/>
  <c r="K17" i="1" s="1"/>
  <c r="D16" i="1"/>
  <c r="I16" i="1" s="1"/>
  <c r="K16" i="1" s="1"/>
  <c r="D15" i="1"/>
  <c r="I15" i="1" s="1"/>
  <c r="K15" i="1" s="1"/>
  <c r="D14" i="1"/>
  <c r="I14" i="1" s="1"/>
  <c r="K14" i="1" s="1"/>
  <c r="D13" i="1"/>
  <c r="I13" i="1" s="1"/>
  <c r="K13" i="1" s="1"/>
  <c r="D12" i="1"/>
  <c r="I12" i="1" s="1"/>
  <c r="K12" i="1" s="1"/>
  <c r="D11" i="1"/>
  <c r="I11" i="1" s="1"/>
  <c r="K11" i="1" s="1"/>
  <c r="D10" i="1"/>
  <c r="I10" i="1" s="1"/>
  <c r="K10" i="1" s="1"/>
  <c r="D9" i="1"/>
  <c r="I9" i="1" s="1"/>
  <c r="K9" i="1" s="1"/>
  <c r="D8" i="1"/>
  <c r="I8" i="1" s="1"/>
  <c r="K8" i="1" s="1"/>
  <c r="D7" i="1"/>
  <c r="I7" i="1" s="1"/>
  <c r="K7" i="1" s="1"/>
  <c r="D6" i="1"/>
  <c r="I6" i="1" s="1"/>
  <c r="K6" i="1" s="1"/>
  <c r="D5" i="1"/>
  <c r="I5" i="1" s="1"/>
  <c r="K5" i="1" s="1"/>
  <c r="D4" i="1"/>
  <c r="I4" i="1" s="1"/>
  <c r="K4" i="1" s="1"/>
  <c r="D3" i="1"/>
  <c r="I3" i="1" s="1"/>
  <c r="K3" i="1" s="1"/>
  <c r="D2" i="1"/>
  <c r="I2" i="1" s="1"/>
  <c r="K2" i="1" s="1"/>
  <c r="G21" i="1"/>
  <c r="J21" i="1" s="1"/>
  <c r="G20" i="1"/>
  <c r="J20" i="1" s="1"/>
  <c r="G19" i="1"/>
  <c r="J19" i="1" s="1"/>
  <c r="G18" i="1"/>
  <c r="J18" i="1" s="1"/>
  <c r="G17" i="1"/>
  <c r="J17" i="1" s="1"/>
  <c r="G16" i="1"/>
  <c r="J16" i="1" s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J5" i="1" s="1"/>
  <c r="G4" i="1"/>
  <c r="J4" i="1" s="1"/>
  <c r="G3" i="1"/>
  <c r="J3" i="1" s="1"/>
  <c r="G2" i="1"/>
  <c r="J2" i="1" s="1"/>
  <c r="Y15" i="1" l="1"/>
  <c r="X15" i="1"/>
  <c r="W15" i="1"/>
  <c r="V15" i="1"/>
  <c r="U15" i="1"/>
  <c r="T15" i="1"/>
  <c r="S15" i="1"/>
  <c r="R15" i="1"/>
  <c r="Q15" i="1"/>
  <c r="P15" i="1"/>
  <c r="Y14" i="1"/>
  <c r="X14" i="1"/>
  <c r="W14" i="1"/>
  <c r="V14" i="1"/>
  <c r="U14" i="1"/>
  <c r="T14" i="1"/>
  <c r="S14" i="1"/>
  <c r="R14" i="1"/>
  <c r="Q14" i="1"/>
  <c r="P14" i="1"/>
  <c r="Y13" i="1"/>
  <c r="X13" i="1"/>
  <c r="W13" i="1"/>
  <c r="V13" i="1"/>
  <c r="U13" i="1"/>
  <c r="T13" i="1"/>
  <c r="S13" i="1"/>
  <c r="R13" i="1"/>
  <c r="Q13" i="1"/>
  <c r="P13" i="1"/>
  <c r="Y12" i="1"/>
  <c r="X12" i="1"/>
  <c r="W12" i="1"/>
  <c r="V12" i="1"/>
  <c r="U12" i="1"/>
  <c r="T12" i="1"/>
  <c r="S12" i="1"/>
  <c r="R12" i="1"/>
  <c r="Q12" i="1"/>
  <c r="P12" i="1"/>
  <c r="Y11" i="1"/>
  <c r="X11" i="1"/>
  <c r="W11" i="1"/>
  <c r="V11" i="1"/>
  <c r="U11" i="1"/>
  <c r="T11" i="1"/>
  <c r="S11" i="1"/>
  <c r="R11" i="1"/>
  <c r="Q11" i="1"/>
  <c r="P1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</calcChain>
</file>

<file path=xl/sharedStrings.xml><?xml version="1.0" encoding="utf-8"?>
<sst xmlns="http://schemas.openxmlformats.org/spreadsheetml/2006/main" count="60" uniqueCount="60">
  <si>
    <t>N</t>
  </si>
  <si>
    <t>γ0</t>
  </si>
  <si>
    <t>T2</t>
  </si>
  <si>
    <t>P</t>
  </si>
  <si>
    <t>1 .01 -15 541.109009</t>
  </si>
  <si>
    <t>1 .02 -15 2469.448242</t>
  </si>
  <si>
    <t>1 .03 -15 6923.921387</t>
  </si>
  <si>
    <t>1 .04 -15 15903.256836</t>
  </si>
  <si>
    <t>1 .05 -15 32745.984375</t>
  </si>
  <si>
    <t>1 .06 -15 62922.984375</t>
  </si>
  <si>
    <t>1 .07 -15 115277.242188</t>
  </si>
  <si>
    <t>Total power consumption [W]</t>
  </si>
  <si>
    <t>1 .08 -15 203945.578125</t>
  </si>
  <si>
    <t>γ0 : Monomer concentration in the feed of the reactor train</t>
  </si>
  <si>
    <t>1 .09 -15 351320.562500</t>
  </si>
  <si>
    <t>N : Number of reactor</t>
  </si>
  <si>
    <t>1 .10 -15 592594.062500</t>
  </si>
  <si>
    <t>2 .01 -15 105.219749</t>
  </si>
  <si>
    <t>2 .02 -15 480.189209</t>
  </si>
  <si>
    <t>2 .03 -15 1346.370605</t>
  </si>
  <si>
    <t>2 .04 -15 3092.420654</t>
  </si>
  <si>
    <t>2 .05 -15 6367.523438</t>
  </si>
  <si>
    <t>2 .06 -15 12235.502930</t>
  </si>
  <si>
    <t>2 .07 -15 22415.894531</t>
  </si>
  <si>
    <t>2 .08 -15 39657.632812</t>
  </si>
  <si>
    <t>2 .09 -15 68315.000000</t>
  </si>
  <si>
    <t>2 .10 -15 115231.117188</t>
  </si>
  <si>
    <t>3 .01 -15 44.967110</t>
  </si>
  <si>
    <t>3 .02 -15 205.215469</t>
  </si>
  <si>
    <t>3 .03 -15 575.390015</t>
  </si>
  <si>
    <t>3 .04 -15 1321.588501</t>
  </si>
  <si>
    <t>3 .05 -15 2721.248779</t>
  </si>
  <si>
    <t>3 .06 -15 5229.010254</t>
  </si>
  <si>
    <t>3 .07 -15 9579.741211</t>
  </si>
  <si>
    <t>3 .08 -15 16948.234375</t>
  </si>
  <si>
    <t>3 .09 -15 29195.355469</t>
  </si>
  <si>
    <t>3 .10 -15 49245.605469</t>
  </si>
  <si>
    <t>4 .01 -15 26.177469</t>
  </si>
  <si>
    <t>4 .02 -15 119.465584</t>
  </si>
  <si>
    <t>4 .03 -15 334.961609</t>
  </si>
  <si>
    <t>4 .04 -15 769.358887</t>
  </si>
  <si>
    <t>4 .05 -15 1584.166992</t>
  </si>
  <si>
    <t>4 .06 -15 3044.052979</t>
  </si>
  <si>
    <t>4 .07 -15 5576.817871</t>
  </si>
  <si>
    <t>4 .08 -15 9866.365234</t>
  </si>
  <si>
    <t>4 .09 -15 16995.990234</t>
  </si>
  <si>
    <t>4 .10 -15 28668.183594</t>
  </si>
  <si>
    <t>5 .01 -15 17.637280</t>
  </si>
  <si>
    <t>5 .02 -15 80.490898</t>
  </si>
  <si>
    <t>5 .03 -15 225.683075</t>
  </si>
  <si>
    <t>5 .04 -15 518.361694</t>
  </si>
  <si>
    <t>5 .05 -15 1067.345215</t>
  </si>
  <si>
    <t>5 .06 -15 2050.955078</t>
  </si>
  <si>
    <t>5 .07 -15 3757.425781</t>
  </si>
  <si>
    <t>5 .08 -15 6647.542480</t>
  </si>
  <si>
    <t>5 .09 -15 11451.184570</t>
  </si>
  <si>
    <t>5 .10 -15 19315.417969</t>
  </si>
  <si>
    <t>y = B*x^a</t>
  </si>
  <si>
    <t>log(y) = a*log(x)+b</t>
  </si>
  <si>
    <t>τ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</si>
</sst>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/>
    <xf numFmtId="2" fontId="1" fillId="0" borderId="1" xfId="0" applyNumberFormat="1" applyFont="1" applyBorder="1"/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2" fontId="5" fillId="0" borderId="1" xfId="0" applyNumberFormat="1" applyFont="1" applyFill="1" applyBorder="1" applyAlignment="1">
      <alignment horizontal="center"/>
    </xf>
    <xf numFmtId="176" fontId="5" fillId="0" borderId="11" xfId="0" applyNumberFormat="1" applyFont="1" applyFill="1" applyBorder="1" applyAlignment="1">
      <alignment horizontal="center"/>
    </xf>
    <xf numFmtId="0" fontId="6" fillId="0" borderId="0" xfId="0" applyFont="1"/>
    <xf numFmtId="176" fontId="5" fillId="0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Total power consumption [W]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シート1!$O$11</c:f>
              <c:strCache>
                <c:ptCount val="1"/>
                <c:pt idx="0">
                  <c:v>1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シート1!$P$10:$Y$10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6.0000000000000012E-2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</c:numCache>
            </c:numRef>
          </c:cat>
          <c:val>
            <c:numRef>
              <c:f>シート1!$P$11:$Y$11</c:f>
              <c:numCache>
                <c:formatCode>0.0</c:formatCode>
                <c:ptCount val="10"/>
                <c:pt idx="0">
                  <c:v>541.10900900000001</c:v>
                </c:pt>
                <c:pt idx="1">
                  <c:v>2469.4482419999999</c:v>
                </c:pt>
                <c:pt idx="2">
                  <c:v>6923.9213870000003</c:v>
                </c:pt>
                <c:pt idx="3">
                  <c:v>15903.256836</c:v>
                </c:pt>
                <c:pt idx="4">
                  <c:v>32745.984375</c:v>
                </c:pt>
                <c:pt idx="5">
                  <c:v>62922.984375</c:v>
                </c:pt>
                <c:pt idx="6">
                  <c:v>115277.242188</c:v>
                </c:pt>
                <c:pt idx="7">
                  <c:v>203945.578125</c:v>
                </c:pt>
                <c:pt idx="8">
                  <c:v>351320.5625</c:v>
                </c:pt>
                <c:pt idx="9">
                  <c:v>592594.0625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シート1!$O$12</c:f>
              <c:strCache>
                <c:ptCount val="1"/>
                <c:pt idx="0">
                  <c:v>2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シート1!$P$10:$Y$10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6.0000000000000012E-2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</c:numCache>
            </c:numRef>
          </c:cat>
          <c:val>
            <c:numRef>
              <c:f>シート1!$P$12:$Y$12</c:f>
              <c:numCache>
                <c:formatCode>0.0</c:formatCode>
                <c:ptCount val="10"/>
                <c:pt idx="0">
                  <c:v>105.21974899999999</c:v>
                </c:pt>
                <c:pt idx="1">
                  <c:v>480.18920900000001</c:v>
                </c:pt>
                <c:pt idx="2">
                  <c:v>1346.3706050000001</c:v>
                </c:pt>
                <c:pt idx="3">
                  <c:v>3092.420654</c:v>
                </c:pt>
                <c:pt idx="4">
                  <c:v>6367.5234380000002</c:v>
                </c:pt>
                <c:pt idx="5">
                  <c:v>12235.502930000001</c:v>
                </c:pt>
                <c:pt idx="6">
                  <c:v>22415.894531000002</c:v>
                </c:pt>
                <c:pt idx="7">
                  <c:v>39657.632812000003</c:v>
                </c:pt>
                <c:pt idx="8">
                  <c:v>68315</c:v>
                </c:pt>
                <c:pt idx="9">
                  <c:v>115231.117188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シート1!$O$13</c:f>
              <c:strCache>
                <c:ptCount val="1"/>
                <c:pt idx="0">
                  <c:v>3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シート1!$P$10:$Y$10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6.0000000000000012E-2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</c:numCache>
            </c:numRef>
          </c:cat>
          <c:val>
            <c:numRef>
              <c:f>シート1!$P$13:$Y$13</c:f>
              <c:numCache>
                <c:formatCode>0.0</c:formatCode>
                <c:ptCount val="10"/>
                <c:pt idx="0">
                  <c:v>44.967109999999998</c:v>
                </c:pt>
                <c:pt idx="1">
                  <c:v>205.21546900000001</c:v>
                </c:pt>
                <c:pt idx="2">
                  <c:v>575.39001499999995</c:v>
                </c:pt>
                <c:pt idx="3">
                  <c:v>1321.588501</c:v>
                </c:pt>
                <c:pt idx="4">
                  <c:v>2721.248779</c:v>
                </c:pt>
                <c:pt idx="5">
                  <c:v>5229.0102539999998</c:v>
                </c:pt>
                <c:pt idx="6">
                  <c:v>9579.7412110000005</c:v>
                </c:pt>
                <c:pt idx="7">
                  <c:v>16948.234375</c:v>
                </c:pt>
                <c:pt idx="8">
                  <c:v>29195.355468999998</c:v>
                </c:pt>
                <c:pt idx="9">
                  <c:v>49245.605469000002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シート1!$O$14</c:f>
              <c:strCache>
                <c:ptCount val="1"/>
                <c:pt idx="0">
                  <c:v>4</c:v>
                </c:pt>
              </c:strCache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シート1!$P$10:$Y$10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6.0000000000000012E-2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</c:numCache>
            </c:numRef>
          </c:cat>
          <c:val>
            <c:numRef>
              <c:f>シート1!$P$14:$Y$14</c:f>
              <c:numCache>
                <c:formatCode>0.0</c:formatCode>
                <c:ptCount val="10"/>
                <c:pt idx="0">
                  <c:v>26.177468999999999</c:v>
                </c:pt>
                <c:pt idx="1">
                  <c:v>119.46558400000001</c:v>
                </c:pt>
                <c:pt idx="2">
                  <c:v>334.96160900000001</c:v>
                </c:pt>
                <c:pt idx="3">
                  <c:v>769.35888699999998</c:v>
                </c:pt>
                <c:pt idx="4">
                  <c:v>1584.1669919999999</c:v>
                </c:pt>
                <c:pt idx="5">
                  <c:v>3044.0529790000001</c:v>
                </c:pt>
                <c:pt idx="6">
                  <c:v>5576.8178710000002</c:v>
                </c:pt>
                <c:pt idx="7">
                  <c:v>9866.3652340000008</c:v>
                </c:pt>
                <c:pt idx="8">
                  <c:v>16995.990234000001</c:v>
                </c:pt>
                <c:pt idx="9">
                  <c:v>28668.183593999998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シート1!$O$15</c:f>
              <c:strCache>
                <c:ptCount val="1"/>
                <c:pt idx="0">
                  <c:v>5</c:v>
                </c:pt>
              </c:strCache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numRef>
              <c:f>シート1!$P$10:$Y$10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6.0000000000000012E-2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</c:numCache>
            </c:numRef>
          </c:cat>
          <c:val>
            <c:numRef>
              <c:f>シート1!$P$15:$Y$15</c:f>
              <c:numCache>
                <c:formatCode>0.0</c:formatCode>
                <c:ptCount val="10"/>
                <c:pt idx="0">
                  <c:v>17.637280000000001</c:v>
                </c:pt>
                <c:pt idx="1">
                  <c:v>80.490898000000001</c:v>
                </c:pt>
                <c:pt idx="2">
                  <c:v>225.683075</c:v>
                </c:pt>
                <c:pt idx="3">
                  <c:v>518.36169400000006</c:v>
                </c:pt>
                <c:pt idx="4">
                  <c:v>1067.3452150000001</c:v>
                </c:pt>
                <c:pt idx="5">
                  <c:v>2050.955078</c:v>
                </c:pt>
                <c:pt idx="6">
                  <c:v>3757.4257809999999</c:v>
                </c:pt>
                <c:pt idx="7">
                  <c:v>6647.5424800000001</c:v>
                </c:pt>
                <c:pt idx="8">
                  <c:v>11451.184569999999</c:v>
                </c:pt>
                <c:pt idx="9">
                  <c:v>19315.417968999998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58048"/>
        <c:axId val="2099059136"/>
      </c:lineChart>
      <c:catAx>
        <c:axId val="209905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Monomer concentration in the feed of the reactor train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ja-JP"/>
          </a:p>
        </c:txPr>
        <c:crossAx val="2099059136"/>
        <c:crosses val="autoZero"/>
        <c:auto val="1"/>
        <c:lblAlgn val="ctr"/>
        <c:lblOffset val="100"/>
        <c:noMultiLvlLbl val="1"/>
      </c:catAx>
      <c:valAx>
        <c:axId val="2099059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power consumption [W]</a:t>
                </a:r>
              </a:p>
            </c:rich>
          </c:tx>
          <c:layout/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ja-JP"/>
          </a:p>
        </c:txPr>
        <c:crossAx val="20990580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Total power consumption [W]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シート1!$O$11</c:f>
              <c:strCache>
                <c:ptCount val="1"/>
                <c:pt idx="0">
                  <c:v>1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シート1!$P$10:$Y$10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6.0000000000000012E-2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</c:numCache>
            </c:numRef>
          </c:cat>
          <c:val>
            <c:numRef>
              <c:f>シート1!$P$11:$Y$11</c:f>
              <c:numCache>
                <c:formatCode>0.0</c:formatCode>
                <c:ptCount val="10"/>
                <c:pt idx="0">
                  <c:v>541.10900900000001</c:v>
                </c:pt>
                <c:pt idx="1">
                  <c:v>2469.4482419999999</c:v>
                </c:pt>
                <c:pt idx="2">
                  <c:v>6923.9213870000003</c:v>
                </c:pt>
                <c:pt idx="3">
                  <c:v>15903.256836</c:v>
                </c:pt>
                <c:pt idx="4">
                  <c:v>32745.984375</c:v>
                </c:pt>
                <c:pt idx="5">
                  <c:v>62922.984375</c:v>
                </c:pt>
                <c:pt idx="6">
                  <c:v>115277.242188</c:v>
                </c:pt>
                <c:pt idx="7">
                  <c:v>203945.578125</c:v>
                </c:pt>
                <c:pt idx="8">
                  <c:v>351320.5625</c:v>
                </c:pt>
                <c:pt idx="9">
                  <c:v>592594.0625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シート1!$O$12</c:f>
              <c:strCache>
                <c:ptCount val="1"/>
                <c:pt idx="0">
                  <c:v>2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シート1!$P$10:$Y$10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6.0000000000000012E-2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</c:numCache>
            </c:numRef>
          </c:cat>
          <c:val>
            <c:numRef>
              <c:f>シート1!$P$12:$Y$12</c:f>
              <c:numCache>
                <c:formatCode>0.0</c:formatCode>
                <c:ptCount val="10"/>
                <c:pt idx="0">
                  <c:v>105.21974899999999</c:v>
                </c:pt>
                <c:pt idx="1">
                  <c:v>480.18920900000001</c:v>
                </c:pt>
                <c:pt idx="2">
                  <c:v>1346.3706050000001</c:v>
                </c:pt>
                <c:pt idx="3">
                  <c:v>3092.420654</c:v>
                </c:pt>
                <c:pt idx="4">
                  <c:v>6367.5234380000002</c:v>
                </c:pt>
                <c:pt idx="5">
                  <c:v>12235.502930000001</c:v>
                </c:pt>
                <c:pt idx="6">
                  <c:v>22415.894531000002</c:v>
                </c:pt>
                <c:pt idx="7">
                  <c:v>39657.632812000003</c:v>
                </c:pt>
                <c:pt idx="8">
                  <c:v>68315</c:v>
                </c:pt>
                <c:pt idx="9">
                  <c:v>115231.117188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シート1!$O$13</c:f>
              <c:strCache>
                <c:ptCount val="1"/>
                <c:pt idx="0">
                  <c:v>3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シート1!$P$10:$Y$10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6.0000000000000012E-2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</c:numCache>
            </c:numRef>
          </c:cat>
          <c:val>
            <c:numRef>
              <c:f>シート1!$P$13:$Y$13</c:f>
              <c:numCache>
                <c:formatCode>0.0</c:formatCode>
                <c:ptCount val="10"/>
                <c:pt idx="0">
                  <c:v>44.967109999999998</c:v>
                </c:pt>
                <c:pt idx="1">
                  <c:v>205.21546900000001</c:v>
                </c:pt>
                <c:pt idx="2">
                  <c:v>575.39001499999995</c:v>
                </c:pt>
                <c:pt idx="3">
                  <c:v>1321.588501</c:v>
                </c:pt>
                <c:pt idx="4">
                  <c:v>2721.248779</c:v>
                </c:pt>
                <c:pt idx="5">
                  <c:v>5229.0102539999998</c:v>
                </c:pt>
                <c:pt idx="6">
                  <c:v>9579.7412110000005</c:v>
                </c:pt>
                <c:pt idx="7">
                  <c:v>16948.234375</c:v>
                </c:pt>
                <c:pt idx="8">
                  <c:v>29195.355468999998</c:v>
                </c:pt>
                <c:pt idx="9">
                  <c:v>49245.605469000002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シート1!$O$14</c:f>
              <c:strCache>
                <c:ptCount val="1"/>
                <c:pt idx="0">
                  <c:v>4</c:v>
                </c:pt>
              </c:strCache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シート1!$P$10:$Y$10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6.0000000000000012E-2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</c:numCache>
            </c:numRef>
          </c:cat>
          <c:val>
            <c:numRef>
              <c:f>シート1!$P$14:$Y$14</c:f>
              <c:numCache>
                <c:formatCode>0.0</c:formatCode>
                <c:ptCount val="10"/>
                <c:pt idx="0">
                  <c:v>26.177468999999999</c:v>
                </c:pt>
                <c:pt idx="1">
                  <c:v>119.46558400000001</c:v>
                </c:pt>
                <c:pt idx="2">
                  <c:v>334.96160900000001</c:v>
                </c:pt>
                <c:pt idx="3">
                  <c:v>769.35888699999998</c:v>
                </c:pt>
                <c:pt idx="4">
                  <c:v>1584.1669919999999</c:v>
                </c:pt>
                <c:pt idx="5">
                  <c:v>3044.0529790000001</c:v>
                </c:pt>
                <c:pt idx="6">
                  <c:v>5576.8178710000002</c:v>
                </c:pt>
                <c:pt idx="7">
                  <c:v>9866.3652340000008</c:v>
                </c:pt>
                <c:pt idx="8">
                  <c:v>16995.990234000001</c:v>
                </c:pt>
                <c:pt idx="9">
                  <c:v>28668.183593999998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シート1!$O$15</c:f>
              <c:strCache>
                <c:ptCount val="1"/>
                <c:pt idx="0">
                  <c:v>5</c:v>
                </c:pt>
              </c:strCache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numRef>
              <c:f>シート1!$P$10:$Y$10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6.0000000000000012E-2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</c:numCache>
            </c:numRef>
          </c:cat>
          <c:val>
            <c:numRef>
              <c:f>シート1!$P$15:$Y$15</c:f>
              <c:numCache>
                <c:formatCode>0.0</c:formatCode>
                <c:ptCount val="10"/>
                <c:pt idx="0">
                  <c:v>17.637280000000001</c:v>
                </c:pt>
                <c:pt idx="1">
                  <c:v>80.490898000000001</c:v>
                </c:pt>
                <c:pt idx="2">
                  <c:v>225.683075</c:v>
                </c:pt>
                <c:pt idx="3">
                  <c:v>518.36169400000006</c:v>
                </c:pt>
                <c:pt idx="4">
                  <c:v>1067.3452150000001</c:v>
                </c:pt>
                <c:pt idx="5">
                  <c:v>2050.955078</c:v>
                </c:pt>
                <c:pt idx="6">
                  <c:v>3757.4257809999999</c:v>
                </c:pt>
                <c:pt idx="7">
                  <c:v>6647.5424800000001</c:v>
                </c:pt>
                <c:pt idx="8">
                  <c:v>11451.184569999999</c:v>
                </c:pt>
                <c:pt idx="9">
                  <c:v>19315.417968999998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51520"/>
        <c:axId val="2099402896"/>
      </c:lineChart>
      <c:catAx>
        <c:axId val="209905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Monomer concentration in the feed of the reactor train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ja-JP"/>
          </a:p>
        </c:txPr>
        <c:crossAx val="2099402896"/>
        <c:crosses val="autoZero"/>
        <c:auto val="1"/>
        <c:lblAlgn val="ctr"/>
        <c:lblOffset val="100"/>
        <c:noMultiLvlLbl val="1"/>
      </c:catAx>
      <c:valAx>
        <c:axId val="2099402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power consumption [W]</a:t>
                </a:r>
              </a:p>
            </c:rich>
          </c:tx>
          <c:layout/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ja-JP"/>
          </a:p>
        </c:txPr>
        <c:crossAx val="20990515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Total power consumption [W]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シート1!$P$10</c:f>
              <c:strCache>
                <c:ptCount val="1"/>
                <c:pt idx="0">
                  <c:v>0.01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シート1!$P$11:$P$15</c:f>
              <c:numCache>
                <c:formatCode>0.0</c:formatCode>
                <c:ptCount val="5"/>
                <c:pt idx="0">
                  <c:v>541.10900900000001</c:v>
                </c:pt>
                <c:pt idx="1">
                  <c:v>105.21974899999999</c:v>
                </c:pt>
                <c:pt idx="2">
                  <c:v>44.967109999999998</c:v>
                </c:pt>
                <c:pt idx="3">
                  <c:v>26.177468999999999</c:v>
                </c:pt>
                <c:pt idx="4">
                  <c:v>17.637280000000001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シート1!$Q$10</c:f>
              <c:strCache>
                <c:ptCount val="1"/>
                <c:pt idx="0">
                  <c:v>0.02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シート1!$Q$11:$Q$15</c:f>
              <c:numCache>
                <c:formatCode>0.0</c:formatCode>
                <c:ptCount val="5"/>
                <c:pt idx="0">
                  <c:v>2469.4482419999999</c:v>
                </c:pt>
                <c:pt idx="1">
                  <c:v>480.18920900000001</c:v>
                </c:pt>
                <c:pt idx="2">
                  <c:v>205.21546900000001</c:v>
                </c:pt>
                <c:pt idx="3">
                  <c:v>119.46558400000001</c:v>
                </c:pt>
                <c:pt idx="4">
                  <c:v>80.490898000000001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シート1!$R$10</c:f>
              <c:strCache>
                <c:ptCount val="1"/>
                <c:pt idx="0">
                  <c:v>0.03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シート1!$R$11:$R$15</c:f>
              <c:numCache>
                <c:formatCode>0.0</c:formatCode>
                <c:ptCount val="5"/>
                <c:pt idx="0">
                  <c:v>6923.9213870000003</c:v>
                </c:pt>
                <c:pt idx="1">
                  <c:v>1346.3706050000001</c:v>
                </c:pt>
                <c:pt idx="2">
                  <c:v>575.39001499999995</c:v>
                </c:pt>
                <c:pt idx="3">
                  <c:v>334.96160900000001</c:v>
                </c:pt>
                <c:pt idx="4">
                  <c:v>225.683075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シート1!$S$10</c:f>
              <c:strCache>
                <c:ptCount val="1"/>
                <c:pt idx="0">
                  <c:v>0.04</c:v>
                </c:pt>
              </c:strCache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シート1!$S$11:$S$15</c:f>
              <c:numCache>
                <c:formatCode>0.0</c:formatCode>
                <c:ptCount val="5"/>
                <c:pt idx="0">
                  <c:v>15903.256836</c:v>
                </c:pt>
                <c:pt idx="1">
                  <c:v>3092.420654</c:v>
                </c:pt>
                <c:pt idx="2">
                  <c:v>1321.588501</c:v>
                </c:pt>
                <c:pt idx="3">
                  <c:v>769.35888699999998</c:v>
                </c:pt>
                <c:pt idx="4">
                  <c:v>518.36169400000006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シート1!$T$10</c:f>
              <c:strCache>
                <c:ptCount val="1"/>
                <c:pt idx="0">
                  <c:v>0.05</c:v>
                </c:pt>
              </c:strCache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シート1!$T$11:$T$15</c:f>
              <c:numCache>
                <c:formatCode>0.0</c:formatCode>
                <c:ptCount val="5"/>
                <c:pt idx="0">
                  <c:v>32745.984375</c:v>
                </c:pt>
                <c:pt idx="1">
                  <c:v>6367.5234380000002</c:v>
                </c:pt>
                <c:pt idx="2">
                  <c:v>2721.248779</c:v>
                </c:pt>
                <c:pt idx="3">
                  <c:v>1584.1669919999999</c:v>
                </c:pt>
                <c:pt idx="4">
                  <c:v>1067.3452150000001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シート1!$U$10</c:f>
              <c:strCache>
                <c:ptCount val="1"/>
                <c:pt idx="0">
                  <c:v>0.06</c:v>
                </c:pt>
              </c:strCache>
            </c:strRef>
          </c:tx>
          <c:spPr>
            <a:ln w="25400" cmpd="sng">
              <a:solidFill>
                <a:srgbClr val="4942CC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シート1!$U$11:$U$15</c:f>
              <c:numCache>
                <c:formatCode>0.0</c:formatCode>
                <c:ptCount val="5"/>
                <c:pt idx="0">
                  <c:v>62922.984375</c:v>
                </c:pt>
                <c:pt idx="1">
                  <c:v>12235.502930000001</c:v>
                </c:pt>
                <c:pt idx="2">
                  <c:v>5229.0102539999998</c:v>
                </c:pt>
                <c:pt idx="3">
                  <c:v>3044.0529790000001</c:v>
                </c:pt>
                <c:pt idx="4">
                  <c:v>2050.955078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シート1!$V$10</c:f>
              <c:strCache>
                <c:ptCount val="1"/>
                <c:pt idx="0">
                  <c:v>0.07</c:v>
                </c:pt>
              </c:strCache>
            </c:strRef>
          </c:tx>
          <c:spPr>
            <a:ln w="25400" cmpd="sng">
              <a:solidFill>
                <a:srgbClr val="CB4AC5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シート1!$V$11:$V$15</c:f>
              <c:numCache>
                <c:formatCode>0.0</c:formatCode>
                <c:ptCount val="5"/>
                <c:pt idx="0">
                  <c:v>115277.242188</c:v>
                </c:pt>
                <c:pt idx="1">
                  <c:v>22415.894531000002</c:v>
                </c:pt>
                <c:pt idx="2">
                  <c:v>9579.7412110000005</c:v>
                </c:pt>
                <c:pt idx="3">
                  <c:v>5576.8178710000002</c:v>
                </c:pt>
                <c:pt idx="4">
                  <c:v>3757.4257809999999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シート1!$W$10</c:f>
              <c:strCache>
                <c:ptCount val="1"/>
                <c:pt idx="0">
                  <c:v>0.08</c:v>
                </c:pt>
              </c:strCache>
            </c:strRef>
          </c:tx>
          <c:spPr>
            <a:ln w="25400" cmpd="sng">
              <a:solidFill>
                <a:srgbClr val="D6AE00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シート1!$W$11:$W$15</c:f>
              <c:numCache>
                <c:formatCode>0.0</c:formatCode>
                <c:ptCount val="5"/>
                <c:pt idx="0">
                  <c:v>203945.578125</c:v>
                </c:pt>
                <c:pt idx="1">
                  <c:v>39657.632812000003</c:v>
                </c:pt>
                <c:pt idx="2">
                  <c:v>16948.234375</c:v>
                </c:pt>
                <c:pt idx="3">
                  <c:v>9866.3652340000008</c:v>
                </c:pt>
                <c:pt idx="4">
                  <c:v>6647.5424800000001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シート1!$X$10</c:f>
              <c:strCache>
                <c:ptCount val="1"/>
                <c:pt idx="0">
                  <c:v>0.09</c:v>
                </c:pt>
              </c:strCache>
            </c:strRef>
          </c:tx>
          <c:spPr>
            <a:ln w="25400" cmpd="sng">
              <a:solidFill>
                <a:srgbClr val="336699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シート1!$X$11:$X$15</c:f>
              <c:numCache>
                <c:formatCode>0.0</c:formatCode>
                <c:ptCount val="5"/>
                <c:pt idx="0">
                  <c:v>351320.5625</c:v>
                </c:pt>
                <c:pt idx="1">
                  <c:v>68315</c:v>
                </c:pt>
                <c:pt idx="2">
                  <c:v>29195.355468999998</c:v>
                </c:pt>
                <c:pt idx="3">
                  <c:v>16995.990234000001</c:v>
                </c:pt>
                <c:pt idx="4">
                  <c:v>11451.184569999999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シート1!$Y$10</c:f>
              <c:strCache>
                <c:ptCount val="1"/>
                <c:pt idx="0">
                  <c:v>0.10</c:v>
                </c:pt>
              </c:strCache>
            </c:strRef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シート1!$Y$11:$Y$15</c:f>
              <c:numCache>
                <c:formatCode>0.0</c:formatCode>
                <c:ptCount val="5"/>
                <c:pt idx="0">
                  <c:v>592594.0625</c:v>
                </c:pt>
                <c:pt idx="1">
                  <c:v>115231.117188</c:v>
                </c:pt>
                <c:pt idx="2">
                  <c:v>49245.605469000002</c:v>
                </c:pt>
                <c:pt idx="3">
                  <c:v>28668.183593999998</c:v>
                </c:pt>
                <c:pt idx="4">
                  <c:v>19315.417968999998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15392"/>
        <c:axId val="81908320"/>
      </c:lineChart>
      <c:catAx>
        <c:axId val="8191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reactors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ja-JP"/>
          </a:p>
        </c:txPr>
        <c:crossAx val="81908320"/>
        <c:crosses val="autoZero"/>
        <c:auto val="1"/>
        <c:lblAlgn val="ctr"/>
        <c:lblOffset val="100"/>
        <c:noMultiLvlLbl val="1"/>
      </c:catAx>
      <c:valAx>
        <c:axId val="81908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power consumption [W]</a:t>
                </a:r>
              </a:p>
            </c:rich>
          </c:tx>
          <c:layout/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ja-JP"/>
          </a:p>
        </c:txPr>
        <c:crossAx val="819153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Total power consumption [W]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シート1!$P$10</c:f>
              <c:strCache>
                <c:ptCount val="1"/>
                <c:pt idx="0">
                  <c:v>0.01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シート1!$P$11:$P$15</c:f>
              <c:numCache>
                <c:formatCode>0.0</c:formatCode>
                <c:ptCount val="5"/>
                <c:pt idx="0">
                  <c:v>541.10900900000001</c:v>
                </c:pt>
                <c:pt idx="1">
                  <c:v>105.21974899999999</c:v>
                </c:pt>
                <c:pt idx="2">
                  <c:v>44.967109999999998</c:v>
                </c:pt>
                <c:pt idx="3">
                  <c:v>26.177468999999999</c:v>
                </c:pt>
                <c:pt idx="4">
                  <c:v>17.637280000000001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シート1!$Q$10</c:f>
              <c:strCache>
                <c:ptCount val="1"/>
                <c:pt idx="0">
                  <c:v>0.02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シート1!$Q$11:$Q$15</c:f>
              <c:numCache>
                <c:formatCode>0.0</c:formatCode>
                <c:ptCount val="5"/>
                <c:pt idx="0">
                  <c:v>2469.4482419999999</c:v>
                </c:pt>
                <c:pt idx="1">
                  <c:v>480.18920900000001</c:v>
                </c:pt>
                <c:pt idx="2">
                  <c:v>205.21546900000001</c:v>
                </c:pt>
                <c:pt idx="3">
                  <c:v>119.46558400000001</c:v>
                </c:pt>
                <c:pt idx="4">
                  <c:v>80.490898000000001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シート1!$R$10</c:f>
              <c:strCache>
                <c:ptCount val="1"/>
                <c:pt idx="0">
                  <c:v>0.03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シート1!$R$11:$R$15</c:f>
              <c:numCache>
                <c:formatCode>0.0</c:formatCode>
                <c:ptCount val="5"/>
                <c:pt idx="0">
                  <c:v>6923.9213870000003</c:v>
                </c:pt>
                <c:pt idx="1">
                  <c:v>1346.3706050000001</c:v>
                </c:pt>
                <c:pt idx="2">
                  <c:v>575.39001499999995</c:v>
                </c:pt>
                <c:pt idx="3">
                  <c:v>334.96160900000001</c:v>
                </c:pt>
                <c:pt idx="4">
                  <c:v>225.683075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シート1!$S$10</c:f>
              <c:strCache>
                <c:ptCount val="1"/>
                <c:pt idx="0">
                  <c:v>0.04</c:v>
                </c:pt>
              </c:strCache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シート1!$S$11:$S$15</c:f>
              <c:numCache>
                <c:formatCode>0.0</c:formatCode>
                <c:ptCount val="5"/>
                <c:pt idx="0">
                  <c:v>15903.256836</c:v>
                </c:pt>
                <c:pt idx="1">
                  <c:v>3092.420654</c:v>
                </c:pt>
                <c:pt idx="2">
                  <c:v>1321.588501</c:v>
                </c:pt>
                <c:pt idx="3">
                  <c:v>769.35888699999998</c:v>
                </c:pt>
                <c:pt idx="4">
                  <c:v>518.36169400000006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シート1!$T$10</c:f>
              <c:strCache>
                <c:ptCount val="1"/>
                <c:pt idx="0">
                  <c:v>0.05</c:v>
                </c:pt>
              </c:strCache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シート1!$T$11:$T$15</c:f>
              <c:numCache>
                <c:formatCode>0.0</c:formatCode>
                <c:ptCount val="5"/>
                <c:pt idx="0">
                  <c:v>32745.984375</c:v>
                </c:pt>
                <c:pt idx="1">
                  <c:v>6367.5234380000002</c:v>
                </c:pt>
                <c:pt idx="2">
                  <c:v>2721.248779</c:v>
                </c:pt>
                <c:pt idx="3">
                  <c:v>1584.1669919999999</c:v>
                </c:pt>
                <c:pt idx="4">
                  <c:v>1067.3452150000001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シート1!$U$10</c:f>
              <c:strCache>
                <c:ptCount val="1"/>
                <c:pt idx="0">
                  <c:v>0.06</c:v>
                </c:pt>
              </c:strCache>
            </c:strRef>
          </c:tx>
          <c:spPr>
            <a:ln w="25400" cmpd="sng">
              <a:solidFill>
                <a:srgbClr val="4942CC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シート1!$U$11:$U$15</c:f>
              <c:numCache>
                <c:formatCode>0.0</c:formatCode>
                <c:ptCount val="5"/>
                <c:pt idx="0">
                  <c:v>62922.984375</c:v>
                </c:pt>
                <c:pt idx="1">
                  <c:v>12235.502930000001</c:v>
                </c:pt>
                <c:pt idx="2">
                  <c:v>5229.0102539999998</c:v>
                </c:pt>
                <c:pt idx="3">
                  <c:v>3044.0529790000001</c:v>
                </c:pt>
                <c:pt idx="4">
                  <c:v>2050.955078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シート1!$V$10</c:f>
              <c:strCache>
                <c:ptCount val="1"/>
                <c:pt idx="0">
                  <c:v>0.07</c:v>
                </c:pt>
              </c:strCache>
            </c:strRef>
          </c:tx>
          <c:spPr>
            <a:ln w="25400" cmpd="sng">
              <a:solidFill>
                <a:srgbClr val="CB4AC5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シート1!$V$11:$V$15</c:f>
              <c:numCache>
                <c:formatCode>0.0</c:formatCode>
                <c:ptCount val="5"/>
                <c:pt idx="0">
                  <c:v>115277.242188</c:v>
                </c:pt>
                <c:pt idx="1">
                  <c:v>22415.894531000002</c:v>
                </c:pt>
                <c:pt idx="2">
                  <c:v>9579.7412110000005</c:v>
                </c:pt>
                <c:pt idx="3">
                  <c:v>5576.8178710000002</c:v>
                </c:pt>
                <c:pt idx="4">
                  <c:v>3757.4257809999999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シート1!$W$10</c:f>
              <c:strCache>
                <c:ptCount val="1"/>
                <c:pt idx="0">
                  <c:v>0.08</c:v>
                </c:pt>
              </c:strCache>
            </c:strRef>
          </c:tx>
          <c:spPr>
            <a:ln w="25400" cmpd="sng">
              <a:solidFill>
                <a:srgbClr val="D6AE00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シート1!$W$11:$W$15</c:f>
              <c:numCache>
                <c:formatCode>0.0</c:formatCode>
                <c:ptCount val="5"/>
                <c:pt idx="0">
                  <c:v>203945.578125</c:v>
                </c:pt>
                <c:pt idx="1">
                  <c:v>39657.632812000003</c:v>
                </c:pt>
                <c:pt idx="2">
                  <c:v>16948.234375</c:v>
                </c:pt>
                <c:pt idx="3">
                  <c:v>9866.3652340000008</c:v>
                </c:pt>
                <c:pt idx="4">
                  <c:v>6647.5424800000001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シート1!$X$10</c:f>
              <c:strCache>
                <c:ptCount val="1"/>
                <c:pt idx="0">
                  <c:v>0.09</c:v>
                </c:pt>
              </c:strCache>
            </c:strRef>
          </c:tx>
          <c:spPr>
            <a:ln w="25400" cmpd="sng">
              <a:solidFill>
                <a:srgbClr val="336699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シート1!$X$11:$X$15</c:f>
              <c:numCache>
                <c:formatCode>0.0</c:formatCode>
                <c:ptCount val="5"/>
                <c:pt idx="0">
                  <c:v>351320.5625</c:v>
                </c:pt>
                <c:pt idx="1">
                  <c:v>68315</c:v>
                </c:pt>
                <c:pt idx="2">
                  <c:v>29195.355468999998</c:v>
                </c:pt>
                <c:pt idx="3">
                  <c:v>16995.990234000001</c:v>
                </c:pt>
                <c:pt idx="4">
                  <c:v>11451.184569999999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シート1!$Y$10</c:f>
              <c:strCache>
                <c:ptCount val="1"/>
                <c:pt idx="0">
                  <c:v>0.10</c:v>
                </c:pt>
              </c:strCache>
            </c:strRef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シート1!$Y$11:$Y$15</c:f>
              <c:numCache>
                <c:formatCode>0.0</c:formatCode>
                <c:ptCount val="5"/>
                <c:pt idx="0">
                  <c:v>592594.0625</c:v>
                </c:pt>
                <c:pt idx="1">
                  <c:v>115231.117188</c:v>
                </c:pt>
                <c:pt idx="2">
                  <c:v>49245.605469000002</c:v>
                </c:pt>
                <c:pt idx="3">
                  <c:v>28668.183593999998</c:v>
                </c:pt>
                <c:pt idx="4">
                  <c:v>19315.417968999998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10496"/>
        <c:axId val="81912128"/>
      </c:lineChart>
      <c:catAx>
        <c:axId val="8191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reactors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ja-JP"/>
          </a:p>
        </c:txPr>
        <c:crossAx val="81912128"/>
        <c:crosses val="autoZero"/>
        <c:auto val="1"/>
        <c:lblAlgn val="ctr"/>
        <c:lblOffset val="100"/>
        <c:noMultiLvlLbl val="1"/>
      </c:catAx>
      <c:valAx>
        <c:axId val="81912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power consumption [W]</a:t>
                </a:r>
              </a:p>
            </c:rich>
          </c:tx>
          <c:layout/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ja-JP"/>
          </a:p>
        </c:txPr>
        <c:crossAx val="819104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Total power consumption [W]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シート1!$O$11</c:f>
              <c:strCache>
                <c:ptCount val="1"/>
                <c:pt idx="0">
                  <c:v>1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シート1!$P$10:$Y$10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6.0000000000000012E-2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</c:numCache>
            </c:numRef>
          </c:cat>
          <c:val>
            <c:numRef>
              <c:f>シート1!$P$11:$Y$11</c:f>
              <c:numCache>
                <c:formatCode>0.0</c:formatCode>
                <c:ptCount val="10"/>
                <c:pt idx="0">
                  <c:v>541.10900900000001</c:v>
                </c:pt>
                <c:pt idx="1">
                  <c:v>2469.4482419999999</c:v>
                </c:pt>
                <c:pt idx="2">
                  <c:v>6923.9213870000003</c:v>
                </c:pt>
                <c:pt idx="3">
                  <c:v>15903.256836</c:v>
                </c:pt>
                <c:pt idx="4">
                  <c:v>32745.984375</c:v>
                </c:pt>
                <c:pt idx="5">
                  <c:v>62922.984375</c:v>
                </c:pt>
                <c:pt idx="6">
                  <c:v>115277.242188</c:v>
                </c:pt>
                <c:pt idx="7">
                  <c:v>203945.578125</c:v>
                </c:pt>
                <c:pt idx="8">
                  <c:v>351320.5625</c:v>
                </c:pt>
                <c:pt idx="9">
                  <c:v>592594.0625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シート1!$O$12</c:f>
              <c:strCache>
                <c:ptCount val="1"/>
                <c:pt idx="0">
                  <c:v>2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シート1!$P$10:$Y$10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6.0000000000000012E-2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</c:numCache>
            </c:numRef>
          </c:cat>
          <c:val>
            <c:numRef>
              <c:f>シート1!$P$12:$Y$12</c:f>
              <c:numCache>
                <c:formatCode>0.0</c:formatCode>
                <c:ptCount val="10"/>
                <c:pt idx="0">
                  <c:v>105.21974899999999</c:v>
                </c:pt>
                <c:pt idx="1">
                  <c:v>480.18920900000001</c:v>
                </c:pt>
                <c:pt idx="2">
                  <c:v>1346.3706050000001</c:v>
                </c:pt>
                <c:pt idx="3">
                  <c:v>3092.420654</c:v>
                </c:pt>
                <c:pt idx="4">
                  <c:v>6367.5234380000002</c:v>
                </c:pt>
                <c:pt idx="5">
                  <c:v>12235.502930000001</c:v>
                </c:pt>
                <c:pt idx="6">
                  <c:v>22415.894531000002</c:v>
                </c:pt>
                <c:pt idx="7">
                  <c:v>39657.632812000003</c:v>
                </c:pt>
                <c:pt idx="8">
                  <c:v>68315</c:v>
                </c:pt>
                <c:pt idx="9">
                  <c:v>115231.117188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シート1!$O$13</c:f>
              <c:strCache>
                <c:ptCount val="1"/>
                <c:pt idx="0">
                  <c:v>3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シート1!$P$10:$Y$10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6.0000000000000012E-2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</c:numCache>
            </c:numRef>
          </c:cat>
          <c:val>
            <c:numRef>
              <c:f>シート1!$P$13:$Y$13</c:f>
              <c:numCache>
                <c:formatCode>0.0</c:formatCode>
                <c:ptCount val="10"/>
                <c:pt idx="0">
                  <c:v>44.967109999999998</c:v>
                </c:pt>
                <c:pt idx="1">
                  <c:v>205.21546900000001</c:v>
                </c:pt>
                <c:pt idx="2">
                  <c:v>575.39001499999995</c:v>
                </c:pt>
                <c:pt idx="3">
                  <c:v>1321.588501</c:v>
                </c:pt>
                <c:pt idx="4">
                  <c:v>2721.248779</c:v>
                </c:pt>
                <c:pt idx="5">
                  <c:v>5229.0102539999998</c:v>
                </c:pt>
                <c:pt idx="6">
                  <c:v>9579.7412110000005</c:v>
                </c:pt>
                <c:pt idx="7">
                  <c:v>16948.234375</c:v>
                </c:pt>
                <c:pt idx="8">
                  <c:v>29195.355468999998</c:v>
                </c:pt>
                <c:pt idx="9">
                  <c:v>49245.605469000002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シート1!$O$14</c:f>
              <c:strCache>
                <c:ptCount val="1"/>
                <c:pt idx="0">
                  <c:v>4</c:v>
                </c:pt>
              </c:strCache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シート1!$P$10:$Y$10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6.0000000000000012E-2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</c:numCache>
            </c:numRef>
          </c:cat>
          <c:val>
            <c:numRef>
              <c:f>シート1!$P$14:$Y$14</c:f>
              <c:numCache>
                <c:formatCode>0.0</c:formatCode>
                <c:ptCount val="10"/>
                <c:pt idx="0">
                  <c:v>26.177468999999999</c:v>
                </c:pt>
                <c:pt idx="1">
                  <c:v>119.46558400000001</c:v>
                </c:pt>
                <c:pt idx="2">
                  <c:v>334.96160900000001</c:v>
                </c:pt>
                <c:pt idx="3">
                  <c:v>769.35888699999998</c:v>
                </c:pt>
                <c:pt idx="4">
                  <c:v>1584.1669919999999</c:v>
                </c:pt>
                <c:pt idx="5">
                  <c:v>3044.0529790000001</c:v>
                </c:pt>
                <c:pt idx="6">
                  <c:v>5576.8178710000002</c:v>
                </c:pt>
                <c:pt idx="7">
                  <c:v>9866.3652340000008</c:v>
                </c:pt>
                <c:pt idx="8">
                  <c:v>16995.990234000001</c:v>
                </c:pt>
                <c:pt idx="9">
                  <c:v>28668.183593999998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シート1!$O$15</c:f>
              <c:strCache>
                <c:ptCount val="1"/>
                <c:pt idx="0">
                  <c:v>5</c:v>
                </c:pt>
              </c:strCache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numRef>
              <c:f>シート1!$P$10:$Y$10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6.0000000000000012E-2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</c:numCache>
            </c:numRef>
          </c:cat>
          <c:val>
            <c:numRef>
              <c:f>シート1!$P$15:$Y$15</c:f>
              <c:numCache>
                <c:formatCode>0.0</c:formatCode>
                <c:ptCount val="10"/>
                <c:pt idx="0">
                  <c:v>17.637280000000001</c:v>
                </c:pt>
                <c:pt idx="1">
                  <c:v>80.490898000000001</c:v>
                </c:pt>
                <c:pt idx="2">
                  <c:v>225.683075</c:v>
                </c:pt>
                <c:pt idx="3">
                  <c:v>518.36169400000006</c:v>
                </c:pt>
                <c:pt idx="4">
                  <c:v>1067.3452150000001</c:v>
                </c:pt>
                <c:pt idx="5">
                  <c:v>2050.955078</c:v>
                </c:pt>
                <c:pt idx="6">
                  <c:v>3757.4257809999999</c:v>
                </c:pt>
                <c:pt idx="7">
                  <c:v>6647.5424800000001</c:v>
                </c:pt>
                <c:pt idx="8">
                  <c:v>11451.184569999999</c:v>
                </c:pt>
                <c:pt idx="9">
                  <c:v>19315.417968999998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13760"/>
        <c:axId val="81918112"/>
      </c:lineChart>
      <c:catAx>
        <c:axId val="8191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Monomer concentration in the feed of the reactor train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ja-JP"/>
          </a:p>
        </c:txPr>
        <c:crossAx val="81918112"/>
        <c:crosses val="autoZero"/>
        <c:auto val="1"/>
        <c:lblAlgn val="ctr"/>
        <c:lblOffset val="100"/>
        <c:noMultiLvlLbl val="1"/>
      </c:catAx>
      <c:valAx>
        <c:axId val="81918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power consumption [W]</a:t>
                </a:r>
              </a:p>
            </c:rich>
          </c:tx>
          <c:layout/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ja-JP"/>
          </a:p>
        </c:txPr>
        <c:crossAx val="819137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Total power consumption [W]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シート1!$P$10</c:f>
              <c:strCache>
                <c:ptCount val="1"/>
                <c:pt idx="0">
                  <c:v>0.01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シート1!$P$11:$P$15</c:f>
              <c:numCache>
                <c:formatCode>0.0</c:formatCode>
                <c:ptCount val="5"/>
                <c:pt idx="0">
                  <c:v>541.10900900000001</c:v>
                </c:pt>
                <c:pt idx="1">
                  <c:v>105.21974899999999</c:v>
                </c:pt>
                <c:pt idx="2">
                  <c:v>44.967109999999998</c:v>
                </c:pt>
                <c:pt idx="3">
                  <c:v>26.177468999999999</c:v>
                </c:pt>
                <c:pt idx="4">
                  <c:v>17.637280000000001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シート1!$Q$10</c:f>
              <c:strCache>
                <c:ptCount val="1"/>
                <c:pt idx="0">
                  <c:v>0.02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シート1!$Q$11:$Q$15</c:f>
              <c:numCache>
                <c:formatCode>0.0</c:formatCode>
                <c:ptCount val="5"/>
                <c:pt idx="0">
                  <c:v>2469.4482419999999</c:v>
                </c:pt>
                <c:pt idx="1">
                  <c:v>480.18920900000001</c:v>
                </c:pt>
                <c:pt idx="2">
                  <c:v>205.21546900000001</c:v>
                </c:pt>
                <c:pt idx="3">
                  <c:v>119.46558400000001</c:v>
                </c:pt>
                <c:pt idx="4">
                  <c:v>80.490898000000001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シート1!$R$10</c:f>
              <c:strCache>
                <c:ptCount val="1"/>
                <c:pt idx="0">
                  <c:v>0.03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シート1!$R$11:$R$15</c:f>
              <c:numCache>
                <c:formatCode>0.0</c:formatCode>
                <c:ptCount val="5"/>
                <c:pt idx="0">
                  <c:v>6923.9213870000003</c:v>
                </c:pt>
                <c:pt idx="1">
                  <c:v>1346.3706050000001</c:v>
                </c:pt>
                <c:pt idx="2">
                  <c:v>575.39001499999995</c:v>
                </c:pt>
                <c:pt idx="3">
                  <c:v>334.96160900000001</c:v>
                </c:pt>
                <c:pt idx="4">
                  <c:v>225.683075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シート1!$S$10</c:f>
              <c:strCache>
                <c:ptCount val="1"/>
                <c:pt idx="0">
                  <c:v>0.04</c:v>
                </c:pt>
              </c:strCache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シート1!$S$11:$S$15</c:f>
              <c:numCache>
                <c:formatCode>0.0</c:formatCode>
                <c:ptCount val="5"/>
                <c:pt idx="0">
                  <c:v>15903.256836</c:v>
                </c:pt>
                <c:pt idx="1">
                  <c:v>3092.420654</c:v>
                </c:pt>
                <c:pt idx="2">
                  <c:v>1321.588501</c:v>
                </c:pt>
                <c:pt idx="3">
                  <c:v>769.35888699999998</c:v>
                </c:pt>
                <c:pt idx="4">
                  <c:v>518.36169400000006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シート1!$T$10</c:f>
              <c:strCache>
                <c:ptCount val="1"/>
                <c:pt idx="0">
                  <c:v>0.05</c:v>
                </c:pt>
              </c:strCache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シート1!$T$11:$T$15</c:f>
              <c:numCache>
                <c:formatCode>0.0</c:formatCode>
                <c:ptCount val="5"/>
                <c:pt idx="0">
                  <c:v>32745.984375</c:v>
                </c:pt>
                <c:pt idx="1">
                  <c:v>6367.5234380000002</c:v>
                </c:pt>
                <c:pt idx="2">
                  <c:v>2721.248779</c:v>
                </c:pt>
                <c:pt idx="3">
                  <c:v>1584.1669919999999</c:v>
                </c:pt>
                <c:pt idx="4">
                  <c:v>1067.3452150000001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シート1!$U$10</c:f>
              <c:strCache>
                <c:ptCount val="1"/>
                <c:pt idx="0">
                  <c:v>0.06</c:v>
                </c:pt>
              </c:strCache>
            </c:strRef>
          </c:tx>
          <c:spPr>
            <a:ln w="25400" cmpd="sng">
              <a:solidFill>
                <a:srgbClr val="4942CC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シート1!$U$11:$U$15</c:f>
              <c:numCache>
                <c:formatCode>0.0</c:formatCode>
                <c:ptCount val="5"/>
                <c:pt idx="0">
                  <c:v>62922.984375</c:v>
                </c:pt>
                <c:pt idx="1">
                  <c:v>12235.502930000001</c:v>
                </c:pt>
                <c:pt idx="2">
                  <c:v>5229.0102539999998</c:v>
                </c:pt>
                <c:pt idx="3">
                  <c:v>3044.0529790000001</c:v>
                </c:pt>
                <c:pt idx="4">
                  <c:v>2050.955078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シート1!$V$10</c:f>
              <c:strCache>
                <c:ptCount val="1"/>
                <c:pt idx="0">
                  <c:v>0.07</c:v>
                </c:pt>
              </c:strCache>
            </c:strRef>
          </c:tx>
          <c:spPr>
            <a:ln w="25400" cmpd="sng">
              <a:solidFill>
                <a:srgbClr val="CB4AC5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シート1!$V$11:$V$15</c:f>
              <c:numCache>
                <c:formatCode>0.0</c:formatCode>
                <c:ptCount val="5"/>
                <c:pt idx="0">
                  <c:v>115277.242188</c:v>
                </c:pt>
                <c:pt idx="1">
                  <c:v>22415.894531000002</c:v>
                </c:pt>
                <c:pt idx="2">
                  <c:v>9579.7412110000005</c:v>
                </c:pt>
                <c:pt idx="3">
                  <c:v>5576.8178710000002</c:v>
                </c:pt>
                <c:pt idx="4">
                  <c:v>3757.4257809999999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シート1!$W$10</c:f>
              <c:strCache>
                <c:ptCount val="1"/>
                <c:pt idx="0">
                  <c:v>0.08</c:v>
                </c:pt>
              </c:strCache>
            </c:strRef>
          </c:tx>
          <c:spPr>
            <a:ln w="25400" cmpd="sng">
              <a:solidFill>
                <a:srgbClr val="D6AE00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シート1!$W$11:$W$15</c:f>
              <c:numCache>
                <c:formatCode>0.0</c:formatCode>
                <c:ptCount val="5"/>
                <c:pt idx="0">
                  <c:v>203945.578125</c:v>
                </c:pt>
                <c:pt idx="1">
                  <c:v>39657.632812000003</c:v>
                </c:pt>
                <c:pt idx="2">
                  <c:v>16948.234375</c:v>
                </c:pt>
                <c:pt idx="3">
                  <c:v>9866.3652340000008</c:v>
                </c:pt>
                <c:pt idx="4">
                  <c:v>6647.5424800000001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シート1!$X$10</c:f>
              <c:strCache>
                <c:ptCount val="1"/>
                <c:pt idx="0">
                  <c:v>0.09</c:v>
                </c:pt>
              </c:strCache>
            </c:strRef>
          </c:tx>
          <c:spPr>
            <a:ln w="25400" cmpd="sng">
              <a:solidFill>
                <a:srgbClr val="336699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シート1!$X$11:$X$15</c:f>
              <c:numCache>
                <c:formatCode>0.0</c:formatCode>
                <c:ptCount val="5"/>
                <c:pt idx="0">
                  <c:v>351320.5625</c:v>
                </c:pt>
                <c:pt idx="1">
                  <c:v>68315</c:v>
                </c:pt>
                <c:pt idx="2">
                  <c:v>29195.355468999998</c:v>
                </c:pt>
                <c:pt idx="3">
                  <c:v>16995.990234000001</c:v>
                </c:pt>
                <c:pt idx="4">
                  <c:v>11451.184569999999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シート1!$Y$10</c:f>
              <c:strCache>
                <c:ptCount val="1"/>
                <c:pt idx="0">
                  <c:v>0.10</c:v>
                </c:pt>
              </c:strCache>
            </c:strRef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cat>
            <c:numRef>
              <c:f>シート1!$O$11:$O$15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シート1!$Y$11:$Y$15</c:f>
              <c:numCache>
                <c:formatCode>0.0</c:formatCode>
                <c:ptCount val="5"/>
                <c:pt idx="0">
                  <c:v>592594.0625</c:v>
                </c:pt>
                <c:pt idx="1">
                  <c:v>115231.117188</c:v>
                </c:pt>
                <c:pt idx="2">
                  <c:v>49245.605469000002</c:v>
                </c:pt>
                <c:pt idx="3">
                  <c:v>28668.183593999998</c:v>
                </c:pt>
                <c:pt idx="4">
                  <c:v>19315.417968999998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14304"/>
        <c:axId val="81911584"/>
      </c:lineChart>
      <c:catAx>
        <c:axId val="8191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reactors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ja-JP"/>
          </a:p>
        </c:txPr>
        <c:crossAx val="81911584"/>
        <c:crosses val="autoZero"/>
        <c:auto val="1"/>
        <c:lblAlgn val="ctr"/>
        <c:lblOffset val="100"/>
        <c:noMultiLvlLbl val="1"/>
      </c:catAx>
      <c:valAx>
        <c:axId val="81911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power consumption [W]</a:t>
                </a:r>
              </a:p>
            </c:rich>
          </c:tx>
          <c:layout/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ja-JP"/>
          </a:p>
        </c:txPr>
        <c:crossAx val="819143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80975" y="400050"/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absoluteAnchor>
    <xdr:pos x="6143625" y="342900"/>
    <xdr:ext cx="5715000" cy="353377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absoluteAnchor>
  <xdr:absoluteAnchor>
    <xdr:pos x="257175" y="4333875"/>
    <xdr:ext cx="5715000" cy="353377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absoluteAnchor>
  <xdr:absoluteAnchor>
    <xdr:pos x="6191250" y="4295775"/>
    <xdr:ext cx="5715000" cy="3533775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absoluteAnchor>
  <xdr:absoluteAnchor>
    <xdr:pos x="12106275" y="342900"/>
    <xdr:ext cx="5715000" cy="3533775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absoluteAnchor>
  <xdr:absoluteAnchor>
    <xdr:pos x="12144375" y="4286250"/>
    <xdr:ext cx="5715000" cy="3533775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abSelected="1" topLeftCell="O1" workbookViewId="0">
      <selection activeCell="U21" sqref="U21"/>
    </sheetView>
  </sheetViews>
  <sheetFormatPr defaultColWidth="14.42578125" defaultRowHeight="15.75" customHeight="1" x14ac:dyDescent="0.2"/>
  <cols>
    <col min="1" max="1" width="21.7109375" customWidth="1"/>
    <col min="2" max="3" width="2" customWidth="1"/>
    <col min="4" max="5" width="3" customWidth="1"/>
    <col min="6" max="6" width="2.5703125" customWidth="1"/>
    <col min="7" max="8" width="4.140625" customWidth="1"/>
    <col min="9" max="9" width="13.85546875" customWidth="1"/>
    <col min="10" max="10" width="4.5703125" customWidth="1"/>
    <col min="11" max="11" width="13.85546875" customWidth="1"/>
    <col min="12" max="12" width="2.28515625" customWidth="1"/>
    <col min="13" max="13" width="3.140625" customWidth="1"/>
    <col min="14" max="14" width="26.5703125" customWidth="1"/>
    <col min="15" max="15" width="3" customWidth="1"/>
    <col min="16" max="16" width="5.7109375" customWidth="1"/>
    <col min="17" max="18" width="6.7109375" customWidth="1"/>
    <col min="19" max="21" width="7.7109375" customWidth="1"/>
    <col min="22" max="25" width="8.7109375" customWidth="1"/>
  </cols>
  <sheetData>
    <row r="1" spans="1:28" ht="15.75" customHeight="1" x14ac:dyDescent="0.2">
      <c r="F1" s="1" t="s">
        <v>0</v>
      </c>
      <c r="G1" s="1" t="s">
        <v>1</v>
      </c>
      <c r="H1" s="1" t="s">
        <v>2</v>
      </c>
      <c r="I1" s="1" t="s">
        <v>3</v>
      </c>
    </row>
    <row r="2" spans="1:28" ht="15.75" customHeight="1" x14ac:dyDescent="0.2">
      <c r="A2" s="1" t="s">
        <v>4</v>
      </c>
      <c r="B2">
        <f t="shared" ref="B2:B51" si="0">SEARCH(" ",A2,1)</f>
        <v>2</v>
      </c>
      <c r="C2">
        <f t="shared" ref="C2:D2" si="1">SEARCH(" ",$A2,B2+1)</f>
        <v>6</v>
      </c>
      <c r="D2">
        <f t="shared" si="1"/>
        <v>10</v>
      </c>
      <c r="E2">
        <f t="shared" ref="E2:E51" si="2">LEN(A2)</f>
        <v>20</v>
      </c>
      <c r="F2" t="str">
        <f t="shared" ref="F2:F51" si="3">MID($A2,1,$B2)</f>
        <v xml:space="preserve">1 </v>
      </c>
      <c r="G2" s="2" t="str">
        <f t="shared" ref="G2:I2" si="4">MID($A2,B2+1,C2-B2)</f>
        <v xml:space="preserve">.01 </v>
      </c>
      <c r="H2" t="str">
        <f t="shared" si="4"/>
        <v xml:space="preserve">-15 </v>
      </c>
      <c r="I2" t="str">
        <f t="shared" si="4"/>
        <v>541.109009</v>
      </c>
      <c r="J2" s="2">
        <f t="shared" ref="J2:J51" si="5">F2+G2</f>
        <v>1.01</v>
      </c>
      <c r="K2" t="str">
        <f t="shared" ref="K2:K51" si="6">I2</f>
        <v>541.109009</v>
      </c>
    </row>
    <row r="3" spans="1:28" ht="15.75" customHeight="1" x14ac:dyDescent="0.2">
      <c r="A3" s="1" t="s">
        <v>5</v>
      </c>
      <c r="B3">
        <f t="shared" si="0"/>
        <v>2</v>
      </c>
      <c r="C3">
        <f t="shared" ref="C3:D3" si="7">SEARCH(" ",$A3,B3+1)</f>
        <v>6</v>
      </c>
      <c r="D3">
        <f t="shared" si="7"/>
        <v>10</v>
      </c>
      <c r="E3">
        <f t="shared" si="2"/>
        <v>21</v>
      </c>
      <c r="F3" t="str">
        <f t="shared" si="3"/>
        <v xml:space="preserve">1 </v>
      </c>
      <c r="G3" t="str">
        <f t="shared" ref="G3:I3" si="8">MID($A3,B3+1,C3-B3)</f>
        <v xml:space="preserve">.02 </v>
      </c>
      <c r="H3" t="str">
        <f t="shared" si="8"/>
        <v xml:space="preserve">-15 </v>
      </c>
      <c r="I3" t="str">
        <f t="shared" si="8"/>
        <v>2469.448242</v>
      </c>
      <c r="J3">
        <f t="shared" si="5"/>
        <v>1.02</v>
      </c>
      <c r="K3" t="str">
        <f t="shared" si="6"/>
        <v>2469.448242</v>
      </c>
    </row>
    <row r="4" spans="1:28" ht="15.75" customHeight="1" x14ac:dyDescent="0.2">
      <c r="A4" s="1" t="s">
        <v>6</v>
      </c>
      <c r="B4">
        <f t="shared" si="0"/>
        <v>2</v>
      </c>
      <c r="C4">
        <f t="shared" ref="C4:D4" si="9">SEARCH(" ",$A4,B4+1)</f>
        <v>6</v>
      </c>
      <c r="D4">
        <f t="shared" si="9"/>
        <v>10</v>
      </c>
      <c r="E4">
        <f t="shared" si="2"/>
        <v>21</v>
      </c>
      <c r="F4" t="str">
        <f t="shared" si="3"/>
        <v xml:space="preserve">1 </v>
      </c>
      <c r="G4" t="str">
        <f t="shared" ref="G4:I4" si="10">MID($A4,B4+1,C4-B4)</f>
        <v xml:space="preserve">.03 </v>
      </c>
      <c r="H4" t="str">
        <f t="shared" si="10"/>
        <v xml:space="preserve">-15 </v>
      </c>
      <c r="I4" t="str">
        <f t="shared" si="10"/>
        <v>6923.921387</v>
      </c>
      <c r="J4">
        <f t="shared" si="5"/>
        <v>1.03</v>
      </c>
      <c r="K4" t="str">
        <f t="shared" si="6"/>
        <v>6923.921387</v>
      </c>
    </row>
    <row r="5" spans="1:28" ht="15.75" customHeight="1" x14ac:dyDescent="0.2">
      <c r="A5" s="1" t="s">
        <v>7</v>
      </c>
      <c r="B5">
        <f t="shared" si="0"/>
        <v>2</v>
      </c>
      <c r="C5">
        <f t="shared" ref="C5:D5" si="11">SEARCH(" ",$A5,B5+1)</f>
        <v>6</v>
      </c>
      <c r="D5">
        <f t="shared" si="11"/>
        <v>10</v>
      </c>
      <c r="E5">
        <f t="shared" si="2"/>
        <v>22</v>
      </c>
      <c r="F5" t="str">
        <f t="shared" si="3"/>
        <v xml:space="preserve">1 </v>
      </c>
      <c r="G5" t="str">
        <f t="shared" ref="G5:I5" si="12">MID($A5,B5+1,C5-B5)</f>
        <v xml:space="preserve">.04 </v>
      </c>
      <c r="H5" t="str">
        <f t="shared" si="12"/>
        <v xml:space="preserve">-15 </v>
      </c>
      <c r="I5" t="str">
        <f t="shared" si="12"/>
        <v>15903.256836</v>
      </c>
      <c r="J5">
        <f t="shared" si="5"/>
        <v>1.04</v>
      </c>
      <c r="K5" t="str">
        <f t="shared" si="6"/>
        <v>15903.256836</v>
      </c>
    </row>
    <row r="6" spans="1:28" ht="15.75" customHeight="1" x14ac:dyDescent="0.2">
      <c r="A6" s="1" t="s">
        <v>8</v>
      </c>
      <c r="B6">
        <f t="shared" si="0"/>
        <v>2</v>
      </c>
      <c r="C6">
        <f t="shared" ref="C6:D6" si="13">SEARCH(" ",$A6,B6+1)</f>
        <v>6</v>
      </c>
      <c r="D6">
        <f t="shared" si="13"/>
        <v>10</v>
      </c>
      <c r="E6">
        <f t="shared" si="2"/>
        <v>22</v>
      </c>
      <c r="F6" t="str">
        <f t="shared" si="3"/>
        <v xml:space="preserve">1 </v>
      </c>
      <c r="G6" t="str">
        <f t="shared" ref="G6:I6" si="14">MID($A6,B6+1,C6-B6)</f>
        <v xml:space="preserve">.05 </v>
      </c>
      <c r="H6" t="str">
        <f t="shared" si="14"/>
        <v xml:space="preserve">-15 </v>
      </c>
      <c r="I6" t="str">
        <f t="shared" si="14"/>
        <v>32745.984375</v>
      </c>
      <c r="J6">
        <f t="shared" si="5"/>
        <v>1.05</v>
      </c>
      <c r="K6" t="str">
        <f t="shared" si="6"/>
        <v>32745.984375</v>
      </c>
    </row>
    <row r="7" spans="1:28" ht="15.75" customHeight="1" x14ac:dyDescent="0.2">
      <c r="A7" s="1" t="s">
        <v>9</v>
      </c>
      <c r="B7">
        <f t="shared" si="0"/>
        <v>2</v>
      </c>
      <c r="C7">
        <f t="shared" ref="C7:D7" si="15">SEARCH(" ",$A7,B7+1)</f>
        <v>6</v>
      </c>
      <c r="D7">
        <f t="shared" si="15"/>
        <v>10</v>
      </c>
      <c r="E7">
        <f t="shared" si="2"/>
        <v>22</v>
      </c>
      <c r="F7" t="str">
        <f t="shared" si="3"/>
        <v xml:space="preserve">1 </v>
      </c>
      <c r="G7" t="str">
        <f t="shared" ref="G7:I7" si="16">MID($A7,B7+1,C7-B7)</f>
        <v xml:space="preserve">.06 </v>
      </c>
      <c r="H7" t="str">
        <f t="shared" si="16"/>
        <v xml:space="preserve">-15 </v>
      </c>
      <c r="I7" t="str">
        <f t="shared" si="16"/>
        <v>62922.984375</v>
      </c>
      <c r="J7">
        <f t="shared" si="5"/>
        <v>1.06</v>
      </c>
      <c r="K7" t="str">
        <f t="shared" si="6"/>
        <v>62922.984375</v>
      </c>
    </row>
    <row r="8" spans="1:28" ht="15.75" customHeight="1" x14ac:dyDescent="0.2">
      <c r="A8" s="1" t="s">
        <v>10</v>
      </c>
      <c r="B8">
        <f t="shared" si="0"/>
        <v>2</v>
      </c>
      <c r="C8">
        <f t="shared" ref="C8:D8" si="17">SEARCH(" ",$A8,B8+1)</f>
        <v>6</v>
      </c>
      <c r="D8">
        <f t="shared" si="17"/>
        <v>10</v>
      </c>
      <c r="E8">
        <f t="shared" si="2"/>
        <v>23</v>
      </c>
      <c r="F8" t="str">
        <f t="shared" si="3"/>
        <v xml:space="preserve">1 </v>
      </c>
      <c r="G8" t="str">
        <f t="shared" ref="G8:I8" si="18">MID($A8,B8+1,C8-B8)</f>
        <v xml:space="preserve">.07 </v>
      </c>
      <c r="H8" t="str">
        <f t="shared" si="18"/>
        <v xml:space="preserve">-15 </v>
      </c>
      <c r="I8" t="str">
        <f t="shared" si="18"/>
        <v>115277.242188</v>
      </c>
      <c r="J8">
        <f t="shared" si="5"/>
        <v>1.07</v>
      </c>
      <c r="K8" t="str">
        <f t="shared" si="6"/>
        <v>115277.242188</v>
      </c>
      <c r="N8" s="14" t="s">
        <v>11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6"/>
    </row>
    <row r="9" spans="1:28" ht="15.75" customHeight="1" x14ac:dyDescent="0.2">
      <c r="A9" s="1" t="s">
        <v>12</v>
      </c>
      <c r="B9">
        <f t="shared" si="0"/>
        <v>2</v>
      </c>
      <c r="C9">
        <f t="shared" ref="C9:D9" si="19">SEARCH(" ",$A9,B9+1)</f>
        <v>6</v>
      </c>
      <c r="D9">
        <f t="shared" si="19"/>
        <v>10</v>
      </c>
      <c r="E9">
        <f t="shared" si="2"/>
        <v>23</v>
      </c>
      <c r="F9" t="str">
        <f t="shared" si="3"/>
        <v xml:space="preserve">1 </v>
      </c>
      <c r="G9" t="str">
        <f t="shared" ref="G9:I9" si="20">MID($A9,B9+1,C9-B9)</f>
        <v xml:space="preserve">.08 </v>
      </c>
      <c r="H9" t="str">
        <f t="shared" si="20"/>
        <v xml:space="preserve">-15 </v>
      </c>
      <c r="I9" t="str">
        <f t="shared" si="20"/>
        <v>203945.578125</v>
      </c>
      <c r="J9">
        <f t="shared" si="5"/>
        <v>1.08</v>
      </c>
      <c r="K9" t="str">
        <f t="shared" si="6"/>
        <v>203945.578125</v>
      </c>
      <c r="N9" s="10"/>
      <c r="O9" s="11"/>
      <c r="P9" s="8" t="s">
        <v>13</v>
      </c>
      <c r="Q9" s="9"/>
      <c r="R9" s="9"/>
      <c r="S9" s="9"/>
      <c r="T9" s="9"/>
      <c r="U9" s="9"/>
      <c r="V9" s="9"/>
      <c r="W9" s="9"/>
      <c r="X9" s="9"/>
      <c r="Y9" s="9"/>
    </row>
    <row r="10" spans="1:28" ht="15.75" customHeight="1" x14ac:dyDescent="0.2">
      <c r="A10" s="1" t="s">
        <v>14</v>
      </c>
      <c r="B10">
        <f t="shared" si="0"/>
        <v>2</v>
      </c>
      <c r="C10">
        <f t="shared" ref="C10:D10" si="21">SEARCH(" ",$A10,B10+1)</f>
        <v>6</v>
      </c>
      <c r="D10">
        <f t="shared" si="21"/>
        <v>10</v>
      </c>
      <c r="E10">
        <f t="shared" si="2"/>
        <v>23</v>
      </c>
      <c r="F10" t="str">
        <f t="shared" si="3"/>
        <v xml:space="preserve">1 </v>
      </c>
      <c r="G10" t="str">
        <f t="shared" ref="G10:I10" si="22">MID($A10,B10+1,C10-B10)</f>
        <v xml:space="preserve">.09 </v>
      </c>
      <c r="H10" t="str">
        <f t="shared" si="22"/>
        <v xml:space="preserve">-15 </v>
      </c>
      <c r="I10" t="str">
        <f t="shared" si="22"/>
        <v>351320.562500</v>
      </c>
      <c r="J10">
        <f t="shared" si="5"/>
        <v>1.0900000000000001</v>
      </c>
      <c r="K10" t="str">
        <f t="shared" si="6"/>
        <v>351320.562500</v>
      </c>
      <c r="N10" s="12"/>
      <c r="O10" s="13"/>
      <c r="P10" s="3">
        <v>0.01</v>
      </c>
      <c r="Q10" s="3">
        <v>0.02</v>
      </c>
      <c r="R10" s="3">
        <v>3.0000000000000002E-2</v>
      </c>
      <c r="S10" s="3">
        <v>4.0000000000000008E-2</v>
      </c>
      <c r="T10" s="3">
        <v>0.05</v>
      </c>
      <c r="U10" s="3">
        <v>6.0000000000000012E-2</v>
      </c>
      <c r="V10" s="3">
        <v>7.0000000000000007E-2</v>
      </c>
      <c r="W10" s="3">
        <v>0.08</v>
      </c>
      <c r="X10" s="3">
        <v>9.0000000000000011E-2</v>
      </c>
      <c r="Y10" s="3">
        <v>0.10000000000000002</v>
      </c>
      <c r="AB10" s="19" t="s">
        <v>59</v>
      </c>
    </row>
    <row r="11" spans="1:28" ht="15.75" customHeight="1" x14ac:dyDescent="0.2">
      <c r="A11" s="1" t="s">
        <v>16</v>
      </c>
      <c r="B11">
        <f t="shared" si="0"/>
        <v>2</v>
      </c>
      <c r="C11">
        <f t="shared" ref="C11:D11" si="23">SEARCH(" ",$A11,B11+1)</f>
        <v>6</v>
      </c>
      <c r="D11">
        <f t="shared" si="23"/>
        <v>10</v>
      </c>
      <c r="E11">
        <f t="shared" si="2"/>
        <v>23</v>
      </c>
      <c r="F11" t="str">
        <f t="shared" si="3"/>
        <v xml:space="preserve">1 </v>
      </c>
      <c r="G11" t="str">
        <f t="shared" ref="G11:I11" si="24">MID($A11,B11+1,C11-B11)</f>
        <v xml:space="preserve">.10 </v>
      </c>
      <c r="H11" t="str">
        <f t="shared" si="24"/>
        <v xml:space="preserve">-15 </v>
      </c>
      <c r="I11" t="str">
        <f t="shared" si="24"/>
        <v>592594.062500</v>
      </c>
      <c r="J11">
        <f t="shared" si="5"/>
        <v>1.1000000000000001</v>
      </c>
      <c r="K11" t="str">
        <f t="shared" si="6"/>
        <v>592594.062500</v>
      </c>
      <c r="N11" s="6" t="s">
        <v>15</v>
      </c>
      <c r="O11" s="4">
        <v>1</v>
      </c>
      <c r="P11" s="5">
        <f t="shared" ref="P11:Y11" si="25">1*VLOOKUP($O11+P$10,$J:$K,2,FALSE)</f>
        <v>541.10900900000001</v>
      </c>
      <c r="Q11" s="5">
        <f t="shared" si="25"/>
        <v>2469.4482419999999</v>
      </c>
      <c r="R11" s="5">
        <f t="shared" si="25"/>
        <v>6923.9213870000003</v>
      </c>
      <c r="S11" s="5">
        <f t="shared" si="25"/>
        <v>15903.256836</v>
      </c>
      <c r="T11" s="5">
        <f t="shared" si="25"/>
        <v>32745.984375</v>
      </c>
      <c r="U11" s="5">
        <f t="shared" si="25"/>
        <v>62922.984375</v>
      </c>
      <c r="V11" s="5">
        <f t="shared" si="25"/>
        <v>115277.242188</v>
      </c>
      <c r="W11" s="5">
        <f t="shared" si="25"/>
        <v>203945.578125</v>
      </c>
      <c r="X11" s="5">
        <f t="shared" si="25"/>
        <v>351320.5625</v>
      </c>
      <c r="Y11" s="5">
        <f t="shared" si="25"/>
        <v>592594.0625</v>
      </c>
      <c r="AA11" s="18">
        <f>Y11/P11</f>
        <v>1095.1472857477411</v>
      </c>
      <c r="AB11">
        <v>18000</v>
      </c>
    </row>
    <row r="12" spans="1:28" ht="15.75" customHeight="1" x14ac:dyDescent="0.2">
      <c r="A12" s="1" t="s">
        <v>17</v>
      </c>
      <c r="B12">
        <f t="shared" si="0"/>
        <v>2</v>
      </c>
      <c r="C12">
        <f t="shared" ref="C12:D12" si="26">SEARCH(" ",$A12,B12+1)</f>
        <v>6</v>
      </c>
      <c r="D12">
        <f t="shared" si="26"/>
        <v>10</v>
      </c>
      <c r="E12">
        <f t="shared" si="2"/>
        <v>20</v>
      </c>
      <c r="F12" t="str">
        <f t="shared" si="3"/>
        <v xml:space="preserve">2 </v>
      </c>
      <c r="G12" t="str">
        <f t="shared" ref="G12:I12" si="27">MID($A12,B12+1,C12-B12)</f>
        <v xml:space="preserve">.01 </v>
      </c>
      <c r="H12" t="str">
        <f t="shared" si="27"/>
        <v xml:space="preserve">-15 </v>
      </c>
      <c r="I12" t="str">
        <f t="shared" si="27"/>
        <v>105.219749</v>
      </c>
      <c r="J12">
        <f t="shared" si="5"/>
        <v>2.0099999999999998</v>
      </c>
      <c r="K12" t="str">
        <f t="shared" si="6"/>
        <v>105.219749</v>
      </c>
      <c r="N12" s="7"/>
      <c r="O12" s="4">
        <v>2</v>
      </c>
      <c r="P12" s="5">
        <f t="shared" ref="P12:Y12" si="28">1*VLOOKUP($O12+P$10,$J:$K,2,FALSE)</f>
        <v>105.21974899999999</v>
      </c>
      <c r="Q12" s="5">
        <f t="shared" si="28"/>
        <v>480.18920900000001</v>
      </c>
      <c r="R12" s="5">
        <f t="shared" si="28"/>
        <v>1346.3706050000001</v>
      </c>
      <c r="S12" s="5">
        <f t="shared" si="28"/>
        <v>3092.420654</v>
      </c>
      <c r="T12" s="5">
        <f t="shared" si="28"/>
        <v>6367.5234380000002</v>
      </c>
      <c r="U12" s="5">
        <f t="shared" si="28"/>
        <v>12235.502930000001</v>
      </c>
      <c r="V12" s="5">
        <f t="shared" si="28"/>
        <v>22415.894531000002</v>
      </c>
      <c r="W12" s="5">
        <f t="shared" si="28"/>
        <v>39657.632812000003</v>
      </c>
      <c r="X12" s="5">
        <f t="shared" si="28"/>
        <v>68315</v>
      </c>
      <c r="Y12" s="5">
        <f t="shared" si="28"/>
        <v>115231.117188</v>
      </c>
      <c r="AA12" s="18">
        <f t="shared" ref="AA12:AA15" si="29">Y12/P12</f>
        <v>1095.1472350309448</v>
      </c>
      <c r="AB12">
        <v>13947</v>
      </c>
    </row>
    <row r="13" spans="1:28" ht="15.75" customHeight="1" x14ac:dyDescent="0.2">
      <c r="A13" s="1" t="s">
        <v>18</v>
      </c>
      <c r="B13">
        <f t="shared" si="0"/>
        <v>2</v>
      </c>
      <c r="C13">
        <f t="shared" ref="C13:D13" si="30">SEARCH(" ",$A13,B13+1)</f>
        <v>6</v>
      </c>
      <c r="D13">
        <f t="shared" si="30"/>
        <v>10</v>
      </c>
      <c r="E13">
        <f t="shared" si="2"/>
        <v>20</v>
      </c>
      <c r="F13" t="str">
        <f t="shared" si="3"/>
        <v xml:space="preserve">2 </v>
      </c>
      <c r="G13" t="str">
        <f t="shared" ref="G13:I13" si="31">MID($A13,B13+1,C13-B13)</f>
        <v xml:space="preserve">.02 </v>
      </c>
      <c r="H13" t="str">
        <f t="shared" si="31"/>
        <v xml:space="preserve">-15 </v>
      </c>
      <c r="I13" t="str">
        <f t="shared" si="31"/>
        <v>480.189209</v>
      </c>
      <c r="J13">
        <f t="shared" si="5"/>
        <v>2.02</v>
      </c>
      <c r="K13" t="str">
        <f t="shared" si="6"/>
        <v>480.189209</v>
      </c>
      <c r="N13" s="7"/>
      <c r="O13" s="4">
        <v>3</v>
      </c>
      <c r="P13" s="5">
        <f t="shared" ref="P13:Y13" si="32">1*VLOOKUP($O13+P$10,$J:$K,2,FALSE)</f>
        <v>44.967109999999998</v>
      </c>
      <c r="Q13" s="5">
        <f t="shared" si="32"/>
        <v>205.21546900000001</v>
      </c>
      <c r="R13" s="5">
        <f t="shared" si="32"/>
        <v>575.39001499999995</v>
      </c>
      <c r="S13" s="5">
        <f t="shared" si="32"/>
        <v>1321.588501</v>
      </c>
      <c r="T13" s="5">
        <f t="shared" si="32"/>
        <v>2721.248779</v>
      </c>
      <c r="U13" s="5">
        <f t="shared" si="32"/>
        <v>5229.0102539999998</v>
      </c>
      <c r="V13" s="5">
        <f t="shared" si="32"/>
        <v>9579.7412110000005</v>
      </c>
      <c r="W13" s="5">
        <f t="shared" si="32"/>
        <v>16948.234375</v>
      </c>
      <c r="X13" s="5">
        <f t="shared" si="32"/>
        <v>29195.355468999998</v>
      </c>
      <c r="Y13" s="5">
        <f t="shared" si="32"/>
        <v>49245.605469000002</v>
      </c>
      <c r="AA13" s="18">
        <f t="shared" si="29"/>
        <v>1095.1472191341629</v>
      </c>
      <c r="AB13">
        <v>12859</v>
      </c>
    </row>
    <row r="14" spans="1:28" ht="15.75" customHeight="1" x14ac:dyDescent="0.2">
      <c r="A14" s="1" t="s">
        <v>19</v>
      </c>
      <c r="B14">
        <f t="shared" si="0"/>
        <v>2</v>
      </c>
      <c r="C14">
        <f t="shared" ref="C14:D14" si="33">SEARCH(" ",$A14,B14+1)</f>
        <v>6</v>
      </c>
      <c r="D14">
        <f t="shared" si="33"/>
        <v>10</v>
      </c>
      <c r="E14">
        <f t="shared" si="2"/>
        <v>21</v>
      </c>
      <c r="F14" t="str">
        <f t="shared" si="3"/>
        <v xml:space="preserve">2 </v>
      </c>
      <c r="G14" t="str">
        <f t="shared" ref="G14:I14" si="34">MID($A14,B14+1,C14-B14)</f>
        <v xml:space="preserve">.03 </v>
      </c>
      <c r="H14" t="str">
        <f t="shared" si="34"/>
        <v xml:space="preserve">-15 </v>
      </c>
      <c r="I14" t="str">
        <f t="shared" si="34"/>
        <v>1346.370605</v>
      </c>
      <c r="J14">
        <f t="shared" si="5"/>
        <v>2.0299999999999998</v>
      </c>
      <c r="K14" t="str">
        <f t="shared" si="6"/>
        <v>1346.370605</v>
      </c>
      <c r="N14" s="7"/>
      <c r="O14" s="4">
        <v>4</v>
      </c>
      <c r="P14" s="5">
        <f t="shared" ref="P14:Y14" si="35">1*VLOOKUP($O14+P$10,$J:$K,2,FALSE)</f>
        <v>26.177468999999999</v>
      </c>
      <c r="Q14" s="5">
        <f t="shared" si="35"/>
        <v>119.46558400000001</v>
      </c>
      <c r="R14" s="5">
        <f t="shared" si="35"/>
        <v>334.96160900000001</v>
      </c>
      <c r="S14" s="5">
        <f t="shared" si="35"/>
        <v>769.35888699999998</v>
      </c>
      <c r="T14" s="5">
        <f t="shared" si="35"/>
        <v>1584.1669919999999</v>
      </c>
      <c r="U14" s="5">
        <f t="shared" si="35"/>
        <v>3044.0529790000001</v>
      </c>
      <c r="V14" s="5">
        <f t="shared" si="35"/>
        <v>5576.8178710000002</v>
      </c>
      <c r="W14" s="5">
        <f t="shared" si="35"/>
        <v>9866.3652340000008</v>
      </c>
      <c r="X14" s="5">
        <f t="shared" si="35"/>
        <v>16995.990234000001</v>
      </c>
      <c r="Y14" s="5">
        <f t="shared" si="35"/>
        <v>28668.183593999998</v>
      </c>
      <c r="AA14" s="18">
        <f t="shared" si="29"/>
        <v>1095.1472655358698</v>
      </c>
      <c r="AB14">
        <v>12356</v>
      </c>
    </row>
    <row r="15" spans="1:28" ht="15.75" customHeight="1" x14ac:dyDescent="0.2">
      <c r="A15" s="1" t="s">
        <v>20</v>
      </c>
      <c r="B15">
        <f t="shared" si="0"/>
        <v>2</v>
      </c>
      <c r="C15">
        <f t="shared" ref="C15:D15" si="36">SEARCH(" ",$A15,B15+1)</f>
        <v>6</v>
      </c>
      <c r="D15">
        <f t="shared" si="36"/>
        <v>10</v>
      </c>
      <c r="E15">
        <f t="shared" si="2"/>
        <v>21</v>
      </c>
      <c r="F15" t="str">
        <f t="shared" si="3"/>
        <v xml:space="preserve">2 </v>
      </c>
      <c r="G15" t="str">
        <f t="shared" ref="G15:I15" si="37">MID($A15,B15+1,C15-B15)</f>
        <v xml:space="preserve">.04 </v>
      </c>
      <c r="H15" t="str">
        <f t="shared" si="37"/>
        <v xml:space="preserve">-15 </v>
      </c>
      <c r="I15" t="str">
        <f t="shared" si="37"/>
        <v>3092.420654</v>
      </c>
      <c r="J15">
        <f t="shared" si="5"/>
        <v>2.04</v>
      </c>
      <c r="K15" t="str">
        <f t="shared" si="6"/>
        <v>3092.420654</v>
      </c>
      <c r="N15" s="7"/>
      <c r="O15" s="4">
        <v>5</v>
      </c>
      <c r="P15" s="5">
        <f t="shared" ref="P15:Y15" si="38">1*VLOOKUP($O15+P$10,$J:$K,2,FALSE)</f>
        <v>17.637280000000001</v>
      </c>
      <c r="Q15" s="5">
        <f t="shared" si="38"/>
        <v>80.490898000000001</v>
      </c>
      <c r="R15" s="5">
        <f t="shared" si="38"/>
        <v>225.683075</v>
      </c>
      <c r="S15" s="5">
        <f t="shared" si="38"/>
        <v>518.36169400000006</v>
      </c>
      <c r="T15" s="5">
        <f t="shared" si="38"/>
        <v>1067.3452150000001</v>
      </c>
      <c r="U15" s="5">
        <f t="shared" si="38"/>
        <v>2050.955078</v>
      </c>
      <c r="V15" s="5">
        <f t="shared" si="38"/>
        <v>3757.4257809999999</v>
      </c>
      <c r="W15" s="5">
        <f t="shared" si="38"/>
        <v>6647.5424800000001</v>
      </c>
      <c r="X15" s="5">
        <f t="shared" si="38"/>
        <v>11451.184569999999</v>
      </c>
      <c r="Y15" s="5">
        <f t="shared" si="38"/>
        <v>19315.417968999998</v>
      </c>
      <c r="AA15" s="18">
        <f t="shared" si="29"/>
        <v>1095.1472091501637</v>
      </c>
      <c r="AB15">
        <v>12067</v>
      </c>
    </row>
    <row r="16" spans="1:28" ht="15.75" customHeight="1" x14ac:dyDescent="0.2">
      <c r="A16" s="1" t="s">
        <v>21</v>
      </c>
      <c r="B16">
        <f t="shared" si="0"/>
        <v>2</v>
      </c>
      <c r="C16">
        <f t="shared" ref="C16:D16" si="39">SEARCH(" ",$A16,B16+1)</f>
        <v>6</v>
      </c>
      <c r="D16">
        <f t="shared" si="39"/>
        <v>10</v>
      </c>
      <c r="E16">
        <f t="shared" si="2"/>
        <v>21</v>
      </c>
      <c r="F16" t="str">
        <f t="shared" si="3"/>
        <v xml:space="preserve">2 </v>
      </c>
      <c r="G16" t="str">
        <f t="shared" ref="G16:I16" si="40">MID($A16,B16+1,C16-B16)</f>
        <v xml:space="preserve">.05 </v>
      </c>
      <c r="H16" t="str">
        <f t="shared" si="40"/>
        <v xml:space="preserve">-15 </v>
      </c>
      <c r="I16" t="str">
        <f t="shared" si="40"/>
        <v>6367.523438</v>
      </c>
      <c r="J16">
        <f t="shared" si="5"/>
        <v>2.0499999999999998</v>
      </c>
      <c r="K16" t="str">
        <f t="shared" si="6"/>
        <v>6367.523438</v>
      </c>
      <c r="P16" s="20">
        <f t="shared" ref="P16:X16" si="41">P15/O15</f>
        <v>3.5274559999999999</v>
      </c>
      <c r="Q16" s="20">
        <f t="shared" si="41"/>
        <v>4.5636797737519617</v>
      </c>
      <c r="R16" s="20">
        <f t="shared" si="41"/>
        <v>2.8038334843773267</v>
      </c>
      <c r="S16" s="20">
        <f t="shared" si="41"/>
        <v>2.2968567492267642</v>
      </c>
      <c r="T16" s="20">
        <f t="shared" si="41"/>
        <v>2.0590742474886654</v>
      </c>
      <c r="U16" s="20">
        <f t="shared" si="41"/>
        <v>1.921548013872906</v>
      </c>
      <c r="V16" s="20">
        <f t="shared" si="41"/>
        <v>1.8320370939884623</v>
      </c>
      <c r="W16" s="20">
        <f t="shared" si="41"/>
        <v>1.7691746603790071</v>
      </c>
      <c r="X16" s="20">
        <f t="shared" si="41"/>
        <v>1.7226192392831463</v>
      </c>
      <c r="Y16" s="20">
        <f>Y15/X15</f>
        <v>1.6867615617342198</v>
      </c>
    </row>
    <row r="17" spans="1:25" ht="15.75" customHeight="1" x14ac:dyDescent="0.2">
      <c r="A17" s="1" t="s">
        <v>22</v>
      </c>
      <c r="B17">
        <f t="shared" si="0"/>
        <v>2</v>
      </c>
      <c r="C17">
        <f t="shared" ref="C17:D17" si="42">SEARCH(" ",$A17,B17+1)</f>
        <v>6</v>
      </c>
      <c r="D17">
        <f t="shared" si="42"/>
        <v>10</v>
      </c>
      <c r="E17">
        <f t="shared" si="2"/>
        <v>22</v>
      </c>
      <c r="F17" t="str">
        <f t="shared" si="3"/>
        <v xml:space="preserve">2 </v>
      </c>
      <c r="G17" t="str">
        <f t="shared" ref="G17:I17" si="43">MID($A17,B17+1,C17-B17)</f>
        <v xml:space="preserve">.06 </v>
      </c>
      <c r="H17" t="str">
        <f t="shared" si="43"/>
        <v xml:space="preserve">-15 </v>
      </c>
      <c r="I17" t="str">
        <f t="shared" si="43"/>
        <v>12235.502930</v>
      </c>
      <c r="J17">
        <f t="shared" si="5"/>
        <v>2.06</v>
      </c>
      <c r="K17" t="str">
        <f t="shared" si="6"/>
        <v>12235.502930</v>
      </c>
      <c r="P17" s="17">
        <f>P11/P15</f>
        <v>30.679844567869875</v>
      </c>
      <c r="Q17" s="17">
        <f t="shared" ref="Q17:Y17" si="44">Q11/Q15</f>
        <v>30.679844595596386</v>
      </c>
      <c r="R17" s="17">
        <f t="shared" si="44"/>
        <v>30.679843346693147</v>
      </c>
      <c r="S17" s="17">
        <f t="shared" si="44"/>
        <v>30.679845791228544</v>
      </c>
      <c r="T17" s="17">
        <f t="shared" si="44"/>
        <v>30.679843704550638</v>
      </c>
      <c r="U17" s="17">
        <f t="shared" si="44"/>
        <v>30.679845234035888</v>
      </c>
      <c r="V17" s="17">
        <f t="shared" si="44"/>
        <v>30.679845433253018</v>
      </c>
      <c r="W17" s="17">
        <f t="shared" si="44"/>
        <v>30.679845783399944</v>
      </c>
      <c r="X17" s="17">
        <f t="shared" si="44"/>
        <v>30.679844548169747</v>
      </c>
      <c r="Y17" s="17">
        <f t="shared" si="44"/>
        <v>30.679846713701732</v>
      </c>
    </row>
    <row r="18" spans="1:25" ht="15.75" customHeight="1" x14ac:dyDescent="0.2">
      <c r="A18" s="1" t="s">
        <v>23</v>
      </c>
      <c r="B18">
        <f t="shared" si="0"/>
        <v>2</v>
      </c>
      <c r="C18">
        <f t="shared" ref="C18:D18" si="45">SEARCH(" ",$A18,B18+1)</f>
        <v>6</v>
      </c>
      <c r="D18">
        <f t="shared" si="45"/>
        <v>10</v>
      </c>
      <c r="E18">
        <f t="shared" si="2"/>
        <v>22</v>
      </c>
      <c r="F18" t="str">
        <f t="shared" si="3"/>
        <v xml:space="preserve">2 </v>
      </c>
      <c r="G18" t="str">
        <f t="shared" ref="G18:I18" si="46">MID($A18,B18+1,C18-B18)</f>
        <v xml:space="preserve">.07 </v>
      </c>
      <c r="H18" t="str">
        <f t="shared" si="46"/>
        <v xml:space="preserve">-15 </v>
      </c>
      <c r="I18" t="str">
        <f t="shared" si="46"/>
        <v>22415.894531</v>
      </c>
      <c r="J18">
        <f t="shared" si="5"/>
        <v>2.0699999999999998</v>
      </c>
      <c r="K18" t="str">
        <f t="shared" si="6"/>
        <v>22415.894531</v>
      </c>
    </row>
    <row r="19" spans="1:25" ht="15.75" customHeight="1" x14ac:dyDescent="0.2">
      <c r="A19" s="1" t="s">
        <v>24</v>
      </c>
      <c r="B19">
        <f t="shared" si="0"/>
        <v>2</v>
      </c>
      <c r="C19">
        <f t="shared" ref="C19:D19" si="47">SEARCH(" ",$A19,B19+1)</f>
        <v>6</v>
      </c>
      <c r="D19">
        <f t="shared" si="47"/>
        <v>10</v>
      </c>
      <c r="E19">
        <f t="shared" si="2"/>
        <v>22</v>
      </c>
      <c r="F19" t="str">
        <f t="shared" si="3"/>
        <v xml:space="preserve">2 </v>
      </c>
      <c r="G19" t="str">
        <f t="shared" ref="G19:I19" si="48">MID($A19,B19+1,C19-B19)</f>
        <v xml:space="preserve">.08 </v>
      </c>
      <c r="H19" t="str">
        <f t="shared" si="48"/>
        <v xml:space="preserve">-15 </v>
      </c>
      <c r="I19" t="str">
        <f t="shared" si="48"/>
        <v>39657.632812</v>
      </c>
      <c r="J19">
        <f t="shared" si="5"/>
        <v>2.08</v>
      </c>
      <c r="K19" t="str">
        <f t="shared" si="6"/>
        <v>39657.632812</v>
      </c>
    </row>
    <row r="20" spans="1:25" ht="15.75" customHeight="1" x14ac:dyDescent="0.2">
      <c r="A20" s="1" t="s">
        <v>25</v>
      </c>
      <c r="B20">
        <f t="shared" si="0"/>
        <v>2</v>
      </c>
      <c r="C20">
        <f t="shared" ref="C20:D20" si="49">SEARCH(" ",$A20,B20+1)</f>
        <v>6</v>
      </c>
      <c r="D20">
        <f t="shared" si="49"/>
        <v>10</v>
      </c>
      <c r="E20">
        <f t="shared" si="2"/>
        <v>22</v>
      </c>
      <c r="F20" t="str">
        <f t="shared" si="3"/>
        <v xml:space="preserve">2 </v>
      </c>
      <c r="G20" t="str">
        <f t="shared" ref="G20:I20" si="50">MID($A20,B20+1,C20-B20)</f>
        <v xml:space="preserve">.09 </v>
      </c>
      <c r="H20" t="str">
        <f t="shared" si="50"/>
        <v xml:space="preserve">-15 </v>
      </c>
      <c r="I20" t="str">
        <f t="shared" si="50"/>
        <v>68315.000000</v>
      </c>
      <c r="J20">
        <f t="shared" si="5"/>
        <v>2.09</v>
      </c>
      <c r="K20" t="str">
        <f t="shared" si="6"/>
        <v>68315.000000</v>
      </c>
    </row>
    <row r="21" spans="1:25" ht="15.75" customHeight="1" x14ac:dyDescent="0.2">
      <c r="A21" s="1" t="s">
        <v>26</v>
      </c>
      <c r="B21">
        <f t="shared" si="0"/>
        <v>2</v>
      </c>
      <c r="C21">
        <f t="shared" ref="C21:D21" si="51">SEARCH(" ",$A21,B21+1)</f>
        <v>6</v>
      </c>
      <c r="D21">
        <f t="shared" si="51"/>
        <v>10</v>
      </c>
      <c r="E21">
        <f t="shared" si="2"/>
        <v>23</v>
      </c>
      <c r="F21" t="str">
        <f t="shared" si="3"/>
        <v xml:space="preserve">2 </v>
      </c>
      <c r="G21" t="str">
        <f t="shared" ref="G21:I21" si="52">MID($A21,B21+1,C21-B21)</f>
        <v xml:space="preserve">.10 </v>
      </c>
      <c r="H21" t="str">
        <f t="shared" si="52"/>
        <v xml:space="preserve">-15 </v>
      </c>
      <c r="I21" t="str">
        <f t="shared" si="52"/>
        <v>115231.117188</v>
      </c>
      <c r="J21">
        <f t="shared" si="5"/>
        <v>2.1</v>
      </c>
      <c r="K21" t="str">
        <f t="shared" si="6"/>
        <v>115231.117188</v>
      </c>
    </row>
    <row r="22" spans="1:25" ht="15.75" customHeight="1" x14ac:dyDescent="0.2">
      <c r="A22" s="1" t="s">
        <v>27</v>
      </c>
      <c r="B22">
        <f t="shared" si="0"/>
        <v>2</v>
      </c>
      <c r="C22">
        <f t="shared" ref="C22:D22" si="53">SEARCH(" ",$A22,B22+1)</f>
        <v>6</v>
      </c>
      <c r="D22">
        <f t="shared" si="53"/>
        <v>10</v>
      </c>
      <c r="E22">
        <f t="shared" si="2"/>
        <v>19</v>
      </c>
      <c r="F22" t="str">
        <f t="shared" si="3"/>
        <v xml:space="preserve">3 </v>
      </c>
      <c r="G22" t="str">
        <f t="shared" ref="G22:I22" si="54">MID($A22,B22+1,C22-B22)</f>
        <v xml:space="preserve">.01 </v>
      </c>
      <c r="H22" t="str">
        <f t="shared" si="54"/>
        <v xml:space="preserve">-15 </v>
      </c>
      <c r="I22" t="str">
        <f t="shared" si="54"/>
        <v>44.967110</v>
      </c>
      <c r="J22">
        <f t="shared" si="5"/>
        <v>3.01</v>
      </c>
      <c r="K22" t="str">
        <f t="shared" si="6"/>
        <v>44.967110</v>
      </c>
    </row>
    <row r="23" spans="1:25" ht="15.75" customHeight="1" x14ac:dyDescent="0.2">
      <c r="A23" s="1" t="s">
        <v>28</v>
      </c>
      <c r="B23">
        <f t="shared" si="0"/>
        <v>2</v>
      </c>
      <c r="C23">
        <f t="shared" ref="C23:D23" si="55">SEARCH(" ",$A23,B23+1)</f>
        <v>6</v>
      </c>
      <c r="D23">
        <f t="shared" si="55"/>
        <v>10</v>
      </c>
      <c r="E23">
        <f t="shared" si="2"/>
        <v>20</v>
      </c>
      <c r="F23" t="str">
        <f t="shared" si="3"/>
        <v xml:space="preserve">3 </v>
      </c>
      <c r="G23" t="str">
        <f t="shared" ref="G23:I23" si="56">MID($A23,B23+1,C23-B23)</f>
        <v xml:space="preserve">.02 </v>
      </c>
      <c r="H23" t="str">
        <f t="shared" si="56"/>
        <v xml:space="preserve">-15 </v>
      </c>
      <c r="I23" t="str">
        <f t="shared" si="56"/>
        <v>205.215469</v>
      </c>
      <c r="J23">
        <f t="shared" si="5"/>
        <v>3.02</v>
      </c>
      <c r="K23" t="str">
        <f t="shared" si="6"/>
        <v>205.215469</v>
      </c>
    </row>
    <row r="24" spans="1:25" ht="15.75" customHeight="1" x14ac:dyDescent="0.2">
      <c r="A24" s="1" t="s">
        <v>29</v>
      </c>
      <c r="B24">
        <f t="shared" si="0"/>
        <v>2</v>
      </c>
      <c r="C24">
        <f t="shared" ref="C24:D24" si="57">SEARCH(" ",$A24,B24+1)</f>
        <v>6</v>
      </c>
      <c r="D24">
        <f t="shared" si="57"/>
        <v>10</v>
      </c>
      <c r="E24">
        <f t="shared" si="2"/>
        <v>20</v>
      </c>
      <c r="F24" t="str">
        <f t="shared" si="3"/>
        <v xml:space="preserve">3 </v>
      </c>
      <c r="G24" t="str">
        <f t="shared" ref="G24:I24" si="58">MID($A24,B24+1,C24-B24)</f>
        <v xml:space="preserve">.03 </v>
      </c>
      <c r="H24" t="str">
        <f t="shared" si="58"/>
        <v xml:space="preserve">-15 </v>
      </c>
      <c r="I24" t="str">
        <f t="shared" si="58"/>
        <v>575.390015</v>
      </c>
      <c r="J24">
        <f t="shared" si="5"/>
        <v>3.03</v>
      </c>
      <c r="K24" t="str">
        <f t="shared" si="6"/>
        <v>575.390015</v>
      </c>
    </row>
    <row r="25" spans="1:25" ht="15.75" customHeight="1" x14ac:dyDescent="0.2">
      <c r="A25" s="1" t="s">
        <v>30</v>
      </c>
      <c r="B25">
        <f t="shared" si="0"/>
        <v>2</v>
      </c>
      <c r="C25">
        <f t="shared" ref="C25:D25" si="59">SEARCH(" ",$A25,B25+1)</f>
        <v>6</v>
      </c>
      <c r="D25">
        <f t="shared" si="59"/>
        <v>10</v>
      </c>
      <c r="E25">
        <f t="shared" si="2"/>
        <v>21</v>
      </c>
      <c r="F25" t="str">
        <f t="shared" si="3"/>
        <v xml:space="preserve">3 </v>
      </c>
      <c r="G25" t="str">
        <f t="shared" ref="G25:I25" si="60">MID($A25,B25+1,C25-B25)</f>
        <v xml:space="preserve">.04 </v>
      </c>
      <c r="H25" t="str">
        <f t="shared" si="60"/>
        <v xml:space="preserve">-15 </v>
      </c>
      <c r="I25" t="str">
        <f t="shared" si="60"/>
        <v>1321.588501</v>
      </c>
      <c r="J25">
        <f t="shared" si="5"/>
        <v>3.04</v>
      </c>
      <c r="K25" t="str">
        <f t="shared" si="6"/>
        <v>1321.588501</v>
      </c>
    </row>
    <row r="26" spans="1:25" ht="15.75" customHeight="1" x14ac:dyDescent="0.2">
      <c r="A26" s="1" t="s">
        <v>31</v>
      </c>
      <c r="B26">
        <f t="shared" si="0"/>
        <v>2</v>
      </c>
      <c r="C26">
        <f t="shared" ref="C26:D26" si="61">SEARCH(" ",$A26,B26+1)</f>
        <v>6</v>
      </c>
      <c r="D26">
        <f t="shared" si="61"/>
        <v>10</v>
      </c>
      <c r="E26">
        <f t="shared" si="2"/>
        <v>21</v>
      </c>
      <c r="F26" t="str">
        <f t="shared" si="3"/>
        <v xml:space="preserve">3 </v>
      </c>
      <c r="G26" t="str">
        <f t="shared" ref="G26:I26" si="62">MID($A26,B26+1,C26-B26)</f>
        <v xml:space="preserve">.05 </v>
      </c>
      <c r="H26" t="str">
        <f t="shared" si="62"/>
        <v xml:space="preserve">-15 </v>
      </c>
      <c r="I26" t="str">
        <f t="shared" si="62"/>
        <v>2721.248779</v>
      </c>
      <c r="J26">
        <f t="shared" si="5"/>
        <v>3.05</v>
      </c>
      <c r="K26" t="str">
        <f t="shared" si="6"/>
        <v>2721.248779</v>
      </c>
    </row>
    <row r="27" spans="1:25" ht="12.75" x14ac:dyDescent="0.2">
      <c r="A27" s="1" t="s">
        <v>32</v>
      </c>
      <c r="B27">
        <f t="shared" si="0"/>
        <v>2</v>
      </c>
      <c r="C27">
        <f t="shared" ref="C27:D27" si="63">SEARCH(" ",$A27,B27+1)</f>
        <v>6</v>
      </c>
      <c r="D27">
        <f t="shared" si="63"/>
        <v>10</v>
      </c>
      <c r="E27">
        <f t="shared" si="2"/>
        <v>21</v>
      </c>
      <c r="F27" t="str">
        <f t="shared" si="3"/>
        <v xml:space="preserve">3 </v>
      </c>
      <c r="G27" t="str">
        <f t="shared" ref="G27:I27" si="64">MID($A27,B27+1,C27-B27)</f>
        <v xml:space="preserve">.06 </v>
      </c>
      <c r="H27" t="str">
        <f t="shared" si="64"/>
        <v xml:space="preserve">-15 </v>
      </c>
      <c r="I27" t="str">
        <f t="shared" si="64"/>
        <v>5229.010254</v>
      </c>
      <c r="J27">
        <f t="shared" si="5"/>
        <v>3.06</v>
      </c>
      <c r="K27" t="str">
        <f t="shared" si="6"/>
        <v>5229.010254</v>
      </c>
    </row>
    <row r="28" spans="1:25" ht="12.75" x14ac:dyDescent="0.2">
      <c r="A28" s="1" t="s">
        <v>33</v>
      </c>
      <c r="B28">
        <f t="shared" si="0"/>
        <v>2</v>
      </c>
      <c r="C28">
        <f t="shared" ref="C28:D28" si="65">SEARCH(" ",$A28,B28+1)</f>
        <v>6</v>
      </c>
      <c r="D28">
        <f t="shared" si="65"/>
        <v>10</v>
      </c>
      <c r="E28">
        <f t="shared" si="2"/>
        <v>21</v>
      </c>
      <c r="F28" t="str">
        <f t="shared" si="3"/>
        <v xml:space="preserve">3 </v>
      </c>
      <c r="G28" t="str">
        <f t="shared" ref="G28:I28" si="66">MID($A28,B28+1,C28-B28)</f>
        <v xml:space="preserve">.07 </v>
      </c>
      <c r="H28" t="str">
        <f t="shared" si="66"/>
        <v xml:space="preserve">-15 </v>
      </c>
      <c r="I28" t="str">
        <f t="shared" si="66"/>
        <v>9579.741211</v>
      </c>
      <c r="J28">
        <f t="shared" si="5"/>
        <v>3.07</v>
      </c>
      <c r="K28" t="str">
        <f t="shared" si="6"/>
        <v>9579.741211</v>
      </c>
    </row>
    <row r="29" spans="1:25" ht="12.75" x14ac:dyDescent="0.2">
      <c r="A29" s="1" t="s">
        <v>34</v>
      </c>
      <c r="B29">
        <f t="shared" si="0"/>
        <v>2</v>
      </c>
      <c r="C29">
        <f t="shared" ref="C29:D29" si="67">SEARCH(" ",$A29,B29+1)</f>
        <v>6</v>
      </c>
      <c r="D29">
        <f t="shared" si="67"/>
        <v>10</v>
      </c>
      <c r="E29">
        <f t="shared" si="2"/>
        <v>22</v>
      </c>
      <c r="F29" t="str">
        <f t="shared" si="3"/>
        <v xml:space="preserve">3 </v>
      </c>
      <c r="G29" t="str">
        <f t="shared" ref="G29:I29" si="68">MID($A29,B29+1,C29-B29)</f>
        <v xml:space="preserve">.08 </v>
      </c>
      <c r="H29" t="str">
        <f t="shared" si="68"/>
        <v xml:space="preserve">-15 </v>
      </c>
      <c r="I29" t="str">
        <f t="shared" si="68"/>
        <v>16948.234375</v>
      </c>
      <c r="J29">
        <f t="shared" si="5"/>
        <v>3.08</v>
      </c>
      <c r="K29" t="str">
        <f t="shared" si="6"/>
        <v>16948.234375</v>
      </c>
    </row>
    <row r="30" spans="1:25" ht="12.75" x14ac:dyDescent="0.2">
      <c r="A30" s="1" t="s">
        <v>35</v>
      </c>
      <c r="B30">
        <f t="shared" si="0"/>
        <v>2</v>
      </c>
      <c r="C30">
        <f t="shared" ref="C30:D30" si="69">SEARCH(" ",$A30,B30+1)</f>
        <v>6</v>
      </c>
      <c r="D30">
        <f t="shared" si="69"/>
        <v>10</v>
      </c>
      <c r="E30">
        <f t="shared" si="2"/>
        <v>22</v>
      </c>
      <c r="F30" t="str">
        <f t="shared" si="3"/>
        <v xml:space="preserve">3 </v>
      </c>
      <c r="G30" t="str">
        <f t="shared" ref="G30:I30" si="70">MID($A30,B30+1,C30-B30)</f>
        <v xml:space="preserve">.09 </v>
      </c>
      <c r="H30" t="str">
        <f t="shared" si="70"/>
        <v xml:space="preserve">-15 </v>
      </c>
      <c r="I30" t="str">
        <f t="shared" si="70"/>
        <v>29195.355469</v>
      </c>
      <c r="J30">
        <f t="shared" si="5"/>
        <v>3.09</v>
      </c>
      <c r="K30" t="str">
        <f t="shared" si="6"/>
        <v>29195.355469</v>
      </c>
    </row>
    <row r="31" spans="1:25" ht="12.75" x14ac:dyDescent="0.2">
      <c r="A31" s="1" t="s">
        <v>36</v>
      </c>
      <c r="B31">
        <f t="shared" si="0"/>
        <v>2</v>
      </c>
      <c r="C31">
        <f t="shared" ref="C31:D31" si="71">SEARCH(" ",$A31,B31+1)</f>
        <v>6</v>
      </c>
      <c r="D31">
        <f t="shared" si="71"/>
        <v>10</v>
      </c>
      <c r="E31">
        <f t="shared" si="2"/>
        <v>22</v>
      </c>
      <c r="F31" t="str">
        <f t="shared" si="3"/>
        <v xml:space="preserve">3 </v>
      </c>
      <c r="G31" t="str">
        <f t="shared" ref="G31:I31" si="72">MID($A31,B31+1,C31-B31)</f>
        <v xml:space="preserve">.10 </v>
      </c>
      <c r="H31" t="str">
        <f t="shared" si="72"/>
        <v xml:space="preserve">-15 </v>
      </c>
      <c r="I31" t="str">
        <f t="shared" si="72"/>
        <v>49245.605469</v>
      </c>
      <c r="J31">
        <f t="shared" si="5"/>
        <v>3.1</v>
      </c>
      <c r="K31" t="str">
        <f t="shared" si="6"/>
        <v>49245.605469</v>
      </c>
    </row>
    <row r="32" spans="1:25" ht="12.75" x14ac:dyDescent="0.2">
      <c r="A32" s="1" t="s">
        <v>37</v>
      </c>
      <c r="B32">
        <f t="shared" si="0"/>
        <v>2</v>
      </c>
      <c r="C32">
        <f t="shared" ref="C32:D32" si="73">SEARCH(" ",$A32,B32+1)</f>
        <v>6</v>
      </c>
      <c r="D32">
        <f t="shared" si="73"/>
        <v>10</v>
      </c>
      <c r="E32">
        <f t="shared" si="2"/>
        <v>19</v>
      </c>
      <c r="F32" t="str">
        <f t="shared" si="3"/>
        <v xml:space="preserve">4 </v>
      </c>
      <c r="G32" t="str">
        <f t="shared" ref="G32:I32" si="74">MID($A32,B32+1,C32-B32)</f>
        <v xml:space="preserve">.01 </v>
      </c>
      <c r="H32" t="str">
        <f t="shared" si="74"/>
        <v xml:space="preserve">-15 </v>
      </c>
      <c r="I32" t="str">
        <f t="shared" si="74"/>
        <v>26.177469</v>
      </c>
      <c r="J32">
        <f t="shared" si="5"/>
        <v>4.01</v>
      </c>
      <c r="K32" t="str">
        <f t="shared" si="6"/>
        <v>26.177469</v>
      </c>
    </row>
    <row r="33" spans="1:11" ht="12.75" x14ac:dyDescent="0.2">
      <c r="A33" s="1" t="s">
        <v>38</v>
      </c>
      <c r="B33">
        <f t="shared" si="0"/>
        <v>2</v>
      </c>
      <c r="C33">
        <f t="shared" ref="C33:D33" si="75">SEARCH(" ",$A33,B33+1)</f>
        <v>6</v>
      </c>
      <c r="D33">
        <f t="shared" si="75"/>
        <v>10</v>
      </c>
      <c r="E33">
        <f t="shared" si="2"/>
        <v>20</v>
      </c>
      <c r="F33" t="str">
        <f t="shared" si="3"/>
        <v xml:space="preserve">4 </v>
      </c>
      <c r="G33" t="str">
        <f t="shared" ref="G33:I33" si="76">MID($A33,B33+1,C33-B33)</f>
        <v xml:space="preserve">.02 </v>
      </c>
      <c r="H33" t="str">
        <f t="shared" si="76"/>
        <v xml:space="preserve">-15 </v>
      </c>
      <c r="I33" t="str">
        <f t="shared" si="76"/>
        <v>119.465584</v>
      </c>
      <c r="J33">
        <f t="shared" si="5"/>
        <v>4.0199999999999996</v>
      </c>
      <c r="K33" t="str">
        <f t="shared" si="6"/>
        <v>119.465584</v>
      </c>
    </row>
    <row r="34" spans="1:11" ht="12.75" x14ac:dyDescent="0.2">
      <c r="A34" s="1" t="s">
        <v>39</v>
      </c>
      <c r="B34">
        <f t="shared" si="0"/>
        <v>2</v>
      </c>
      <c r="C34">
        <f t="shared" ref="C34:D34" si="77">SEARCH(" ",$A34,B34+1)</f>
        <v>6</v>
      </c>
      <c r="D34">
        <f t="shared" si="77"/>
        <v>10</v>
      </c>
      <c r="E34">
        <f t="shared" si="2"/>
        <v>20</v>
      </c>
      <c r="F34" t="str">
        <f t="shared" si="3"/>
        <v xml:space="preserve">4 </v>
      </c>
      <c r="G34" t="str">
        <f t="shared" ref="G34:I34" si="78">MID($A34,B34+1,C34-B34)</f>
        <v xml:space="preserve">.03 </v>
      </c>
      <c r="H34" t="str">
        <f t="shared" si="78"/>
        <v xml:space="preserve">-15 </v>
      </c>
      <c r="I34" t="str">
        <f t="shared" si="78"/>
        <v>334.961609</v>
      </c>
      <c r="J34">
        <f t="shared" si="5"/>
        <v>4.03</v>
      </c>
      <c r="K34" t="str">
        <f t="shared" si="6"/>
        <v>334.961609</v>
      </c>
    </row>
    <row r="35" spans="1:11" ht="12.75" x14ac:dyDescent="0.2">
      <c r="A35" s="1" t="s">
        <v>40</v>
      </c>
      <c r="B35">
        <f t="shared" si="0"/>
        <v>2</v>
      </c>
      <c r="C35">
        <f t="shared" ref="C35:D35" si="79">SEARCH(" ",$A35,B35+1)</f>
        <v>6</v>
      </c>
      <c r="D35">
        <f t="shared" si="79"/>
        <v>10</v>
      </c>
      <c r="E35">
        <f t="shared" si="2"/>
        <v>20</v>
      </c>
      <c r="F35" t="str">
        <f t="shared" si="3"/>
        <v xml:space="preserve">4 </v>
      </c>
      <c r="G35" t="str">
        <f t="shared" ref="G35:I35" si="80">MID($A35,B35+1,C35-B35)</f>
        <v xml:space="preserve">.04 </v>
      </c>
      <c r="H35" t="str">
        <f t="shared" si="80"/>
        <v xml:space="preserve">-15 </v>
      </c>
      <c r="I35" t="str">
        <f t="shared" si="80"/>
        <v>769.358887</v>
      </c>
      <c r="J35">
        <f t="shared" si="5"/>
        <v>4.04</v>
      </c>
      <c r="K35" t="str">
        <f t="shared" si="6"/>
        <v>769.358887</v>
      </c>
    </row>
    <row r="36" spans="1:11" ht="12.75" x14ac:dyDescent="0.2">
      <c r="A36" s="1" t="s">
        <v>41</v>
      </c>
      <c r="B36">
        <f t="shared" si="0"/>
        <v>2</v>
      </c>
      <c r="C36">
        <f t="shared" ref="C36:D36" si="81">SEARCH(" ",$A36,B36+1)</f>
        <v>6</v>
      </c>
      <c r="D36">
        <f t="shared" si="81"/>
        <v>10</v>
      </c>
      <c r="E36">
        <f t="shared" si="2"/>
        <v>21</v>
      </c>
      <c r="F36" t="str">
        <f t="shared" si="3"/>
        <v xml:space="preserve">4 </v>
      </c>
      <c r="G36" t="str">
        <f t="shared" ref="G36:I36" si="82">MID($A36,B36+1,C36-B36)</f>
        <v xml:space="preserve">.05 </v>
      </c>
      <c r="H36" t="str">
        <f t="shared" si="82"/>
        <v xml:space="preserve">-15 </v>
      </c>
      <c r="I36" t="str">
        <f t="shared" si="82"/>
        <v>1584.166992</v>
      </c>
      <c r="J36">
        <f t="shared" si="5"/>
        <v>4.05</v>
      </c>
      <c r="K36" t="str">
        <f t="shared" si="6"/>
        <v>1584.166992</v>
      </c>
    </row>
    <row r="37" spans="1:11" ht="12.75" x14ac:dyDescent="0.2">
      <c r="A37" s="1" t="s">
        <v>42</v>
      </c>
      <c r="B37">
        <f t="shared" si="0"/>
        <v>2</v>
      </c>
      <c r="C37">
        <f t="shared" ref="C37:D37" si="83">SEARCH(" ",$A37,B37+1)</f>
        <v>6</v>
      </c>
      <c r="D37">
        <f t="shared" si="83"/>
        <v>10</v>
      </c>
      <c r="E37">
        <f t="shared" si="2"/>
        <v>21</v>
      </c>
      <c r="F37" t="str">
        <f t="shared" si="3"/>
        <v xml:space="preserve">4 </v>
      </c>
      <c r="G37" t="str">
        <f t="shared" ref="G37:I37" si="84">MID($A37,B37+1,C37-B37)</f>
        <v xml:space="preserve">.06 </v>
      </c>
      <c r="H37" t="str">
        <f t="shared" si="84"/>
        <v xml:space="preserve">-15 </v>
      </c>
      <c r="I37" t="str">
        <f t="shared" si="84"/>
        <v>3044.052979</v>
      </c>
      <c r="J37">
        <f t="shared" si="5"/>
        <v>4.0599999999999996</v>
      </c>
      <c r="K37" t="str">
        <f t="shared" si="6"/>
        <v>3044.052979</v>
      </c>
    </row>
    <row r="38" spans="1:11" ht="12.75" x14ac:dyDescent="0.2">
      <c r="A38" s="1" t="s">
        <v>43</v>
      </c>
      <c r="B38">
        <f t="shared" si="0"/>
        <v>2</v>
      </c>
      <c r="C38">
        <f t="shared" ref="C38:D38" si="85">SEARCH(" ",$A38,B38+1)</f>
        <v>6</v>
      </c>
      <c r="D38">
        <f t="shared" si="85"/>
        <v>10</v>
      </c>
      <c r="E38">
        <f t="shared" si="2"/>
        <v>21</v>
      </c>
      <c r="F38" t="str">
        <f t="shared" si="3"/>
        <v xml:space="preserve">4 </v>
      </c>
      <c r="G38" t="str">
        <f t="shared" ref="G38:I38" si="86">MID($A38,B38+1,C38-B38)</f>
        <v xml:space="preserve">.07 </v>
      </c>
      <c r="H38" t="str">
        <f t="shared" si="86"/>
        <v xml:space="preserve">-15 </v>
      </c>
      <c r="I38" t="str">
        <f t="shared" si="86"/>
        <v>5576.817871</v>
      </c>
      <c r="J38">
        <f t="shared" si="5"/>
        <v>4.07</v>
      </c>
      <c r="K38" t="str">
        <f t="shared" si="6"/>
        <v>5576.817871</v>
      </c>
    </row>
    <row r="39" spans="1:11" ht="12.75" x14ac:dyDescent="0.2">
      <c r="A39" s="1" t="s">
        <v>44</v>
      </c>
      <c r="B39">
        <f t="shared" si="0"/>
        <v>2</v>
      </c>
      <c r="C39">
        <f t="shared" ref="C39:D39" si="87">SEARCH(" ",$A39,B39+1)</f>
        <v>6</v>
      </c>
      <c r="D39">
        <f t="shared" si="87"/>
        <v>10</v>
      </c>
      <c r="E39">
        <f t="shared" si="2"/>
        <v>21</v>
      </c>
      <c r="F39" t="str">
        <f t="shared" si="3"/>
        <v xml:space="preserve">4 </v>
      </c>
      <c r="G39" t="str">
        <f t="shared" ref="G39:I39" si="88">MID($A39,B39+1,C39-B39)</f>
        <v xml:space="preserve">.08 </v>
      </c>
      <c r="H39" t="str">
        <f t="shared" si="88"/>
        <v xml:space="preserve">-15 </v>
      </c>
      <c r="I39" t="str">
        <f t="shared" si="88"/>
        <v>9866.365234</v>
      </c>
      <c r="J39">
        <f t="shared" si="5"/>
        <v>4.08</v>
      </c>
      <c r="K39" t="str">
        <f t="shared" si="6"/>
        <v>9866.365234</v>
      </c>
    </row>
    <row r="40" spans="1:11" ht="12.75" x14ac:dyDescent="0.2">
      <c r="A40" s="1" t="s">
        <v>45</v>
      </c>
      <c r="B40">
        <f t="shared" si="0"/>
        <v>2</v>
      </c>
      <c r="C40">
        <f t="shared" ref="C40:D40" si="89">SEARCH(" ",$A40,B40+1)</f>
        <v>6</v>
      </c>
      <c r="D40">
        <f t="shared" si="89"/>
        <v>10</v>
      </c>
      <c r="E40">
        <f t="shared" si="2"/>
        <v>22</v>
      </c>
      <c r="F40" t="str">
        <f t="shared" si="3"/>
        <v xml:space="preserve">4 </v>
      </c>
      <c r="G40" t="str">
        <f t="shared" ref="G40:I40" si="90">MID($A40,B40+1,C40-B40)</f>
        <v xml:space="preserve">.09 </v>
      </c>
      <c r="H40" t="str">
        <f t="shared" si="90"/>
        <v xml:space="preserve">-15 </v>
      </c>
      <c r="I40" t="str">
        <f t="shared" si="90"/>
        <v>16995.990234</v>
      </c>
      <c r="J40">
        <f t="shared" si="5"/>
        <v>4.09</v>
      </c>
      <c r="K40" t="str">
        <f t="shared" si="6"/>
        <v>16995.990234</v>
      </c>
    </row>
    <row r="41" spans="1:11" ht="12.75" x14ac:dyDescent="0.2">
      <c r="A41" s="1" t="s">
        <v>46</v>
      </c>
      <c r="B41">
        <f t="shared" si="0"/>
        <v>2</v>
      </c>
      <c r="C41">
        <f t="shared" ref="C41:D41" si="91">SEARCH(" ",$A41,B41+1)</f>
        <v>6</v>
      </c>
      <c r="D41">
        <f t="shared" si="91"/>
        <v>10</v>
      </c>
      <c r="E41">
        <f t="shared" si="2"/>
        <v>22</v>
      </c>
      <c r="F41" t="str">
        <f t="shared" si="3"/>
        <v xml:space="preserve">4 </v>
      </c>
      <c r="G41" t="str">
        <f t="shared" ref="G41:I41" si="92">MID($A41,B41+1,C41-B41)</f>
        <v xml:space="preserve">.10 </v>
      </c>
      <c r="H41" t="str">
        <f t="shared" si="92"/>
        <v xml:space="preserve">-15 </v>
      </c>
      <c r="I41" t="str">
        <f t="shared" si="92"/>
        <v>28668.183594</v>
      </c>
      <c r="J41">
        <f t="shared" si="5"/>
        <v>4.0999999999999996</v>
      </c>
      <c r="K41" t="str">
        <f t="shared" si="6"/>
        <v>28668.183594</v>
      </c>
    </row>
    <row r="42" spans="1:11" ht="12.75" x14ac:dyDescent="0.2">
      <c r="A42" s="1" t="s">
        <v>47</v>
      </c>
      <c r="B42">
        <f t="shared" si="0"/>
        <v>2</v>
      </c>
      <c r="C42">
        <f t="shared" ref="C42:D42" si="93">SEARCH(" ",$A42,B42+1)</f>
        <v>6</v>
      </c>
      <c r="D42">
        <f t="shared" si="93"/>
        <v>10</v>
      </c>
      <c r="E42">
        <f t="shared" si="2"/>
        <v>19</v>
      </c>
      <c r="F42" t="str">
        <f t="shared" si="3"/>
        <v xml:space="preserve">5 </v>
      </c>
      <c r="G42" t="str">
        <f t="shared" ref="G42:I42" si="94">MID($A42,B42+1,C42-B42)</f>
        <v xml:space="preserve">.01 </v>
      </c>
      <c r="H42" t="str">
        <f t="shared" si="94"/>
        <v xml:space="preserve">-15 </v>
      </c>
      <c r="I42" t="str">
        <f t="shared" si="94"/>
        <v>17.637280</v>
      </c>
      <c r="J42">
        <f t="shared" si="5"/>
        <v>5.01</v>
      </c>
      <c r="K42" t="str">
        <f t="shared" si="6"/>
        <v>17.637280</v>
      </c>
    </row>
    <row r="43" spans="1:11" ht="12.75" x14ac:dyDescent="0.2">
      <c r="A43" s="1" t="s">
        <v>48</v>
      </c>
      <c r="B43">
        <f t="shared" si="0"/>
        <v>2</v>
      </c>
      <c r="C43">
        <f t="shared" ref="C43:D43" si="95">SEARCH(" ",$A43,B43+1)</f>
        <v>6</v>
      </c>
      <c r="D43">
        <f t="shared" si="95"/>
        <v>10</v>
      </c>
      <c r="E43">
        <f t="shared" si="2"/>
        <v>19</v>
      </c>
      <c r="F43" t="str">
        <f t="shared" si="3"/>
        <v xml:space="preserve">5 </v>
      </c>
      <c r="G43" t="str">
        <f t="shared" ref="G43:I43" si="96">MID($A43,B43+1,C43-B43)</f>
        <v xml:space="preserve">.02 </v>
      </c>
      <c r="H43" t="str">
        <f t="shared" si="96"/>
        <v xml:space="preserve">-15 </v>
      </c>
      <c r="I43" t="str">
        <f t="shared" si="96"/>
        <v>80.490898</v>
      </c>
      <c r="J43">
        <f t="shared" si="5"/>
        <v>5.0199999999999996</v>
      </c>
      <c r="K43" t="str">
        <f t="shared" si="6"/>
        <v>80.490898</v>
      </c>
    </row>
    <row r="44" spans="1:11" ht="12.75" x14ac:dyDescent="0.2">
      <c r="A44" s="1" t="s">
        <v>49</v>
      </c>
      <c r="B44">
        <f t="shared" si="0"/>
        <v>2</v>
      </c>
      <c r="C44">
        <f t="shared" ref="C44:D44" si="97">SEARCH(" ",$A44,B44+1)</f>
        <v>6</v>
      </c>
      <c r="D44">
        <f t="shared" si="97"/>
        <v>10</v>
      </c>
      <c r="E44">
        <f t="shared" si="2"/>
        <v>20</v>
      </c>
      <c r="F44" t="str">
        <f t="shared" si="3"/>
        <v xml:space="preserve">5 </v>
      </c>
      <c r="G44" t="str">
        <f t="shared" ref="G44:I44" si="98">MID($A44,B44+1,C44-B44)</f>
        <v xml:space="preserve">.03 </v>
      </c>
      <c r="H44" t="str">
        <f t="shared" si="98"/>
        <v xml:space="preserve">-15 </v>
      </c>
      <c r="I44" t="str">
        <f t="shared" si="98"/>
        <v>225.683075</v>
      </c>
      <c r="J44">
        <f t="shared" si="5"/>
        <v>5.03</v>
      </c>
      <c r="K44" t="str">
        <f t="shared" si="6"/>
        <v>225.683075</v>
      </c>
    </row>
    <row r="45" spans="1:11" ht="12.75" x14ac:dyDescent="0.2">
      <c r="A45" s="1" t="s">
        <v>50</v>
      </c>
      <c r="B45">
        <f t="shared" si="0"/>
        <v>2</v>
      </c>
      <c r="C45">
        <f t="shared" ref="C45:D45" si="99">SEARCH(" ",$A45,B45+1)</f>
        <v>6</v>
      </c>
      <c r="D45">
        <f t="shared" si="99"/>
        <v>10</v>
      </c>
      <c r="E45">
        <f t="shared" si="2"/>
        <v>20</v>
      </c>
      <c r="F45" t="str">
        <f t="shared" si="3"/>
        <v xml:space="preserve">5 </v>
      </c>
      <c r="G45" t="str">
        <f t="shared" ref="G45:I45" si="100">MID($A45,B45+1,C45-B45)</f>
        <v xml:space="preserve">.04 </v>
      </c>
      <c r="H45" t="str">
        <f t="shared" si="100"/>
        <v xml:space="preserve">-15 </v>
      </c>
      <c r="I45" t="str">
        <f t="shared" si="100"/>
        <v>518.361694</v>
      </c>
      <c r="J45">
        <f t="shared" si="5"/>
        <v>5.04</v>
      </c>
      <c r="K45" t="str">
        <f t="shared" si="6"/>
        <v>518.361694</v>
      </c>
    </row>
    <row r="46" spans="1:11" ht="12.75" x14ac:dyDescent="0.2">
      <c r="A46" s="1" t="s">
        <v>51</v>
      </c>
      <c r="B46">
        <f t="shared" si="0"/>
        <v>2</v>
      </c>
      <c r="C46">
        <f t="shared" ref="C46:D46" si="101">SEARCH(" ",$A46,B46+1)</f>
        <v>6</v>
      </c>
      <c r="D46">
        <f t="shared" si="101"/>
        <v>10</v>
      </c>
      <c r="E46">
        <f t="shared" si="2"/>
        <v>21</v>
      </c>
      <c r="F46" t="str">
        <f t="shared" si="3"/>
        <v xml:space="preserve">5 </v>
      </c>
      <c r="G46" t="str">
        <f t="shared" ref="G46:I46" si="102">MID($A46,B46+1,C46-B46)</f>
        <v xml:space="preserve">.05 </v>
      </c>
      <c r="H46" t="str">
        <f t="shared" si="102"/>
        <v xml:space="preserve">-15 </v>
      </c>
      <c r="I46" t="str">
        <f t="shared" si="102"/>
        <v>1067.345215</v>
      </c>
      <c r="J46">
        <f t="shared" si="5"/>
        <v>5.05</v>
      </c>
      <c r="K46" t="str">
        <f t="shared" si="6"/>
        <v>1067.345215</v>
      </c>
    </row>
    <row r="47" spans="1:11" ht="12.75" x14ac:dyDescent="0.2">
      <c r="A47" s="1" t="s">
        <v>52</v>
      </c>
      <c r="B47">
        <f t="shared" si="0"/>
        <v>2</v>
      </c>
      <c r="C47">
        <f t="shared" ref="C47:D47" si="103">SEARCH(" ",$A47,B47+1)</f>
        <v>6</v>
      </c>
      <c r="D47">
        <f t="shared" si="103"/>
        <v>10</v>
      </c>
      <c r="E47">
        <f t="shared" si="2"/>
        <v>21</v>
      </c>
      <c r="F47" t="str">
        <f t="shared" si="3"/>
        <v xml:space="preserve">5 </v>
      </c>
      <c r="G47" t="str">
        <f t="shared" ref="G47:I47" si="104">MID($A47,B47+1,C47-B47)</f>
        <v xml:space="preserve">.06 </v>
      </c>
      <c r="H47" t="str">
        <f t="shared" si="104"/>
        <v xml:space="preserve">-15 </v>
      </c>
      <c r="I47" t="str">
        <f t="shared" si="104"/>
        <v>2050.955078</v>
      </c>
      <c r="J47">
        <f t="shared" si="5"/>
        <v>5.0599999999999996</v>
      </c>
      <c r="K47" t="str">
        <f t="shared" si="6"/>
        <v>2050.955078</v>
      </c>
    </row>
    <row r="48" spans="1:11" ht="12.75" x14ac:dyDescent="0.2">
      <c r="A48" s="1" t="s">
        <v>53</v>
      </c>
      <c r="B48">
        <f t="shared" si="0"/>
        <v>2</v>
      </c>
      <c r="C48">
        <f t="shared" ref="C48:D48" si="105">SEARCH(" ",$A48,B48+1)</f>
        <v>6</v>
      </c>
      <c r="D48">
        <f t="shared" si="105"/>
        <v>10</v>
      </c>
      <c r="E48">
        <f t="shared" si="2"/>
        <v>21</v>
      </c>
      <c r="F48" t="str">
        <f t="shared" si="3"/>
        <v xml:space="preserve">5 </v>
      </c>
      <c r="G48" t="str">
        <f t="shared" ref="G48:I48" si="106">MID($A48,B48+1,C48-B48)</f>
        <v xml:space="preserve">.07 </v>
      </c>
      <c r="H48" t="str">
        <f t="shared" si="106"/>
        <v xml:space="preserve">-15 </v>
      </c>
      <c r="I48" t="str">
        <f t="shared" si="106"/>
        <v>3757.425781</v>
      </c>
      <c r="J48">
        <f t="shared" si="5"/>
        <v>5.07</v>
      </c>
      <c r="K48" t="str">
        <f t="shared" si="6"/>
        <v>3757.425781</v>
      </c>
    </row>
    <row r="49" spans="1:11" ht="12.75" x14ac:dyDescent="0.2">
      <c r="A49" s="1" t="s">
        <v>54</v>
      </c>
      <c r="B49">
        <f t="shared" si="0"/>
        <v>2</v>
      </c>
      <c r="C49">
        <f t="shared" ref="C49:D49" si="107">SEARCH(" ",$A49,B49+1)</f>
        <v>6</v>
      </c>
      <c r="D49">
        <f t="shared" si="107"/>
        <v>10</v>
      </c>
      <c r="E49">
        <f t="shared" si="2"/>
        <v>21</v>
      </c>
      <c r="F49" t="str">
        <f t="shared" si="3"/>
        <v xml:space="preserve">5 </v>
      </c>
      <c r="G49" t="str">
        <f t="shared" ref="G49:I49" si="108">MID($A49,B49+1,C49-B49)</f>
        <v xml:space="preserve">.08 </v>
      </c>
      <c r="H49" t="str">
        <f t="shared" si="108"/>
        <v xml:space="preserve">-15 </v>
      </c>
      <c r="I49" t="str">
        <f t="shared" si="108"/>
        <v>6647.542480</v>
      </c>
      <c r="J49">
        <f t="shared" si="5"/>
        <v>5.08</v>
      </c>
      <c r="K49" t="str">
        <f t="shared" si="6"/>
        <v>6647.542480</v>
      </c>
    </row>
    <row r="50" spans="1:11" ht="12.75" x14ac:dyDescent="0.2">
      <c r="A50" s="1" t="s">
        <v>55</v>
      </c>
      <c r="B50">
        <f t="shared" si="0"/>
        <v>2</v>
      </c>
      <c r="C50">
        <f t="shared" ref="C50:D50" si="109">SEARCH(" ",$A50,B50+1)</f>
        <v>6</v>
      </c>
      <c r="D50">
        <f t="shared" si="109"/>
        <v>10</v>
      </c>
      <c r="E50">
        <f t="shared" si="2"/>
        <v>22</v>
      </c>
      <c r="F50" t="str">
        <f t="shared" si="3"/>
        <v xml:space="preserve">5 </v>
      </c>
      <c r="G50" t="str">
        <f t="shared" ref="G50:I50" si="110">MID($A50,B50+1,C50-B50)</f>
        <v xml:space="preserve">.09 </v>
      </c>
      <c r="H50" t="str">
        <f t="shared" si="110"/>
        <v xml:space="preserve">-15 </v>
      </c>
      <c r="I50" t="str">
        <f t="shared" si="110"/>
        <v>11451.184570</v>
      </c>
      <c r="J50">
        <f t="shared" si="5"/>
        <v>5.09</v>
      </c>
      <c r="K50" t="str">
        <f t="shared" si="6"/>
        <v>11451.184570</v>
      </c>
    </row>
    <row r="51" spans="1:11" ht="12.75" x14ac:dyDescent="0.2">
      <c r="A51" s="1" t="s">
        <v>56</v>
      </c>
      <c r="B51">
        <f t="shared" si="0"/>
        <v>2</v>
      </c>
      <c r="C51">
        <f t="shared" ref="C51:D51" si="111">SEARCH(" ",$A51,B51+1)</f>
        <v>6</v>
      </c>
      <c r="D51">
        <f t="shared" si="111"/>
        <v>10</v>
      </c>
      <c r="E51">
        <f t="shared" si="2"/>
        <v>22</v>
      </c>
      <c r="F51" t="str">
        <f t="shared" si="3"/>
        <v xml:space="preserve">5 </v>
      </c>
      <c r="G51" t="str">
        <f t="shared" ref="G51:I51" si="112">MID($A51,B51+1,C51-B51)</f>
        <v xml:space="preserve">.10 </v>
      </c>
      <c r="H51" t="str">
        <f t="shared" si="112"/>
        <v xml:space="preserve">-15 </v>
      </c>
      <c r="I51" t="str">
        <f t="shared" si="112"/>
        <v>19315.417969</v>
      </c>
      <c r="J51">
        <f t="shared" si="5"/>
        <v>5.0999999999999996</v>
      </c>
      <c r="K51" t="str">
        <f t="shared" si="6"/>
        <v>19315.417969</v>
      </c>
    </row>
  </sheetData>
  <mergeCells count="4">
    <mergeCell ref="N8:Y8"/>
    <mergeCell ref="N11:N15"/>
    <mergeCell ref="P9:Y9"/>
    <mergeCell ref="N9:O10"/>
  </mergeCells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1:N45"/>
  <sheetViews>
    <sheetView topLeftCell="A25" workbookViewId="0"/>
  </sheetViews>
  <sheetFormatPr defaultColWidth="14.42578125" defaultRowHeight="15.75" customHeight="1" x14ac:dyDescent="0.2"/>
  <sheetData>
    <row r="41" spans="14:14" ht="15.75" customHeight="1" x14ac:dyDescent="0.2">
      <c r="N41" s="1" t="s">
        <v>57</v>
      </c>
    </row>
    <row r="42" spans="14:14" ht="15.75" customHeight="1" x14ac:dyDescent="0.2">
      <c r="N42" s="1" t="s">
        <v>58</v>
      </c>
    </row>
    <row r="44" spans="14:14" ht="15.75" customHeight="1" x14ac:dyDescent="0.2">
      <c r="N44" s="1"/>
    </row>
    <row r="45" spans="14:14" ht="15.75" customHeight="1" x14ac:dyDescent="0.2">
      <c r="N45" s="1"/>
    </row>
  </sheetData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シート1</vt:lpstr>
      <vt:lpstr>シート3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Yuichirou Kikura</cp:lastModifiedBy>
  <dcterms:modified xsi:type="dcterms:W3CDTF">2014-10-26T23:42:28Z</dcterms:modified>
</cp:coreProperties>
</file>