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R1\Documents\GitHub\Bayesian-evidence-synthesis-for-influenza-burden\BEdata\"/>
    </mc:Choice>
  </mc:AlternateContent>
  <bookViews>
    <workbookView xWindow="0" yWindow="0" windowWidth="28800" windowHeight="12300" activeTab="1"/>
  </bookViews>
  <sheets>
    <sheet name="Sheet1" sheetId="2" r:id="rId1"/>
    <sheet name="20181017_Rburden_allseas" sheetId="1" r:id="rId2"/>
  </sheets>
  <definedNames>
    <definedName name="_xlnm._FilterDatabase" localSheetId="1" hidden="1">'20181017_Rburden_allseas'!$A$1:$L$49</definedName>
  </definedNames>
  <calcPr calcId="162913" iterate="1" iterateCount="10" iterateDelta="0.01"/>
  <pivotCaches>
    <pivotCache cacheId="0" r:id="rId3"/>
  </pivotCaches>
</workbook>
</file>

<file path=xl/calcChain.xml><?xml version="1.0" encoding="utf-8"?>
<calcChain xmlns="http://schemas.openxmlformats.org/spreadsheetml/2006/main">
  <c r="Y24" i="1" l="1"/>
  <c r="P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V44" i="1" l="1"/>
  <c r="V38" i="1"/>
  <c r="V32" i="1"/>
  <c r="V26" i="1"/>
  <c r="V20" i="1"/>
  <c r="V14" i="1"/>
  <c r="V8" i="1"/>
  <c r="V2" i="1"/>
  <c r="S44" i="1"/>
  <c r="S38" i="1"/>
  <c r="S32" i="1"/>
  <c r="S26" i="1"/>
  <c r="S20" i="1"/>
  <c r="S14" i="1"/>
  <c r="S8" i="1"/>
  <c r="S2" i="1"/>
  <c r="P44" i="1"/>
  <c r="P38" i="1"/>
  <c r="P32" i="1"/>
  <c r="P26" i="1"/>
  <c r="P20" i="1"/>
  <c r="P14" i="1"/>
  <c r="P8" i="1"/>
  <c r="Q2" i="1"/>
  <c r="W2" i="1" l="1"/>
  <c r="X2" i="1"/>
  <c r="U2" i="1"/>
  <c r="R2" i="1"/>
  <c r="T2" i="1"/>
</calcChain>
</file>

<file path=xl/sharedStrings.xml><?xml version="1.0" encoding="utf-8"?>
<sst xmlns="http://schemas.openxmlformats.org/spreadsheetml/2006/main" count="345" uniqueCount="234">
  <si>
    <t>X</t>
  </si>
  <si>
    <t>agegrp_txt</t>
  </si>
  <si>
    <t>ccount</t>
  </si>
  <si>
    <t>ccount_cri</t>
  </si>
  <si>
    <t>macount</t>
  </si>
  <si>
    <t>macount_cri</t>
  </si>
  <si>
    <t>hcount</t>
  </si>
  <si>
    <t>hcount_cri</t>
  </si>
  <si>
    <t>dcount</t>
  </si>
  <si>
    <t>dcount_cri</t>
  </si>
  <si>
    <t>season</t>
  </si>
  <si>
    <t>0-4 yrs</t>
  </si>
  <si>
    <t>(2,286,712, 3,521,500)</t>
  </si>
  <si>
    <t>(1,497,299, 2,411,113)</t>
  </si>
  <si>
    <t>(15,942, 24,550)</t>
  </si>
  <si>
    <t>(0, 509)</t>
  </si>
  <si>
    <t>2010-2011</t>
  </si>
  <si>
    <t>5-17 yrs</t>
  </si>
  <si>
    <t>(3,609,151, 5,847,156)</t>
  </si>
  <si>
    <t>(1,847,898, 3,083,851)</t>
  </si>
  <si>
    <t>(9,896, 16,032)</t>
  </si>
  <si>
    <t>(0, 672)</t>
  </si>
  <si>
    <t>18-49 yrs</t>
  </si>
  <si>
    <t>(6,149,320, 9,526,927)</t>
  </si>
  <si>
    <t>(2,203,691, 3,638,292)</t>
  </si>
  <si>
    <t>(34,516, 53,475)</t>
  </si>
  <si>
    <t>(3,682, 8,341)</t>
  </si>
  <si>
    <t>50-64 yrs</t>
  </si>
  <si>
    <t>(4,031,400, 6,493,256)</t>
  </si>
  <si>
    <t>(1,662,186, 2,869,122)</t>
  </si>
  <si>
    <t>(42,752, 68,859)</t>
  </si>
  <si>
    <t>(4,254, 9,385)</t>
  </si>
  <si>
    <t>65+ yrs</t>
  </si>
  <si>
    <t>(1,591,020, 2,395,285)</t>
  </si>
  <si>
    <t>(851,630, 1,383,748)</t>
  </si>
  <si>
    <t>(144,638, 217,753)</t>
  </si>
  <si>
    <t>(20,321, 38,334)</t>
  </si>
  <si>
    <t>All ages</t>
  </si>
  <si>
    <t>(19,897,625, 24,938,539)</t>
  </si>
  <si>
    <t>(9,269,451, 11,834,528)</t>
  </si>
  <si>
    <t>(270,164, 351,777)</t>
  </si>
  <si>
    <t>(32,129, 51,393)</t>
  </si>
  <si>
    <t>(755,712, 1,246,667)</t>
  </si>
  <si>
    <t>(498,475, 847,571)</t>
  </si>
  <si>
    <t>(5,268, 8,691)</t>
  </si>
  <si>
    <t>(0, 0)</t>
  </si>
  <si>
    <t>2011-2012</t>
  </si>
  <si>
    <t>(1,485,293, 3,030,988)</t>
  </si>
  <si>
    <t>(765,690, 1,598,621)</t>
  </si>
  <si>
    <t>(4,073, 8,311)</t>
  </si>
  <si>
    <t>(2,741,852, 5,221,713)</t>
  </si>
  <si>
    <t>(979,803, 1,988,874)</t>
  </si>
  <si>
    <t>(15,390, 29,310)</t>
  </si>
  <si>
    <t>(237, 2,729)</t>
  </si>
  <si>
    <t>(1,554,791, 2,983,510)</t>
  </si>
  <si>
    <t>(642,931, 1,314,131)</t>
  </si>
  <si>
    <t>(16,488, 31,639)</t>
  </si>
  <si>
    <t>(1,392, 6,289)</t>
  </si>
  <si>
    <t>(835,332, 1,395,560)</t>
  </si>
  <si>
    <t>(451,860, 807,903)</t>
  </si>
  <si>
    <t>(75,939, 126,869)</t>
  </si>
  <si>
    <t>(6,889, 18,288)</t>
  </si>
  <si>
    <t>(8,673,817, 12,044,892)</t>
  </si>
  <si>
    <t>(4,007,254, 5,565,438)</t>
  </si>
  <si>
    <t>(130,814, 186,997)</t>
  </si>
  <si>
    <t>(10,559, 23,491)</t>
  </si>
  <si>
    <t>(3,059,722, 4,271,571)</t>
  </si>
  <si>
    <t>(1,996,133, 2,917,744)</t>
  </si>
  <si>
    <t>(21,331, 29,779)</t>
  </si>
  <si>
    <t>(65, 663)</t>
  </si>
  <si>
    <t>2012-2013</t>
  </si>
  <si>
    <t>(5,728,136, 7,991,206)</t>
  </si>
  <si>
    <t>(2,881,956, 4,250,820)</t>
  </si>
  <si>
    <t>(15,706, 21,911)</t>
  </si>
  <si>
    <t>(408, 1,695)</t>
  </si>
  <si>
    <t>(9,705,245, 14,306,139)</t>
  </si>
  <si>
    <t>(3,413,774, 5,559,639)</t>
  </si>
  <si>
    <t>(54,476, 80,300)</t>
  </si>
  <si>
    <t>(1,222, 3,751)</t>
  </si>
  <si>
    <t>(6,779,234, 9,719,255)</t>
  </si>
  <si>
    <t>(2,763,275, 4,354,157)</t>
  </si>
  <si>
    <t>(71,892, 103,070)</t>
  </si>
  <si>
    <t>(2,915, 6,518)</t>
  </si>
  <si>
    <t>(3,649,455, 5,225,475)</t>
  </si>
  <si>
    <t>(1,963,085, 3,030,074)</t>
  </si>
  <si>
    <t>(331,769, 475,043)</t>
  </si>
  <si>
    <t>(28,737, 48,111)</t>
  </si>
  <si>
    <t>(31,813,324, 38,116,338)</t>
  </si>
  <si>
    <t>(14,747,296, 18,044,409)</t>
  </si>
  <si>
    <t>(526,244, 676,404)</t>
  </si>
  <si>
    <t>(36,519, 56,543)</t>
  </si>
  <si>
    <t>(2,193,604, 2,950,196)</t>
  </si>
  <si>
    <t>(1,426,310, 2,024,015)</t>
  </si>
  <si>
    <t>(15,293, 20,567)</t>
  </si>
  <si>
    <t>(0, 216)</t>
  </si>
  <si>
    <t>2013-2014</t>
  </si>
  <si>
    <t>(3,433,463, 4,695,861)</t>
  </si>
  <si>
    <t>(1,725,701, 2,506,930)</t>
  </si>
  <si>
    <t>(9,414, 12,876)</t>
  </si>
  <si>
    <t>(0, 240)</t>
  </si>
  <si>
    <t>(11,459,968, 15,201,283)</t>
  </si>
  <si>
    <t>(3,999,013, 5,949,705)</t>
  </si>
  <si>
    <t>(64,325, 85,325)</t>
  </si>
  <si>
    <t>(2,419, 5,330)</t>
  </si>
  <si>
    <t>(7,462,475, 9,864,079)</t>
  </si>
  <si>
    <t>(3,013,667, 4,473,016)</t>
  </si>
  <si>
    <t>(79,137, 104,606)</t>
  </si>
  <si>
    <t>(4,405, 8,935)</t>
  </si>
  <si>
    <t>(1,494,059, 2,039,988)</t>
  </si>
  <si>
    <t>(795,414, 1,191,320)</t>
  </si>
  <si>
    <t>(135,824, 185,453)</t>
  </si>
  <si>
    <t>(23,222, 39,030)</t>
  </si>
  <si>
    <t>(27,857,029, 32,700,078)</t>
  </si>
  <si>
    <t>(12,102,484, 14,799,134)</t>
  </si>
  <si>
    <t>(324,890, 385,289)</t>
  </si>
  <si>
    <t>(33,023, 49,640)</t>
  </si>
  <si>
    <t>(2,755,504, 3,808,657)</t>
  </si>
  <si>
    <t>(1,794,219, 2,614,247)</t>
  </si>
  <si>
    <t>(19,210, 26,552)</t>
  </si>
  <si>
    <t>(171, 752)</t>
  </si>
  <si>
    <t>2014-2015</t>
  </si>
  <si>
    <t>(5,487,505, 7,554,676)</t>
  </si>
  <si>
    <t>(2,766,223, 4,055,360)</t>
  </si>
  <si>
    <t>(15,046, 20,714)</t>
  </si>
  <si>
    <t>(149, 799)</t>
  </si>
  <si>
    <t>(7,750,712, 9,693,873)</t>
  </si>
  <si>
    <t>(2,649,182, 3,815,288)</t>
  </si>
  <si>
    <t>(43,505, 54,412)</t>
  </si>
  <si>
    <t>(552, 1,705)</t>
  </si>
  <si>
    <t>(6,374,888, 8,485,648)</t>
  </si>
  <si>
    <t>(2,568,790, 3,877,954)</t>
  </si>
  <si>
    <t>(67,604, 89,988)</t>
  </si>
  <si>
    <t>(3,444, 7,014)</t>
  </si>
  <si>
    <t>(4,072,076, 5,570,118)</t>
  </si>
  <si>
    <t>(2,159,437, 3,246,219)</t>
  </si>
  <si>
    <t>(370,189, 506,374)</t>
  </si>
  <si>
    <t>(37,403, 57,181)</t>
  </si>
  <si>
    <t>(28,571,644, 32,660,556)</t>
  </si>
  <si>
    <t>(13,330,862, 15,907,256)</t>
  </si>
  <si>
    <t>(535,829, 675,052)</t>
  </si>
  <si>
    <t>(44,163, 64,254)</t>
  </si>
  <si>
    <t>(1,971,600, 2,710,436)</t>
  </si>
  <si>
    <t>(1,280,374, 1,856,200)</t>
  </si>
  <si>
    <t>(13,745, 18,896)</t>
  </si>
  <si>
    <t>(0, 332)</t>
  </si>
  <si>
    <t>2015-2016</t>
  </si>
  <si>
    <t>(3,713,298, 5,199,812)</t>
  </si>
  <si>
    <t>(1,889,527, 2,769,582)</t>
  </si>
  <si>
    <t>(10,182, 14,257)</t>
  </si>
  <si>
    <t>(0, 317)</t>
  </si>
  <si>
    <t>(9,002,538, 11,534,770)</t>
  </si>
  <si>
    <t>(3,125,054, 4,503,836)</t>
  </si>
  <si>
    <t>(50,531, 64,745)</t>
  </si>
  <si>
    <t>(1,304, 2,990)</t>
  </si>
  <si>
    <t>(6,287,084, 8,144,182)</t>
  </si>
  <si>
    <t>(2,519,877, 3,709,453)</t>
  </si>
  <si>
    <t>(66,673, 86,367)</t>
  </si>
  <si>
    <t>(3,042, 5,572)</t>
  </si>
  <si>
    <t>(1,447,822, 1,972,434)</t>
  </si>
  <si>
    <t>(771,824, 1,144,911)</t>
  </si>
  <si>
    <t>(131,620, 179,312)</t>
  </si>
  <si>
    <t>(14,714, 24,705)</t>
  </si>
  <si>
    <t>(24,044,497, 27,727,962)</t>
  </si>
  <si>
    <t>(10,621,403, 12,793,845)</t>
  </si>
  <si>
    <t>(289,784, 344,866)</t>
  </si>
  <si>
    <t>(20,995, 31,426)</t>
  </si>
  <si>
    <t>(1,960,635, 2,723,650)</t>
  </si>
  <si>
    <t>(1,277,563, 1,869,682)</t>
  </si>
  <si>
    <t>(13,669, 18,988)</t>
  </si>
  <si>
    <t>(0, 293)</t>
  </si>
  <si>
    <t>2016-2017</t>
  </si>
  <si>
    <t>(5,119,854, 7,051,746)</t>
  </si>
  <si>
    <t>(2,577,849, 3,777,112)</t>
  </si>
  <si>
    <t>(14,038, 19,335)</t>
  </si>
  <si>
    <t>(0, 298)</t>
  </si>
  <si>
    <t>(7,688,900, 9,599,740)</t>
  </si>
  <si>
    <t>(2,638,513, 3,785,678)</t>
  </si>
  <si>
    <t>(43,158, 53,883)</t>
  </si>
  <si>
    <t>(973, 2,607)</t>
  </si>
  <si>
    <t>(7,589,021, 10,108,848)</t>
  </si>
  <si>
    <t>(3,029,654, 4,600,578)</t>
  </si>
  <si>
    <t>(80,479, 107,202)</t>
  </si>
  <si>
    <t>(3,005, 6,134)</t>
  </si>
  <si>
    <t>(3,874,395, 5,285,449)</t>
  </si>
  <si>
    <t>(2,064,999, 3,077,956)</t>
  </si>
  <si>
    <t>(352,218, 480,495)</t>
  </si>
  <si>
    <t>(37,996, 58,076)</t>
  </si>
  <si>
    <t>(28,168,156, 32,451,262)</t>
  </si>
  <si>
    <t>(12,930,463, 15,513,407)</t>
  </si>
  <si>
    <t>(522,847, 657,348)</t>
  </si>
  <si>
    <t>(44,115, 64,341)</t>
  </si>
  <si>
    <t>(3,440,994, 4,705,930)</t>
  </si>
  <si>
    <t>(2,236,993, 3,242,578)</t>
  </si>
  <si>
    <t>(23,989, 32,808)</t>
  </si>
  <si>
    <t>(0, 291)</t>
  </si>
  <si>
    <t>2017-2018</t>
  </si>
  <si>
    <t>(6,487,823, 8,878,019)</t>
  </si>
  <si>
    <t>(3,253,293, 4,740,051)</t>
  </si>
  <si>
    <t>(17,789, 24,343)</t>
  </si>
  <si>
    <t>(209, 944)</t>
  </si>
  <si>
    <t>(13,020,428, 16,217,395)</t>
  </si>
  <si>
    <t>(4,481,525, 6,404,911)</t>
  </si>
  <si>
    <t>(73,084, 91,028)</t>
  </si>
  <si>
    <t>(1,950, 4,461)</t>
  </si>
  <si>
    <t>(13,679,833, 18,199,479)</t>
  </si>
  <si>
    <t>(5,477,891, 8,255,108)</t>
  </si>
  <si>
    <t>(145,071, 193,000)</t>
  </si>
  <si>
    <t>(5,593, 10,706)</t>
  </si>
  <si>
    <t>(6,364,074, 8,657,371)</t>
  </si>
  <si>
    <t>(3,397,226, 5,073,498)</t>
  </si>
  <si>
    <t>(578,552, 787,034)</t>
  </si>
  <si>
    <t>(57,487, 86,690)</t>
  </si>
  <si>
    <t>(46,094,204, 53,050,365)</t>
  </si>
  <si>
    <t>(20,961,891, 25,176,329)</t>
  </si>
  <si>
    <t>(872,416, 1,091,360)</t>
  </si>
  <si>
    <t>(68,867, 98,918)</t>
  </si>
  <si>
    <t>Row Labels</t>
  </si>
  <si>
    <t>Grand Total</t>
  </si>
  <si>
    <t>Min of ccount</t>
  </si>
  <si>
    <t>Min of hcount</t>
  </si>
  <si>
    <t>Max of hcount</t>
  </si>
  <si>
    <t>Min of dcount</t>
  </si>
  <si>
    <t>Max of dcount</t>
  </si>
  <si>
    <t>0-4 yrs Sum</t>
  </si>
  <si>
    <t>5-17 yrs Sum</t>
  </si>
  <si>
    <t>Max of ccount2</t>
  </si>
  <si>
    <t>case sum</t>
  </si>
  <si>
    <t>hosp sum</t>
  </si>
  <si>
    <t>min value</t>
  </si>
  <si>
    <t>max value</t>
  </si>
  <si>
    <t>death sum</t>
  </si>
  <si>
    <t>Case-fatality proportions</t>
  </si>
  <si>
    <t>population</t>
  </si>
  <si>
    <t>attack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</si>
</sst>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42" applyFont="1"/>
    <xf numFmtId="164" fontId="0" fillId="0" borderId="0" xfId="42" applyNumberFormat="1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lfes, Melissa (CDC/OID/NCIRD)" refreshedDate="43409.612771990738" createdVersion="6" refreshedVersion="6" minRefreshableVersion="3" recordCount="48">
  <cacheSource type="worksheet">
    <worksheetSource ref="C1:L49" sheet="20181017_Rburden_allseas"/>
  </cacheSource>
  <cacheFields count="10">
    <cacheField name="agegrp_txt" numFmtId="0">
      <sharedItems count="6">
        <s v="0-4 yrs"/>
        <s v="5-17 yrs"/>
        <s v="18-49 yrs"/>
        <s v="50-64 yrs"/>
        <s v="65+ yrs"/>
        <s v="All ages"/>
      </sharedItems>
    </cacheField>
    <cacheField name="ccount" numFmtId="3">
      <sharedItems containsSemiMixedTypes="0" containsString="0" containsNumber="1" containsInteger="1" minValue="947030" maxValue="48822333"/>
    </cacheField>
    <cacheField name="ccount_cri" numFmtId="0">
      <sharedItems/>
    </cacheField>
    <cacheField name="macount" numFmtId="3">
      <sharedItems containsSemiMixedTypes="0" containsString="0" containsNumber="1" containsInteger="1" minValue="540949" maxValue="22710522"/>
    </cacheField>
    <cacheField name="macount_cri" numFmtId="0">
      <sharedItems/>
    </cacheField>
    <cacheField name="hcount" numFmtId="3">
      <sharedItems containsSemiMixedTypes="0" containsString="0" containsNumber="1" containsInteger="1" minValue="5473" maxValue="959134"/>
    </cacheField>
    <cacheField name="hcount_cri" numFmtId="0">
      <sharedItems/>
    </cacheField>
    <cacheField name="dcount" numFmtId="0">
      <sharedItems containsSemiMixedTypes="0" containsString="0" containsNumber="1" containsInteger="1" minValue="0" maxValue="79416"/>
    </cacheField>
    <cacheField name="dcount_cri" numFmtId="0">
      <sharedItems/>
    </cacheField>
    <cacheField name="season" numFmtId="0">
      <sharedItems count="8">
        <s v="2010-2011"/>
        <s v="2011-2012"/>
        <s v="2012-2013"/>
        <s v="2013-2014"/>
        <s v="2014-2015"/>
        <s v="2015-2016"/>
        <s v="2016-2017"/>
        <s v="2017-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2776311"/>
    <s v="(2,286,712, 3,521,500)"/>
    <n v="1860128"/>
    <s v="(1,497,299, 2,411,113)"/>
    <n v="19355"/>
    <s v="(15,942, 24,550)"/>
    <n v="200"/>
    <s v="(0, 509)"/>
    <x v="0"/>
  </r>
  <r>
    <x v="1"/>
    <n v="4435345"/>
    <s v="(3,609,151, 5,847,156)"/>
    <n v="2306379"/>
    <s v="(1,847,898, 3,083,851)"/>
    <n v="12161"/>
    <s v="(9,896, 16,032)"/>
    <n v="152"/>
    <s v="(0, 672)"/>
    <x v="0"/>
  </r>
  <r>
    <x v="2"/>
    <n v="7410066"/>
    <s v="(6,149,320, 9,526,927)"/>
    <n v="2741724"/>
    <s v="(2,203,691, 3,638,292)"/>
    <n v="41593"/>
    <s v="(34,516, 53,475)"/>
    <n v="5240"/>
    <s v="(3,682, 8,341)"/>
    <x v="0"/>
  </r>
  <r>
    <x v="3"/>
    <n v="4843828"/>
    <s v="(4,031,400, 6,493,256)"/>
    <n v="2082846"/>
    <s v="(1,662,186, 2,869,122)"/>
    <n v="51367"/>
    <s v="(42,752, 68,859)"/>
    <n v="5937"/>
    <s v="(4,254, 9,385)"/>
    <x v="0"/>
  </r>
  <r>
    <x v="4"/>
    <n v="1820570"/>
    <s v="(1,591,020, 2,395,285)"/>
    <n v="1019519"/>
    <s v="(851,630, 1,383,748)"/>
    <n v="165506"/>
    <s v="(144,638, 217,753)"/>
    <n v="25128"/>
    <s v="(20,321, 38,334)"/>
    <x v="0"/>
  </r>
  <r>
    <x v="5"/>
    <n v="21286119"/>
    <s v="(19,897,625, 24,938,539)"/>
    <n v="10010597"/>
    <s v="(9,269,451, 11,834,528)"/>
    <n v="289983"/>
    <s v="(270,164, 351,777)"/>
    <n v="36656"/>
    <s v="(32,129, 51,393)"/>
    <x v="0"/>
  </r>
  <r>
    <x v="0"/>
    <n v="947030"/>
    <s v="(755,712, 1,246,667)"/>
    <n v="634510"/>
    <s v="(498,475, 847,571)"/>
    <n v="6602"/>
    <s v="(5,268, 8,691)"/>
    <n v="0"/>
    <s v="(0, 0)"/>
    <x v="1"/>
  </r>
  <r>
    <x v="1"/>
    <n v="1995934"/>
    <s v="(1,485,293, 3,030,988)"/>
    <n v="1037886"/>
    <s v="(765,690, 1,598,621)"/>
    <n v="5473"/>
    <s v="(4,073, 8,311)"/>
    <n v="0"/>
    <s v="(0, 0)"/>
    <x v="1"/>
  </r>
  <r>
    <x v="2"/>
    <n v="3478066"/>
    <s v="(2,741,852, 5,221,713)"/>
    <n v="1286885"/>
    <s v="(979,803, 1,988,874)"/>
    <n v="19522"/>
    <s v="(15,390, 29,310)"/>
    <n v="744"/>
    <s v="(237, 2,729)"/>
    <x v="1"/>
  </r>
  <r>
    <x v="3"/>
    <n v="1928610"/>
    <s v="(1,554,791, 2,983,510)"/>
    <n v="829302"/>
    <s v="(642,931, 1,314,131)"/>
    <n v="20452"/>
    <s v="(16,488, 31,639)"/>
    <n v="2328"/>
    <s v="(1,392, 6,289)"/>
    <x v="1"/>
  </r>
  <r>
    <x v="4"/>
    <n v="965981"/>
    <s v="(835,332, 1,395,560)"/>
    <n v="540949"/>
    <s v="(451,860, 807,903)"/>
    <n v="87816"/>
    <s v="(75,939, 126,869)"/>
    <n v="9374"/>
    <s v="(6,889, 18,288)"/>
    <x v="1"/>
  </r>
  <r>
    <x v="5"/>
    <n v="9315621"/>
    <s v="(8,673,817, 12,044,892)"/>
    <n v="4329532"/>
    <s v="(4,007,254, 5,565,438)"/>
    <n v="139866"/>
    <s v="(130,814, 186,997)"/>
    <n v="12447"/>
    <s v="(10,559, 23,491)"/>
    <x v="1"/>
  </r>
  <r>
    <x v="0"/>
    <n v="3566906"/>
    <s v="(3,059,722, 4,271,571)"/>
    <n v="2389827"/>
    <s v="(1,996,133, 2,917,744)"/>
    <n v="24867"/>
    <s v="(21,331, 29,779)"/>
    <n v="291"/>
    <s v="(65, 663)"/>
    <x v="2"/>
  </r>
  <r>
    <x v="1"/>
    <n v="6691776"/>
    <s v="(5,728,136, 7,991,206)"/>
    <n v="3479724"/>
    <s v="(2,881,956, 4,250,820)"/>
    <n v="18348"/>
    <s v="(15,706, 21,911)"/>
    <n v="870"/>
    <s v="(408, 1,695)"/>
    <x v="2"/>
  </r>
  <r>
    <x v="2"/>
    <n v="11413335"/>
    <s v="(9,705,245, 14,306,139)"/>
    <n v="4222934"/>
    <s v="(3,413,774, 5,559,639)"/>
    <n v="64063"/>
    <s v="(54,476, 80,300)"/>
    <n v="2072"/>
    <s v="(1,222, 3,751)"/>
    <x v="2"/>
  </r>
  <r>
    <x v="3"/>
    <n v="7907273"/>
    <s v="(6,779,234, 9,719,255)"/>
    <n v="3400128"/>
    <s v="(2,763,275, 4,354,157)"/>
    <n v="83854"/>
    <s v="(71,892, 103,070)"/>
    <n v="4170"/>
    <s v="(2,915, 6,518)"/>
    <x v="2"/>
  </r>
  <r>
    <x v="4"/>
    <n v="4207894"/>
    <s v="(3,649,455, 5,225,475)"/>
    <n v="2356421"/>
    <s v="(1,963,085, 3,030,074)"/>
    <n v="382536"/>
    <s v="(331,769, 475,043)"/>
    <n v="35167"/>
    <s v="(28,737, 48,111)"/>
    <x v="2"/>
  </r>
  <r>
    <x v="5"/>
    <n v="33787185"/>
    <s v="(31,813,324, 38,116,338)"/>
    <n v="15849033"/>
    <s v="(14,747,296, 18,044,409)"/>
    <n v="573669"/>
    <s v="(526,244, 676,404)"/>
    <n v="42570"/>
    <s v="(36,519, 56,543)"/>
    <x v="2"/>
  </r>
  <r>
    <x v="0"/>
    <n v="2525568"/>
    <s v="(2,193,604, 2,950,196)"/>
    <n v="1692131"/>
    <s v="(1,426,310, 2,024,015)"/>
    <n v="17607"/>
    <s v="(15,293, 20,567)"/>
    <n v="74"/>
    <s v="(0, 216)"/>
    <x v="3"/>
  </r>
  <r>
    <x v="1"/>
    <n v="3983742"/>
    <s v="(3,433,463, 4,695,861)"/>
    <n v="2071546"/>
    <s v="(1,725,701, 2,506,930)"/>
    <n v="10923"/>
    <s v="(9,414, 12,876)"/>
    <n v="56"/>
    <s v="(0, 240)"/>
    <x v="3"/>
  </r>
  <r>
    <x v="2"/>
    <n v="13038323"/>
    <s v="(11,459,968, 15,201,283)"/>
    <n v="4824179"/>
    <s v="(3,999,013, 5,949,705)"/>
    <n v="73184"/>
    <s v="(64,325, 85,325)"/>
    <n v="3422"/>
    <s v="(2,419, 5,330)"/>
    <x v="3"/>
  </r>
  <r>
    <x v="3"/>
    <n v="8484977"/>
    <s v="(7,462,475, 9,864,079)"/>
    <n v="3648540"/>
    <s v="(3,013,667, 4,473,016)"/>
    <n v="89981"/>
    <s v="(79,137, 104,606)"/>
    <n v="5964"/>
    <s v="(4,405, 8,935)"/>
    <x v="3"/>
  </r>
  <r>
    <x v="4"/>
    <n v="1707384"/>
    <s v="(1,494,059, 2,039,988)"/>
    <n v="956135"/>
    <s v="(795,414, 1,191,320)"/>
    <n v="155217"/>
    <s v="(135,824, 185,453)"/>
    <n v="28414"/>
    <s v="(23,222, 39,030)"/>
    <x v="3"/>
  </r>
  <r>
    <x v="5"/>
    <n v="29739994"/>
    <s v="(27,857,029, 32,700,078)"/>
    <n v="13192531"/>
    <s v="(12,102,484, 14,799,134)"/>
    <n v="346912"/>
    <s v="(324,890, 385,289)"/>
    <n v="37930"/>
    <s v="(33,023, 49,640)"/>
    <x v="3"/>
  </r>
  <r>
    <x v="0"/>
    <n v="3207314"/>
    <s v="(2,755,504, 3,808,657)"/>
    <n v="2148900"/>
    <s v="(1,794,219, 2,614,247)"/>
    <n v="22360"/>
    <s v="(19,210, 26,552)"/>
    <n v="396"/>
    <s v="(171, 752)"/>
    <x v="4"/>
  </r>
  <r>
    <x v="1"/>
    <n v="6388401"/>
    <s v="(5,487,505, 7,554,676)"/>
    <n v="3321969"/>
    <s v="(2,766,223, 4,055,360)"/>
    <n v="17516"/>
    <s v="(15,046, 20,714)"/>
    <n v="407"/>
    <s v="(149, 799)"/>
    <x v="4"/>
  </r>
  <r>
    <x v="2"/>
    <n v="8606083"/>
    <s v="(7,750,712, 9,693,873)"/>
    <n v="3184251"/>
    <s v="(2,649,182, 3,815,288)"/>
    <n v="48306"/>
    <s v="(43,505, 54,412)"/>
    <n v="985"/>
    <s v="(552, 1,705)"/>
    <x v="4"/>
  </r>
  <r>
    <x v="3"/>
    <n v="7283766"/>
    <s v="(6,374,888, 8,485,648)"/>
    <n v="3132019"/>
    <s v="(2,568,790, 3,877,954)"/>
    <n v="77242"/>
    <s v="(67,604, 89,988)"/>
    <n v="4780"/>
    <s v="(3,444, 7,014)"/>
    <x v="4"/>
  </r>
  <r>
    <x v="4"/>
    <n v="4679888"/>
    <s v="(4,072,076, 5,570,118)"/>
    <n v="2620737"/>
    <s v="(2,159,437, 3,246,219)"/>
    <n v="425444"/>
    <s v="(370,189, 506,374)"/>
    <n v="44808"/>
    <s v="(37,403, 57,181)"/>
    <x v="4"/>
  </r>
  <r>
    <x v="5"/>
    <n v="30165452"/>
    <s v="(28,571,644, 32,660,556)"/>
    <n v="14407876"/>
    <s v="(13,330,862, 15,907,256)"/>
    <n v="590869"/>
    <s v="(535,829, 675,052)"/>
    <n v="51376"/>
    <s v="(44,163, 64,254)"/>
    <x v="4"/>
  </r>
  <r>
    <x v="0"/>
    <n v="2289085"/>
    <s v="(1,971,600, 2,710,436)"/>
    <n v="1533687"/>
    <s v="(1,280,374, 1,856,200)"/>
    <n v="15958"/>
    <s v="(13,745, 18,896)"/>
    <n v="138"/>
    <s v="(0, 332)"/>
    <x v="5"/>
  </r>
  <r>
    <x v="1"/>
    <n v="4349606"/>
    <s v="(3,713,298, 5,199,812)"/>
    <n v="2261795"/>
    <s v="(1,889,527, 2,769,582)"/>
    <n v="11926"/>
    <s v="(10,182, 14,257)"/>
    <n v="114"/>
    <s v="(0, 317)"/>
    <x v="5"/>
  </r>
  <r>
    <x v="2"/>
    <n v="10110566"/>
    <s v="(9,002,538, 11,534,770)"/>
    <n v="3740909"/>
    <s v="(3,125,054, 4,503,836)"/>
    <n v="56751"/>
    <s v="(50,531, 64,745)"/>
    <n v="1991"/>
    <s v="(1,304, 2,990)"/>
    <x v="5"/>
  </r>
  <r>
    <x v="3"/>
    <n v="7080281"/>
    <s v="(6,287,084, 8,144,182)"/>
    <n v="3044521"/>
    <s v="(2,519,877, 3,709,453)"/>
    <n v="75084"/>
    <s v="(66,673, 86,367)"/>
    <n v="4095"/>
    <s v="(3,042, 5,572)"/>
    <x v="5"/>
  </r>
  <r>
    <x v="4"/>
    <n v="1652811"/>
    <s v="(1,447,822, 1,972,434)"/>
    <n v="925574"/>
    <s v="(771,824, 1,144,911)"/>
    <n v="150256"/>
    <s v="(131,620, 179,312)"/>
    <n v="18448"/>
    <s v="(14,714, 24,705)"/>
    <x v="5"/>
  </r>
  <r>
    <x v="5"/>
    <n v="25482349"/>
    <s v="(24,044,497, 27,727,962)"/>
    <n v="11506486"/>
    <s v="(10,621,403, 12,793,845)"/>
    <n v="309975"/>
    <s v="(289,784, 344,866)"/>
    <n v="24786"/>
    <s v="(20,995, 31,426)"/>
    <x v="5"/>
  </r>
  <r>
    <x v="0"/>
    <n v="2287287"/>
    <s v="(1,960,635, 2,723,650)"/>
    <n v="1532482"/>
    <s v="(1,277,563, 1,869,682)"/>
    <n v="15946"/>
    <s v="(13,669, 18,988)"/>
    <n v="119"/>
    <s v="(0, 293)"/>
    <x v="6"/>
  </r>
  <r>
    <x v="1"/>
    <n v="5953413"/>
    <s v="(5,119,854, 7,051,746)"/>
    <n v="3095775"/>
    <s v="(2,577,849, 3,777,112)"/>
    <n v="16324"/>
    <s v="(14,038, 19,335)"/>
    <n v="101"/>
    <s v="(0, 298)"/>
    <x v="6"/>
  </r>
  <r>
    <x v="2"/>
    <n v="8528443"/>
    <s v="(7,688,900, 9,599,740)"/>
    <n v="3155524"/>
    <s v="(2,638,513, 3,785,678)"/>
    <n v="47870"/>
    <s v="(43,158, 53,883)"/>
    <n v="1572"/>
    <s v="(973, 2,607)"/>
    <x v="6"/>
  </r>
  <r>
    <x v="3"/>
    <n v="8643814"/>
    <s v="(7,589,021, 10,108,848)"/>
    <n v="3716840"/>
    <s v="(3,029,654, 4,600,578)"/>
    <n v="91665"/>
    <s v="(80,479, 107,202)"/>
    <n v="4148"/>
    <s v="(3,005, 6,134)"/>
    <x v="6"/>
  </r>
  <r>
    <x v="4"/>
    <n v="4438794"/>
    <s v="(3,874,395, 5,285,449)"/>
    <n v="2485725"/>
    <s v="(2,064,999, 3,077,956)"/>
    <n v="403527"/>
    <s v="(352,218, 480,495)"/>
    <n v="45488"/>
    <s v="(37,996, 58,076)"/>
    <x v="6"/>
  </r>
  <r>
    <x v="5"/>
    <n v="29851752"/>
    <s v="(28,168,156, 32,451,262)"/>
    <n v="13986346"/>
    <s v="(12,930,463, 15,513,407)"/>
    <n v="575332"/>
    <s v="(522,847, 657,348)"/>
    <n v="51428"/>
    <s v="(44,115, 64,341)"/>
    <x v="6"/>
  </r>
  <r>
    <x v="0"/>
    <n v="3984513"/>
    <s v="(3,440,994, 4,705,930)"/>
    <n v="2669623"/>
    <s v="(2,236,993, 3,242,578)"/>
    <n v="27778"/>
    <s v="(23,989, 32,808)"/>
    <n v="118"/>
    <s v="(0, 291)"/>
    <x v="7"/>
  </r>
  <r>
    <x v="1"/>
    <n v="7512601"/>
    <s v="(6,487,823, 8,878,019)"/>
    <n v="3906553"/>
    <s v="(3,253,293, 4,740,051)"/>
    <n v="20599"/>
    <s v="(17,789, 24,343)"/>
    <n v="500"/>
    <s v="(209, 944)"/>
    <x v="7"/>
  </r>
  <r>
    <x v="2"/>
    <n v="14428065"/>
    <s v="(13,020,428, 16,217,395)"/>
    <n v="5338384"/>
    <s v="(4,481,525, 6,404,911)"/>
    <n v="80985"/>
    <s v="(73,084, 91,028)"/>
    <n v="2873"/>
    <s v="(1,950, 4,461)"/>
    <x v="7"/>
  </r>
  <r>
    <x v="3"/>
    <n v="15588035"/>
    <s v="(13,679,833, 18,199,479)"/>
    <n v="6702855"/>
    <s v="(5,477,891, 8,255,108)"/>
    <n v="165307"/>
    <s v="(145,071, 193,000)"/>
    <n v="7478"/>
    <s v="(5,593, 10,706)"/>
    <x v="7"/>
  </r>
  <r>
    <x v="4"/>
    <n v="7309120"/>
    <s v="(6,364,074, 8,657,371)"/>
    <n v="4093107"/>
    <s v="(3,397,226, 5,073,498)"/>
    <n v="664465"/>
    <s v="(578,552, 787,034)"/>
    <n v="68448"/>
    <s v="(57,487, 86,690)"/>
    <x v="7"/>
  </r>
  <r>
    <x v="5"/>
    <n v="48822333"/>
    <s v="(46,094,204, 53,050,365)"/>
    <n v="22710522"/>
    <s v="(20,961,891, 25,176,329)"/>
    <n v="959134"/>
    <s v="(872,416, 1,091,360)"/>
    <n v="79416"/>
    <s v="(68,867, 98,918)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0" firstHeaderRow="0" firstDataRow="1" firstDataCol="1"/>
  <pivotFields count="10">
    <pivotField axis="axisRow" showAll="0" sumSubtotal="1">
      <items count="7">
        <item x="0"/>
        <item h="1" x="2"/>
        <item h="1" x="3"/>
        <item x="1"/>
        <item h="1" x="4"/>
        <item h="1" x="5"/>
        <item t="sum"/>
      </items>
    </pivotField>
    <pivotField dataField="1" numFmtId="3" showAll="0"/>
    <pivotField showAll="0"/>
    <pivotField numFmtId="3" showAll="0"/>
    <pivotField showAll="0"/>
    <pivotField dataField="1" numFmtId="3"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9"/>
    <field x="0"/>
  </rowFields>
  <rowItems count="27">
    <i>
      <x/>
    </i>
    <i r="1">
      <x/>
    </i>
    <i r="1">
      <x v="3"/>
    </i>
    <i>
      <x v="1"/>
    </i>
    <i r="1">
      <x/>
    </i>
    <i r="1">
      <x v="3"/>
    </i>
    <i>
      <x v="2"/>
    </i>
    <i r="1">
      <x/>
    </i>
    <i r="1">
      <x v="3"/>
    </i>
    <i>
      <x v="3"/>
    </i>
    <i r="1">
      <x/>
    </i>
    <i r="1">
      <x v="3"/>
    </i>
    <i>
      <x v="4"/>
    </i>
    <i r="1">
      <x/>
    </i>
    <i r="1">
      <x v="3"/>
    </i>
    <i>
      <x v="5"/>
    </i>
    <i r="1">
      <x/>
    </i>
    <i r="1">
      <x v="3"/>
    </i>
    <i>
      <x v="6"/>
    </i>
    <i r="1">
      <x/>
    </i>
    <i r="1">
      <x v="3"/>
    </i>
    <i>
      <x v="7"/>
    </i>
    <i r="1">
      <x/>
    </i>
    <i r="1">
      <x v="3"/>
    </i>
    <i t="sum">
      <x v="1048832"/>
      <x/>
    </i>
    <i t="sum"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count" fld="1" subtotal="min" baseField="0" baseItem="0"/>
    <dataField name="Max of ccount2" fld="1" subtotal="max" baseField="0" baseItem="0"/>
    <dataField name="Min of hcount" fld="5" subtotal="min" baseField="0" baseItem="0"/>
    <dataField name="Max of hcount" fld="5" subtotal="max" baseField="0" baseItem="0"/>
    <dataField name="Min of dcount" fld="7" subtotal="min" baseField="0" baseItem="0"/>
    <dataField name="Max of dcount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B27" sqref="B27"/>
    </sheetView>
  </sheetViews>
  <sheetFormatPr defaultRowHeight="14.4" x14ac:dyDescent="0.3"/>
  <cols>
    <col min="1" max="1" width="13.44140625" bestFit="1" customWidth="1"/>
    <col min="2" max="2" width="13.33203125" bestFit="1" customWidth="1"/>
    <col min="3" max="3" width="14.5546875" customWidth="1"/>
    <col min="4" max="4" width="13.5546875" customWidth="1"/>
    <col min="5" max="5" width="13.88671875" bestFit="1" customWidth="1"/>
    <col min="6" max="6" width="13.5546875" customWidth="1"/>
    <col min="7" max="7" width="13.88671875" bestFit="1" customWidth="1"/>
  </cols>
  <sheetData>
    <row r="3" spans="1:7" x14ac:dyDescent="0.3">
      <c r="A3" s="2" t="s">
        <v>216</v>
      </c>
      <c r="B3" t="s">
        <v>218</v>
      </c>
      <c r="C3" t="s">
        <v>225</v>
      </c>
      <c r="D3" t="s">
        <v>219</v>
      </c>
      <c r="E3" t="s">
        <v>220</v>
      </c>
      <c r="F3" t="s">
        <v>221</v>
      </c>
      <c r="G3" t="s">
        <v>222</v>
      </c>
    </row>
    <row r="4" spans="1:7" x14ac:dyDescent="0.3">
      <c r="A4" s="3" t="s">
        <v>16</v>
      </c>
      <c r="B4" s="4">
        <v>2776311</v>
      </c>
      <c r="C4" s="4">
        <v>4435345</v>
      </c>
      <c r="D4" s="4">
        <v>12161</v>
      </c>
      <c r="E4" s="4">
        <v>19355</v>
      </c>
      <c r="F4" s="4">
        <v>152</v>
      </c>
      <c r="G4" s="4">
        <v>200</v>
      </c>
    </row>
    <row r="5" spans="1:7" x14ac:dyDescent="0.3">
      <c r="A5" s="5" t="s">
        <v>11</v>
      </c>
      <c r="B5" s="4">
        <v>2776311</v>
      </c>
      <c r="C5" s="4">
        <v>2776311</v>
      </c>
      <c r="D5" s="4">
        <v>19355</v>
      </c>
      <c r="E5" s="4">
        <v>19355</v>
      </c>
      <c r="F5" s="4">
        <v>200</v>
      </c>
      <c r="G5" s="4">
        <v>200</v>
      </c>
    </row>
    <row r="6" spans="1:7" x14ac:dyDescent="0.3">
      <c r="A6" s="5" t="s">
        <v>17</v>
      </c>
      <c r="B6" s="4">
        <v>4435345</v>
      </c>
      <c r="C6" s="4">
        <v>4435345</v>
      </c>
      <c r="D6" s="4">
        <v>12161</v>
      </c>
      <c r="E6" s="4">
        <v>12161</v>
      </c>
      <c r="F6" s="4">
        <v>152</v>
      </c>
      <c r="G6" s="4">
        <v>152</v>
      </c>
    </row>
    <row r="7" spans="1:7" x14ac:dyDescent="0.3">
      <c r="A7" s="3" t="s">
        <v>46</v>
      </c>
      <c r="B7" s="4">
        <v>947030</v>
      </c>
      <c r="C7" s="4">
        <v>1995934</v>
      </c>
      <c r="D7" s="4">
        <v>5473</v>
      </c>
      <c r="E7" s="4">
        <v>6602</v>
      </c>
      <c r="F7" s="4">
        <v>0</v>
      </c>
      <c r="G7" s="4">
        <v>0</v>
      </c>
    </row>
    <row r="8" spans="1:7" x14ac:dyDescent="0.3">
      <c r="A8" s="5" t="s">
        <v>11</v>
      </c>
      <c r="B8" s="4">
        <v>947030</v>
      </c>
      <c r="C8" s="4">
        <v>947030</v>
      </c>
      <c r="D8" s="4">
        <v>6602</v>
      </c>
      <c r="E8" s="4">
        <v>6602</v>
      </c>
      <c r="F8" s="4">
        <v>0</v>
      </c>
      <c r="G8" s="4">
        <v>0</v>
      </c>
    </row>
    <row r="9" spans="1:7" x14ac:dyDescent="0.3">
      <c r="A9" s="5" t="s">
        <v>17</v>
      </c>
      <c r="B9" s="4">
        <v>1995934</v>
      </c>
      <c r="C9" s="4">
        <v>1995934</v>
      </c>
      <c r="D9" s="4">
        <v>5473</v>
      </c>
      <c r="E9" s="4">
        <v>5473</v>
      </c>
      <c r="F9" s="4">
        <v>0</v>
      </c>
      <c r="G9" s="4">
        <v>0</v>
      </c>
    </row>
    <row r="10" spans="1:7" x14ac:dyDescent="0.3">
      <c r="A10" s="3" t="s">
        <v>70</v>
      </c>
      <c r="B10" s="4">
        <v>3566906</v>
      </c>
      <c r="C10" s="4">
        <v>6691776</v>
      </c>
      <c r="D10" s="4">
        <v>18348</v>
      </c>
      <c r="E10" s="4">
        <v>24867</v>
      </c>
      <c r="F10" s="4">
        <v>291</v>
      </c>
      <c r="G10" s="4">
        <v>870</v>
      </c>
    </row>
    <row r="11" spans="1:7" x14ac:dyDescent="0.3">
      <c r="A11" s="5" t="s">
        <v>11</v>
      </c>
      <c r="B11" s="4">
        <v>3566906</v>
      </c>
      <c r="C11" s="4">
        <v>3566906</v>
      </c>
      <c r="D11" s="4">
        <v>24867</v>
      </c>
      <c r="E11" s="4">
        <v>24867</v>
      </c>
      <c r="F11" s="4">
        <v>291</v>
      </c>
      <c r="G11" s="4">
        <v>291</v>
      </c>
    </row>
    <row r="12" spans="1:7" x14ac:dyDescent="0.3">
      <c r="A12" s="5" t="s">
        <v>17</v>
      </c>
      <c r="B12" s="4">
        <v>6691776</v>
      </c>
      <c r="C12" s="4">
        <v>6691776</v>
      </c>
      <c r="D12" s="4">
        <v>18348</v>
      </c>
      <c r="E12" s="4">
        <v>18348</v>
      </c>
      <c r="F12" s="4">
        <v>870</v>
      </c>
      <c r="G12" s="4">
        <v>870</v>
      </c>
    </row>
    <row r="13" spans="1:7" x14ac:dyDescent="0.3">
      <c r="A13" s="3" t="s">
        <v>95</v>
      </c>
      <c r="B13" s="4">
        <v>2525568</v>
      </c>
      <c r="C13" s="4">
        <v>3983742</v>
      </c>
      <c r="D13" s="4">
        <v>10923</v>
      </c>
      <c r="E13" s="4">
        <v>17607</v>
      </c>
      <c r="F13" s="4">
        <v>56</v>
      </c>
      <c r="G13" s="4">
        <v>74</v>
      </c>
    </row>
    <row r="14" spans="1:7" x14ac:dyDescent="0.3">
      <c r="A14" s="5" t="s">
        <v>11</v>
      </c>
      <c r="B14" s="4">
        <v>2525568</v>
      </c>
      <c r="C14" s="4">
        <v>2525568</v>
      </c>
      <c r="D14" s="4">
        <v>17607</v>
      </c>
      <c r="E14" s="4">
        <v>17607</v>
      </c>
      <c r="F14" s="4">
        <v>74</v>
      </c>
      <c r="G14" s="4">
        <v>74</v>
      </c>
    </row>
    <row r="15" spans="1:7" x14ac:dyDescent="0.3">
      <c r="A15" s="5" t="s">
        <v>17</v>
      </c>
      <c r="B15" s="4">
        <v>3983742</v>
      </c>
      <c r="C15" s="4">
        <v>3983742</v>
      </c>
      <c r="D15" s="4">
        <v>10923</v>
      </c>
      <c r="E15" s="4">
        <v>10923</v>
      </c>
      <c r="F15" s="4">
        <v>56</v>
      </c>
      <c r="G15" s="4">
        <v>56</v>
      </c>
    </row>
    <row r="16" spans="1:7" x14ac:dyDescent="0.3">
      <c r="A16" s="3" t="s">
        <v>120</v>
      </c>
      <c r="B16" s="4">
        <v>3207314</v>
      </c>
      <c r="C16" s="4">
        <v>6388401</v>
      </c>
      <c r="D16" s="4">
        <v>17516</v>
      </c>
      <c r="E16" s="4">
        <v>22360</v>
      </c>
      <c r="F16" s="4">
        <v>396</v>
      </c>
      <c r="G16" s="4">
        <v>407</v>
      </c>
    </row>
    <row r="17" spans="1:7" x14ac:dyDescent="0.3">
      <c r="A17" s="5" t="s">
        <v>11</v>
      </c>
      <c r="B17" s="4">
        <v>3207314</v>
      </c>
      <c r="C17" s="4">
        <v>3207314</v>
      </c>
      <c r="D17" s="4">
        <v>22360</v>
      </c>
      <c r="E17" s="4">
        <v>22360</v>
      </c>
      <c r="F17" s="4">
        <v>396</v>
      </c>
      <c r="G17" s="4">
        <v>396</v>
      </c>
    </row>
    <row r="18" spans="1:7" x14ac:dyDescent="0.3">
      <c r="A18" s="5" t="s">
        <v>17</v>
      </c>
      <c r="B18" s="4">
        <v>6388401</v>
      </c>
      <c r="C18" s="4">
        <v>6388401</v>
      </c>
      <c r="D18" s="4">
        <v>17516</v>
      </c>
      <c r="E18" s="4">
        <v>17516</v>
      </c>
      <c r="F18" s="4">
        <v>407</v>
      </c>
      <c r="G18" s="4">
        <v>407</v>
      </c>
    </row>
    <row r="19" spans="1:7" x14ac:dyDescent="0.3">
      <c r="A19" s="3" t="s">
        <v>145</v>
      </c>
      <c r="B19" s="4">
        <v>2289085</v>
      </c>
      <c r="C19" s="4">
        <v>4349606</v>
      </c>
      <c r="D19" s="4">
        <v>11926</v>
      </c>
      <c r="E19" s="4">
        <v>15958</v>
      </c>
      <c r="F19" s="4">
        <v>114</v>
      </c>
      <c r="G19" s="4">
        <v>138</v>
      </c>
    </row>
    <row r="20" spans="1:7" x14ac:dyDescent="0.3">
      <c r="A20" s="5" t="s">
        <v>11</v>
      </c>
      <c r="B20" s="4">
        <v>2289085</v>
      </c>
      <c r="C20" s="4">
        <v>2289085</v>
      </c>
      <c r="D20" s="4">
        <v>15958</v>
      </c>
      <c r="E20" s="4">
        <v>15958</v>
      </c>
      <c r="F20" s="4">
        <v>138</v>
      </c>
      <c r="G20" s="4">
        <v>138</v>
      </c>
    </row>
    <row r="21" spans="1:7" x14ac:dyDescent="0.3">
      <c r="A21" s="5" t="s">
        <v>17</v>
      </c>
      <c r="B21" s="4">
        <v>4349606</v>
      </c>
      <c r="C21" s="4">
        <v>4349606</v>
      </c>
      <c r="D21" s="4">
        <v>11926</v>
      </c>
      <c r="E21" s="4">
        <v>11926</v>
      </c>
      <c r="F21" s="4">
        <v>114</v>
      </c>
      <c r="G21" s="4">
        <v>114</v>
      </c>
    </row>
    <row r="22" spans="1:7" x14ac:dyDescent="0.3">
      <c r="A22" s="3" t="s">
        <v>170</v>
      </c>
      <c r="B22" s="4">
        <v>2287287</v>
      </c>
      <c r="C22" s="4">
        <v>5953413</v>
      </c>
      <c r="D22" s="4">
        <v>15946</v>
      </c>
      <c r="E22" s="4">
        <v>16324</v>
      </c>
      <c r="F22" s="4">
        <v>101</v>
      </c>
      <c r="G22" s="4">
        <v>119</v>
      </c>
    </row>
    <row r="23" spans="1:7" x14ac:dyDescent="0.3">
      <c r="A23" s="5" t="s">
        <v>11</v>
      </c>
      <c r="B23" s="4">
        <v>2287287</v>
      </c>
      <c r="C23" s="4">
        <v>2287287</v>
      </c>
      <c r="D23" s="4">
        <v>15946</v>
      </c>
      <c r="E23" s="4">
        <v>15946</v>
      </c>
      <c r="F23" s="4">
        <v>119</v>
      </c>
      <c r="G23" s="4">
        <v>119</v>
      </c>
    </row>
    <row r="24" spans="1:7" x14ac:dyDescent="0.3">
      <c r="A24" s="5" t="s">
        <v>17</v>
      </c>
      <c r="B24" s="4">
        <v>5953413</v>
      </c>
      <c r="C24" s="4">
        <v>5953413</v>
      </c>
      <c r="D24" s="4">
        <v>16324</v>
      </c>
      <c r="E24" s="4">
        <v>16324</v>
      </c>
      <c r="F24" s="4">
        <v>101</v>
      </c>
      <c r="G24" s="4">
        <v>101</v>
      </c>
    </row>
    <row r="25" spans="1:7" x14ac:dyDescent="0.3">
      <c r="A25" s="3" t="s">
        <v>195</v>
      </c>
      <c r="B25" s="4">
        <v>3984513</v>
      </c>
      <c r="C25" s="4">
        <v>7512601</v>
      </c>
      <c r="D25" s="4">
        <v>20599</v>
      </c>
      <c r="E25" s="4">
        <v>27778</v>
      </c>
      <c r="F25" s="4">
        <v>118</v>
      </c>
      <c r="G25" s="4">
        <v>500</v>
      </c>
    </row>
    <row r="26" spans="1:7" x14ac:dyDescent="0.3">
      <c r="A26" s="5" t="s">
        <v>11</v>
      </c>
      <c r="B26" s="4">
        <v>3984513</v>
      </c>
      <c r="C26" s="4">
        <v>3984513</v>
      </c>
      <c r="D26" s="4">
        <v>27778</v>
      </c>
      <c r="E26" s="4">
        <v>27778</v>
      </c>
      <c r="F26" s="4">
        <v>118</v>
      </c>
      <c r="G26" s="4">
        <v>118</v>
      </c>
    </row>
    <row r="27" spans="1:7" x14ac:dyDescent="0.3">
      <c r="A27" s="5" t="s">
        <v>17</v>
      </c>
      <c r="B27" s="4">
        <v>7512601</v>
      </c>
      <c r="C27" s="4">
        <v>7512601</v>
      </c>
      <c r="D27" s="4">
        <v>20599</v>
      </c>
      <c r="E27" s="4">
        <v>20599</v>
      </c>
      <c r="F27" s="4">
        <v>500</v>
      </c>
      <c r="G27" s="4">
        <v>500</v>
      </c>
    </row>
    <row r="28" spans="1:7" x14ac:dyDescent="0.3">
      <c r="A28" s="5" t="s">
        <v>223</v>
      </c>
      <c r="B28" s="4">
        <v>21584014</v>
      </c>
      <c r="C28" s="4">
        <v>21584014</v>
      </c>
      <c r="D28" s="4">
        <v>150473</v>
      </c>
      <c r="E28" s="4">
        <v>150473</v>
      </c>
      <c r="F28" s="4">
        <v>1336</v>
      </c>
      <c r="G28" s="4">
        <v>1336</v>
      </c>
    </row>
    <row r="29" spans="1:7" x14ac:dyDescent="0.3">
      <c r="A29" s="5" t="s">
        <v>224</v>
      </c>
      <c r="B29" s="4">
        <v>41310818</v>
      </c>
      <c r="C29" s="4">
        <v>41310818</v>
      </c>
      <c r="D29" s="4">
        <v>113270</v>
      </c>
      <c r="E29" s="4">
        <v>113270</v>
      </c>
      <c r="F29" s="4">
        <v>2200</v>
      </c>
      <c r="G29" s="4">
        <v>2200</v>
      </c>
    </row>
    <row r="30" spans="1:7" x14ac:dyDescent="0.3">
      <c r="A30" s="3" t="s">
        <v>217</v>
      </c>
      <c r="B30" s="4">
        <v>947030</v>
      </c>
      <c r="C30" s="4">
        <v>7512601</v>
      </c>
      <c r="D30" s="4">
        <v>5473</v>
      </c>
      <c r="E30" s="4">
        <v>27778</v>
      </c>
      <c r="F30" s="4">
        <v>0</v>
      </c>
      <c r="G30" s="4">
        <v>870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44" sqref="L44"/>
    </sheetView>
  </sheetViews>
  <sheetFormatPr defaultRowHeight="14.4" x14ac:dyDescent="0.3"/>
  <cols>
    <col min="1" max="1" width="3" bestFit="1" customWidth="1"/>
    <col min="2" max="2" width="2.109375" bestFit="1" customWidth="1"/>
    <col min="3" max="3" width="10.44140625" bestFit="1" customWidth="1"/>
    <col min="4" max="4" width="10.109375" customWidth="1"/>
    <col min="5" max="5" width="22.109375" customWidth="1"/>
    <col min="6" max="6" width="10.109375" customWidth="1"/>
    <col min="7" max="7" width="22.109375" customWidth="1"/>
    <col min="8" max="8" width="7.5546875" customWidth="1"/>
    <col min="9" max="9" width="18.44140625" customWidth="1"/>
    <col min="10" max="10" width="7.109375" customWidth="1"/>
    <col min="11" max="11" width="14.6640625" customWidth="1"/>
    <col min="12" max="12" width="9.6640625" customWidth="1"/>
    <col min="13" max="14" width="10.6640625" customWidth="1"/>
    <col min="15" max="15" width="10.109375" bestFit="1" customWidth="1"/>
    <col min="17" max="17" width="10.109375" bestFit="1" customWidth="1"/>
    <col min="24" max="24" width="11" bestFit="1" customWidth="1"/>
    <col min="25" max="25" width="23.44140625" bestFit="1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232</v>
      </c>
      <c r="N1" t="s">
        <v>233</v>
      </c>
      <c r="P1" t="s">
        <v>226</v>
      </c>
      <c r="Q1" t="s">
        <v>228</v>
      </c>
      <c r="R1" t="s">
        <v>229</v>
      </c>
      <c r="S1" t="s">
        <v>227</v>
      </c>
      <c r="T1" t="s">
        <v>228</v>
      </c>
      <c r="U1" t="s">
        <v>229</v>
      </c>
      <c r="V1" t="s">
        <v>230</v>
      </c>
      <c r="W1" t="s">
        <v>228</v>
      </c>
      <c r="X1" t="s">
        <v>229</v>
      </c>
      <c r="Y1" t="s">
        <v>231</v>
      </c>
    </row>
    <row r="2" spans="1:25" x14ac:dyDescent="0.3">
      <c r="A2">
        <v>1</v>
      </c>
      <c r="B2">
        <v>1</v>
      </c>
      <c r="C2" s="8" t="s">
        <v>11</v>
      </c>
      <c r="D2" s="1">
        <v>2776311</v>
      </c>
      <c r="E2" t="s">
        <v>12</v>
      </c>
      <c r="F2" s="1">
        <v>1860128</v>
      </c>
      <c r="G2" t="s">
        <v>13</v>
      </c>
      <c r="H2" s="1">
        <v>19355</v>
      </c>
      <c r="I2" t="s">
        <v>14</v>
      </c>
      <c r="J2">
        <v>200</v>
      </c>
      <c r="K2" t="s">
        <v>15</v>
      </c>
      <c r="L2" t="s">
        <v>16</v>
      </c>
      <c r="M2">
        <v>20201362</v>
      </c>
      <c r="N2" s="6">
        <f>D2/M2</f>
        <v>0.1374318721678271</v>
      </c>
      <c r="P2" s="1">
        <f>SUM(D2:D3)</f>
        <v>7211656</v>
      </c>
      <c r="Q2" s="1">
        <f>MIN(P2:P44)</f>
        <v>2942964</v>
      </c>
      <c r="R2" s="1">
        <f>MAX(P2:P44)</f>
        <v>11497114</v>
      </c>
      <c r="S2" s="1">
        <f>SUM(H2:H3)</f>
        <v>31516</v>
      </c>
      <c r="T2" s="1">
        <f>MIN(S2:S44)</f>
        <v>12075</v>
      </c>
      <c r="U2" s="1">
        <f>MAX(S2:S44)</f>
        <v>48377</v>
      </c>
      <c r="V2" s="1">
        <f>SUM(J2:J3)</f>
        <v>352</v>
      </c>
      <c r="W2" s="1">
        <f>MIN(V2:V7,V14:V44)</f>
        <v>130</v>
      </c>
      <c r="X2" s="1">
        <f>MAX(V2:V44)</f>
        <v>1161</v>
      </c>
      <c r="Y2" s="7">
        <f>J2/D2</f>
        <v>7.2038038966095653E-5</v>
      </c>
    </row>
    <row r="3" spans="1:25" x14ac:dyDescent="0.3">
      <c r="A3">
        <v>2</v>
      </c>
      <c r="B3">
        <v>2</v>
      </c>
      <c r="C3" t="s">
        <v>17</v>
      </c>
      <c r="D3" s="1">
        <v>4435345</v>
      </c>
      <c r="E3" t="s">
        <v>18</v>
      </c>
      <c r="F3" s="1">
        <v>2306379</v>
      </c>
      <c r="G3" t="s">
        <v>19</v>
      </c>
      <c r="H3" s="1">
        <v>12161</v>
      </c>
      <c r="I3" t="s">
        <v>20</v>
      </c>
      <c r="J3">
        <v>152</v>
      </c>
      <c r="K3" t="s">
        <v>21</v>
      </c>
      <c r="L3" t="s">
        <v>16</v>
      </c>
      <c r="M3">
        <v>53980105</v>
      </c>
      <c r="N3" s="6">
        <f t="shared" ref="N3:N49" si="0">D3/M3</f>
        <v>8.2166290710253345E-2</v>
      </c>
      <c r="Y3" s="7">
        <f t="shared" ref="Y3:Y49" si="1">J3/D3</f>
        <v>3.4270163876767193E-5</v>
      </c>
    </row>
    <row r="4" spans="1:25" x14ac:dyDescent="0.3">
      <c r="A4">
        <v>3</v>
      </c>
      <c r="B4">
        <v>3</v>
      </c>
      <c r="C4" t="s">
        <v>22</v>
      </c>
      <c r="D4" s="1">
        <v>7410066</v>
      </c>
      <c r="E4" t="s">
        <v>23</v>
      </c>
      <c r="F4" s="1">
        <v>2741724</v>
      </c>
      <c r="G4" t="s">
        <v>24</v>
      </c>
      <c r="H4" s="1">
        <v>41593</v>
      </c>
      <c r="I4" t="s">
        <v>25</v>
      </c>
      <c r="J4" s="1">
        <v>5240</v>
      </c>
      <c r="K4" t="s">
        <v>26</v>
      </c>
      <c r="L4" t="s">
        <v>16</v>
      </c>
      <c r="M4">
        <v>135515233</v>
      </c>
      <c r="N4" s="6">
        <f t="shared" si="0"/>
        <v>5.4680686709220355E-2</v>
      </c>
      <c r="Y4" s="7">
        <f t="shared" si="1"/>
        <v>7.0714619815801915E-4</v>
      </c>
    </row>
    <row r="5" spans="1:25" x14ac:dyDescent="0.3">
      <c r="A5">
        <v>4</v>
      </c>
      <c r="B5">
        <v>4</v>
      </c>
      <c r="C5" t="s">
        <v>27</v>
      </c>
      <c r="D5" s="1">
        <v>4843828</v>
      </c>
      <c r="E5" t="s">
        <v>28</v>
      </c>
      <c r="F5" s="1">
        <v>2082846</v>
      </c>
      <c r="G5" t="s">
        <v>29</v>
      </c>
      <c r="H5" s="1">
        <v>51367</v>
      </c>
      <c r="I5" t="s">
        <v>30</v>
      </c>
      <c r="J5" s="1">
        <v>5937</v>
      </c>
      <c r="K5" t="s">
        <v>31</v>
      </c>
      <c r="L5" t="s">
        <v>16</v>
      </c>
      <c r="M5">
        <v>58780854</v>
      </c>
      <c r="N5" s="6">
        <f t="shared" si="0"/>
        <v>8.2404859242092676E-2</v>
      </c>
      <c r="Y5" s="7">
        <f t="shared" si="1"/>
        <v>1.2256834883484715E-3</v>
      </c>
    </row>
    <row r="6" spans="1:25" x14ac:dyDescent="0.3">
      <c r="A6">
        <v>5</v>
      </c>
      <c r="B6">
        <v>5</v>
      </c>
      <c r="C6" t="s">
        <v>32</v>
      </c>
      <c r="D6" s="1">
        <v>1820570</v>
      </c>
      <c r="E6" t="s">
        <v>33</v>
      </c>
      <c r="F6" s="1">
        <v>1019519</v>
      </c>
      <c r="G6" t="s">
        <v>34</v>
      </c>
      <c r="H6" s="1">
        <v>165506</v>
      </c>
      <c r="I6" t="s">
        <v>35</v>
      </c>
      <c r="J6" s="1">
        <v>25128</v>
      </c>
      <c r="K6" t="s">
        <v>36</v>
      </c>
      <c r="L6" t="s">
        <v>16</v>
      </c>
      <c r="M6">
        <v>40267984</v>
      </c>
      <c r="N6" s="6">
        <f t="shared" si="0"/>
        <v>4.5211352025966829E-2</v>
      </c>
      <c r="Y6" s="7">
        <f t="shared" si="1"/>
        <v>1.3802270717412678E-2</v>
      </c>
    </row>
    <row r="7" spans="1:25" x14ac:dyDescent="0.3">
      <c r="A7">
        <v>6</v>
      </c>
      <c r="B7">
        <v>6</v>
      </c>
      <c r="C7" t="s">
        <v>37</v>
      </c>
      <c r="D7" s="1">
        <v>21286119</v>
      </c>
      <c r="E7" t="s">
        <v>38</v>
      </c>
      <c r="F7" s="1">
        <v>10010597</v>
      </c>
      <c r="G7" t="s">
        <v>39</v>
      </c>
      <c r="H7" s="1">
        <v>289983</v>
      </c>
      <c r="I7" t="s">
        <v>40</v>
      </c>
      <c r="J7" s="1">
        <v>36656</v>
      </c>
      <c r="K7" t="s">
        <v>41</v>
      </c>
      <c r="L7" t="s">
        <v>16</v>
      </c>
      <c r="M7">
        <v>308745538</v>
      </c>
      <c r="N7" s="6">
        <f t="shared" si="0"/>
        <v>6.8943891911403099E-2</v>
      </c>
      <c r="Y7" s="7">
        <f t="shared" si="1"/>
        <v>1.7220612174534964E-3</v>
      </c>
    </row>
    <row r="8" spans="1:25" x14ac:dyDescent="0.3">
      <c r="A8">
        <v>7</v>
      </c>
      <c r="B8">
        <v>1</v>
      </c>
      <c r="C8" s="8" t="s">
        <v>11</v>
      </c>
      <c r="D8" s="1">
        <v>947030</v>
      </c>
      <c r="E8" t="s">
        <v>42</v>
      </c>
      <c r="F8" s="1">
        <v>634510</v>
      </c>
      <c r="G8" t="s">
        <v>43</v>
      </c>
      <c r="H8" s="1">
        <v>6602</v>
      </c>
      <c r="I8" t="s">
        <v>44</v>
      </c>
      <c r="J8">
        <v>0</v>
      </c>
      <c r="K8" t="s">
        <v>45</v>
      </c>
      <c r="L8" t="s">
        <v>46</v>
      </c>
      <c r="M8">
        <v>20162058</v>
      </c>
      <c r="N8" s="6">
        <f t="shared" si="0"/>
        <v>4.6970899498453976E-2</v>
      </c>
      <c r="P8" s="1">
        <f>SUM(D8:D9)</f>
        <v>2942964</v>
      </c>
      <c r="S8" s="1">
        <f>SUM(H8:H9)</f>
        <v>12075</v>
      </c>
      <c r="V8" s="1">
        <f>SUM(J8:J9)</f>
        <v>0</v>
      </c>
      <c r="Y8" s="7">
        <f t="shared" si="1"/>
        <v>0</v>
      </c>
    </row>
    <row r="9" spans="1:25" x14ac:dyDescent="0.3">
      <c r="A9">
        <v>8</v>
      </c>
      <c r="B9">
        <v>2</v>
      </c>
      <c r="C9" t="s">
        <v>17</v>
      </c>
      <c r="D9" s="1">
        <v>1995934</v>
      </c>
      <c r="E9" t="s">
        <v>47</v>
      </c>
      <c r="F9" s="1">
        <v>1037886</v>
      </c>
      <c r="G9" t="s">
        <v>48</v>
      </c>
      <c r="H9" s="1">
        <v>5473</v>
      </c>
      <c r="I9" t="s">
        <v>49</v>
      </c>
      <c r="J9">
        <v>0</v>
      </c>
      <c r="K9" t="s">
        <v>45</v>
      </c>
      <c r="L9" t="s">
        <v>46</v>
      </c>
      <c r="M9">
        <v>53772214</v>
      </c>
      <c r="N9" s="6">
        <f t="shared" si="0"/>
        <v>3.7118315418442689E-2</v>
      </c>
      <c r="Y9" s="7">
        <f t="shared" si="1"/>
        <v>0</v>
      </c>
    </row>
    <row r="10" spans="1:25" x14ac:dyDescent="0.3">
      <c r="A10">
        <v>9</v>
      </c>
      <c r="B10">
        <v>3</v>
      </c>
      <c r="C10" t="s">
        <v>22</v>
      </c>
      <c r="D10" s="1">
        <v>3478066</v>
      </c>
      <c r="E10" t="s">
        <v>50</v>
      </c>
      <c r="F10" s="1">
        <v>1286885</v>
      </c>
      <c r="G10" t="s">
        <v>51</v>
      </c>
      <c r="H10" s="1">
        <v>19522</v>
      </c>
      <c r="I10" t="s">
        <v>52</v>
      </c>
      <c r="J10">
        <v>744</v>
      </c>
      <c r="K10" t="s">
        <v>53</v>
      </c>
      <c r="L10" t="s">
        <v>46</v>
      </c>
      <c r="M10">
        <v>135641166</v>
      </c>
      <c r="N10" s="6">
        <f t="shared" si="0"/>
        <v>2.5641669874763535E-2</v>
      </c>
      <c r="Y10" s="7">
        <f t="shared" si="1"/>
        <v>2.1391198441892708E-4</v>
      </c>
    </row>
    <row r="11" spans="1:25" x14ac:dyDescent="0.3">
      <c r="A11">
        <v>10</v>
      </c>
      <c r="B11">
        <v>4</v>
      </c>
      <c r="C11" t="s">
        <v>27</v>
      </c>
      <c r="D11" s="1">
        <v>1928610</v>
      </c>
      <c r="E11" t="s">
        <v>54</v>
      </c>
      <c r="F11" s="1">
        <v>829302</v>
      </c>
      <c r="G11" t="s">
        <v>55</v>
      </c>
      <c r="H11" s="1">
        <v>20452</v>
      </c>
      <c r="I11" t="s">
        <v>56</v>
      </c>
      <c r="J11" s="1">
        <v>2328</v>
      </c>
      <c r="K11" t="s">
        <v>57</v>
      </c>
      <c r="L11" t="s">
        <v>46</v>
      </c>
      <c r="M11">
        <v>60622338</v>
      </c>
      <c r="N11" s="6">
        <f t="shared" si="0"/>
        <v>3.1813520620072422E-2</v>
      </c>
      <c r="Y11" s="7">
        <f t="shared" si="1"/>
        <v>1.2070869693717237E-3</v>
      </c>
    </row>
    <row r="12" spans="1:25" x14ac:dyDescent="0.3">
      <c r="A12">
        <v>11</v>
      </c>
      <c r="B12">
        <v>5</v>
      </c>
      <c r="C12" t="s">
        <v>32</v>
      </c>
      <c r="D12" s="1">
        <v>965981</v>
      </c>
      <c r="E12" t="s">
        <v>58</v>
      </c>
      <c r="F12" s="1">
        <v>540949</v>
      </c>
      <c r="G12" t="s">
        <v>59</v>
      </c>
      <c r="H12" s="1">
        <v>87816</v>
      </c>
      <c r="I12" t="s">
        <v>60</v>
      </c>
      <c r="J12" s="1">
        <v>9374</v>
      </c>
      <c r="K12" t="s">
        <v>61</v>
      </c>
      <c r="L12" t="s">
        <v>46</v>
      </c>
      <c r="M12">
        <v>41394141</v>
      </c>
      <c r="N12" s="6">
        <f t="shared" si="0"/>
        <v>2.3336176972485068E-2</v>
      </c>
      <c r="Y12" s="7">
        <f t="shared" si="1"/>
        <v>9.7041246152874648E-3</v>
      </c>
    </row>
    <row r="13" spans="1:25" x14ac:dyDescent="0.3">
      <c r="A13">
        <v>12</v>
      </c>
      <c r="B13">
        <v>6</v>
      </c>
      <c r="C13" t="s">
        <v>37</v>
      </c>
      <c r="D13" s="1">
        <v>9315621</v>
      </c>
      <c r="E13" t="s">
        <v>62</v>
      </c>
      <c r="F13" s="1">
        <v>4329532</v>
      </c>
      <c r="G13" t="s">
        <v>63</v>
      </c>
      <c r="H13" s="1">
        <v>139866</v>
      </c>
      <c r="I13" t="s">
        <v>64</v>
      </c>
      <c r="J13" s="1">
        <v>12447</v>
      </c>
      <c r="K13" t="s">
        <v>65</v>
      </c>
      <c r="L13" t="s">
        <v>46</v>
      </c>
      <c r="M13">
        <v>311591917</v>
      </c>
      <c r="N13" s="6">
        <f t="shared" si="0"/>
        <v>2.9896863467096933E-2</v>
      </c>
      <c r="Y13" s="7">
        <f t="shared" si="1"/>
        <v>1.3361428078707796E-3</v>
      </c>
    </row>
    <row r="14" spans="1:25" x14ac:dyDescent="0.3">
      <c r="A14">
        <v>13</v>
      </c>
      <c r="B14">
        <v>1</v>
      </c>
      <c r="C14" s="8" t="s">
        <v>11</v>
      </c>
      <c r="D14" s="1">
        <v>3566906</v>
      </c>
      <c r="E14" t="s">
        <v>66</v>
      </c>
      <c r="F14" s="1">
        <v>2389827</v>
      </c>
      <c r="G14" t="s">
        <v>67</v>
      </c>
      <c r="H14" s="1">
        <v>24867</v>
      </c>
      <c r="I14" t="s">
        <v>68</v>
      </c>
      <c r="J14">
        <v>291</v>
      </c>
      <c r="K14" t="s">
        <v>69</v>
      </c>
      <c r="L14" t="s">
        <v>70</v>
      </c>
      <c r="M14">
        <v>19999344</v>
      </c>
      <c r="N14" s="6">
        <f t="shared" si="0"/>
        <v>0.17835114991771731</v>
      </c>
      <c r="P14" s="1">
        <f>SUM(D14:D15)</f>
        <v>10258682</v>
      </c>
      <c r="S14" s="1">
        <f>SUM(H14:H15)</f>
        <v>43215</v>
      </c>
      <c r="V14" s="1">
        <f>SUM(J14:J15)</f>
        <v>1161</v>
      </c>
      <c r="Y14" s="7">
        <f t="shared" si="1"/>
        <v>8.1583310577850948E-5</v>
      </c>
    </row>
    <row r="15" spans="1:25" x14ac:dyDescent="0.3">
      <c r="A15">
        <v>14</v>
      </c>
      <c r="B15">
        <v>2</v>
      </c>
      <c r="C15" t="s">
        <v>17</v>
      </c>
      <c r="D15" s="1">
        <v>6691776</v>
      </c>
      <c r="E15" t="s">
        <v>71</v>
      </c>
      <c r="F15" s="1">
        <v>3479724</v>
      </c>
      <c r="G15" t="s">
        <v>72</v>
      </c>
      <c r="H15" s="1">
        <v>18348</v>
      </c>
      <c r="I15" t="s">
        <v>73</v>
      </c>
      <c r="J15">
        <v>870</v>
      </c>
      <c r="K15" t="s">
        <v>74</v>
      </c>
      <c r="L15" t="s">
        <v>70</v>
      </c>
      <c r="M15">
        <v>53728744</v>
      </c>
      <c r="N15" s="6">
        <f t="shared" si="0"/>
        <v>0.12454741171690148</v>
      </c>
      <c r="Y15" s="7">
        <f t="shared" si="1"/>
        <v>1.3001032909649098E-4</v>
      </c>
    </row>
    <row r="16" spans="1:25" x14ac:dyDescent="0.3">
      <c r="A16">
        <v>15</v>
      </c>
      <c r="B16">
        <v>3</v>
      </c>
      <c r="C16" t="s">
        <v>22</v>
      </c>
      <c r="D16" s="1">
        <v>11413335</v>
      </c>
      <c r="E16" t="s">
        <v>75</v>
      </c>
      <c r="F16" s="1">
        <v>4222934</v>
      </c>
      <c r="G16" t="s">
        <v>76</v>
      </c>
      <c r="H16" s="1">
        <v>64063</v>
      </c>
      <c r="I16" t="s">
        <v>77</v>
      </c>
      <c r="J16" s="1">
        <v>2072</v>
      </c>
      <c r="K16" t="s">
        <v>78</v>
      </c>
      <c r="L16" t="s">
        <v>70</v>
      </c>
      <c r="M16">
        <v>135875135</v>
      </c>
      <c r="N16" s="6">
        <f t="shared" si="0"/>
        <v>8.3998702190801869E-2</v>
      </c>
      <c r="Y16" s="7">
        <f t="shared" si="1"/>
        <v>1.8154202956454008E-4</v>
      </c>
    </row>
    <row r="17" spans="1:25" x14ac:dyDescent="0.3">
      <c r="A17">
        <v>16</v>
      </c>
      <c r="B17">
        <v>4</v>
      </c>
      <c r="C17" t="s">
        <v>27</v>
      </c>
      <c r="D17" s="1">
        <v>7907273</v>
      </c>
      <c r="E17" t="s">
        <v>79</v>
      </c>
      <c r="F17" s="1">
        <v>3400128</v>
      </c>
      <c r="G17" t="s">
        <v>80</v>
      </c>
      <c r="H17" s="1">
        <v>83854</v>
      </c>
      <c r="I17" t="s">
        <v>81</v>
      </c>
      <c r="J17" s="1">
        <v>4170</v>
      </c>
      <c r="K17" t="s">
        <v>82</v>
      </c>
      <c r="L17" t="s">
        <v>70</v>
      </c>
      <c r="M17">
        <v>61165461</v>
      </c>
      <c r="N17" s="6">
        <f t="shared" si="0"/>
        <v>0.12927676618018133</v>
      </c>
      <c r="Y17" s="7">
        <f t="shared" si="1"/>
        <v>5.2736259390563601E-4</v>
      </c>
    </row>
    <row r="18" spans="1:25" x14ac:dyDescent="0.3">
      <c r="A18">
        <v>17</v>
      </c>
      <c r="B18">
        <v>5</v>
      </c>
      <c r="C18" t="s">
        <v>32</v>
      </c>
      <c r="D18" s="1">
        <v>4207894</v>
      </c>
      <c r="E18" t="s">
        <v>83</v>
      </c>
      <c r="F18" s="1">
        <v>2356421</v>
      </c>
      <c r="G18" t="s">
        <v>84</v>
      </c>
      <c r="H18" s="1">
        <v>382536</v>
      </c>
      <c r="I18" t="s">
        <v>85</v>
      </c>
      <c r="J18" s="1">
        <v>35167</v>
      </c>
      <c r="K18" t="s">
        <v>86</v>
      </c>
      <c r="L18" t="s">
        <v>70</v>
      </c>
      <c r="M18">
        <v>43145356</v>
      </c>
      <c r="N18" s="6">
        <f t="shared" si="0"/>
        <v>9.7528317995568284E-2</v>
      </c>
      <c r="Y18" s="7">
        <f t="shared" si="1"/>
        <v>8.3573873296237979E-3</v>
      </c>
    </row>
    <row r="19" spans="1:25" x14ac:dyDescent="0.3">
      <c r="A19">
        <v>18</v>
      </c>
      <c r="B19">
        <v>6</v>
      </c>
      <c r="C19" t="s">
        <v>37</v>
      </c>
      <c r="D19" s="1">
        <v>33787185</v>
      </c>
      <c r="E19" t="s">
        <v>87</v>
      </c>
      <c r="F19" s="1">
        <v>15849033</v>
      </c>
      <c r="G19" t="s">
        <v>88</v>
      </c>
      <c r="H19" s="1">
        <v>573669</v>
      </c>
      <c r="I19" t="s">
        <v>89</v>
      </c>
      <c r="J19" s="1">
        <v>42570</v>
      </c>
      <c r="K19" t="s">
        <v>90</v>
      </c>
      <c r="L19" t="s">
        <v>70</v>
      </c>
      <c r="M19">
        <v>313914040</v>
      </c>
      <c r="N19" s="6">
        <f t="shared" si="0"/>
        <v>0.10763196510739055</v>
      </c>
      <c r="Y19" s="7">
        <f t="shared" si="1"/>
        <v>1.2599451537616999E-3</v>
      </c>
    </row>
    <row r="20" spans="1:25" x14ac:dyDescent="0.3">
      <c r="A20">
        <v>19</v>
      </c>
      <c r="B20">
        <v>1</v>
      </c>
      <c r="C20" t="s">
        <v>11</v>
      </c>
      <c r="D20" s="1">
        <v>2525568</v>
      </c>
      <c r="E20" t="s">
        <v>91</v>
      </c>
      <c r="F20" s="1">
        <v>1692131</v>
      </c>
      <c r="G20" t="s">
        <v>92</v>
      </c>
      <c r="H20" s="1">
        <v>17607</v>
      </c>
      <c r="I20" t="s">
        <v>93</v>
      </c>
      <c r="J20">
        <v>74</v>
      </c>
      <c r="K20" t="s">
        <v>94</v>
      </c>
      <c r="L20" t="s">
        <v>95</v>
      </c>
      <c r="M20">
        <v>19868088</v>
      </c>
      <c r="N20" s="6">
        <f t="shared" si="0"/>
        <v>0.12711681164287172</v>
      </c>
      <c r="P20" s="1">
        <f>SUM(D20:D21)</f>
        <v>6509310</v>
      </c>
      <c r="S20" s="1">
        <f>SUM(H20:H21)</f>
        <v>28530</v>
      </c>
      <c r="V20" s="1">
        <f>SUM(J20:J21)</f>
        <v>130</v>
      </c>
      <c r="Y20" s="7">
        <f t="shared" si="1"/>
        <v>2.9300339567178552E-5</v>
      </c>
    </row>
    <row r="21" spans="1:25" x14ac:dyDescent="0.3">
      <c r="A21">
        <v>20</v>
      </c>
      <c r="B21">
        <v>2</v>
      </c>
      <c r="C21" t="s">
        <v>17</v>
      </c>
      <c r="D21" s="1">
        <v>3983742</v>
      </c>
      <c r="E21" t="s">
        <v>96</v>
      </c>
      <c r="F21" s="1">
        <v>2071546</v>
      </c>
      <c r="G21" t="s">
        <v>97</v>
      </c>
      <c r="H21" s="1">
        <v>10923</v>
      </c>
      <c r="I21" t="s">
        <v>98</v>
      </c>
      <c r="J21">
        <v>56</v>
      </c>
      <c r="K21" t="s">
        <v>99</v>
      </c>
      <c r="L21" t="s">
        <v>95</v>
      </c>
      <c r="M21">
        <v>53717784</v>
      </c>
      <c r="N21" s="6">
        <f t="shared" si="0"/>
        <v>7.416057966948153E-2</v>
      </c>
      <c r="Y21" s="7">
        <f t="shared" si="1"/>
        <v>1.4057135226126591E-5</v>
      </c>
    </row>
    <row r="22" spans="1:25" x14ac:dyDescent="0.3">
      <c r="A22">
        <v>21</v>
      </c>
      <c r="B22">
        <v>3</v>
      </c>
      <c r="C22" t="s">
        <v>22</v>
      </c>
      <c r="D22" s="1">
        <v>13038323</v>
      </c>
      <c r="E22" t="s">
        <v>100</v>
      </c>
      <c r="F22" s="1">
        <v>4824179</v>
      </c>
      <c r="G22" t="s">
        <v>101</v>
      </c>
      <c r="H22" s="1">
        <v>73184</v>
      </c>
      <c r="I22" t="s">
        <v>102</v>
      </c>
      <c r="J22" s="1">
        <v>3422</v>
      </c>
      <c r="K22" t="s">
        <v>103</v>
      </c>
      <c r="L22" t="s">
        <v>95</v>
      </c>
      <c r="M22">
        <v>135963236</v>
      </c>
      <c r="N22" s="6">
        <f t="shared" si="0"/>
        <v>9.5895944989129261E-2</v>
      </c>
      <c r="Y22" s="7">
        <f t="shared" si="1"/>
        <v>2.6245706598923801E-4</v>
      </c>
    </row>
    <row r="23" spans="1:25" x14ac:dyDescent="0.3">
      <c r="A23">
        <v>22</v>
      </c>
      <c r="B23">
        <v>4</v>
      </c>
      <c r="C23" s="8" t="s">
        <v>27</v>
      </c>
      <c r="D23" s="1">
        <v>8484977</v>
      </c>
      <c r="E23" t="s">
        <v>104</v>
      </c>
      <c r="F23" s="1">
        <v>3648540</v>
      </c>
      <c r="G23" t="s">
        <v>105</v>
      </c>
      <c r="H23" s="1">
        <v>89981</v>
      </c>
      <c r="I23" t="s">
        <v>106</v>
      </c>
      <c r="J23" s="1">
        <v>5964</v>
      </c>
      <c r="K23" t="s">
        <v>107</v>
      </c>
      <c r="L23" t="s">
        <v>95</v>
      </c>
      <c r="M23">
        <v>61875657</v>
      </c>
      <c r="N23" s="6">
        <f t="shared" si="0"/>
        <v>0.13712948534833336</v>
      </c>
      <c r="Y23" s="7">
        <f t="shared" si="1"/>
        <v>7.0288935373661004E-4</v>
      </c>
    </row>
    <row r="24" spans="1:25" x14ac:dyDescent="0.3">
      <c r="A24">
        <v>23</v>
      </c>
      <c r="B24">
        <v>5</v>
      </c>
      <c r="C24" t="s">
        <v>32</v>
      </c>
      <c r="D24" s="1">
        <v>1707384</v>
      </c>
      <c r="E24" t="s">
        <v>108</v>
      </c>
      <c r="F24" s="1">
        <v>956135</v>
      </c>
      <c r="G24" t="s">
        <v>109</v>
      </c>
      <c r="H24" s="1">
        <v>155217</v>
      </c>
      <c r="I24" t="s">
        <v>110</v>
      </c>
      <c r="J24" s="1">
        <v>28414</v>
      </c>
      <c r="K24" t="s">
        <v>111</v>
      </c>
      <c r="L24" t="s">
        <v>95</v>
      </c>
      <c r="M24">
        <v>44704074</v>
      </c>
      <c r="N24" s="6">
        <f t="shared" si="0"/>
        <v>3.8193029118554163E-2</v>
      </c>
      <c r="Y24" s="7">
        <f t="shared" si="1"/>
        <v>1.6641833354418222E-2</v>
      </c>
    </row>
    <row r="25" spans="1:25" x14ac:dyDescent="0.3">
      <c r="A25">
        <v>24</v>
      </c>
      <c r="B25">
        <v>6</v>
      </c>
      <c r="C25" t="s">
        <v>37</v>
      </c>
      <c r="D25" s="1">
        <v>29739994</v>
      </c>
      <c r="E25" t="s">
        <v>112</v>
      </c>
      <c r="F25" s="1">
        <v>13192531</v>
      </c>
      <c r="G25" t="s">
        <v>113</v>
      </c>
      <c r="H25" s="1">
        <v>346912</v>
      </c>
      <c r="I25" t="s">
        <v>114</v>
      </c>
      <c r="J25" s="1">
        <v>37930</v>
      </c>
      <c r="K25" t="s">
        <v>115</v>
      </c>
      <c r="L25" t="s">
        <v>95</v>
      </c>
      <c r="M25">
        <v>316128839</v>
      </c>
      <c r="N25" s="6">
        <f t="shared" si="0"/>
        <v>9.4075548735368622E-2</v>
      </c>
      <c r="Y25" s="7">
        <f t="shared" si="1"/>
        <v>1.2753869419072513E-3</v>
      </c>
    </row>
    <row r="26" spans="1:25" x14ac:dyDescent="0.3">
      <c r="A26">
        <v>25</v>
      </c>
      <c r="B26">
        <v>1</v>
      </c>
      <c r="C26" s="8" t="s">
        <v>11</v>
      </c>
      <c r="D26" s="1">
        <v>3207314</v>
      </c>
      <c r="E26" t="s">
        <v>116</v>
      </c>
      <c r="F26" s="1">
        <v>2148900</v>
      </c>
      <c r="G26" t="s">
        <v>117</v>
      </c>
      <c r="H26" s="1">
        <v>22360</v>
      </c>
      <c r="I26" t="s">
        <v>118</v>
      </c>
      <c r="J26">
        <v>396</v>
      </c>
      <c r="K26" t="s">
        <v>119</v>
      </c>
      <c r="L26" t="s">
        <v>120</v>
      </c>
      <c r="M26">
        <v>19876883</v>
      </c>
      <c r="N26" s="6">
        <f t="shared" si="0"/>
        <v>0.16135900181130008</v>
      </c>
      <c r="P26" s="1">
        <f>SUM(D26:D27)</f>
        <v>9595715</v>
      </c>
      <c r="S26" s="1">
        <f>SUM(H26:H27)</f>
        <v>39876</v>
      </c>
      <c r="V26" s="1">
        <f>SUM(J26:J27)</f>
        <v>803</v>
      </c>
      <c r="Y26" s="7">
        <f t="shared" si="1"/>
        <v>1.234677989121115E-4</v>
      </c>
    </row>
    <row r="27" spans="1:25" x14ac:dyDescent="0.3">
      <c r="A27">
        <v>26</v>
      </c>
      <c r="B27">
        <v>2</v>
      </c>
      <c r="C27" t="s">
        <v>17</v>
      </c>
      <c r="D27" s="1">
        <v>6388401</v>
      </c>
      <c r="E27" t="s">
        <v>121</v>
      </c>
      <c r="F27" s="1">
        <v>3321969</v>
      </c>
      <c r="G27" t="s">
        <v>122</v>
      </c>
      <c r="H27" s="1">
        <v>17516</v>
      </c>
      <c r="I27" t="s">
        <v>123</v>
      </c>
      <c r="J27">
        <v>407</v>
      </c>
      <c r="K27" t="s">
        <v>124</v>
      </c>
      <c r="L27" t="s">
        <v>120</v>
      </c>
      <c r="M27">
        <v>53706735</v>
      </c>
      <c r="N27" s="6">
        <f t="shared" si="0"/>
        <v>0.11894971831745124</v>
      </c>
      <c r="Y27" s="7">
        <f t="shared" si="1"/>
        <v>6.3709212993987068E-5</v>
      </c>
    </row>
    <row r="28" spans="1:25" x14ac:dyDescent="0.3">
      <c r="A28">
        <v>27</v>
      </c>
      <c r="B28">
        <v>3</v>
      </c>
      <c r="C28" t="s">
        <v>22</v>
      </c>
      <c r="D28" s="1">
        <v>8606083</v>
      </c>
      <c r="E28" t="s">
        <v>125</v>
      </c>
      <c r="F28" s="1">
        <v>3184251</v>
      </c>
      <c r="G28" t="s">
        <v>126</v>
      </c>
      <c r="H28" s="1">
        <v>48306</v>
      </c>
      <c r="I28" t="s">
        <v>127</v>
      </c>
      <c r="J28">
        <v>985</v>
      </c>
      <c r="K28" t="s">
        <v>128</v>
      </c>
      <c r="L28" t="s">
        <v>120</v>
      </c>
      <c r="M28">
        <v>136381837</v>
      </c>
      <c r="N28" s="6">
        <f t="shared" si="0"/>
        <v>6.3102852911418109E-2</v>
      </c>
      <c r="Y28" s="7">
        <f t="shared" si="1"/>
        <v>1.1445392753009702E-4</v>
      </c>
    </row>
    <row r="29" spans="1:25" x14ac:dyDescent="0.3">
      <c r="A29">
        <v>28</v>
      </c>
      <c r="B29">
        <v>4</v>
      </c>
      <c r="C29" t="s">
        <v>27</v>
      </c>
      <c r="D29" s="1">
        <v>7283766</v>
      </c>
      <c r="E29" t="s">
        <v>129</v>
      </c>
      <c r="F29" s="1">
        <v>3132019</v>
      </c>
      <c r="G29" t="s">
        <v>130</v>
      </c>
      <c r="H29" s="1">
        <v>77242</v>
      </c>
      <c r="I29" t="s">
        <v>131</v>
      </c>
      <c r="J29" s="1">
        <v>4780</v>
      </c>
      <c r="K29" t="s">
        <v>132</v>
      </c>
      <c r="L29" t="s">
        <v>120</v>
      </c>
      <c r="M29">
        <v>62648390</v>
      </c>
      <c r="N29" s="6">
        <f t="shared" si="0"/>
        <v>0.11626421684579603</v>
      </c>
      <c r="Y29" s="7">
        <f t="shared" si="1"/>
        <v>6.5625392139176354E-4</v>
      </c>
    </row>
    <row r="30" spans="1:25" x14ac:dyDescent="0.3">
      <c r="A30">
        <v>29</v>
      </c>
      <c r="B30">
        <v>5</v>
      </c>
      <c r="C30" t="s">
        <v>32</v>
      </c>
      <c r="D30" s="1">
        <v>4679888</v>
      </c>
      <c r="E30" t="s">
        <v>133</v>
      </c>
      <c r="F30" s="1">
        <v>2620737</v>
      </c>
      <c r="G30" t="s">
        <v>134</v>
      </c>
      <c r="H30" s="1">
        <v>425444</v>
      </c>
      <c r="I30" t="s">
        <v>135</v>
      </c>
      <c r="J30" s="1">
        <v>44808</v>
      </c>
      <c r="K30" t="s">
        <v>136</v>
      </c>
      <c r="L30" t="s">
        <v>120</v>
      </c>
      <c r="M30">
        <v>46243211</v>
      </c>
      <c r="N30" s="6">
        <f t="shared" si="0"/>
        <v>0.10120162287173354</v>
      </c>
      <c r="Y30" s="7">
        <f t="shared" si="1"/>
        <v>9.5745881098009186E-3</v>
      </c>
    </row>
    <row r="31" spans="1:25" x14ac:dyDescent="0.3">
      <c r="A31">
        <v>30</v>
      </c>
      <c r="B31">
        <v>6</v>
      </c>
      <c r="C31" t="s">
        <v>37</v>
      </c>
      <c r="D31" s="1">
        <v>30165452</v>
      </c>
      <c r="E31" t="s">
        <v>137</v>
      </c>
      <c r="F31" s="1">
        <v>14407876</v>
      </c>
      <c r="G31" t="s">
        <v>138</v>
      </c>
      <c r="H31" s="1">
        <v>590869</v>
      </c>
      <c r="I31" t="s">
        <v>139</v>
      </c>
      <c r="J31" s="1">
        <v>51376</v>
      </c>
      <c r="K31" t="s">
        <v>140</v>
      </c>
      <c r="L31" t="s">
        <v>120</v>
      </c>
      <c r="M31">
        <v>318857056</v>
      </c>
      <c r="N31" s="6">
        <f t="shared" si="0"/>
        <v>9.4604937956900656E-2</v>
      </c>
      <c r="Y31" s="7">
        <f t="shared" si="1"/>
        <v>1.7031404004819819E-3</v>
      </c>
    </row>
    <row r="32" spans="1:25" x14ac:dyDescent="0.3">
      <c r="A32">
        <v>31</v>
      </c>
      <c r="B32">
        <v>1</v>
      </c>
      <c r="C32" s="8" t="s">
        <v>11</v>
      </c>
      <c r="D32" s="1">
        <v>2289085</v>
      </c>
      <c r="E32" t="s">
        <v>141</v>
      </c>
      <c r="F32" s="1">
        <v>1533687</v>
      </c>
      <c r="G32" t="s">
        <v>142</v>
      </c>
      <c r="H32" s="1">
        <v>15958</v>
      </c>
      <c r="I32" t="s">
        <v>143</v>
      </c>
      <c r="J32">
        <v>138</v>
      </c>
      <c r="K32" t="s">
        <v>144</v>
      </c>
      <c r="L32" t="s">
        <v>145</v>
      </c>
      <c r="M32">
        <v>19907281</v>
      </c>
      <c r="N32" s="6">
        <f t="shared" si="0"/>
        <v>0.11498732549161285</v>
      </c>
      <c r="P32" s="1">
        <f>SUM(D32:D33)</f>
        <v>6638691</v>
      </c>
      <c r="S32" s="1">
        <f>SUM(H32:H33)</f>
        <v>27884</v>
      </c>
      <c r="V32" s="1">
        <f>SUM(J32:J33)</f>
        <v>252</v>
      </c>
      <c r="Y32" s="7">
        <f t="shared" si="1"/>
        <v>6.0286096846556591E-5</v>
      </c>
    </row>
    <row r="33" spans="1:25" x14ac:dyDescent="0.3">
      <c r="A33">
        <v>32</v>
      </c>
      <c r="B33">
        <v>2</v>
      </c>
      <c r="C33" t="s">
        <v>17</v>
      </c>
      <c r="D33" s="1">
        <v>4349606</v>
      </c>
      <c r="E33" t="s">
        <v>146</v>
      </c>
      <c r="F33" s="1">
        <v>2261795</v>
      </c>
      <c r="G33" t="s">
        <v>147</v>
      </c>
      <c r="H33" s="1">
        <v>11926</v>
      </c>
      <c r="I33" t="s">
        <v>148</v>
      </c>
      <c r="J33">
        <v>114</v>
      </c>
      <c r="K33" t="s">
        <v>149</v>
      </c>
      <c r="L33" t="s">
        <v>145</v>
      </c>
      <c r="M33">
        <v>53737830</v>
      </c>
      <c r="N33" s="6">
        <f t="shared" si="0"/>
        <v>8.0941228925693498E-2</v>
      </c>
      <c r="Y33" s="7">
        <f t="shared" si="1"/>
        <v>2.6209270448863644E-5</v>
      </c>
    </row>
    <row r="34" spans="1:25" x14ac:dyDescent="0.3">
      <c r="A34">
        <v>33</v>
      </c>
      <c r="B34">
        <v>3</v>
      </c>
      <c r="C34" t="s">
        <v>22</v>
      </c>
      <c r="D34" s="1">
        <v>10110566</v>
      </c>
      <c r="E34" t="s">
        <v>150</v>
      </c>
      <c r="F34" s="1">
        <v>3740909</v>
      </c>
      <c r="G34" t="s">
        <v>151</v>
      </c>
      <c r="H34" s="1">
        <v>56751</v>
      </c>
      <c r="I34" t="s">
        <v>152</v>
      </c>
      <c r="J34" s="1">
        <v>1991</v>
      </c>
      <c r="K34" t="s">
        <v>153</v>
      </c>
      <c r="L34" t="s">
        <v>145</v>
      </c>
      <c r="M34">
        <v>136800721</v>
      </c>
      <c r="N34" s="6">
        <f t="shared" si="0"/>
        <v>7.3907256673011248E-2</v>
      </c>
      <c r="Y34" s="7">
        <f t="shared" si="1"/>
        <v>1.9692270442624082E-4</v>
      </c>
    </row>
    <row r="35" spans="1:25" x14ac:dyDescent="0.3">
      <c r="A35">
        <v>34</v>
      </c>
      <c r="B35">
        <v>4</v>
      </c>
      <c r="C35" s="8" t="s">
        <v>27</v>
      </c>
      <c r="D35" s="1">
        <v>7080281</v>
      </c>
      <c r="E35" t="s">
        <v>154</v>
      </c>
      <c r="F35" s="1">
        <v>3044521</v>
      </c>
      <c r="G35" t="s">
        <v>155</v>
      </c>
      <c r="H35" s="1">
        <v>75084</v>
      </c>
      <c r="I35" t="s">
        <v>156</v>
      </c>
      <c r="J35" s="1">
        <v>4095</v>
      </c>
      <c r="K35" t="s">
        <v>157</v>
      </c>
      <c r="L35" t="s">
        <v>145</v>
      </c>
      <c r="M35">
        <v>63212136</v>
      </c>
      <c r="N35" s="6">
        <f t="shared" si="0"/>
        <v>0.11200825423776219</v>
      </c>
      <c r="Y35" s="7">
        <f t="shared" si="1"/>
        <v>5.7836687555197313E-4</v>
      </c>
    </row>
    <row r="36" spans="1:25" x14ac:dyDescent="0.3">
      <c r="A36">
        <v>35</v>
      </c>
      <c r="B36">
        <v>5</v>
      </c>
      <c r="C36" t="s">
        <v>32</v>
      </c>
      <c r="D36" s="1">
        <v>1652811</v>
      </c>
      <c r="E36" t="s">
        <v>158</v>
      </c>
      <c r="F36" s="1">
        <v>925574</v>
      </c>
      <c r="G36" t="s">
        <v>159</v>
      </c>
      <c r="H36" s="1">
        <v>150256</v>
      </c>
      <c r="I36" t="s">
        <v>160</v>
      </c>
      <c r="J36" s="1">
        <v>18448</v>
      </c>
      <c r="K36" t="s">
        <v>161</v>
      </c>
      <c r="L36" t="s">
        <v>145</v>
      </c>
      <c r="M36">
        <v>47760852</v>
      </c>
      <c r="N36" s="6">
        <f t="shared" si="0"/>
        <v>3.4605978134560914E-2</v>
      </c>
      <c r="Y36" s="7">
        <f t="shared" si="1"/>
        <v>1.116159076869648E-2</v>
      </c>
    </row>
    <row r="37" spans="1:25" x14ac:dyDescent="0.3">
      <c r="A37">
        <v>36</v>
      </c>
      <c r="B37">
        <v>6</v>
      </c>
      <c r="C37" t="s">
        <v>37</v>
      </c>
      <c r="D37" s="1">
        <v>25482349</v>
      </c>
      <c r="E37" t="s">
        <v>162</v>
      </c>
      <c r="F37" s="1">
        <v>11506486</v>
      </c>
      <c r="G37" t="s">
        <v>163</v>
      </c>
      <c r="H37" s="1">
        <v>309975</v>
      </c>
      <c r="I37" t="s">
        <v>164</v>
      </c>
      <c r="J37" s="1">
        <v>24786</v>
      </c>
      <c r="K37" t="s">
        <v>165</v>
      </c>
      <c r="L37" t="s">
        <v>145</v>
      </c>
      <c r="M37">
        <v>321418820</v>
      </c>
      <c r="N37" s="6">
        <f t="shared" si="0"/>
        <v>7.9280824315141218E-2</v>
      </c>
      <c r="Y37" s="7">
        <f t="shared" si="1"/>
        <v>9.7267328063044734E-4</v>
      </c>
    </row>
    <row r="38" spans="1:25" x14ac:dyDescent="0.3">
      <c r="A38">
        <v>37</v>
      </c>
      <c r="B38">
        <v>1</v>
      </c>
      <c r="C38" t="s">
        <v>11</v>
      </c>
      <c r="D38" s="1">
        <v>2287287</v>
      </c>
      <c r="E38" t="s">
        <v>166</v>
      </c>
      <c r="F38" s="1">
        <v>1532482</v>
      </c>
      <c r="G38" t="s">
        <v>167</v>
      </c>
      <c r="H38" s="1">
        <v>15946</v>
      </c>
      <c r="I38" t="s">
        <v>168</v>
      </c>
      <c r="J38">
        <v>119</v>
      </c>
      <c r="K38" t="s">
        <v>169</v>
      </c>
      <c r="L38" t="s">
        <v>170</v>
      </c>
      <c r="M38">
        <v>19927037</v>
      </c>
      <c r="N38" s="6">
        <f t="shared" si="0"/>
        <v>0.11478309595149545</v>
      </c>
      <c r="P38" s="1">
        <f>SUM(D38:D39)</f>
        <v>8240700</v>
      </c>
      <c r="S38" s="1">
        <f>SUM(H38:H39)</f>
        <v>32270</v>
      </c>
      <c r="V38" s="1">
        <f>SUM(J38:J39)</f>
        <v>220</v>
      </c>
      <c r="Y38" s="7">
        <f t="shared" si="1"/>
        <v>5.202670237709566E-5</v>
      </c>
    </row>
    <row r="39" spans="1:25" x14ac:dyDescent="0.3">
      <c r="A39">
        <v>38</v>
      </c>
      <c r="B39">
        <v>2</v>
      </c>
      <c r="C39" t="s">
        <v>17</v>
      </c>
      <c r="D39" s="1">
        <v>5953413</v>
      </c>
      <c r="E39" t="s">
        <v>171</v>
      </c>
      <c r="F39" s="1">
        <v>3095775</v>
      </c>
      <c r="G39" t="s">
        <v>172</v>
      </c>
      <c r="H39" s="1">
        <v>16324</v>
      </c>
      <c r="I39" t="s">
        <v>173</v>
      </c>
      <c r="J39">
        <v>101</v>
      </c>
      <c r="K39" t="s">
        <v>174</v>
      </c>
      <c r="L39" t="s">
        <v>170</v>
      </c>
      <c r="M39">
        <v>53715248</v>
      </c>
      <c r="N39" s="6">
        <f t="shared" si="0"/>
        <v>0.1108328309309863</v>
      </c>
      <c r="Y39" s="7">
        <f t="shared" si="1"/>
        <v>1.6965058530291783E-5</v>
      </c>
    </row>
    <row r="40" spans="1:25" x14ac:dyDescent="0.3">
      <c r="A40">
        <v>39</v>
      </c>
      <c r="B40">
        <v>3</v>
      </c>
      <c r="C40" t="s">
        <v>22</v>
      </c>
      <c r="D40" s="1">
        <v>8528443</v>
      </c>
      <c r="E40" t="s">
        <v>175</v>
      </c>
      <c r="F40" s="1">
        <v>3155524</v>
      </c>
      <c r="G40" t="s">
        <v>176</v>
      </c>
      <c r="H40" s="1">
        <v>47870</v>
      </c>
      <c r="I40" t="s">
        <v>177</v>
      </c>
      <c r="J40" s="1">
        <v>1572</v>
      </c>
      <c r="K40" t="s">
        <v>178</v>
      </c>
      <c r="L40" t="s">
        <v>170</v>
      </c>
      <c r="M40">
        <v>136938833</v>
      </c>
      <c r="N40" s="6">
        <f t="shared" si="0"/>
        <v>6.2279214837474187E-2</v>
      </c>
      <c r="Y40" s="7">
        <f t="shared" si="1"/>
        <v>1.8432438371224384E-4</v>
      </c>
    </row>
    <row r="41" spans="1:25" x14ac:dyDescent="0.3">
      <c r="A41">
        <v>40</v>
      </c>
      <c r="B41">
        <v>4</v>
      </c>
      <c r="C41" s="8" t="s">
        <v>27</v>
      </c>
      <c r="D41" s="1">
        <v>8643814</v>
      </c>
      <c r="E41" t="s">
        <v>179</v>
      </c>
      <c r="F41" s="1">
        <v>3716840</v>
      </c>
      <c r="G41" t="s">
        <v>180</v>
      </c>
      <c r="H41" s="1">
        <v>91665</v>
      </c>
      <c r="I41" t="s">
        <v>181</v>
      </c>
      <c r="J41" s="1">
        <v>4148</v>
      </c>
      <c r="K41" t="s">
        <v>182</v>
      </c>
      <c r="L41" t="s">
        <v>170</v>
      </c>
      <c r="M41">
        <v>63302200</v>
      </c>
      <c r="N41" s="6">
        <f t="shared" si="0"/>
        <v>0.13654839800196517</v>
      </c>
      <c r="Y41" s="7">
        <f t="shared" si="1"/>
        <v>4.7988075634204994E-4</v>
      </c>
    </row>
    <row r="42" spans="1:25" x14ac:dyDescent="0.3">
      <c r="A42">
        <v>41</v>
      </c>
      <c r="B42">
        <v>5</v>
      </c>
      <c r="C42" t="s">
        <v>32</v>
      </c>
      <c r="D42" s="1">
        <v>4438794</v>
      </c>
      <c r="E42" t="s">
        <v>183</v>
      </c>
      <c r="F42" s="1">
        <v>2485725</v>
      </c>
      <c r="G42" t="s">
        <v>184</v>
      </c>
      <c r="H42" s="1">
        <v>403527</v>
      </c>
      <c r="I42" t="s">
        <v>185</v>
      </c>
      <c r="J42" s="1">
        <v>45488</v>
      </c>
      <c r="K42" t="s">
        <v>186</v>
      </c>
      <c r="L42" t="s">
        <v>170</v>
      </c>
      <c r="M42">
        <v>49244195</v>
      </c>
      <c r="N42" s="6">
        <f t="shared" si="0"/>
        <v>9.0138421391597529E-2</v>
      </c>
      <c r="Y42" s="7">
        <f t="shared" si="1"/>
        <v>1.0247828576861193E-2</v>
      </c>
    </row>
    <row r="43" spans="1:25" x14ac:dyDescent="0.3">
      <c r="A43">
        <v>42</v>
      </c>
      <c r="B43">
        <v>6</v>
      </c>
      <c r="C43" t="s">
        <v>37</v>
      </c>
      <c r="D43" s="1">
        <v>29851752</v>
      </c>
      <c r="E43" t="s">
        <v>187</v>
      </c>
      <c r="F43" s="1">
        <v>13986346</v>
      </c>
      <c r="G43" t="s">
        <v>188</v>
      </c>
      <c r="H43" s="1">
        <v>575332</v>
      </c>
      <c r="I43" t="s">
        <v>189</v>
      </c>
      <c r="J43" s="1">
        <v>51428</v>
      </c>
      <c r="K43" t="s">
        <v>190</v>
      </c>
      <c r="L43" t="s">
        <v>170</v>
      </c>
      <c r="M43">
        <v>323127513</v>
      </c>
      <c r="N43" s="6">
        <f t="shared" si="0"/>
        <v>9.2383813816559773E-2</v>
      </c>
      <c r="Y43" s="7">
        <f t="shared" si="1"/>
        <v>1.7227799560977192E-3</v>
      </c>
    </row>
    <row r="44" spans="1:25" x14ac:dyDescent="0.3">
      <c r="A44">
        <v>43</v>
      </c>
      <c r="B44">
        <v>1</v>
      </c>
      <c r="C44" t="s">
        <v>11</v>
      </c>
      <c r="D44" s="1">
        <v>3984513</v>
      </c>
      <c r="E44" t="s">
        <v>191</v>
      </c>
      <c r="F44" s="1">
        <v>2669623</v>
      </c>
      <c r="G44" t="s">
        <v>192</v>
      </c>
      <c r="H44" s="1">
        <v>27778</v>
      </c>
      <c r="I44" t="s">
        <v>193</v>
      </c>
      <c r="J44">
        <v>118</v>
      </c>
      <c r="K44" t="s">
        <v>194</v>
      </c>
      <c r="L44" t="s">
        <v>195</v>
      </c>
      <c r="M44">
        <v>19938860</v>
      </c>
      <c r="N44" s="6">
        <f t="shared" si="0"/>
        <v>0.19983655033437217</v>
      </c>
      <c r="P44" s="1">
        <f>SUM(D44:D45)</f>
        <v>11497114</v>
      </c>
      <c r="S44" s="1">
        <f>SUM(H44:H45)</f>
        <v>48377</v>
      </c>
      <c r="V44" s="1">
        <f>SUM(J44:J45)</f>
        <v>618</v>
      </c>
      <c r="Y44" s="7">
        <f t="shared" si="1"/>
        <v>2.9614660562031043E-5</v>
      </c>
    </row>
    <row r="45" spans="1:25" x14ac:dyDescent="0.3">
      <c r="A45">
        <v>44</v>
      </c>
      <c r="B45">
        <v>2</v>
      </c>
      <c r="C45" t="s">
        <v>17</v>
      </c>
      <c r="D45" s="1">
        <v>7512601</v>
      </c>
      <c r="E45" t="s">
        <v>196</v>
      </c>
      <c r="F45" s="1">
        <v>3906553</v>
      </c>
      <c r="G45" t="s">
        <v>197</v>
      </c>
      <c r="H45" s="1">
        <v>20599</v>
      </c>
      <c r="I45" t="s">
        <v>198</v>
      </c>
      <c r="J45">
        <v>500</v>
      </c>
      <c r="K45" t="s">
        <v>199</v>
      </c>
      <c r="L45" t="s">
        <v>195</v>
      </c>
      <c r="M45">
        <v>53716518</v>
      </c>
      <c r="N45" s="6">
        <f t="shared" si="0"/>
        <v>0.13985644043420684</v>
      </c>
      <c r="Y45" s="7">
        <f t="shared" si="1"/>
        <v>6.65548456519919E-5</v>
      </c>
    </row>
    <row r="46" spans="1:25" x14ac:dyDescent="0.3">
      <c r="A46">
        <v>45</v>
      </c>
      <c r="B46">
        <v>3</v>
      </c>
      <c r="C46" t="s">
        <v>22</v>
      </c>
      <c r="D46" s="1">
        <v>14428065</v>
      </c>
      <c r="E46" t="s">
        <v>200</v>
      </c>
      <c r="F46" s="1">
        <v>5338384</v>
      </c>
      <c r="G46" t="s">
        <v>201</v>
      </c>
      <c r="H46" s="1">
        <v>80985</v>
      </c>
      <c r="I46" t="s">
        <v>202</v>
      </c>
      <c r="J46" s="1">
        <v>2873</v>
      </c>
      <c r="K46" t="s">
        <v>203</v>
      </c>
      <c r="L46" t="s">
        <v>195</v>
      </c>
      <c r="M46">
        <v>137808369</v>
      </c>
      <c r="N46" s="6">
        <f t="shared" si="0"/>
        <v>0.10469658051028817</v>
      </c>
      <c r="Y46" s="7">
        <f t="shared" si="1"/>
        <v>1.9912580099964893E-4</v>
      </c>
    </row>
    <row r="47" spans="1:25" x14ac:dyDescent="0.3">
      <c r="A47">
        <v>46</v>
      </c>
      <c r="B47">
        <v>4</v>
      </c>
      <c r="C47" s="8" t="s">
        <v>27</v>
      </c>
      <c r="D47" s="1">
        <v>15588035</v>
      </c>
      <c r="E47" t="s">
        <v>204</v>
      </c>
      <c r="F47" s="1">
        <v>6702855</v>
      </c>
      <c r="G47" t="s">
        <v>205</v>
      </c>
      <c r="H47" s="1">
        <v>165307</v>
      </c>
      <c r="I47" t="s">
        <v>206</v>
      </c>
      <c r="J47" s="1">
        <v>7478</v>
      </c>
      <c r="K47" t="s">
        <v>207</v>
      </c>
      <c r="L47" t="s">
        <v>195</v>
      </c>
      <c r="M47">
        <v>63396752</v>
      </c>
      <c r="N47" s="6">
        <f t="shared" si="0"/>
        <v>0.24588065647274801</v>
      </c>
      <c r="Y47" s="7">
        <f t="shared" si="1"/>
        <v>4.7972691875531459E-4</v>
      </c>
    </row>
    <row r="48" spans="1:25" x14ac:dyDescent="0.3">
      <c r="A48">
        <v>47</v>
      </c>
      <c r="B48">
        <v>5</v>
      </c>
      <c r="C48" t="s">
        <v>32</v>
      </c>
      <c r="D48" s="1">
        <v>7309120</v>
      </c>
      <c r="E48" t="s">
        <v>208</v>
      </c>
      <c r="F48" s="1">
        <v>4093107</v>
      </c>
      <c r="G48" t="s">
        <v>209</v>
      </c>
      <c r="H48" s="1">
        <v>664465</v>
      </c>
      <c r="I48" t="s">
        <v>210</v>
      </c>
      <c r="J48" s="1">
        <v>68448</v>
      </c>
      <c r="K48" t="s">
        <v>211</v>
      </c>
      <c r="L48" t="s">
        <v>195</v>
      </c>
      <c r="M48">
        <v>50858679</v>
      </c>
      <c r="N48" s="6">
        <f t="shared" si="0"/>
        <v>0.14371431078656211</v>
      </c>
      <c r="Y48" s="7">
        <f t="shared" si="1"/>
        <v>9.3647388468105601E-3</v>
      </c>
    </row>
    <row r="49" spans="1:25" x14ac:dyDescent="0.3">
      <c r="A49">
        <v>48</v>
      </c>
      <c r="B49">
        <v>6</v>
      </c>
      <c r="C49" t="s">
        <v>37</v>
      </c>
      <c r="D49" s="1">
        <v>48822333</v>
      </c>
      <c r="E49" t="s">
        <v>212</v>
      </c>
      <c r="F49" s="1">
        <v>22710522</v>
      </c>
      <c r="G49" t="s">
        <v>213</v>
      </c>
      <c r="H49" s="1">
        <v>959134</v>
      </c>
      <c r="I49" t="s">
        <v>214</v>
      </c>
      <c r="J49" s="1">
        <v>79416</v>
      </c>
      <c r="K49" t="s">
        <v>215</v>
      </c>
      <c r="L49" t="s">
        <v>195</v>
      </c>
      <c r="M49">
        <v>325719178</v>
      </c>
      <c r="N49" s="6">
        <f t="shared" si="0"/>
        <v>0.14989087624432113</v>
      </c>
      <c r="Y49" s="7">
        <f t="shared" si="1"/>
        <v>1.6266326314230007E-3</v>
      </c>
    </row>
  </sheetData>
  <autoFilter ref="A1:L49"/>
  <conditionalFormatting sqref="N44:N49">
    <cfRule type="colorScale" priority="4">
      <colorScale>
        <cfvo type="min"/>
        <cfvo type="max"/>
        <color rgb="FFFCFCFF"/>
        <color rgb="FF63BE7B"/>
      </colorScale>
    </cfRule>
  </conditionalFormatting>
  <conditionalFormatting sqref="N38:N43">
    <cfRule type="colorScale" priority="3">
      <colorScale>
        <cfvo type="min"/>
        <cfvo type="max"/>
        <color rgb="FFFCFCFF"/>
        <color rgb="FF63BE7B"/>
      </colorScale>
    </cfRule>
  </conditionalFormatting>
  <conditionalFormatting sqref="N32:N37">
    <cfRule type="colorScale" priority="2">
      <colorScale>
        <cfvo type="min"/>
        <cfvo type="max"/>
        <color rgb="FFFCFCFF"/>
        <color rgb="FF63BE7B"/>
      </colorScale>
    </cfRule>
  </conditionalFormatting>
  <conditionalFormatting sqref="N26:N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20181017_Rburden_allseas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Rolfes, Melissa (CDC/DDID/NCIRD)</dc:creator>
  <cp:lastModifiedBy>Foppa, Ivo (CDC/OID/NCIRD) (CTR)</cp:lastModifiedBy>
  <dcterms:created xsi:type="dcterms:W3CDTF">2018-11-05T19:51:12Z</dcterms:created>
  <dcterms:modified xsi:type="dcterms:W3CDTF">2019-06-19T14:09:27Z</dcterms:modified>
</cp:coreProperties>
</file>