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файлы\ДГТУ\ЗАДАНИЯ ВКБ11\Бурякова - информатика\Лабораторная работа №4\"/>
    </mc:Choice>
  </mc:AlternateContent>
  <bookViews>
    <workbookView xWindow="0" yWindow="1800" windowWidth="15345" windowHeight="4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K12" i="1"/>
  <c r="L12" i="1"/>
  <c r="M12" i="1"/>
  <c r="N12" i="1"/>
  <c r="O12" i="1"/>
  <c r="J11" i="1"/>
  <c r="K11" i="1"/>
  <c r="L11" i="1"/>
  <c r="M11" i="1"/>
  <c r="N11" i="1"/>
  <c r="O11" i="1"/>
  <c r="J9" i="1" l="1"/>
  <c r="K9" i="1"/>
  <c r="L9" i="1"/>
  <c r="M9" i="1"/>
  <c r="N9" i="1"/>
  <c r="O9" i="1"/>
  <c r="J10" i="1"/>
  <c r="K10" i="1"/>
  <c r="L10" i="1"/>
  <c r="M10" i="1"/>
  <c r="N10" i="1"/>
  <c r="O10" i="1"/>
  <c r="O8" i="1"/>
  <c r="N8" i="1"/>
  <c r="M8" i="1"/>
  <c r="K8" i="1"/>
  <c r="L8" i="1"/>
  <c r="J8" i="1"/>
</calcChain>
</file>

<file path=xl/sharedStrings.xml><?xml version="1.0" encoding="utf-8"?>
<sst xmlns="http://schemas.openxmlformats.org/spreadsheetml/2006/main" count="65" uniqueCount="55">
  <si>
    <t>Наименование позиции номенклатуры</t>
  </si>
  <si>
    <t>Код</t>
  </si>
  <si>
    <t>Джойстик</t>
  </si>
  <si>
    <t>Геймпад</t>
  </si>
  <si>
    <t>Руль</t>
  </si>
  <si>
    <t>Танцевальная платформа</t>
  </si>
  <si>
    <t>Фасет "Тип изделия"</t>
  </si>
  <si>
    <t>Для значения 1 фасета «Тип изделия»</t>
  </si>
  <si>
    <t>Дискретный</t>
  </si>
  <si>
    <t>Аналоговый</t>
  </si>
  <si>
    <t>Для значения 2 фасета «Тип изделия»</t>
  </si>
  <si>
    <t>Беспроводной</t>
  </si>
  <si>
    <t>Проводной</t>
  </si>
  <si>
    <t>Для значения 3 фасета «Тип изделия»</t>
  </si>
  <si>
    <t>С педалями</t>
  </si>
  <si>
    <t>Без педалей</t>
  </si>
  <si>
    <t>Для значения 4 фасета «Тип изделия»</t>
  </si>
  <si>
    <t>Мягкая платформа</t>
  </si>
  <si>
    <t>Твердая платформа</t>
  </si>
  <si>
    <t>Фасет "Вид изделия"</t>
  </si>
  <si>
    <t>Белый</t>
  </si>
  <si>
    <t>Черный</t>
  </si>
  <si>
    <t>Синий</t>
  </si>
  <si>
    <t>Красный</t>
  </si>
  <si>
    <t>Другой</t>
  </si>
  <si>
    <t>Фасет “Цвет изделия”</t>
  </si>
  <si>
    <t>Thrustmaster</t>
  </si>
  <si>
    <t>SPEEDLINK</t>
  </si>
  <si>
    <t>Logitech</t>
  </si>
  <si>
    <t>Saitek</t>
  </si>
  <si>
    <t>Atari</t>
  </si>
  <si>
    <t>Nintendo</t>
  </si>
  <si>
    <t>Sega</t>
  </si>
  <si>
    <t>Sony</t>
  </si>
  <si>
    <t>Microsoft</t>
  </si>
  <si>
    <t>NVIDIA</t>
  </si>
  <si>
    <t>Fanatec</t>
  </si>
  <si>
    <t>Aspel</t>
  </si>
  <si>
    <t>Znatok</t>
  </si>
  <si>
    <t>Coimix</t>
  </si>
  <si>
    <t>D-Hip</t>
  </si>
  <si>
    <t>Другие</t>
  </si>
  <si>
    <t>Фасет “Производитель”</t>
  </si>
  <si>
    <t>Присутствует</t>
  </si>
  <si>
    <t>Отсутствует</t>
  </si>
  <si>
    <t>Фасет “Наличие сенсоров”</t>
  </si>
  <si>
    <t>Фасет “Виброотдача”</t>
  </si>
  <si>
    <t>Тип</t>
  </si>
  <si>
    <t>Вид</t>
  </si>
  <si>
    <t>Цвет</t>
  </si>
  <si>
    <t>Производитель</t>
  </si>
  <si>
    <t>Сенсоры</t>
  </si>
  <si>
    <t>Виброотдача</t>
  </si>
  <si>
    <t>Присутствуют</t>
  </si>
  <si>
    <t>Отсутствуют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</si>
</sst>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6" xfId="0" applyBorder="1"/>
    <xf numFmtId="0" fontId="0" fillId="0" borderId="0" xfId="0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F4" zoomScale="85" zoomScaleNormal="85" workbookViewId="0">
      <selection activeCell="K18" sqref="K18"/>
    </sheetView>
  </sheetViews>
  <sheetFormatPr defaultRowHeight="15" x14ac:dyDescent="0.25"/>
  <cols>
    <col min="1" max="1" width="46.85546875" bestFit="1" customWidth="1"/>
    <col min="2" max="2" width="47.5703125" customWidth="1"/>
    <col min="5" max="5" width="47.42578125" bestFit="1" customWidth="1"/>
    <col min="6" max="6" width="47.5703125" customWidth="1"/>
    <col min="9" max="9" width="15.28515625" customWidth="1"/>
    <col min="10" max="10" width="19.7109375" bestFit="1" customWidth="1"/>
    <col min="11" max="11" width="20.28515625" bestFit="1" customWidth="1"/>
    <col min="12" max="12" width="20.7109375" bestFit="1" customWidth="1"/>
    <col min="13" max="13" width="20" bestFit="1" customWidth="1"/>
    <col min="14" max="15" width="20.5703125" bestFit="1" customWidth="1"/>
  </cols>
  <sheetData>
    <row r="1" spans="1:17" ht="16.5" thickBot="1" x14ac:dyDescent="0.3">
      <c r="A1" s="10" t="s">
        <v>6</v>
      </c>
      <c r="B1" s="11"/>
      <c r="E1" s="10" t="s">
        <v>42</v>
      </c>
      <c r="F1" s="11"/>
    </row>
    <row r="2" spans="1:17" ht="19.5" thickBot="1" x14ac:dyDescent="0.3">
      <c r="A2" s="6" t="s">
        <v>1</v>
      </c>
      <c r="B2" s="6" t="s">
        <v>0</v>
      </c>
      <c r="E2" s="7" t="s">
        <v>1</v>
      </c>
      <c r="F2" s="7" t="s">
        <v>0</v>
      </c>
    </row>
    <row r="3" spans="1:17" ht="19.5" thickBot="1" x14ac:dyDescent="0.3">
      <c r="A3" s="6">
        <v>1</v>
      </c>
      <c r="B3" s="3" t="s">
        <v>2</v>
      </c>
      <c r="E3" s="7">
        <v>11</v>
      </c>
      <c r="F3" s="1" t="s">
        <v>26</v>
      </c>
    </row>
    <row r="4" spans="1:17" ht="19.5" thickBot="1" x14ac:dyDescent="0.3">
      <c r="A4" s="6">
        <v>2</v>
      </c>
      <c r="B4" s="3" t="s">
        <v>3</v>
      </c>
      <c r="E4" s="7">
        <v>12</v>
      </c>
      <c r="F4" s="1" t="s">
        <v>27</v>
      </c>
    </row>
    <row r="5" spans="1:17" ht="19.5" thickBot="1" x14ac:dyDescent="0.3">
      <c r="A5" s="6">
        <v>3</v>
      </c>
      <c r="B5" s="3" t="s">
        <v>4</v>
      </c>
      <c r="E5" s="7">
        <v>13</v>
      </c>
      <c r="F5" s="1" t="s">
        <v>28</v>
      </c>
    </row>
    <row r="6" spans="1:17" ht="19.5" thickBot="1" x14ac:dyDescent="0.3">
      <c r="A6" s="6">
        <v>4</v>
      </c>
      <c r="B6" s="3" t="s">
        <v>5</v>
      </c>
      <c r="E6" s="7">
        <v>14</v>
      </c>
      <c r="F6" s="1" t="s">
        <v>29</v>
      </c>
    </row>
    <row r="7" spans="1:17" ht="19.5" thickBot="1" x14ac:dyDescent="0.3">
      <c r="E7" s="7">
        <v>15</v>
      </c>
      <c r="F7" s="1" t="s">
        <v>30</v>
      </c>
      <c r="J7" s="8" t="s">
        <v>47</v>
      </c>
      <c r="K7" s="8" t="s">
        <v>48</v>
      </c>
      <c r="L7" s="8" t="s">
        <v>49</v>
      </c>
      <c r="M7" s="8" t="s">
        <v>50</v>
      </c>
      <c r="N7" s="8" t="s">
        <v>51</v>
      </c>
      <c r="O7" s="8" t="s">
        <v>52</v>
      </c>
      <c r="Q7" s="4"/>
    </row>
    <row r="8" spans="1:17" ht="19.5" thickBot="1" x14ac:dyDescent="0.3">
      <c r="A8" s="10" t="s">
        <v>19</v>
      </c>
      <c r="B8" s="11"/>
      <c r="E8" s="7">
        <v>16</v>
      </c>
      <c r="F8" s="1" t="s">
        <v>31</v>
      </c>
      <c r="I8" s="8">
        <v>22241911</v>
      </c>
      <c r="J8" s="8" t="str">
        <f>VLOOKUP(VALUE(MID(I8,1,1)),$A$2:$B$6,2)</f>
        <v>Геймпад</v>
      </c>
      <c r="K8" s="8" t="str">
        <f>VLOOKUP(VALUE(MID(I8,2,2)),$A$8:$B$21,2)</f>
        <v>Проводной</v>
      </c>
      <c r="L8" s="8" t="str">
        <f>VLOOKUP(VALUE(MID(I8,4,1)),$A$24:$B$29,2)</f>
        <v>Красный</v>
      </c>
      <c r="M8" s="8" t="str">
        <f>VLOOKUP(VALUE(MID(I8,5,2)),$E$1:$F$18,2)</f>
        <v>Microsoft</v>
      </c>
      <c r="N8" s="8" t="str">
        <f>VLOOKUP(VALUE(MID(I8,7,1)),$E$20:$F$23,2)</f>
        <v>Присутствуют</v>
      </c>
      <c r="O8" s="8" t="str">
        <f>VLOOKUP(VALUE(MID(I8,8,1)),$E$25:$F$28,2)</f>
        <v>Присутствует</v>
      </c>
      <c r="Q8" s="5"/>
    </row>
    <row r="9" spans="1:17" ht="19.5" thickBot="1" x14ac:dyDescent="0.3">
      <c r="A9" s="2" t="s">
        <v>1</v>
      </c>
      <c r="B9" s="7" t="s">
        <v>0</v>
      </c>
      <c r="E9" s="7">
        <v>17</v>
      </c>
      <c r="F9" s="1" t="s">
        <v>32</v>
      </c>
      <c r="I9" s="8">
        <v>44252511</v>
      </c>
      <c r="J9" s="8" t="str">
        <f t="shared" ref="J9:J10" si="0">VLOOKUP(VALUE(MID(I9,1,1)),$A$2:$B$6,2)</f>
        <v>Танцевальная платформа</v>
      </c>
      <c r="K9" s="8" t="str">
        <f t="shared" ref="K9:K10" si="1">VLOOKUP(VALUE(MID(I9,2,2)),$A$8:$B$21,2)</f>
        <v>Твердая платформа</v>
      </c>
      <c r="L9" s="8" t="str">
        <f t="shared" ref="L9:L10" si="2">VLOOKUP(VALUE(MID(I9,4,1)),$A$24:$B$29,2)</f>
        <v>Другой</v>
      </c>
      <c r="M9" s="8" t="str">
        <f t="shared" ref="M9:M10" si="3">VLOOKUP(VALUE(MID(I9,5,2)),$E$1:$F$18,2)</f>
        <v>D-Hip</v>
      </c>
      <c r="N9" s="8" t="str">
        <f t="shared" ref="N9:N10" si="4">VLOOKUP(VALUE(MID(I9,7,1)),$E$20:$F$23,2)</f>
        <v>Присутствуют</v>
      </c>
      <c r="O9" s="8" t="str">
        <f t="shared" ref="O9:O10" si="5">VLOOKUP(VALUE(MID(I9,8,1)),$E$25:$F$28,2)</f>
        <v>Присутствует</v>
      </c>
      <c r="Q9" s="4"/>
    </row>
    <row r="10" spans="1:17" ht="19.5" thickBot="1" x14ac:dyDescent="0.3">
      <c r="A10" s="12" t="s">
        <v>7</v>
      </c>
      <c r="B10" s="13"/>
      <c r="E10" s="7">
        <v>18</v>
      </c>
      <c r="F10" s="1" t="s">
        <v>33</v>
      </c>
      <c r="I10" s="8">
        <v>33121121</v>
      </c>
      <c r="J10" s="8" t="str">
        <f t="shared" si="0"/>
        <v>Руль</v>
      </c>
      <c r="K10" s="8" t="str">
        <f t="shared" si="1"/>
        <v>С педалями</v>
      </c>
      <c r="L10" s="8" t="str">
        <f t="shared" si="2"/>
        <v>Черный</v>
      </c>
      <c r="M10" s="8" t="str">
        <f t="shared" si="3"/>
        <v>Thrustmaster</v>
      </c>
      <c r="N10" s="8" t="str">
        <f t="shared" si="4"/>
        <v>Отсутствуют</v>
      </c>
      <c r="O10" s="8" t="str">
        <f t="shared" si="5"/>
        <v>Присутствует</v>
      </c>
      <c r="Q10" s="4"/>
    </row>
    <row r="11" spans="1:17" ht="19.5" thickBot="1" x14ac:dyDescent="0.3">
      <c r="A11" s="2">
        <v>11</v>
      </c>
      <c r="B11" s="1" t="s">
        <v>8</v>
      </c>
      <c r="E11" s="7">
        <v>19</v>
      </c>
      <c r="F11" s="1" t="s">
        <v>34</v>
      </c>
      <c r="I11" s="14">
        <v>11231221</v>
      </c>
      <c r="J11" s="8" t="str">
        <f t="shared" ref="J11:J12" si="6">VLOOKUP(VALUE(MID(I11,1,1)),$A$2:$B$6,2)</f>
        <v>Джойстик</v>
      </c>
      <c r="K11" s="8" t="str">
        <f t="shared" ref="K11:K12" si="7">VLOOKUP(VALUE(MID(I11,2,2)),$A$8:$B$21,2)</f>
        <v>Аналоговый</v>
      </c>
      <c r="L11" s="8" t="str">
        <f t="shared" ref="L11:L12" si="8">VLOOKUP(VALUE(MID(I11,4,1)),$A$24:$B$29,2)</f>
        <v>Синий</v>
      </c>
      <c r="M11" s="8" t="str">
        <f t="shared" ref="M11:M12" si="9">VLOOKUP(VALUE(MID(I11,5,2)),$E$1:$F$18,2)</f>
        <v>SPEEDLINK</v>
      </c>
      <c r="N11" s="8" t="str">
        <f t="shared" ref="N11:N12" si="10">VLOOKUP(VALUE(MID(I11,7,1)),$E$20:$F$23,2)</f>
        <v>Отсутствуют</v>
      </c>
      <c r="O11" s="8" t="str">
        <f t="shared" ref="O11:O12" si="11">VLOOKUP(VALUE(MID(I11,8,1)),$E$25:$F$28,2)</f>
        <v>Присутствует</v>
      </c>
      <c r="Q11" s="4"/>
    </row>
    <row r="12" spans="1:17" ht="19.5" thickBot="1" x14ac:dyDescent="0.3">
      <c r="A12" s="2">
        <v>12</v>
      </c>
      <c r="B12" s="1" t="s">
        <v>9</v>
      </c>
      <c r="E12" s="7">
        <v>20</v>
      </c>
      <c r="F12" s="1" t="s">
        <v>35</v>
      </c>
      <c r="I12" s="14">
        <v>22111811</v>
      </c>
      <c r="J12" s="14" t="str">
        <f t="shared" si="6"/>
        <v>Геймпад</v>
      </c>
      <c r="K12" s="14" t="str">
        <f t="shared" si="7"/>
        <v>Беспроводной</v>
      </c>
      <c r="L12" s="14" t="str">
        <f t="shared" si="8"/>
        <v>Белый</v>
      </c>
      <c r="M12" s="14" t="str">
        <f t="shared" si="9"/>
        <v>Sony</v>
      </c>
      <c r="N12" s="14" t="str">
        <f t="shared" si="10"/>
        <v>Присутствуют</v>
      </c>
      <c r="O12" s="14" t="str">
        <f t="shared" si="11"/>
        <v>Присутствует</v>
      </c>
      <c r="Q12" s="4"/>
    </row>
    <row r="13" spans="1:17" ht="19.5" thickBot="1" x14ac:dyDescent="0.3">
      <c r="A13" s="12" t="s">
        <v>10</v>
      </c>
      <c r="B13" s="13"/>
      <c r="E13" s="7">
        <v>21</v>
      </c>
      <c r="F13" s="1" t="s">
        <v>36</v>
      </c>
      <c r="Q13" s="4"/>
    </row>
    <row r="14" spans="1:17" ht="19.5" thickBot="1" x14ac:dyDescent="0.3">
      <c r="A14" s="2">
        <v>21</v>
      </c>
      <c r="B14" s="1" t="s">
        <v>11</v>
      </c>
      <c r="E14" s="7">
        <v>22</v>
      </c>
      <c r="F14" s="1" t="s">
        <v>37</v>
      </c>
      <c r="I14" s="9"/>
      <c r="J14" s="9"/>
      <c r="K14" s="9"/>
      <c r="L14" s="9"/>
      <c r="M14" s="9"/>
      <c r="N14" s="9"/>
      <c r="O14" s="9"/>
      <c r="Q14" s="4"/>
    </row>
    <row r="15" spans="1:17" ht="19.5" thickBot="1" x14ac:dyDescent="0.3">
      <c r="A15" s="2">
        <v>22</v>
      </c>
      <c r="B15" s="1" t="s">
        <v>12</v>
      </c>
      <c r="E15" s="7">
        <v>23</v>
      </c>
      <c r="F15" s="1" t="s">
        <v>38</v>
      </c>
      <c r="I15" s="9"/>
      <c r="J15" s="9"/>
      <c r="K15" s="9"/>
      <c r="L15" s="9"/>
      <c r="M15" s="9"/>
      <c r="N15" s="9"/>
      <c r="O15" s="9"/>
      <c r="Q15" s="4"/>
    </row>
    <row r="16" spans="1:17" ht="19.5" thickBot="1" x14ac:dyDescent="0.3">
      <c r="A16" s="12" t="s">
        <v>13</v>
      </c>
      <c r="B16" s="13"/>
      <c r="E16" s="7">
        <v>24</v>
      </c>
      <c r="F16" s="1" t="s">
        <v>39</v>
      </c>
      <c r="Q16" s="4"/>
    </row>
    <row r="17" spans="1:17" ht="19.5" thickBot="1" x14ac:dyDescent="0.3">
      <c r="A17" s="2">
        <v>31</v>
      </c>
      <c r="B17" s="1" t="s">
        <v>14</v>
      </c>
      <c r="E17" s="7">
        <v>25</v>
      </c>
      <c r="F17" s="1" t="s">
        <v>40</v>
      </c>
      <c r="Q17" s="4"/>
    </row>
    <row r="18" spans="1:17" ht="19.5" thickBot="1" x14ac:dyDescent="0.3">
      <c r="A18" s="2">
        <v>32</v>
      </c>
      <c r="B18" s="1" t="s">
        <v>15</v>
      </c>
      <c r="E18" s="7">
        <v>26</v>
      </c>
      <c r="F18" s="1" t="s">
        <v>41</v>
      </c>
      <c r="Q18" s="4"/>
    </row>
    <row r="19" spans="1:17" ht="19.5" thickBot="1" x14ac:dyDescent="0.3">
      <c r="A19" s="12" t="s">
        <v>16</v>
      </c>
      <c r="B19" s="13"/>
      <c r="Q19" s="4"/>
    </row>
    <row r="20" spans="1:17" ht="19.5" thickBot="1" x14ac:dyDescent="0.3">
      <c r="A20" s="2">
        <v>41</v>
      </c>
      <c r="B20" s="1" t="s">
        <v>17</v>
      </c>
      <c r="E20" s="10" t="s">
        <v>45</v>
      </c>
      <c r="F20" s="11"/>
    </row>
    <row r="21" spans="1:17" ht="19.5" thickBot="1" x14ac:dyDescent="0.3">
      <c r="A21" s="2">
        <v>42</v>
      </c>
      <c r="B21" s="1" t="s">
        <v>18</v>
      </c>
      <c r="E21" s="7" t="s">
        <v>1</v>
      </c>
      <c r="F21" s="7" t="s">
        <v>0</v>
      </c>
    </row>
    <row r="22" spans="1:17" ht="19.5" thickBot="1" x14ac:dyDescent="0.3">
      <c r="E22" s="7">
        <v>1</v>
      </c>
      <c r="F22" s="1" t="s">
        <v>53</v>
      </c>
    </row>
    <row r="23" spans="1:17" ht="19.5" thickBot="1" x14ac:dyDescent="0.3">
      <c r="A23" s="10" t="s">
        <v>25</v>
      </c>
      <c r="B23" s="11"/>
      <c r="E23" s="7">
        <v>2</v>
      </c>
      <c r="F23" s="1" t="s">
        <v>54</v>
      </c>
    </row>
    <row r="24" spans="1:17" ht="19.5" thickBot="1" x14ac:dyDescent="0.3">
      <c r="A24" s="7" t="s">
        <v>1</v>
      </c>
      <c r="B24" s="7" t="s">
        <v>0</v>
      </c>
    </row>
    <row r="25" spans="1:17" ht="19.5" thickBot="1" x14ac:dyDescent="0.3">
      <c r="A25" s="7">
        <v>1</v>
      </c>
      <c r="B25" s="1" t="s">
        <v>20</v>
      </c>
      <c r="E25" s="10" t="s">
        <v>46</v>
      </c>
      <c r="F25" s="11"/>
    </row>
    <row r="26" spans="1:17" ht="19.5" thickBot="1" x14ac:dyDescent="0.3">
      <c r="A26" s="7">
        <v>2</v>
      </c>
      <c r="B26" s="1" t="s">
        <v>21</v>
      </c>
      <c r="E26" s="7" t="s">
        <v>1</v>
      </c>
      <c r="F26" s="7" t="s">
        <v>0</v>
      </c>
    </row>
    <row r="27" spans="1:17" ht="19.5" thickBot="1" x14ac:dyDescent="0.3">
      <c r="A27" s="7">
        <v>3</v>
      </c>
      <c r="B27" s="1" t="s">
        <v>22</v>
      </c>
      <c r="E27" s="7">
        <v>1</v>
      </c>
      <c r="F27" s="1" t="s">
        <v>43</v>
      </c>
    </row>
    <row r="28" spans="1:17" ht="19.5" thickBot="1" x14ac:dyDescent="0.3">
      <c r="A28" s="7">
        <v>4</v>
      </c>
      <c r="B28" s="1" t="s">
        <v>23</v>
      </c>
      <c r="E28" s="7">
        <v>2</v>
      </c>
      <c r="F28" s="1" t="s">
        <v>44</v>
      </c>
    </row>
    <row r="29" spans="1:17" ht="19.5" thickBot="1" x14ac:dyDescent="0.3">
      <c r="A29" s="7">
        <v>5</v>
      </c>
      <c r="B29" s="1" t="s">
        <v>24</v>
      </c>
    </row>
  </sheetData>
  <mergeCells count="10">
    <mergeCell ref="E25:F25"/>
    <mergeCell ref="A10:B10"/>
    <mergeCell ref="A13:B13"/>
    <mergeCell ref="A16:B16"/>
    <mergeCell ref="A19:B19"/>
    <mergeCell ref="A1:B1"/>
    <mergeCell ref="A8:B8"/>
    <mergeCell ref="A23:B23"/>
    <mergeCell ref="E1:F1"/>
    <mergeCell ref="E20:F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2022-10-02T07:10:12Z</dcterms:created>
  <dcterms:modified xsi:type="dcterms:W3CDTF">2022-10-03T06:07:17Z</dcterms:modified>
</cp:coreProperties>
</file>