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to\Documents\ДГТУ\-- 1 курс - 2 семестр\Информационные технологии - Бурякова\Лаба 5, 6\"/>
    </mc:Choice>
  </mc:AlternateContent>
  <xr:revisionPtr revIDLastSave="0" documentId="13_ncr:1_{FBA0BC7D-7095-40D9-AB62-4CED1638A435}" xr6:coauthVersionLast="47" xr6:coauthVersionMax="47" xr10:uidLastSave="{00000000-0000-0000-0000-000000000000}"/>
  <bookViews>
    <workbookView xWindow="-120" yWindow="-120" windowWidth="20730" windowHeight="11280" activeTab="4" xr2:uid="{F5224E36-DEAF-47B9-9908-BF229A9B9619}"/>
  </bookViews>
  <sheets>
    <sheet name="Снабжение" sheetId="1" r:id="rId1"/>
    <sheet name="Материалы" sheetId="2" r:id="rId2"/>
    <sheet name="Подразделение" sheetId="3" r:id="rId3"/>
    <sheet name="Сводная таблица №1" sheetId="5" r:id="rId4"/>
    <sheet name="Сводная таблица №2" sheetId="6" r:id="rId5"/>
    <sheet name="Лист4" sheetId="4" state="hidden" r:id="rId6"/>
  </sheets>
  <definedNames>
    <definedName name="_xlnm._FilterDatabase" localSheetId="0" hidden="1">Снабжение!$A$1:$I$51</definedName>
    <definedName name="Материалы">Материалы!$A$2:$A$21</definedName>
    <definedName name="Подразделение">Подразделение!$A$2:$A$41</definedName>
  </definedName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I2" i="1" s="1"/>
  <c r="G8" i="1"/>
  <c r="B15" i="1"/>
  <c r="B37" i="1"/>
  <c r="I37" i="1" s="1"/>
  <c r="B26" i="1"/>
  <c r="I26" i="1" s="1"/>
  <c r="B16" i="1"/>
  <c r="I16" i="1" s="1"/>
  <c r="B30" i="1"/>
  <c r="I30" i="1" s="1"/>
  <c r="B41" i="1"/>
  <c r="I41" i="1" s="1"/>
  <c r="B35" i="1"/>
  <c r="I35" i="1" s="1"/>
  <c r="B11" i="1"/>
  <c r="I11" i="1" s="1"/>
  <c r="B39" i="1"/>
  <c r="I39" i="1" s="1"/>
  <c r="B33" i="1"/>
  <c r="I33" i="1" s="1"/>
  <c r="B18" i="1"/>
  <c r="B22" i="1"/>
  <c r="I22" i="1" s="1"/>
  <c r="B38" i="1"/>
  <c r="I38" i="1" s="1"/>
  <c r="B5" i="1"/>
  <c r="I5" i="1" s="1"/>
  <c r="B31" i="1"/>
  <c r="I31" i="1" s="1"/>
  <c r="B24" i="1"/>
  <c r="I24" i="1" s="1"/>
  <c r="B34" i="1"/>
  <c r="I34" i="1" s="1"/>
  <c r="B14" i="1"/>
  <c r="I14" i="1" s="1"/>
  <c r="B48" i="1"/>
  <c r="I48" i="1" s="1"/>
  <c r="B4" i="1"/>
  <c r="I4" i="1" s="1"/>
  <c r="B8" i="1"/>
  <c r="I8" i="1" s="1"/>
  <c r="B45" i="1"/>
  <c r="I45" i="1" s="1"/>
  <c r="B51" i="1"/>
  <c r="I51" i="1" s="1"/>
  <c r="B44" i="1"/>
  <c r="I44" i="1" s="1"/>
  <c r="B6" i="1"/>
  <c r="I6" i="1" s="1"/>
  <c r="B43" i="1"/>
  <c r="I43" i="1" s="1"/>
  <c r="B20" i="1"/>
  <c r="I20" i="1" s="1"/>
  <c r="B17" i="1"/>
  <c r="I17" i="1" s="1"/>
  <c r="B49" i="1"/>
  <c r="I49" i="1" s="1"/>
  <c r="B50" i="1"/>
  <c r="I50" i="1" s="1"/>
  <c r="B27" i="1"/>
  <c r="I27" i="1" s="1"/>
  <c r="B28" i="1"/>
  <c r="I28" i="1" s="1"/>
  <c r="B40" i="1"/>
  <c r="I40" i="1" s="1"/>
  <c r="B3" i="1"/>
  <c r="I3" i="1" s="1"/>
  <c r="B7" i="1"/>
  <c r="I7" i="1" s="1"/>
  <c r="B21" i="1"/>
  <c r="I21" i="1" s="1"/>
  <c r="B12" i="1"/>
  <c r="I12" i="1" s="1"/>
  <c r="B19" i="1"/>
  <c r="I19" i="1" s="1"/>
  <c r="B46" i="1"/>
  <c r="I46" i="1" s="1"/>
  <c r="B42" i="1"/>
  <c r="I42" i="1" s="1"/>
  <c r="B13" i="1"/>
  <c r="I13" i="1" s="1"/>
  <c r="B29" i="1"/>
  <c r="I29" i="1" s="1"/>
  <c r="B23" i="1"/>
  <c r="I23" i="1" s="1"/>
  <c r="B36" i="1"/>
  <c r="I36" i="1" s="1"/>
  <c r="B10" i="1"/>
  <c r="I10" i="1" s="1"/>
  <c r="B32" i="1"/>
  <c r="I32" i="1" s="1"/>
  <c r="B9" i="1"/>
  <c r="I9" i="1" s="1"/>
  <c r="B25" i="1"/>
  <c r="I25" i="1" s="1"/>
  <c r="B47" i="1"/>
  <c r="I47" i="1" s="1"/>
  <c r="G15" i="1"/>
  <c r="G37" i="1"/>
  <c r="G26" i="1"/>
  <c r="G16" i="1"/>
  <c r="G30" i="1"/>
  <c r="G41" i="1"/>
  <c r="G35" i="1"/>
  <c r="G11" i="1"/>
  <c r="G39" i="1"/>
  <c r="G33" i="1"/>
  <c r="G18" i="1"/>
  <c r="G22" i="1"/>
  <c r="G38" i="1"/>
  <c r="G5" i="1"/>
  <c r="G31" i="1"/>
  <c r="G24" i="1"/>
  <c r="G34" i="1"/>
  <c r="G14" i="1"/>
  <c r="G48" i="1"/>
  <c r="G4" i="1"/>
  <c r="G45" i="1"/>
  <c r="G51" i="1"/>
  <c r="G44" i="1"/>
  <c r="G6" i="1"/>
  <c r="G43" i="1"/>
  <c r="G20" i="1"/>
  <c r="G17" i="1"/>
  <c r="G49" i="1"/>
  <c r="G50" i="1"/>
  <c r="G27" i="1"/>
  <c r="G28" i="1"/>
  <c r="G40" i="1"/>
  <c r="G3" i="1"/>
  <c r="G7" i="1"/>
  <c r="G21" i="1"/>
  <c r="G12" i="1"/>
  <c r="G19" i="1"/>
  <c r="G46" i="1"/>
  <c r="G42" i="1"/>
  <c r="G13" i="1"/>
  <c r="G29" i="1"/>
  <c r="G23" i="1"/>
  <c r="G36" i="1"/>
  <c r="G10" i="1"/>
  <c r="G32" i="1"/>
  <c r="G9" i="1"/>
  <c r="G25" i="1"/>
  <c r="G47" i="1"/>
  <c r="I15" i="1"/>
  <c r="I18" i="1"/>
  <c r="G2" i="1"/>
  <c r="H33" i="1"/>
  <c r="H18" i="1"/>
  <c r="H22" i="1"/>
  <c r="H38" i="1"/>
  <c r="H5" i="1"/>
  <c r="H31" i="1"/>
  <c r="H24" i="1"/>
  <c r="H34" i="1"/>
  <c r="H14" i="1"/>
  <c r="H48" i="1"/>
  <c r="H4" i="1"/>
  <c r="H8" i="1"/>
  <c r="H45" i="1"/>
  <c r="H51" i="1"/>
  <c r="H44" i="1"/>
  <c r="H6" i="1"/>
  <c r="H43" i="1"/>
  <c r="H20" i="1"/>
  <c r="H17" i="1"/>
  <c r="H49" i="1"/>
  <c r="H50" i="1"/>
  <c r="H27" i="1"/>
  <c r="H28" i="1"/>
  <c r="H40" i="1"/>
  <c r="H3" i="1"/>
  <c r="H7" i="1"/>
  <c r="H21" i="1"/>
  <c r="H12" i="1"/>
  <c r="H19" i="1"/>
  <c r="H46" i="1"/>
  <c r="H42" i="1"/>
  <c r="H13" i="1"/>
  <c r="H29" i="1"/>
  <c r="H23" i="1"/>
  <c r="H36" i="1"/>
  <c r="H10" i="1"/>
  <c r="H32" i="1"/>
  <c r="H9" i="1"/>
  <c r="H25" i="1"/>
  <c r="H47" i="1"/>
  <c r="H15" i="1"/>
  <c r="H37" i="1"/>
  <c r="H26" i="1"/>
  <c r="H16" i="1"/>
  <c r="H30" i="1"/>
  <c r="H41" i="1"/>
  <c r="H35" i="1"/>
  <c r="H11" i="1"/>
  <c r="H39" i="1"/>
  <c r="H2" i="1"/>
</calcChain>
</file>

<file path=xl/sharedStrings.xml><?xml version="1.0" encoding="utf-8"?>
<sst xmlns="http://schemas.openxmlformats.org/spreadsheetml/2006/main" count="366" uniqueCount="132">
  <si>
    <t>Наименование расходного материала</t>
  </si>
  <si>
    <t>Цена</t>
  </si>
  <si>
    <t>Количество</t>
  </si>
  <si>
    <t>Номер заявки</t>
  </si>
  <si>
    <t>Дата подачи заявки</t>
  </si>
  <si>
    <t>Подразделение</t>
  </si>
  <si>
    <t>Телефон</t>
  </si>
  <si>
    <t>Дата выдачи</t>
  </si>
  <si>
    <t>Наименование подразделения</t>
  </si>
  <si>
    <t>Служба ректора</t>
  </si>
  <si>
    <t>ученый совет</t>
  </si>
  <si>
    <t>Служба по учебной работе</t>
  </si>
  <si>
    <t>Служба по административно-хозяйственной работе</t>
  </si>
  <si>
    <t>Служба проректора по стратегическому и цифровому развитию</t>
  </si>
  <si>
    <t>Служба проректора по социальным вопросам</t>
  </si>
  <si>
    <t>Приёмная комиссия</t>
  </si>
  <si>
    <t>Юридическая служба</t>
  </si>
  <si>
    <t>Управление капитального строительства и капитального ремонта</t>
  </si>
  <si>
    <t>первичная профсоюзная организация обучающихся ДГТУ</t>
  </si>
  <si>
    <t>Студенческий совет ДГТУ</t>
  </si>
  <si>
    <t>фонд социального развития ДГТУ</t>
  </si>
  <si>
    <t>Ассоциация выпускников ДГТУ</t>
  </si>
  <si>
    <t>Управление по развитию студенческого спорта</t>
  </si>
  <si>
    <t>Кафедра "Авиастроение"</t>
  </si>
  <si>
    <t>Кафедра "Автоматизация производственных процессов"</t>
  </si>
  <si>
    <t>Кафедра "Проектирование и производство сельскохозяйственной техники"</t>
  </si>
  <si>
    <t>Кафедра "Безопасность жизнедеятельности и защита окружающей среды"</t>
  </si>
  <si>
    <t>Кафедра "Ветеринарная стоматология и челюстно-лицевая хирургия"</t>
  </si>
  <si>
    <t>Кафедра "Автомобильные дороги"</t>
  </si>
  <si>
    <t>Кафедра "Водоснабжение и водоотведение"</t>
  </si>
  <si>
    <t>Кафедра "Бухгалтерский учет, анализ и аудит"</t>
  </si>
  <si>
    <t>Кафедра "Приборостроение и биомедицинская инженерия"</t>
  </si>
  <si>
    <t>Кафедра "Теория и практика физической культуры и спорта"</t>
  </si>
  <si>
    <t>Кафедра "Кибербезопасность информационных систем"</t>
  </si>
  <si>
    <t>Кафедра "Техника и технологи кораблестроения и водного транспорта"</t>
  </si>
  <si>
    <t>Кафедра "История и культурология"</t>
  </si>
  <si>
    <t>Кафедра "Естественные науки"</t>
  </si>
  <si>
    <t>Кафедра "Интегративная и цифровая лингвистика"</t>
  </si>
  <si>
    <t>Кафедра "Инжиниринговое управление в строительстве"</t>
  </si>
  <si>
    <t>Кафедра "Образование и педагогические науки"</t>
  </si>
  <si>
    <t>Кафедра "Сервис, туризм и индустрия гостеприимства"</t>
  </si>
  <si>
    <t>Кафедра "Документоведение и языковая коммуникация"</t>
  </si>
  <si>
    <t>Кафедра "Дизайн и конструирование изделий легкой промышленности"</t>
  </si>
  <si>
    <t>Кафедра "Аппаратно-программные комплексы"</t>
  </si>
  <si>
    <t>Кафедра "Градостроительство и проектирование зданий"</t>
  </si>
  <si>
    <t>Кафедра "Химические технологии нефтегазового комплекса"</t>
  </si>
  <si>
    <t>Кафедра "Коммерческое и предпринимательское право"</t>
  </si>
  <si>
    <t>Управление делами</t>
  </si>
  <si>
    <t>Управление комплексной безопасности</t>
  </si>
  <si>
    <t>Представитель</t>
  </si>
  <si>
    <t>Федянин Николай Дмитриевич</t>
  </si>
  <si>
    <t>Хвостов Антон Геннадьевич</t>
  </si>
  <si>
    <t>Буряков Степан Анатольевич</t>
  </si>
  <si>
    <t>Лебеденко Вячеслав Георгиевич</t>
  </si>
  <si>
    <t>Колодкин Владимир Александрович</t>
  </si>
  <si>
    <t>Мозговой Андрей Владимирович</t>
  </si>
  <si>
    <t>Магомедов Магомед Гасанханович</t>
  </si>
  <si>
    <t>Месхи Бесарион Чохоевич</t>
  </si>
  <si>
    <t>Хрипков Егор Романович</t>
  </si>
  <si>
    <t>Бабенко Марина Викторовна</t>
  </si>
  <si>
    <t>Зенин Александр Романович</t>
  </si>
  <si>
    <t>Ронис Александр Александрович</t>
  </si>
  <si>
    <t>Труфанов Вадим Викторович</t>
  </si>
  <si>
    <t>Стовбун Ольга Вадимовна</t>
  </si>
  <si>
    <t>Анисимов Владимир Николаевич</t>
  </si>
  <si>
    <t>Кислова Ирина Михайловна</t>
  </si>
  <si>
    <t>Флек Михаил Бенсионович</t>
  </si>
  <si>
    <t>Лукьянов Александр Дмитриевич</t>
  </si>
  <si>
    <t>Рудой Дмитрий Владимирович</t>
  </si>
  <si>
    <t>Николенко Денис Александрович</t>
  </si>
  <si>
    <t>Дымникова Ольга Валентиновна</t>
  </si>
  <si>
    <t>Кушнаренко Татьяна Владимировна</t>
  </si>
  <si>
    <t>Спирина Анна Сергеевна</t>
  </si>
  <si>
    <t>Бутко Денис Александрович</t>
  </si>
  <si>
    <t>Воробьева Александра Максимовна</t>
  </si>
  <si>
    <t>Лопатченко Татьяна Павловна</t>
  </si>
  <si>
    <t>Былкова Светлана Викторовна</t>
  </si>
  <si>
    <t>Булыгин Юрий Александрович</t>
  </si>
  <si>
    <t>Крюков Константин Михайлович</t>
  </si>
  <si>
    <t>Семенова Марина Юрьевна</t>
  </si>
  <si>
    <t>Шишова Наталья Васильевна</t>
  </si>
  <si>
    <t>Короченцев Денис Александрович</t>
  </si>
  <si>
    <t>Сапожникова Екатерина Юрьевна</t>
  </si>
  <si>
    <t>Федотова Ольга Дмитриевна</t>
  </si>
  <si>
    <t>Мороз Калерия Александровна</t>
  </si>
  <si>
    <t>Голев Борис Юрьевич</t>
  </si>
  <si>
    <t>Казьмина Людмила Николаевна</t>
  </si>
  <si>
    <t>Верина Татьяна Петровна</t>
  </si>
  <si>
    <t>Пахомов Илья Викторович</t>
  </si>
  <si>
    <t>Жукова Ирина Юрьевна</t>
  </si>
  <si>
    <t>Сумма</t>
  </si>
  <si>
    <t>Наименование материала</t>
  </si>
  <si>
    <t>Поставщик</t>
  </si>
  <si>
    <t>Картридж для принтера</t>
  </si>
  <si>
    <t>Папка "Freedom"</t>
  </si>
  <si>
    <t>Фотобумага</t>
  </si>
  <si>
    <t>Набор скоб (100 шт)</t>
  </si>
  <si>
    <t>Батарейки (10 шт)</t>
  </si>
  <si>
    <t>Рулон скотча</t>
  </si>
  <si>
    <t>Канцилярские прищепки</t>
  </si>
  <si>
    <t>Маркер черный</t>
  </si>
  <si>
    <t>Маркер красный</t>
  </si>
  <si>
    <t>Скрепки (100 шт)</t>
  </si>
  <si>
    <t>Офисная бумага "Karnel" (150 л.)</t>
  </si>
  <si>
    <t>Офисная бумага "GreyX" (300 л)</t>
  </si>
  <si>
    <t>Офисная бумага "WhiteX" (300 л)</t>
  </si>
  <si>
    <t>Маркер синий</t>
  </si>
  <si>
    <t>Карандаши (10 шт)</t>
  </si>
  <si>
    <t>Ручка "BlueLine" (10 шт)</t>
  </si>
  <si>
    <t>Ручка "BlackLine" (10 шт)</t>
  </si>
  <si>
    <t>Ручка "RedLine" (10 шт)</t>
  </si>
  <si>
    <t>Офисные стикеры (50 л)</t>
  </si>
  <si>
    <t>Календарь "2023 год"</t>
  </si>
  <si>
    <t>Компания "ЭнергоВольтмен"</t>
  </si>
  <si>
    <t>Компания "Happy Year on Don"</t>
  </si>
  <si>
    <t>Компания "OfficeMag"</t>
  </si>
  <si>
    <t xml:space="preserve">Компания "Pencil House" </t>
  </si>
  <si>
    <t>Компания "Supeer Papers on Don"</t>
  </si>
  <si>
    <t>Компания "Happy Fax &amp; Printer"</t>
  </si>
  <si>
    <t>Компания "Летающая скрепка"</t>
  </si>
  <si>
    <t>Компания "Клейкая лента"</t>
  </si>
  <si>
    <t>Цена (руб.)</t>
  </si>
  <si>
    <t>Канцилярские прищепки (10 шт)</t>
  </si>
  <si>
    <t>Офисная бумага "Karnel" (100 л.)</t>
  </si>
  <si>
    <t>Общий итог</t>
  </si>
  <si>
    <t>Расходный материал</t>
  </si>
  <si>
    <t>Итоговая сумма</t>
  </si>
  <si>
    <t>Подразделения</t>
  </si>
  <si>
    <t>фев</t>
  </si>
  <si>
    <t>Месяца</t>
  </si>
  <si>
    <t>Таблица сумм</t>
  </si>
  <si>
    <t>Расходные материалы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</si>
</sst>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321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uzawa See You" refreshedDate="45010.949865046299" createdVersion="7" refreshedVersion="7" minRefreshableVersion="3" recordCount="50" xr:uid="{1092892E-B80E-41FE-BAE5-7722009ED63A}">
  <cacheSource type="worksheet">
    <worksheetSource ref="A1:I51" sheet="Снабжение"/>
  </cacheSource>
  <cacheFields count="10">
    <cacheField name="Наименование расходного материала" numFmtId="0">
      <sharedItems count="20">
        <s v="Календарь &quot;2023 год&quot;"/>
        <s v="Офисная бумага &quot;GreyX&quot; (300 л)"/>
        <s v="Папка &quot;Freedom&quot;"/>
        <s v="Батарейки (10 шт)"/>
        <s v="Карандаши (10 шт)"/>
        <s v="Фотобумага"/>
        <s v="Ручка &quot;RedLine&quot; (10 шт)"/>
        <s v="Офисная бумага &quot;WhiteX&quot; (300 л)"/>
        <s v="Маркер синий"/>
        <s v="Рулон скотча"/>
        <s v="Картридж для принтера"/>
        <s v="Маркер красный"/>
        <s v="Канцилярские прищепки (10 шт)"/>
        <s v="Ручка &quot;BlueLine&quot; (10 шт)"/>
        <s v="Набор скоб (100 шт)"/>
        <s v="Маркер черный"/>
        <s v="Офисная бумага &quot;Karnel&quot; (100 л.)"/>
        <s v="Скрепки (100 шт)"/>
        <s v="Ручка &quot;BlackLine&quot; (10 шт)"/>
        <s v="Офисные стикеры (50 л)"/>
      </sharedItems>
    </cacheField>
    <cacheField name="Цена" numFmtId="0">
      <sharedItems containsSemiMixedTypes="0" containsString="0" containsNumber="1" containsInteger="1" minValue="25" maxValue="449"/>
    </cacheField>
    <cacheField name="Количество" numFmtId="0">
      <sharedItems containsSemiMixedTypes="0" containsString="0" containsNumber="1" containsInteger="1" minValue="1" maxValue="20"/>
    </cacheField>
    <cacheField name="Номер заявки" numFmtId="0">
      <sharedItems containsSemiMixedTypes="0" containsString="0" containsNumber="1" containsInteger="1" minValue="20230202" maxValue="20230331"/>
    </cacheField>
    <cacheField name="Дата подачи заявки" numFmtId="14">
      <sharedItems containsSemiMixedTypes="0" containsNonDate="0" containsDate="1" containsString="0" minDate="2023-02-01T00:00:00" maxDate="2023-04-01T00:00:00"/>
    </cacheField>
    <cacheField name="Подразделение" numFmtId="0">
      <sharedItems count="36">
        <s v="Ассоциация выпускников ДГТУ"/>
        <s v="Кафедра &quot;Авиастроение&quot;"/>
        <s v="Кафедра &quot;Автоматизация производственных процессов&quot;"/>
        <s v="Кафедра &quot;Автомобильные дороги&quot;"/>
        <s v="Кафедра &quot;Аппаратно-программные комплексы&quot;"/>
        <s v="Кафедра &quot;Безопасность жизнедеятельности и защита окружающей среды&quot;"/>
        <s v="Кафедра &quot;Бухгалтерский учет, анализ и аудит&quot;"/>
        <s v="Кафедра &quot;Ветеринарная стоматология и челюстно-лицевая хирургия&quot;"/>
        <s v="Кафедра &quot;Водоснабжение и водоотведение&quot;"/>
        <s v="Кафедра &quot;Градостроительство и проектирование зданий&quot;"/>
        <s v="Кафедра &quot;Дизайн и конструирование изделий легкой промышленности&quot;"/>
        <s v="Кафедра &quot;Документоведение и языковая коммуникация&quot;"/>
        <s v="Кафедра &quot;Естественные науки&quot;"/>
        <s v="Кафедра &quot;Инжиниринговое управление в строительстве&quot;"/>
        <s v="Кафедра &quot;Интегративная и цифровая лингвистика&quot;"/>
        <s v="Кафедра &quot;История и культурология&quot;"/>
        <s v="Кафедра &quot;Кибербезопасность информационных систем&quot;"/>
        <s v="Кафедра &quot;Коммерческое и предпринимательское право&quot;"/>
        <s v="Кафедра &quot;Образование и педагогические науки&quot;"/>
        <s v="Кафедра &quot;Проектирование и производство сельскохозяйственной техники&quot;"/>
        <s v="Кафедра &quot;Сервис, туризм и индустрия гостеприимства&quot;"/>
        <s v="Кафедра &quot;Теория и практика физической культуры и спорта&quot;"/>
        <s v="Кафедра &quot;Техника и технологи кораблестроения и водного транспорта&quot;"/>
        <s v="Кафедра &quot;Химические технологии нефтегазового комплекса&quot;"/>
        <s v="первичная профсоюзная организация обучающихся ДГТУ"/>
        <s v="Приёмная комиссия"/>
        <s v="Служба по административно-хозяйственной работе"/>
        <s v="Служба проректора по социальным вопросам"/>
        <s v="Служба проректора по стратегическому и цифровому развитию"/>
        <s v="Служба ректора"/>
        <s v="Студенческий совет ДГТУ"/>
        <s v="Управление делами"/>
        <s v="Управление комплексной безопасности"/>
        <s v="Управление по развитию студенческого спорта"/>
        <s v="ученый совет"/>
        <s v="Юридическая служба"/>
      </sharedItems>
    </cacheField>
    <cacheField name="Телефон" numFmtId="0">
      <sharedItems containsSemiMixedTypes="0" containsString="0" containsNumber="1" containsInteger="1" minValue="79001493073" maxValue="79010937237"/>
    </cacheField>
    <cacheField name="Дата выдачи" numFmtId="14">
      <sharedItems containsSemiMixedTypes="0" containsNonDate="0" containsDate="1" containsString="0" minDate="2023-02-02T00:00:00" maxDate="2023-04-02T00:00:00" count="35">
        <d v="2023-02-02T00:00:00"/>
        <d v="2023-03-20T00:00:00"/>
        <d v="2023-03-03T00:00:00"/>
        <d v="2023-02-22T00:00:00"/>
        <d v="2023-03-12T00:00:00"/>
        <d v="2023-03-21T00:00:00"/>
        <d v="2023-03-05T00:00:00"/>
        <d v="2023-03-31T00:00:00"/>
        <d v="2023-03-29T00:00:00"/>
        <d v="2023-02-16T00:00:00"/>
        <d v="2023-03-24T00:00:00"/>
        <d v="2023-03-26T00:00:00"/>
        <d v="2023-03-02T00:00:00"/>
        <d v="2023-02-03T00:00:00"/>
        <d v="2023-02-12T00:00:00"/>
        <d v="2023-03-13T00:00:00"/>
        <d v="2023-02-20T00:00:00"/>
        <d v="2023-03-27T00:00:00"/>
        <d v="2023-02-26T00:00:00"/>
        <d v="2023-04-01T00:00:00"/>
        <d v="2023-02-07T00:00:00"/>
        <d v="2023-03-16T00:00:00"/>
        <d v="2023-03-18T00:00:00"/>
        <d v="2023-02-25T00:00:00"/>
        <d v="2023-03-30T00:00:00"/>
        <d v="2023-02-18T00:00:00"/>
        <d v="2023-03-01T00:00:00"/>
        <d v="2023-02-15T00:00:00"/>
        <d v="2023-02-21T00:00:00"/>
        <d v="2023-02-17T00:00:00"/>
        <d v="2023-03-19T00:00:00"/>
        <d v="2023-02-14T00:00:00"/>
        <d v="2023-03-25T00:00:00"/>
        <d v="2023-03-06T00:00:00"/>
        <d v="2023-03-15T00:00:00"/>
      </sharedItems>
      <fieldGroup par="9" base="7">
        <rangePr groupBy="days" startDate="2023-02-02T00:00:00" endDate="2023-04-02T00:00:00"/>
        <groupItems count="368">
          <s v="&lt;02.02.2023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4.2023"/>
        </groupItems>
      </fieldGroup>
    </cacheField>
    <cacheField name="Сумма" numFmtId="0">
      <sharedItems containsSemiMixedTypes="0" containsString="0" containsNumber="1" containsInteger="1" minValue="50" maxValue="8980"/>
    </cacheField>
    <cacheField name="Месяцы" numFmtId="0" databaseField="0">
      <fieldGroup base="7">
        <rangePr groupBy="months" startDate="2023-02-02T00:00:00" endDate="2023-04-02T00:00:00"/>
        <groupItems count="14">
          <s v="&lt;02.02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4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250"/>
    <n v="2"/>
    <n v="20230202"/>
    <d v="2023-02-01T00:00:00"/>
    <x v="0"/>
    <n v="79008322929"/>
    <x v="0"/>
    <n v="500"/>
  </r>
  <r>
    <x v="1"/>
    <n v="270"/>
    <n v="7"/>
    <n v="20230284"/>
    <d v="2023-03-19T00:00:00"/>
    <x v="0"/>
    <n v="79008322929"/>
    <x v="1"/>
    <n v="1890"/>
  </r>
  <r>
    <x v="1"/>
    <n v="270"/>
    <n v="2"/>
    <n v="20230253"/>
    <d v="2023-03-02T00:00:00"/>
    <x v="1"/>
    <n v="79003397933"/>
    <x v="2"/>
    <n v="540"/>
  </r>
  <r>
    <x v="1"/>
    <n v="270"/>
    <n v="12"/>
    <n v="20230235"/>
    <d v="2023-02-21T00:00:00"/>
    <x v="2"/>
    <n v="79004811251"/>
    <x v="3"/>
    <n v="3240"/>
  </r>
  <r>
    <x v="2"/>
    <n v="99"/>
    <n v="11"/>
    <n v="20230260"/>
    <d v="2023-03-11T00:00:00"/>
    <x v="2"/>
    <n v="79004811251"/>
    <x v="4"/>
    <n v="1089"/>
  </r>
  <r>
    <x v="1"/>
    <n v="270"/>
    <n v="8"/>
    <n v="20230284"/>
    <d v="2023-03-20T00:00:00"/>
    <x v="2"/>
    <n v="79004811251"/>
    <x v="5"/>
    <n v="2160"/>
  </r>
  <r>
    <x v="3"/>
    <n v="220"/>
    <n v="5"/>
    <n v="20230254"/>
    <d v="2023-03-04T00:00:00"/>
    <x v="3"/>
    <n v="79005455080"/>
    <x v="6"/>
    <n v="1100"/>
  </r>
  <r>
    <x v="4"/>
    <n v="54"/>
    <n v="11"/>
    <n v="20230325"/>
    <d v="2023-03-30T00:00:00"/>
    <x v="3"/>
    <n v="79005455080"/>
    <x v="7"/>
    <n v="594"/>
  </r>
  <r>
    <x v="5"/>
    <n v="200"/>
    <n v="15"/>
    <n v="20230318"/>
    <d v="2023-03-28T00:00:00"/>
    <x v="4"/>
    <n v="79004125331"/>
    <x v="8"/>
    <n v="3000"/>
  </r>
  <r>
    <x v="6"/>
    <n v="140"/>
    <n v="14"/>
    <n v="20230217"/>
    <d v="2023-02-15T00:00:00"/>
    <x v="5"/>
    <n v="79005383924"/>
    <x v="9"/>
    <n v="1960"/>
  </r>
  <r>
    <x v="7"/>
    <n v="320"/>
    <n v="1"/>
    <n v="20230289"/>
    <d v="2023-03-23T00:00:00"/>
    <x v="6"/>
    <n v="79003557221"/>
    <x v="10"/>
    <n v="320"/>
  </r>
  <r>
    <x v="8"/>
    <n v="25"/>
    <n v="2"/>
    <n v="20230304"/>
    <d v="2023-03-25T00:00:00"/>
    <x v="6"/>
    <n v="79003557221"/>
    <x v="11"/>
    <n v="50"/>
  </r>
  <r>
    <x v="0"/>
    <n v="250"/>
    <n v="8"/>
    <n v="20230250"/>
    <d v="2023-03-01T00:00:00"/>
    <x v="7"/>
    <n v="79001493073"/>
    <x v="12"/>
    <n v="2000"/>
  </r>
  <r>
    <x v="9"/>
    <n v="80"/>
    <n v="7"/>
    <n v="20230204"/>
    <d v="2023-02-02T00:00:00"/>
    <x v="8"/>
    <n v="79007822836"/>
    <x v="13"/>
    <n v="560"/>
  </r>
  <r>
    <x v="8"/>
    <n v="25"/>
    <n v="2"/>
    <n v="20230207"/>
    <d v="2023-02-11T00:00:00"/>
    <x v="9"/>
    <n v="79004725220"/>
    <x v="14"/>
    <n v="50"/>
  </r>
  <r>
    <x v="4"/>
    <n v="54"/>
    <n v="1"/>
    <n v="20230268"/>
    <d v="2023-03-12T00:00:00"/>
    <x v="10"/>
    <n v="79002324068"/>
    <x v="15"/>
    <n v="54"/>
  </r>
  <r>
    <x v="3"/>
    <n v="220"/>
    <n v="5"/>
    <n v="20230228"/>
    <d v="2023-02-19T00:00:00"/>
    <x v="11"/>
    <n v="79005957634"/>
    <x v="16"/>
    <n v="1100"/>
  </r>
  <r>
    <x v="10"/>
    <n v="449"/>
    <n v="20"/>
    <n v="20230297"/>
    <d v="2023-03-23T00:00:00"/>
    <x v="12"/>
    <n v="79005847515"/>
    <x v="10"/>
    <n v="8980"/>
  </r>
  <r>
    <x v="11"/>
    <n v="30"/>
    <n v="13"/>
    <n v="20230267"/>
    <d v="2023-03-12T00:00:00"/>
    <x v="13"/>
    <n v="79009402436"/>
    <x v="15"/>
    <n v="390"/>
  </r>
  <r>
    <x v="12"/>
    <n v="130"/>
    <n v="19"/>
    <n v="20230285"/>
    <d v="2023-03-23T00:00:00"/>
    <x v="13"/>
    <n v="79009402436"/>
    <x v="10"/>
    <n v="2470"/>
  </r>
  <r>
    <x v="13"/>
    <n v="120"/>
    <n v="10"/>
    <n v="20230230"/>
    <d v="2023-02-19T00:00:00"/>
    <x v="14"/>
    <n v="79008208836"/>
    <x v="16"/>
    <n v="1200"/>
  </r>
  <r>
    <x v="14"/>
    <n v="199"/>
    <n v="3"/>
    <n v="20230307"/>
    <d v="2023-03-26T00:00:00"/>
    <x v="15"/>
    <n v="79010937237"/>
    <x v="17"/>
    <n v="597"/>
  </r>
  <r>
    <x v="15"/>
    <n v="28"/>
    <n v="10"/>
    <n v="20230238"/>
    <d v="2023-02-25T00:00:00"/>
    <x v="16"/>
    <n v="79007984861"/>
    <x v="18"/>
    <n v="280"/>
  </r>
  <r>
    <x v="1"/>
    <n v="270"/>
    <n v="16"/>
    <n v="20230329"/>
    <d v="2023-03-31T00:00:00"/>
    <x v="16"/>
    <n v="79007984861"/>
    <x v="19"/>
    <n v="4320"/>
  </r>
  <r>
    <x v="16"/>
    <n v="100"/>
    <n v="1"/>
    <n v="20230206"/>
    <d v="2023-02-06T00:00:00"/>
    <x v="17"/>
    <n v="79009202039"/>
    <x v="20"/>
    <n v="100"/>
  </r>
  <r>
    <x v="15"/>
    <n v="28"/>
    <n v="17"/>
    <n v="20230277"/>
    <d v="2023-03-15T00:00:00"/>
    <x v="17"/>
    <n v="79009202039"/>
    <x v="21"/>
    <n v="476"/>
  </r>
  <r>
    <x v="17"/>
    <n v="110"/>
    <n v="9"/>
    <n v="20230278"/>
    <d v="2023-03-17T00:00:00"/>
    <x v="18"/>
    <n v="79010308193"/>
    <x v="22"/>
    <n v="990"/>
  </r>
  <r>
    <x v="17"/>
    <n v="110"/>
    <n v="12"/>
    <n v="20230306"/>
    <d v="2023-03-26T00:00:00"/>
    <x v="18"/>
    <n v="79010308193"/>
    <x v="17"/>
    <n v="1320"/>
  </r>
  <r>
    <x v="12"/>
    <n v="130"/>
    <n v="6"/>
    <n v="20230209"/>
    <d v="2023-02-11T00:00:00"/>
    <x v="19"/>
    <n v="79007951516"/>
    <x v="14"/>
    <n v="780"/>
  </r>
  <r>
    <x v="4"/>
    <n v="54"/>
    <n v="9"/>
    <n v="20230236"/>
    <d v="2023-02-24T00:00:00"/>
    <x v="19"/>
    <n v="79007951516"/>
    <x v="23"/>
    <n v="486"/>
  </r>
  <r>
    <x v="7"/>
    <n v="320"/>
    <n v="13"/>
    <n v="20230321"/>
    <d v="2023-03-29T00:00:00"/>
    <x v="20"/>
    <n v="79006157044"/>
    <x v="24"/>
    <n v="4160"/>
  </r>
  <r>
    <x v="5"/>
    <n v="200"/>
    <n v="3"/>
    <n v="20230224"/>
    <d v="2023-02-17T00:00:00"/>
    <x v="21"/>
    <n v="79007065951"/>
    <x v="25"/>
    <n v="600"/>
  </r>
  <r>
    <x v="7"/>
    <n v="320"/>
    <n v="6"/>
    <n v="20230243"/>
    <d v="2023-02-28T00:00:00"/>
    <x v="22"/>
    <n v="79005451272"/>
    <x v="26"/>
    <n v="1920"/>
  </r>
  <r>
    <x v="15"/>
    <n v="28"/>
    <n v="8"/>
    <n v="20230216"/>
    <d v="2023-02-14T00:00:00"/>
    <x v="23"/>
    <n v="79008449574"/>
    <x v="27"/>
    <n v="224"/>
  </r>
  <r>
    <x v="11"/>
    <n v="30"/>
    <n v="10"/>
    <n v="20230314"/>
    <d v="2023-03-28T00:00:00"/>
    <x v="23"/>
    <n v="79008449574"/>
    <x v="8"/>
    <n v="300"/>
  </r>
  <r>
    <x v="18"/>
    <n v="120"/>
    <n v="13"/>
    <n v="20230205"/>
    <d v="2023-02-02T00:00:00"/>
    <x v="24"/>
    <n v="79009282986"/>
    <x v="13"/>
    <n v="1560"/>
  </r>
  <r>
    <x v="11"/>
    <n v="30"/>
    <n v="11"/>
    <n v="20230234"/>
    <d v="2023-02-20T00:00:00"/>
    <x v="24"/>
    <n v="79009282986"/>
    <x v="28"/>
    <n v="330"/>
  </r>
  <r>
    <x v="14"/>
    <n v="199"/>
    <n v="4"/>
    <n v="20230219"/>
    <d v="2023-02-16T00:00:00"/>
    <x v="25"/>
    <n v="79003471665"/>
    <x v="29"/>
    <n v="796"/>
  </r>
  <r>
    <x v="7"/>
    <n v="320"/>
    <n v="14"/>
    <n v="20230282"/>
    <d v="2023-03-18T00:00:00"/>
    <x v="25"/>
    <n v="79003471665"/>
    <x v="30"/>
    <n v="4480"/>
  </r>
  <r>
    <x v="11"/>
    <n v="30"/>
    <n v="15"/>
    <n v="20230211"/>
    <d v="2023-02-13T00:00:00"/>
    <x v="26"/>
    <n v="79003652455"/>
    <x v="31"/>
    <n v="450"/>
  </r>
  <r>
    <x v="16"/>
    <n v="100"/>
    <n v="18"/>
    <n v="20230303"/>
    <d v="2023-03-24T00:00:00"/>
    <x v="27"/>
    <n v="79009865542"/>
    <x v="32"/>
    <n v="1800"/>
  </r>
  <r>
    <x v="16"/>
    <n v="100"/>
    <n v="7"/>
    <n v="20230265"/>
    <d v="2023-03-11T00:00:00"/>
    <x v="28"/>
    <n v="79001853582"/>
    <x v="4"/>
    <n v="700"/>
  </r>
  <r>
    <x v="10"/>
    <n v="449"/>
    <n v="15"/>
    <n v="20230258"/>
    <d v="2023-03-05T00:00:00"/>
    <x v="29"/>
    <n v="79003715848"/>
    <x v="33"/>
    <n v="6735"/>
  </r>
  <r>
    <x v="1"/>
    <n v="270"/>
    <n v="14"/>
    <n v="20230255"/>
    <d v="2023-03-04T00:00:00"/>
    <x v="30"/>
    <n v="79002544084"/>
    <x v="6"/>
    <n v="3780"/>
  </r>
  <r>
    <x v="5"/>
    <n v="200"/>
    <n v="6"/>
    <n v="20230301"/>
    <d v="2023-03-24T00:00:00"/>
    <x v="31"/>
    <n v="79010413970"/>
    <x v="32"/>
    <n v="1200"/>
  </r>
  <r>
    <x v="2"/>
    <n v="99"/>
    <n v="4"/>
    <n v="20230331"/>
    <d v="2023-03-31T00:00:00"/>
    <x v="32"/>
    <n v="79003375896"/>
    <x v="19"/>
    <n v="396"/>
  </r>
  <r>
    <x v="6"/>
    <n v="140"/>
    <n v="3"/>
    <n v="20230252"/>
    <d v="2023-03-02T00:00:00"/>
    <x v="33"/>
    <n v="79008330866"/>
    <x v="2"/>
    <n v="420"/>
  </r>
  <r>
    <x v="19"/>
    <n v="100"/>
    <n v="4"/>
    <n v="20230272"/>
    <d v="2023-03-14T00:00:00"/>
    <x v="34"/>
    <n v="79004339686"/>
    <x v="34"/>
    <n v="400"/>
  </r>
  <r>
    <x v="16"/>
    <n v="100"/>
    <n v="12"/>
    <n v="20230275"/>
    <d v="2023-03-15T00:00:00"/>
    <x v="34"/>
    <n v="79004339686"/>
    <x v="21"/>
    <n v="1200"/>
  </r>
  <r>
    <x v="8"/>
    <n v="25"/>
    <n v="9"/>
    <n v="20230256"/>
    <d v="2023-03-05T00:00:00"/>
    <x v="35"/>
    <n v="79005653502"/>
    <x v="33"/>
    <n v="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1EC0C-02A2-4B7B-97F6-099F7F083F57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Расходный материал" colHeaderCaption="Подразделения">
  <location ref="A3:AL25" firstHeaderRow="1" firstDataRow="2" firstDataCol="1"/>
  <pivotFields count="10">
    <pivotField axis="axisRow" showAll="0">
      <items count="21">
        <item x="3"/>
        <item x="0"/>
        <item x="12"/>
        <item x="4"/>
        <item x="10"/>
        <item x="11"/>
        <item x="8"/>
        <item x="15"/>
        <item x="14"/>
        <item x="1"/>
        <item x="16"/>
        <item x="7"/>
        <item x="19"/>
        <item x="2"/>
        <item x="9"/>
        <item x="18"/>
        <item x="13"/>
        <item x="6"/>
        <item x="17"/>
        <item x="5"/>
        <item t="default"/>
      </items>
    </pivotField>
    <pivotField showAll="0"/>
    <pivotField showAll="0"/>
    <pivotField showAll="0"/>
    <pivotField numFmtId="14" showAll="0"/>
    <pivotField axis="axisCol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5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Итоговая сумма" fld="8" baseField="0" baseItem="0"/>
  </dataFields>
  <formats count="45">
    <format dxfId="320">
      <pivotArea type="all" dataOnly="0" outline="0" fieldPosition="0"/>
    </format>
    <format dxfId="319">
      <pivotArea outline="0" collapsedLevelsAreSubtotals="1" fieldPosition="0"/>
    </format>
    <format dxfId="318">
      <pivotArea type="origin" dataOnly="0" labelOnly="1" outline="0" fieldPosition="0"/>
    </format>
    <format dxfId="317">
      <pivotArea field="5" type="button" dataOnly="0" labelOnly="1" outline="0" axis="axisCol" fieldPosition="0"/>
    </format>
    <format dxfId="316">
      <pivotArea type="topRight" dataOnly="0" labelOnly="1" outline="0" fieldPosition="0"/>
    </format>
    <format dxfId="315">
      <pivotArea field="0" type="button" dataOnly="0" labelOnly="1" outline="0" axis="axisRow" fieldPosition="0"/>
    </format>
    <format dxfId="314">
      <pivotArea dataOnly="0" labelOnly="1" fieldPosition="0">
        <references count="1">
          <reference field="0" count="0"/>
        </references>
      </pivotArea>
    </format>
    <format dxfId="313">
      <pivotArea dataOnly="0" labelOnly="1" grandRow="1" outline="0" fieldPosition="0"/>
    </format>
    <format dxfId="312">
      <pivotArea dataOnly="0" labelOnly="1" fieldPosition="0">
        <references count="1">
          <reference field="5" count="0"/>
        </references>
      </pivotArea>
    </format>
    <format dxfId="311">
      <pivotArea dataOnly="0" labelOnly="1" grandCol="1" outline="0" fieldPosition="0"/>
    </format>
    <format dxfId="300">
      <pivotArea type="all" dataOnly="0" outline="0" fieldPosition="0"/>
    </format>
    <format dxfId="299">
      <pivotArea outline="0" collapsedLevelsAreSubtotals="1" fieldPosition="0"/>
    </format>
    <format dxfId="298">
      <pivotArea type="origin" dataOnly="0" labelOnly="1" outline="0" fieldPosition="0"/>
    </format>
    <format dxfId="297">
      <pivotArea field="5" type="button" dataOnly="0" labelOnly="1" outline="0" axis="axisCol" fieldPosition="0"/>
    </format>
    <format dxfId="296">
      <pivotArea type="topRight" dataOnly="0" labelOnly="1" outline="0" fieldPosition="0"/>
    </format>
    <format dxfId="295">
      <pivotArea field="0" type="button" dataOnly="0" labelOnly="1" outline="0" axis="axisRow" fieldPosition="0"/>
    </format>
    <format dxfId="294">
      <pivotArea dataOnly="0" labelOnly="1" fieldPosition="0">
        <references count="1">
          <reference field="0" count="0"/>
        </references>
      </pivotArea>
    </format>
    <format dxfId="293">
      <pivotArea dataOnly="0" labelOnly="1" grandRow="1" outline="0" fieldPosition="0"/>
    </format>
    <format dxfId="292">
      <pivotArea dataOnly="0" labelOnly="1" fieldPosition="0">
        <references count="1">
          <reference field="5" count="0"/>
        </references>
      </pivotArea>
    </format>
    <format dxfId="291">
      <pivotArea dataOnly="0" labelOnly="1" grandCol="1" outline="0" fieldPosition="0"/>
    </format>
    <format dxfId="290">
      <pivotArea type="all" dataOnly="0" outline="0" fieldPosition="0"/>
    </format>
    <format dxfId="279">
      <pivotArea outline="0" collapsedLevelsAreSubtotals="1" fieldPosition="0"/>
    </format>
    <format dxfId="278">
      <pivotArea type="origin" dataOnly="0" labelOnly="1" outline="0" fieldPosition="0"/>
    </format>
    <format dxfId="277">
      <pivotArea field="5" type="button" dataOnly="0" labelOnly="1" outline="0" axis="axisCol" fieldPosition="0"/>
    </format>
    <format dxfId="276">
      <pivotArea type="topRight" dataOnly="0" labelOnly="1" outline="0" fieldPosition="0"/>
    </format>
    <format dxfId="275">
      <pivotArea field="0" type="button" dataOnly="0" labelOnly="1" outline="0" axis="axisRow" fieldPosition="0"/>
    </format>
    <format dxfId="274">
      <pivotArea dataOnly="0" labelOnly="1" fieldPosition="0">
        <references count="1">
          <reference field="0" count="0"/>
        </references>
      </pivotArea>
    </format>
    <format dxfId="273">
      <pivotArea dataOnly="0" labelOnly="1" grandRow="1" outline="0" fieldPosition="0"/>
    </format>
    <format dxfId="272">
      <pivotArea dataOnly="0" labelOnly="1" fieldPosition="0">
        <references count="1">
          <reference field="5" count="0"/>
        </references>
      </pivotArea>
    </format>
    <format dxfId="271">
      <pivotArea dataOnly="0" labelOnly="1" grandCol="1" outline="0" fieldPosition="0"/>
    </format>
    <format dxfId="270">
      <pivotArea dataOnly="0" outline="0" fieldPosition="0">
        <references count="1">
          <reference field="5" count="1">
            <x v="1"/>
          </reference>
        </references>
      </pivotArea>
    </format>
    <format dxfId="269">
      <pivotArea dataOnly="0" labelOnly="1" fieldPosition="0">
        <references count="1">
          <reference field="5" count="1">
            <x v="0"/>
          </reference>
        </references>
      </pivotArea>
    </format>
    <format dxfId="268">
      <pivotArea collapsedLevelsAreSubtotals="1" fieldPosition="0">
        <references count="2">
          <reference field="0" count="1">
            <x v="9"/>
          </reference>
          <reference field="5" count="1" selected="0">
            <x v="1"/>
          </reference>
        </references>
      </pivotArea>
    </format>
    <format dxfId="267">
      <pivotArea field="5" grandRow="1" outline="0" collapsedLevelsAreSubtotals="1" axis="axisCol" fieldPosition="0">
        <references count="1">
          <reference field="5" count="1" selected="0">
            <x v="1"/>
          </reference>
        </references>
      </pivotArea>
    </format>
    <format dxfId="266">
      <pivotArea dataOnly="0" outline="0" fieldPosition="0">
        <references count="1">
          <reference field="5" count="1">
            <x v="3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5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1">
          <reference field="5" count="0"/>
        </references>
      </pivotArea>
    </format>
    <format dxfId="4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C4CB9-5C78-4315-AB29-23F75D228C87}" name="Сводная таблица2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Расходные материалы" colHeaderCaption="Месяца">
  <location ref="A3:C7" firstHeaderRow="1" firstDataRow="2" firstDataCol="1" rowPageCount="1" colPageCount="1"/>
  <pivotFields count="10">
    <pivotField axis="axisRow" showAll="0">
      <items count="21">
        <item x="3"/>
        <item x="0"/>
        <item x="12"/>
        <item x="4"/>
        <item x="10"/>
        <item x="11"/>
        <item x="8"/>
        <item x="15"/>
        <item x="14"/>
        <item x="1"/>
        <item x="16"/>
        <item x="7"/>
        <item x="19"/>
        <item x="2"/>
        <item x="9"/>
        <item x="18"/>
        <item x="13"/>
        <item x="6"/>
        <item x="17"/>
        <item x="5"/>
        <item t="default"/>
      </items>
    </pivotField>
    <pivotField showAll="0"/>
    <pivotField showAll="0"/>
    <pivotField showAll="0"/>
    <pivotField numFmtId="14" showAll="0"/>
    <pivotField axis="axisPage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">
    <i>
      <x v="2"/>
    </i>
    <i>
      <x v="3"/>
    </i>
    <i t="grand">
      <x/>
    </i>
  </rowItems>
  <colFields count="1">
    <field x="9"/>
  </colFields>
  <colItems count="2">
    <i>
      <x v="2"/>
    </i>
    <i t="grand">
      <x/>
    </i>
  </colItems>
  <pageFields count="1">
    <pageField fld="5" item="19" hier="-1"/>
  </pageFields>
  <dataFields count="1">
    <dataField name="Таблица сумм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3E09-0325-45DB-A9DB-685BD27AE042}">
  <dimension ref="A1:I51"/>
  <sheetViews>
    <sheetView zoomScale="66" zoomScaleNormal="70" workbookViewId="0">
      <selection activeCell="E7" sqref="E7"/>
    </sheetView>
  </sheetViews>
  <sheetFormatPr defaultRowHeight="15" x14ac:dyDescent="0.25"/>
  <cols>
    <col min="1" max="1" width="22.5703125" bestFit="1" customWidth="1"/>
    <col min="3" max="3" width="11.5703125" bestFit="1" customWidth="1"/>
    <col min="4" max="4" width="13.7109375" bestFit="1" customWidth="1"/>
    <col min="5" max="5" width="13.85546875" customWidth="1"/>
    <col min="6" max="6" width="41.140625" style="16" customWidth="1"/>
    <col min="7" max="7" width="16.140625" bestFit="1" customWidth="1"/>
    <col min="8" max="8" width="12.42578125" bestFit="1" customWidth="1"/>
  </cols>
  <sheetData>
    <row r="1" spans="1:9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19" t="s">
        <v>4</v>
      </c>
      <c r="F1" s="2" t="s">
        <v>5</v>
      </c>
      <c r="G1" s="19" t="s">
        <v>6</v>
      </c>
      <c r="H1" s="2" t="s">
        <v>7</v>
      </c>
      <c r="I1" s="2" t="s">
        <v>90</v>
      </c>
    </row>
    <row r="2" spans="1:9" x14ac:dyDescent="0.25">
      <c r="A2" s="17" t="s">
        <v>112</v>
      </c>
      <c r="B2" s="17">
        <f>VLOOKUP(A2,Материалы!$A$1:$C$21,3,0)</f>
        <v>250</v>
      </c>
      <c r="C2" s="17">
        <v>2</v>
      </c>
      <c r="D2" s="17">
        <v>20230202</v>
      </c>
      <c r="E2" s="20">
        <v>44958</v>
      </c>
      <c r="F2" s="17" t="s">
        <v>21</v>
      </c>
      <c r="G2" s="21">
        <f>VLOOKUP(F2,Подразделение!$A$1:$C$41,3,0)</f>
        <v>79008322929</v>
      </c>
      <c r="H2" s="22">
        <f t="shared" ref="H2:H33" si="0">E2+1</f>
        <v>44959</v>
      </c>
      <c r="I2" s="17">
        <f t="shared" ref="I2:I33" si="1">B2*C2</f>
        <v>500</v>
      </c>
    </row>
    <row r="3" spans="1:9" ht="30" x14ac:dyDescent="0.25">
      <c r="A3" s="17" t="s">
        <v>104</v>
      </c>
      <c r="B3" s="17">
        <f>VLOOKUP(A3,Материалы!$A$1:$C$21,3,0)</f>
        <v>270</v>
      </c>
      <c r="C3" s="17">
        <v>7</v>
      </c>
      <c r="D3" s="17">
        <v>20230284</v>
      </c>
      <c r="E3" s="20">
        <v>45004</v>
      </c>
      <c r="F3" s="17" t="s">
        <v>21</v>
      </c>
      <c r="G3" s="21">
        <f>VLOOKUP(F3,Подразделение!$A$1:$C$41,3,0)</f>
        <v>79008322929</v>
      </c>
      <c r="H3" s="22">
        <f t="shared" si="0"/>
        <v>45005</v>
      </c>
      <c r="I3" s="17">
        <f t="shared" si="1"/>
        <v>1890</v>
      </c>
    </row>
    <row r="4" spans="1:9" ht="30" x14ac:dyDescent="0.25">
      <c r="A4" s="17" t="s">
        <v>104</v>
      </c>
      <c r="B4" s="17">
        <f>VLOOKUP(A4,Материалы!$A$1:$C$21,3,0)</f>
        <v>270</v>
      </c>
      <c r="C4" s="17">
        <v>2</v>
      </c>
      <c r="D4" s="17">
        <v>20230253</v>
      </c>
      <c r="E4" s="20">
        <v>44987</v>
      </c>
      <c r="F4" s="17" t="s">
        <v>23</v>
      </c>
      <c r="G4" s="21">
        <f>VLOOKUP(F4,Подразделение!$A$1:$C$41,3,0)</f>
        <v>79003397933</v>
      </c>
      <c r="H4" s="22">
        <f t="shared" si="0"/>
        <v>44988</v>
      </c>
      <c r="I4" s="17">
        <f t="shared" si="1"/>
        <v>540</v>
      </c>
    </row>
    <row r="5" spans="1:9" ht="30" x14ac:dyDescent="0.25">
      <c r="A5" s="17" t="s">
        <v>104</v>
      </c>
      <c r="B5" s="17">
        <f>VLOOKUP(A5,Материалы!$A$1:$C$21,3,0)</f>
        <v>270</v>
      </c>
      <c r="C5" s="17">
        <v>12</v>
      </c>
      <c r="D5" s="17">
        <v>20230235</v>
      </c>
      <c r="E5" s="20">
        <v>44978</v>
      </c>
      <c r="F5" s="17" t="s">
        <v>24</v>
      </c>
      <c r="G5" s="21">
        <f>VLOOKUP(F5,Подразделение!$A$1:$C$41,3,0)</f>
        <v>79004811251</v>
      </c>
      <c r="H5" s="22">
        <f t="shared" si="0"/>
        <v>44979</v>
      </c>
      <c r="I5" s="17">
        <f t="shared" si="1"/>
        <v>3240</v>
      </c>
    </row>
    <row r="6" spans="1:9" ht="30" x14ac:dyDescent="0.25">
      <c r="A6" s="17" t="s">
        <v>94</v>
      </c>
      <c r="B6" s="17">
        <f>VLOOKUP(A6,Материалы!$A$1:$C$21,3,0)</f>
        <v>99</v>
      </c>
      <c r="C6" s="17">
        <v>11</v>
      </c>
      <c r="D6" s="17">
        <v>20230260</v>
      </c>
      <c r="E6" s="20">
        <v>44996</v>
      </c>
      <c r="F6" s="17" t="s">
        <v>24</v>
      </c>
      <c r="G6" s="21">
        <f>VLOOKUP(F6,Подразделение!$A$1:$C$41,3,0)</f>
        <v>79004811251</v>
      </c>
      <c r="H6" s="22">
        <f t="shared" si="0"/>
        <v>44997</v>
      </c>
      <c r="I6" s="17">
        <f t="shared" si="1"/>
        <v>1089</v>
      </c>
    </row>
    <row r="7" spans="1:9" ht="30" x14ac:dyDescent="0.25">
      <c r="A7" s="17" t="s">
        <v>104</v>
      </c>
      <c r="B7" s="17">
        <f>VLOOKUP(A7,Материалы!$A$1:$C$21,3,0)</f>
        <v>270</v>
      </c>
      <c r="C7" s="17">
        <v>8</v>
      </c>
      <c r="D7" s="17">
        <v>20230284</v>
      </c>
      <c r="E7" s="20">
        <v>45005</v>
      </c>
      <c r="F7" s="17" t="s">
        <v>24</v>
      </c>
      <c r="G7" s="21">
        <f>VLOOKUP(F7,Подразделение!$A$1:$C$41,3,0)</f>
        <v>79004811251</v>
      </c>
      <c r="H7" s="22">
        <f t="shared" si="0"/>
        <v>45006</v>
      </c>
      <c r="I7" s="17">
        <f t="shared" si="1"/>
        <v>2160</v>
      </c>
    </row>
    <row r="8" spans="1:9" x14ac:dyDescent="0.25">
      <c r="A8" s="17" t="s">
        <v>97</v>
      </c>
      <c r="B8" s="17">
        <f>VLOOKUP(A8,Материалы!$A$1:$C$21,3,0)</f>
        <v>220</v>
      </c>
      <c r="C8" s="17">
        <v>5</v>
      </c>
      <c r="D8" s="17">
        <v>20230254</v>
      </c>
      <c r="E8" s="20">
        <v>44989</v>
      </c>
      <c r="F8" s="17" t="s">
        <v>28</v>
      </c>
      <c r="G8" s="21">
        <f>VLOOKUP(F8,Подразделение!$A$1:$C$41,3,0)</f>
        <v>79005455080</v>
      </c>
      <c r="H8" s="22">
        <f t="shared" si="0"/>
        <v>44990</v>
      </c>
      <c r="I8" s="17">
        <f t="shared" si="1"/>
        <v>1100</v>
      </c>
    </row>
    <row r="9" spans="1:9" x14ac:dyDescent="0.25">
      <c r="A9" s="17" t="s">
        <v>107</v>
      </c>
      <c r="B9" s="17">
        <f>VLOOKUP(A9,Материалы!$A$1:$C$21,3,0)</f>
        <v>54</v>
      </c>
      <c r="C9" s="17">
        <v>11</v>
      </c>
      <c r="D9" s="17">
        <v>20230325</v>
      </c>
      <c r="E9" s="20">
        <v>45015</v>
      </c>
      <c r="F9" s="17" t="s">
        <v>28</v>
      </c>
      <c r="G9" s="21">
        <f>VLOOKUP(F9,Подразделение!$A$1:$C$41,3,0)</f>
        <v>79005455080</v>
      </c>
      <c r="H9" s="22">
        <f t="shared" si="0"/>
        <v>45016</v>
      </c>
      <c r="I9" s="17">
        <f t="shared" si="1"/>
        <v>594</v>
      </c>
    </row>
    <row r="10" spans="1:9" ht="30" x14ac:dyDescent="0.25">
      <c r="A10" s="17" t="s">
        <v>95</v>
      </c>
      <c r="B10" s="17">
        <f>VLOOKUP(A10,Материалы!$A$1:$C$21,3,0)</f>
        <v>200</v>
      </c>
      <c r="C10" s="17">
        <v>15</v>
      </c>
      <c r="D10" s="17">
        <v>20230318</v>
      </c>
      <c r="E10" s="20">
        <v>45013</v>
      </c>
      <c r="F10" s="17" t="s">
        <v>43</v>
      </c>
      <c r="G10" s="21">
        <f>VLOOKUP(F10,Подразделение!$A$1:$C$41,3,0)</f>
        <v>79004125331</v>
      </c>
      <c r="H10" s="22">
        <f t="shared" si="0"/>
        <v>45014</v>
      </c>
      <c r="I10" s="17">
        <f t="shared" si="1"/>
        <v>3000</v>
      </c>
    </row>
    <row r="11" spans="1:9" ht="45" x14ac:dyDescent="0.25">
      <c r="A11" s="17" t="s">
        <v>110</v>
      </c>
      <c r="B11" s="17">
        <f>VLOOKUP(A11,Материалы!$A$1:$C$21,3,0)</f>
        <v>140</v>
      </c>
      <c r="C11" s="17">
        <v>14</v>
      </c>
      <c r="D11" s="17">
        <v>20230217</v>
      </c>
      <c r="E11" s="20">
        <v>44972</v>
      </c>
      <c r="F11" s="17" t="s">
        <v>26</v>
      </c>
      <c r="G11" s="21">
        <f>VLOOKUP(F11,Подразделение!$A$1:$C$41,3,0)</f>
        <v>79005383924</v>
      </c>
      <c r="H11" s="22">
        <f t="shared" si="0"/>
        <v>44973</v>
      </c>
      <c r="I11" s="17">
        <f t="shared" si="1"/>
        <v>1960</v>
      </c>
    </row>
    <row r="12" spans="1:9" ht="30" x14ac:dyDescent="0.25">
      <c r="A12" s="17" t="s">
        <v>105</v>
      </c>
      <c r="B12" s="17">
        <f>VLOOKUP(A12,Материалы!$A$1:$C$21,3,0)</f>
        <v>320</v>
      </c>
      <c r="C12" s="17">
        <v>1</v>
      </c>
      <c r="D12" s="17">
        <v>20230289</v>
      </c>
      <c r="E12" s="20">
        <v>45008</v>
      </c>
      <c r="F12" s="17" t="s">
        <v>30</v>
      </c>
      <c r="G12" s="21">
        <f>VLOOKUP(F12,Подразделение!$A$1:$C$41,3,0)</f>
        <v>79003557221</v>
      </c>
      <c r="H12" s="22">
        <f t="shared" si="0"/>
        <v>45009</v>
      </c>
      <c r="I12" s="17">
        <f t="shared" si="1"/>
        <v>320</v>
      </c>
    </row>
    <row r="13" spans="1:9" ht="30" x14ac:dyDescent="0.25">
      <c r="A13" s="17" t="s">
        <v>106</v>
      </c>
      <c r="B13" s="17">
        <f>VLOOKUP(A13,Материалы!$A$1:$C$21,3,0)</f>
        <v>25</v>
      </c>
      <c r="C13" s="17">
        <v>2</v>
      </c>
      <c r="D13" s="17">
        <v>20230304</v>
      </c>
      <c r="E13" s="20">
        <v>45010</v>
      </c>
      <c r="F13" s="17" t="s">
        <v>30</v>
      </c>
      <c r="G13" s="21">
        <f>VLOOKUP(F13,Подразделение!$A$1:$C$41,3,0)</f>
        <v>79003557221</v>
      </c>
      <c r="H13" s="22">
        <f t="shared" si="0"/>
        <v>45011</v>
      </c>
      <c r="I13" s="17">
        <f t="shared" si="1"/>
        <v>50</v>
      </c>
    </row>
    <row r="14" spans="1:9" ht="30" x14ac:dyDescent="0.25">
      <c r="A14" s="17" t="s">
        <v>112</v>
      </c>
      <c r="B14" s="17">
        <f>VLOOKUP(A14,Материалы!$A$1:$C$21,3,0)</f>
        <v>250</v>
      </c>
      <c r="C14" s="17">
        <v>8</v>
      </c>
      <c r="D14" s="17">
        <v>20230250</v>
      </c>
      <c r="E14" s="20">
        <v>44986</v>
      </c>
      <c r="F14" s="17" t="s">
        <v>27</v>
      </c>
      <c r="G14" s="21">
        <f>VLOOKUP(F14,Подразделение!$A$1:$C$41,3,0)</f>
        <v>79001493073</v>
      </c>
      <c r="H14" s="22">
        <f t="shared" si="0"/>
        <v>44987</v>
      </c>
      <c r="I14" s="17">
        <f t="shared" si="1"/>
        <v>2000</v>
      </c>
    </row>
    <row r="15" spans="1:9" ht="30" x14ac:dyDescent="0.25">
      <c r="A15" s="17" t="s">
        <v>98</v>
      </c>
      <c r="B15" s="17">
        <f>VLOOKUP(A15,Материалы!$A$1:$C$21,3,0)</f>
        <v>80</v>
      </c>
      <c r="C15" s="17">
        <v>7</v>
      </c>
      <c r="D15" s="17">
        <v>20230204</v>
      </c>
      <c r="E15" s="20">
        <v>44959</v>
      </c>
      <c r="F15" s="17" t="s">
        <v>29</v>
      </c>
      <c r="G15" s="21">
        <f>VLOOKUP(F15,Подразделение!$A$1:$C$41,3,0)</f>
        <v>79007822836</v>
      </c>
      <c r="H15" s="22">
        <f t="shared" si="0"/>
        <v>44960</v>
      </c>
      <c r="I15" s="17">
        <f t="shared" si="1"/>
        <v>560</v>
      </c>
    </row>
    <row r="16" spans="1:9" ht="30" x14ac:dyDescent="0.25">
      <c r="A16" s="17" t="s">
        <v>106</v>
      </c>
      <c r="B16" s="17">
        <f>VLOOKUP(A16,Материалы!$A$1:$C$21,3,0)</f>
        <v>25</v>
      </c>
      <c r="C16" s="17">
        <v>2</v>
      </c>
      <c r="D16" s="17">
        <v>20230207</v>
      </c>
      <c r="E16" s="20">
        <v>44968</v>
      </c>
      <c r="F16" s="17" t="s">
        <v>44</v>
      </c>
      <c r="G16" s="21">
        <f>VLOOKUP(F16,Подразделение!$A$1:$C$41,3,0)</f>
        <v>79004725220</v>
      </c>
      <c r="H16" s="22">
        <f t="shared" si="0"/>
        <v>44969</v>
      </c>
      <c r="I16" s="17">
        <f t="shared" si="1"/>
        <v>50</v>
      </c>
    </row>
    <row r="17" spans="1:9" ht="30" x14ac:dyDescent="0.25">
      <c r="A17" s="17" t="s">
        <v>107</v>
      </c>
      <c r="B17" s="17">
        <f>VLOOKUP(A17,Материалы!$A$1:$C$21,3,0)</f>
        <v>54</v>
      </c>
      <c r="C17" s="17">
        <v>1</v>
      </c>
      <c r="D17" s="17">
        <v>20230268</v>
      </c>
      <c r="E17" s="20">
        <v>44997</v>
      </c>
      <c r="F17" s="17" t="s">
        <v>42</v>
      </c>
      <c r="G17" s="21">
        <f>VLOOKUP(F17,Подразделение!$A$1:$C$41,3,0)</f>
        <v>79002324068</v>
      </c>
      <c r="H17" s="22">
        <f t="shared" si="0"/>
        <v>44998</v>
      </c>
      <c r="I17" s="17">
        <f t="shared" si="1"/>
        <v>54</v>
      </c>
    </row>
    <row r="18" spans="1:9" ht="30" x14ac:dyDescent="0.25">
      <c r="A18" s="17" t="s">
        <v>97</v>
      </c>
      <c r="B18" s="17">
        <f>VLOOKUP(A18,Материалы!$A$1:$C$21,3,0)</f>
        <v>220</v>
      </c>
      <c r="C18" s="17">
        <v>5</v>
      </c>
      <c r="D18" s="17">
        <v>20230228</v>
      </c>
      <c r="E18" s="20">
        <v>44976</v>
      </c>
      <c r="F18" s="17" t="s">
        <v>41</v>
      </c>
      <c r="G18" s="21">
        <f>VLOOKUP(F18,Подразделение!$A$1:$C$41,3,0)</f>
        <v>79005957634</v>
      </c>
      <c r="H18" s="22">
        <f t="shared" si="0"/>
        <v>44977</v>
      </c>
      <c r="I18" s="17">
        <f t="shared" si="1"/>
        <v>1100</v>
      </c>
    </row>
    <row r="19" spans="1:9" ht="30" x14ac:dyDescent="0.25">
      <c r="A19" s="17" t="s">
        <v>93</v>
      </c>
      <c r="B19" s="17">
        <f>VLOOKUP(A19,Материалы!$A$1:$C$21,3,0)</f>
        <v>449</v>
      </c>
      <c r="C19" s="17">
        <v>20</v>
      </c>
      <c r="D19" s="17">
        <v>20230297</v>
      </c>
      <c r="E19" s="20">
        <v>45008</v>
      </c>
      <c r="F19" s="17" t="s">
        <v>36</v>
      </c>
      <c r="G19" s="21">
        <f>VLOOKUP(F19,Подразделение!$A$1:$C$41,3,0)</f>
        <v>79005847515</v>
      </c>
      <c r="H19" s="22">
        <f t="shared" si="0"/>
        <v>45009</v>
      </c>
      <c r="I19" s="17">
        <f t="shared" si="1"/>
        <v>8980</v>
      </c>
    </row>
    <row r="20" spans="1:9" ht="30" x14ac:dyDescent="0.25">
      <c r="A20" s="17" t="s">
        <v>101</v>
      </c>
      <c r="B20" s="17">
        <f>VLOOKUP(A20,Материалы!$A$1:$C$21,3,0)</f>
        <v>30</v>
      </c>
      <c r="C20" s="17">
        <v>13</v>
      </c>
      <c r="D20" s="17">
        <v>20230267</v>
      </c>
      <c r="E20" s="20">
        <v>44997</v>
      </c>
      <c r="F20" s="17" t="s">
        <v>38</v>
      </c>
      <c r="G20" s="21">
        <f>VLOOKUP(F20,Подразделение!$A$1:$C$41,3,0)</f>
        <v>79009402436</v>
      </c>
      <c r="H20" s="22">
        <f t="shared" si="0"/>
        <v>44998</v>
      </c>
      <c r="I20" s="17">
        <f t="shared" si="1"/>
        <v>390</v>
      </c>
    </row>
    <row r="21" spans="1:9" ht="30" x14ac:dyDescent="0.25">
      <c r="A21" s="17" t="s">
        <v>122</v>
      </c>
      <c r="B21" s="17">
        <f>VLOOKUP(A21,Материалы!$A$1:$C$21,3,0)</f>
        <v>130</v>
      </c>
      <c r="C21" s="17">
        <v>19</v>
      </c>
      <c r="D21" s="17">
        <v>20230285</v>
      </c>
      <c r="E21" s="20">
        <v>45008</v>
      </c>
      <c r="F21" s="17" t="s">
        <v>38</v>
      </c>
      <c r="G21" s="21">
        <f>VLOOKUP(F21,Подразделение!$A$1:$C$41,3,0)</f>
        <v>79009402436</v>
      </c>
      <c r="H21" s="22">
        <f t="shared" si="0"/>
        <v>45009</v>
      </c>
      <c r="I21" s="17">
        <f t="shared" si="1"/>
        <v>2470</v>
      </c>
    </row>
    <row r="22" spans="1:9" ht="30" x14ac:dyDescent="0.25">
      <c r="A22" s="17" t="s">
        <v>108</v>
      </c>
      <c r="B22" s="17">
        <f>VLOOKUP(A22,Материалы!$A$1:$C$21,3,0)</f>
        <v>120</v>
      </c>
      <c r="C22" s="17">
        <v>10</v>
      </c>
      <c r="D22" s="17">
        <v>20230230</v>
      </c>
      <c r="E22" s="20">
        <v>44976</v>
      </c>
      <c r="F22" s="17" t="s">
        <v>37</v>
      </c>
      <c r="G22" s="21">
        <f>VLOOKUP(F22,Подразделение!$A$1:$C$41,3,0)</f>
        <v>79008208836</v>
      </c>
      <c r="H22" s="22">
        <f t="shared" si="0"/>
        <v>44977</v>
      </c>
      <c r="I22" s="17">
        <f t="shared" si="1"/>
        <v>1200</v>
      </c>
    </row>
    <row r="23" spans="1:9" x14ac:dyDescent="0.25">
      <c r="A23" s="17" t="s">
        <v>96</v>
      </c>
      <c r="B23" s="17">
        <f>VLOOKUP(A23,Материалы!$A$1:$C$21,3,0)</f>
        <v>199</v>
      </c>
      <c r="C23" s="17">
        <v>3</v>
      </c>
      <c r="D23" s="17">
        <v>20230307</v>
      </c>
      <c r="E23" s="20">
        <v>45011</v>
      </c>
      <c r="F23" s="17" t="s">
        <v>35</v>
      </c>
      <c r="G23" s="21">
        <f>VLOOKUP(F23,Подразделение!$A$1:$C$41,3,0)</f>
        <v>79010937237</v>
      </c>
      <c r="H23" s="22">
        <f t="shared" si="0"/>
        <v>45012</v>
      </c>
      <c r="I23" s="17">
        <f t="shared" si="1"/>
        <v>597</v>
      </c>
    </row>
    <row r="24" spans="1:9" ht="30" x14ac:dyDescent="0.25">
      <c r="A24" s="17" t="s">
        <v>100</v>
      </c>
      <c r="B24" s="17">
        <f>VLOOKUP(A24,Материалы!$A$1:$C$21,3,0)</f>
        <v>28</v>
      </c>
      <c r="C24" s="17">
        <v>10</v>
      </c>
      <c r="D24" s="17">
        <v>20230238</v>
      </c>
      <c r="E24" s="20">
        <v>44982</v>
      </c>
      <c r="F24" s="17" t="s">
        <v>33</v>
      </c>
      <c r="G24" s="21">
        <f>VLOOKUP(F24,Подразделение!$A$1:$C$41,3,0)</f>
        <v>79007984861</v>
      </c>
      <c r="H24" s="22">
        <f t="shared" si="0"/>
        <v>44983</v>
      </c>
      <c r="I24" s="17">
        <f t="shared" si="1"/>
        <v>280</v>
      </c>
    </row>
    <row r="25" spans="1:9" ht="30" x14ac:dyDescent="0.25">
      <c r="A25" s="17" t="s">
        <v>104</v>
      </c>
      <c r="B25" s="17">
        <f>VLOOKUP(A25,Материалы!$A$1:$C$21,3,0)</f>
        <v>270</v>
      </c>
      <c r="C25" s="17">
        <v>16</v>
      </c>
      <c r="D25" s="17">
        <v>20230329</v>
      </c>
      <c r="E25" s="20">
        <v>45016</v>
      </c>
      <c r="F25" s="17" t="s">
        <v>33</v>
      </c>
      <c r="G25" s="21">
        <f>VLOOKUP(F25,Подразделение!$A$1:$C$41,3,0)</f>
        <v>79007984861</v>
      </c>
      <c r="H25" s="22">
        <f t="shared" si="0"/>
        <v>45017</v>
      </c>
      <c r="I25" s="17">
        <f t="shared" si="1"/>
        <v>4320</v>
      </c>
    </row>
    <row r="26" spans="1:9" ht="30" x14ac:dyDescent="0.25">
      <c r="A26" s="17" t="s">
        <v>123</v>
      </c>
      <c r="B26" s="17">
        <f>VLOOKUP(A26,Материалы!$A$1:$C$21,3,0)</f>
        <v>100</v>
      </c>
      <c r="C26" s="17">
        <v>1</v>
      </c>
      <c r="D26" s="17">
        <v>20230206</v>
      </c>
      <c r="E26" s="20">
        <v>44963</v>
      </c>
      <c r="F26" s="17" t="s">
        <v>46</v>
      </c>
      <c r="G26" s="21">
        <f>VLOOKUP(F26,Подразделение!$A$1:$C$41,3,0)</f>
        <v>79009202039</v>
      </c>
      <c r="H26" s="22">
        <f t="shared" si="0"/>
        <v>44964</v>
      </c>
      <c r="I26" s="17">
        <f t="shared" si="1"/>
        <v>100</v>
      </c>
    </row>
    <row r="27" spans="1:9" ht="30" x14ac:dyDescent="0.25">
      <c r="A27" s="17" t="s">
        <v>100</v>
      </c>
      <c r="B27" s="17">
        <f>VLOOKUP(A27,Материалы!$A$1:$C$21,3,0)</f>
        <v>28</v>
      </c>
      <c r="C27" s="17">
        <v>17</v>
      </c>
      <c r="D27" s="17">
        <v>20230277</v>
      </c>
      <c r="E27" s="20">
        <v>45000</v>
      </c>
      <c r="F27" s="17" t="s">
        <v>46</v>
      </c>
      <c r="G27" s="21">
        <f>VLOOKUP(F27,Подразделение!$A$1:$C$41,3,0)</f>
        <v>79009202039</v>
      </c>
      <c r="H27" s="22">
        <f t="shared" si="0"/>
        <v>45001</v>
      </c>
      <c r="I27" s="17">
        <f t="shared" si="1"/>
        <v>476</v>
      </c>
    </row>
    <row r="28" spans="1:9" ht="30" x14ac:dyDescent="0.25">
      <c r="A28" s="17" t="s">
        <v>102</v>
      </c>
      <c r="B28" s="17">
        <f>VLOOKUP(A28,Материалы!$A$1:$C$21,3,0)</f>
        <v>110</v>
      </c>
      <c r="C28" s="17">
        <v>9</v>
      </c>
      <c r="D28" s="17">
        <v>20230278</v>
      </c>
      <c r="E28" s="20">
        <v>45002</v>
      </c>
      <c r="F28" s="17" t="s">
        <v>39</v>
      </c>
      <c r="G28" s="21">
        <f>VLOOKUP(F28,Подразделение!$A$1:$C$41,3,0)</f>
        <v>79010308193</v>
      </c>
      <c r="H28" s="22">
        <f t="shared" si="0"/>
        <v>45003</v>
      </c>
      <c r="I28" s="17">
        <f t="shared" si="1"/>
        <v>990</v>
      </c>
    </row>
    <row r="29" spans="1:9" ht="30" x14ac:dyDescent="0.25">
      <c r="A29" s="17" t="s">
        <v>102</v>
      </c>
      <c r="B29" s="17">
        <f>VLOOKUP(A29,Материалы!$A$1:$C$21,3,0)</f>
        <v>110</v>
      </c>
      <c r="C29" s="17">
        <v>12</v>
      </c>
      <c r="D29" s="17">
        <v>20230306</v>
      </c>
      <c r="E29" s="20">
        <v>45011</v>
      </c>
      <c r="F29" s="17" t="s">
        <v>39</v>
      </c>
      <c r="G29" s="21">
        <f>VLOOKUP(F29,Подразделение!$A$1:$C$41,3,0)</f>
        <v>79010308193</v>
      </c>
      <c r="H29" s="22">
        <f t="shared" si="0"/>
        <v>45012</v>
      </c>
      <c r="I29" s="17">
        <f t="shared" si="1"/>
        <v>1320</v>
      </c>
    </row>
    <row r="30" spans="1:9" ht="30" x14ac:dyDescent="0.25">
      <c r="A30" s="17" t="s">
        <v>122</v>
      </c>
      <c r="B30" s="17">
        <f>VLOOKUP(A30,Материалы!$A$1:$C$21,3,0)</f>
        <v>130</v>
      </c>
      <c r="C30" s="17">
        <v>6</v>
      </c>
      <c r="D30" s="17">
        <v>20230209</v>
      </c>
      <c r="E30" s="20">
        <v>44968</v>
      </c>
      <c r="F30" s="17" t="s">
        <v>25</v>
      </c>
      <c r="G30" s="21">
        <f>VLOOKUP(F30,Подразделение!$A$1:$C$41,3,0)</f>
        <v>79007951516</v>
      </c>
      <c r="H30" s="22">
        <f t="shared" si="0"/>
        <v>44969</v>
      </c>
      <c r="I30" s="17">
        <f t="shared" si="1"/>
        <v>780</v>
      </c>
    </row>
    <row r="31" spans="1:9" ht="30" x14ac:dyDescent="0.25">
      <c r="A31" s="17" t="s">
        <v>107</v>
      </c>
      <c r="B31" s="17">
        <f>VLOOKUP(A31,Материалы!$A$1:$C$21,3,0)</f>
        <v>54</v>
      </c>
      <c r="C31" s="17">
        <v>9</v>
      </c>
      <c r="D31" s="17">
        <v>20230236</v>
      </c>
      <c r="E31" s="20">
        <v>44981</v>
      </c>
      <c r="F31" s="17" t="s">
        <v>25</v>
      </c>
      <c r="G31" s="21">
        <f>VLOOKUP(F31,Подразделение!$A$1:$C$41,3,0)</f>
        <v>79007951516</v>
      </c>
      <c r="H31" s="22">
        <f t="shared" si="0"/>
        <v>44982</v>
      </c>
      <c r="I31" s="17">
        <f t="shared" si="1"/>
        <v>486</v>
      </c>
    </row>
    <row r="32" spans="1:9" ht="30" x14ac:dyDescent="0.25">
      <c r="A32" s="17" t="s">
        <v>105</v>
      </c>
      <c r="B32" s="17">
        <f>VLOOKUP(A32,Материалы!$A$1:$C$21,3,0)</f>
        <v>320</v>
      </c>
      <c r="C32" s="17">
        <v>13</v>
      </c>
      <c r="D32" s="17">
        <v>20230321</v>
      </c>
      <c r="E32" s="20">
        <v>45014</v>
      </c>
      <c r="F32" s="17" t="s">
        <v>40</v>
      </c>
      <c r="G32" s="21">
        <f>VLOOKUP(F32,Подразделение!$A$1:$C$41,3,0)</f>
        <v>79006157044</v>
      </c>
      <c r="H32" s="22">
        <f t="shared" si="0"/>
        <v>45015</v>
      </c>
      <c r="I32" s="17">
        <f t="shared" si="1"/>
        <v>4160</v>
      </c>
    </row>
    <row r="33" spans="1:9" ht="30" x14ac:dyDescent="0.25">
      <c r="A33" s="17" t="s">
        <v>95</v>
      </c>
      <c r="B33" s="17">
        <f>VLOOKUP(A33,Материалы!$A$1:$C$21,3,0)</f>
        <v>200</v>
      </c>
      <c r="C33" s="17">
        <v>3</v>
      </c>
      <c r="D33" s="17">
        <v>20230224</v>
      </c>
      <c r="E33" s="20">
        <v>44974</v>
      </c>
      <c r="F33" s="17" t="s">
        <v>32</v>
      </c>
      <c r="G33" s="21">
        <f>VLOOKUP(F33,Подразделение!$A$1:$C$41,3,0)</f>
        <v>79007065951</v>
      </c>
      <c r="H33" s="22">
        <f t="shared" si="0"/>
        <v>44975</v>
      </c>
      <c r="I33" s="17">
        <f t="shared" si="1"/>
        <v>600</v>
      </c>
    </row>
    <row r="34" spans="1:9" ht="30" x14ac:dyDescent="0.25">
      <c r="A34" s="17" t="s">
        <v>105</v>
      </c>
      <c r="B34" s="17">
        <f>VLOOKUP(A34,Материалы!$A$1:$C$21,3,0)</f>
        <v>320</v>
      </c>
      <c r="C34" s="17">
        <v>6</v>
      </c>
      <c r="D34" s="17">
        <v>20230243</v>
      </c>
      <c r="E34" s="20">
        <v>44985</v>
      </c>
      <c r="F34" s="17" t="s">
        <v>34</v>
      </c>
      <c r="G34" s="21">
        <f>VLOOKUP(F34,Подразделение!$A$1:$C$41,3,0)</f>
        <v>79005451272</v>
      </c>
      <c r="H34" s="22">
        <f t="shared" ref="H34:H51" si="2">E34+1</f>
        <v>44986</v>
      </c>
      <c r="I34" s="17">
        <f t="shared" ref="I34:I51" si="3">B34*C34</f>
        <v>1920</v>
      </c>
    </row>
    <row r="35" spans="1:9" ht="30" x14ac:dyDescent="0.25">
      <c r="A35" s="17" t="s">
        <v>100</v>
      </c>
      <c r="B35" s="17">
        <f>VLOOKUP(A35,Материалы!$A$1:$C$21,3,0)</f>
        <v>28</v>
      </c>
      <c r="C35" s="17">
        <v>8</v>
      </c>
      <c r="D35" s="17">
        <v>20230216</v>
      </c>
      <c r="E35" s="20">
        <v>44971</v>
      </c>
      <c r="F35" s="17" t="s">
        <v>45</v>
      </c>
      <c r="G35" s="21">
        <f>VLOOKUP(F35,Подразделение!$A$1:$C$41,3,0)</f>
        <v>79008449574</v>
      </c>
      <c r="H35" s="22">
        <f t="shared" si="2"/>
        <v>44972</v>
      </c>
      <c r="I35" s="17">
        <f t="shared" si="3"/>
        <v>224</v>
      </c>
    </row>
    <row r="36" spans="1:9" ht="30" x14ac:dyDescent="0.25">
      <c r="A36" s="17" t="s">
        <v>101</v>
      </c>
      <c r="B36" s="17">
        <f>VLOOKUP(A36,Материалы!$A$1:$C$21,3,0)</f>
        <v>30</v>
      </c>
      <c r="C36" s="17">
        <v>10</v>
      </c>
      <c r="D36" s="17">
        <v>20230314</v>
      </c>
      <c r="E36" s="20">
        <v>45013</v>
      </c>
      <c r="F36" s="17" t="s">
        <v>45</v>
      </c>
      <c r="G36" s="21">
        <f>VLOOKUP(F36,Подразделение!$A$1:$C$41,3,0)</f>
        <v>79008449574</v>
      </c>
      <c r="H36" s="22">
        <f t="shared" si="2"/>
        <v>45014</v>
      </c>
      <c r="I36" s="17">
        <f t="shared" si="3"/>
        <v>300</v>
      </c>
    </row>
    <row r="37" spans="1:9" ht="30" x14ac:dyDescent="0.25">
      <c r="A37" s="17" t="s">
        <v>109</v>
      </c>
      <c r="B37" s="17">
        <f>VLOOKUP(A37,Материалы!$A$1:$C$21,3,0)</f>
        <v>120</v>
      </c>
      <c r="C37" s="17">
        <v>13</v>
      </c>
      <c r="D37" s="17">
        <v>20230205</v>
      </c>
      <c r="E37" s="20">
        <v>44959</v>
      </c>
      <c r="F37" s="17" t="s">
        <v>18</v>
      </c>
      <c r="G37" s="21">
        <f>VLOOKUP(F37,Подразделение!$A$1:$C$41,3,0)</f>
        <v>79009282986</v>
      </c>
      <c r="H37" s="22">
        <f t="shared" si="2"/>
        <v>44960</v>
      </c>
      <c r="I37" s="17">
        <f t="shared" si="3"/>
        <v>1560</v>
      </c>
    </row>
    <row r="38" spans="1:9" ht="30" x14ac:dyDescent="0.25">
      <c r="A38" s="17" t="s">
        <v>101</v>
      </c>
      <c r="B38" s="17">
        <f>VLOOKUP(A38,Материалы!$A$1:$C$21,3,0)</f>
        <v>30</v>
      </c>
      <c r="C38" s="17">
        <v>11</v>
      </c>
      <c r="D38" s="17">
        <v>20230234</v>
      </c>
      <c r="E38" s="20">
        <v>44977</v>
      </c>
      <c r="F38" s="17" t="s">
        <v>18</v>
      </c>
      <c r="G38" s="21">
        <f>VLOOKUP(F38,Подразделение!$A$1:$C$41,3,0)</f>
        <v>79009282986</v>
      </c>
      <c r="H38" s="22">
        <f t="shared" si="2"/>
        <v>44978</v>
      </c>
      <c r="I38" s="17">
        <f t="shared" si="3"/>
        <v>330</v>
      </c>
    </row>
    <row r="39" spans="1:9" x14ac:dyDescent="0.25">
      <c r="A39" s="17" t="s">
        <v>96</v>
      </c>
      <c r="B39" s="17">
        <f>VLOOKUP(A39,Материалы!$A$1:$C$21,3,0)</f>
        <v>199</v>
      </c>
      <c r="C39" s="17">
        <v>4</v>
      </c>
      <c r="D39" s="17">
        <v>20230219</v>
      </c>
      <c r="E39" s="20">
        <v>44973</v>
      </c>
      <c r="F39" s="17" t="s">
        <v>15</v>
      </c>
      <c r="G39" s="21">
        <f>VLOOKUP(F39,Подразделение!$A$1:$C$41,3,0)</f>
        <v>79003471665</v>
      </c>
      <c r="H39" s="22">
        <f t="shared" si="2"/>
        <v>44974</v>
      </c>
      <c r="I39" s="17">
        <f t="shared" si="3"/>
        <v>796</v>
      </c>
    </row>
    <row r="40" spans="1:9" ht="30" x14ac:dyDescent="0.25">
      <c r="A40" s="17" t="s">
        <v>105</v>
      </c>
      <c r="B40" s="17">
        <f>VLOOKUP(A40,Материалы!$A$1:$C$21,3,0)</f>
        <v>320</v>
      </c>
      <c r="C40" s="17">
        <v>14</v>
      </c>
      <c r="D40" s="17">
        <v>20230282</v>
      </c>
      <c r="E40" s="20">
        <v>45003</v>
      </c>
      <c r="F40" s="17" t="s">
        <v>15</v>
      </c>
      <c r="G40" s="21">
        <f>VLOOKUP(F40,Подразделение!$A$1:$C$41,3,0)</f>
        <v>79003471665</v>
      </c>
      <c r="H40" s="22">
        <f t="shared" si="2"/>
        <v>45004</v>
      </c>
      <c r="I40" s="17">
        <f t="shared" si="3"/>
        <v>4480</v>
      </c>
    </row>
    <row r="41" spans="1:9" ht="30" x14ac:dyDescent="0.25">
      <c r="A41" s="17" t="s">
        <v>101</v>
      </c>
      <c r="B41" s="17">
        <f>VLOOKUP(A41,Материалы!$A$1:$C$21,3,0)</f>
        <v>30</v>
      </c>
      <c r="C41" s="17">
        <v>15</v>
      </c>
      <c r="D41" s="17">
        <v>20230211</v>
      </c>
      <c r="E41" s="20">
        <v>44970</v>
      </c>
      <c r="F41" s="17" t="s">
        <v>12</v>
      </c>
      <c r="G41" s="21">
        <f>VLOOKUP(F41,Подразделение!$A$1:$C$41,3,0)</f>
        <v>79003652455</v>
      </c>
      <c r="H41" s="22">
        <f t="shared" si="2"/>
        <v>44971</v>
      </c>
      <c r="I41" s="17">
        <f t="shared" si="3"/>
        <v>450</v>
      </c>
    </row>
    <row r="42" spans="1:9" ht="30" x14ac:dyDescent="0.25">
      <c r="A42" s="17" t="s">
        <v>123</v>
      </c>
      <c r="B42" s="17">
        <f>VLOOKUP(A42,Материалы!$A$1:$C$21,3,0)</f>
        <v>100</v>
      </c>
      <c r="C42" s="17">
        <v>18</v>
      </c>
      <c r="D42" s="17">
        <v>20230303</v>
      </c>
      <c r="E42" s="20">
        <v>45009</v>
      </c>
      <c r="F42" s="17" t="s">
        <v>14</v>
      </c>
      <c r="G42" s="21">
        <f>VLOOKUP(F42,Подразделение!$A$1:$C$41,3,0)</f>
        <v>79009865542</v>
      </c>
      <c r="H42" s="22">
        <f t="shared" si="2"/>
        <v>45010</v>
      </c>
      <c r="I42" s="17">
        <f t="shared" si="3"/>
        <v>1800</v>
      </c>
    </row>
    <row r="43" spans="1:9" ht="30" x14ac:dyDescent="0.25">
      <c r="A43" s="17" t="s">
        <v>123</v>
      </c>
      <c r="B43" s="17">
        <f>VLOOKUP(A43,Материалы!$A$1:$C$21,3,0)</f>
        <v>100</v>
      </c>
      <c r="C43" s="17">
        <v>7</v>
      </c>
      <c r="D43" s="17">
        <v>20230265</v>
      </c>
      <c r="E43" s="20">
        <v>44996</v>
      </c>
      <c r="F43" s="17" t="s">
        <v>13</v>
      </c>
      <c r="G43" s="21">
        <f>VLOOKUP(F43,Подразделение!$A$1:$C$41,3,0)</f>
        <v>79001853582</v>
      </c>
      <c r="H43" s="22">
        <f t="shared" si="2"/>
        <v>44997</v>
      </c>
      <c r="I43" s="17">
        <f t="shared" si="3"/>
        <v>700</v>
      </c>
    </row>
    <row r="44" spans="1:9" ht="30" x14ac:dyDescent="0.25">
      <c r="A44" s="17" t="s">
        <v>93</v>
      </c>
      <c r="B44" s="17">
        <f>VLOOKUP(A44,Материалы!$A$1:$C$21,3,0)</f>
        <v>449</v>
      </c>
      <c r="C44" s="17">
        <v>15</v>
      </c>
      <c r="D44" s="17">
        <v>20230258</v>
      </c>
      <c r="E44" s="20">
        <v>44990</v>
      </c>
      <c r="F44" s="17" t="s">
        <v>9</v>
      </c>
      <c r="G44" s="21">
        <f>VLOOKUP(F44,Подразделение!$A$1:$C$41,3,0)</f>
        <v>79003715848</v>
      </c>
      <c r="H44" s="22">
        <f t="shared" si="2"/>
        <v>44991</v>
      </c>
      <c r="I44" s="17">
        <f t="shared" si="3"/>
        <v>6735</v>
      </c>
    </row>
    <row r="45" spans="1:9" ht="30" x14ac:dyDescent="0.25">
      <c r="A45" s="17" t="s">
        <v>104</v>
      </c>
      <c r="B45" s="17">
        <f>VLOOKUP(A45,Материалы!$A$1:$C$21,3,0)</f>
        <v>270</v>
      </c>
      <c r="C45" s="17">
        <v>14</v>
      </c>
      <c r="D45" s="17">
        <v>20230255</v>
      </c>
      <c r="E45" s="20">
        <v>44989</v>
      </c>
      <c r="F45" s="17" t="s">
        <v>19</v>
      </c>
      <c r="G45" s="21">
        <f>VLOOKUP(F45,Подразделение!$A$1:$C$41,3,0)</f>
        <v>79002544084</v>
      </c>
      <c r="H45" s="22">
        <f t="shared" si="2"/>
        <v>44990</v>
      </c>
      <c r="I45" s="17">
        <f t="shared" si="3"/>
        <v>3780</v>
      </c>
    </row>
    <row r="46" spans="1:9" x14ac:dyDescent="0.25">
      <c r="A46" s="17" t="s">
        <v>95</v>
      </c>
      <c r="B46" s="17">
        <f>VLOOKUP(A46,Материалы!$A$1:$C$21,3,0)</f>
        <v>200</v>
      </c>
      <c r="C46" s="17">
        <v>6</v>
      </c>
      <c r="D46" s="17">
        <v>20230301</v>
      </c>
      <c r="E46" s="20">
        <v>45009</v>
      </c>
      <c r="F46" s="17" t="s">
        <v>47</v>
      </c>
      <c r="G46" s="21">
        <f>VLOOKUP(F46,Подразделение!$A$1:$C$41,3,0)</f>
        <v>79010413970</v>
      </c>
      <c r="H46" s="22">
        <f t="shared" si="2"/>
        <v>45010</v>
      </c>
      <c r="I46" s="17">
        <f t="shared" si="3"/>
        <v>1200</v>
      </c>
    </row>
    <row r="47" spans="1:9" x14ac:dyDescent="0.25">
      <c r="A47" s="17" t="s">
        <v>94</v>
      </c>
      <c r="B47" s="17">
        <f>VLOOKUP(A47,Материалы!$A$1:$C$21,3,0)</f>
        <v>99</v>
      </c>
      <c r="C47" s="17">
        <v>4</v>
      </c>
      <c r="D47" s="17">
        <v>20230331</v>
      </c>
      <c r="E47" s="20">
        <v>45016</v>
      </c>
      <c r="F47" s="17" t="s">
        <v>48</v>
      </c>
      <c r="G47" s="21">
        <f>VLOOKUP(F47,Подразделение!$A$1:$C$41,3,0)</f>
        <v>79003375896</v>
      </c>
      <c r="H47" s="22">
        <f t="shared" si="2"/>
        <v>45017</v>
      </c>
      <c r="I47" s="17">
        <f t="shared" si="3"/>
        <v>396</v>
      </c>
    </row>
    <row r="48" spans="1:9" ht="30" x14ac:dyDescent="0.25">
      <c r="A48" s="17" t="s">
        <v>110</v>
      </c>
      <c r="B48" s="17">
        <f>VLOOKUP(A48,Материалы!$A$1:$C$21,3,0)</f>
        <v>140</v>
      </c>
      <c r="C48" s="17">
        <v>3</v>
      </c>
      <c r="D48" s="17">
        <v>20230252</v>
      </c>
      <c r="E48" s="20">
        <v>44987</v>
      </c>
      <c r="F48" s="17" t="s">
        <v>22</v>
      </c>
      <c r="G48" s="21">
        <f>VLOOKUP(F48,Подразделение!$A$1:$C$41,3,0)</f>
        <v>79008330866</v>
      </c>
      <c r="H48" s="22">
        <f t="shared" si="2"/>
        <v>44988</v>
      </c>
      <c r="I48" s="17">
        <f t="shared" si="3"/>
        <v>420</v>
      </c>
    </row>
    <row r="49" spans="1:9" ht="30" x14ac:dyDescent="0.25">
      <c r="A49" s="17" t="s">
        <v>111</v>
      </c>
      <c r="B49" s="17">
        <f>VLOOKUP(A49,Материалы!$A$1:$C$21,3,0)</f>
        <v>100</v>
      </c>
      <c r="C49" s="17">
        <v>4</v>
      </c>
      <c r="D49" s="17">
        <v>20230272</v>
      </c>
      <c r="E49" s="20">
        <v>44999</v>
      </c>
      <c r="F49" s="17" t="s">
        <v>10</v>
      </c>
      <c r="G49" s="21">
        <f>VLOOKUP(F49,Подразделение!$A$1:$C$41,3,0)</f>
        <v>79004339686</v>
      </c>
      <c r="H49" s="22">
        <f t="shared" si="2"/>
        <v>45000</v>
      </c>
      <c r="I49" s="17">
        <f t="shared" si="3"/>
        <v>400</v>
      </c>
    </row>
    <row r="50" spans="1:9" ht="30" x14ac:dyDescent="0.25">
      <c r="A50" s="17" t="s">
        <v>123</v>
      </c>
      <c r="B50" s="17">
        <f>VLOOKUP(A50,Материалы!$A$1:$C$21,3,0)</f>
        <v>100</v>
      </c>
      <c r="C50" s="17">
        <v>12</v>
      </c>
      <c r="D50" s="17">
        <v>20230275</v>
      </c>
      <c r="E50" s="20">
        <v>45000</v>
      </c>
      <c r="F50" s="17" t="s">
        <v>10</v>
      </c>
      <c r="G50" s="21">
        <f>VLOOKUP(F50,Подразделение!$A$1:$C$41,3,0)</f>
        <v>79004339686</v>
      </c>
      <c r="H50" s="22">
        <f t="shared" si="2"/>
        <v>45001</v>
      </c>
      <c r="I50" s="17">
        <f t="shared" si="3"/>
        <v>1200</v>
      </c>
    </row>
    <row r="51" spans="1:9" x14ac:dyDescent="0.25">
      <c r="A51" s="18" t="s">
        <v>106</v>
      </c>
      <c r="B51" s="18">
        <f>VLOOKUP(A51,Материалы!$A$1:$C$21,3,0)</f>
        <v>25</v>
      </c>
      <c r="C51" s="18">
        <v>9</v>
      </c>
      <c r="D51" s="18">
        <v>20230256</v>
      </c>
      <c r="E51" s="23">
        <v>44990</v>
      </c>
      <c r="F51" s="18" t="s">
        <v>16</v>
      </c>
      <c r="G51" s="18">
        <f>VLOOKUP(F51,Подразделение!$A$1:$C$41,3,0)</f>
        <v>79005653502</v>
      </c>
      <c r="H51" s="24">
        <f t="shared" si="2"/>
        <v>44991</v>
      </c>
      <c r="I51" s="18">
        <f t="shared" si="3"/>
        <v>225</v>
      </c>
    </row>
  </sheetData>
  <autoFilter ref="A1:I51" xr:uid="{96073E09-0325-45DB-A9DB-685BD27AE042}"/>
  <sortState xmlns:xlrd2="http://schemas.microsoft.com/office/spreadsheetml/2017/richdata2" ref="A2:I51">
    <sortCondition ref="F2:F51"/>
    <sortCondition ref="H2:H51"/>
  </sortState>
  <dataValidations count="2">
    <dataValidation type="list" allowBlank="1" showInputMessage="1" showErrorMessage="1" sqref="A1:A1048576" xr:uid="{22B784A3-788A-4E2F-A7FA-6C78461B6949}">
      <formula1>Материалы</formula1>
    </dataValidation>
    <dataValidation type="list" allowBlank="1" showInputMessage="1" showErrorMessage="1" sqref="F1:F1048576" xr:uid="{9841EE9F-4C22-49D3-AB8D-05B6CF3AD228}">
      <formula1>Подразделение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8231-16A6-4BAD-820A-8384D48569E6}">
  <dimension ref="A1:C21"/>
  <sheetViews>
    <sheetView workbookViewId="0">
      <selection sqref="A1:A1048576"/>
    </sheetView>
  </sheetViews>
  <sheetFormatPr defaultRowHeight="15" x14ac:dyDescent="0.25"/>
  <cols>
    <col min="1" max="1" width="31.42578125" bestFit="1" customWidth="1"/>
    <col min="2" max="2" width="32" bestFit="1" customWidth="1"/>
    <col min="3" max="3" width="13.28515625" customWidth="1"/>
  </cols>
  <sheetData>
    <row r="1" spans="1:3" x14ac:dyDescent="0.25">
      <c r="A1" s="2" t="s">
        <v>91</v>
      </c>
      <c r="B1" s="3" t="s">
        <v>92</v>
      </c>
      <c r="C1" s="3" t="s">
        <v>121</v>
      </c>
    </row>
    <row r="2" spans="1:3" x14ac:dyDescent="0.25">
      <c r="A2" s="13" t="s">
        <v>97</v>
      </c>
      <c r="B2" s="13" t="s">
        <v>113</v>
      </c>
      <c r="C2" s="13">
        <v>220</v>
      </c>
    </row>
    <row r="3" spans="1:3" x14ac:dyDescent="0.25">
      <c r="A3" s="14" t="s">
        <v>112</v>
      </c>
      <c r="B3" s="14" t="s">
        <v>114</v>
      </c>
      <c r="C3" s="14">
        <v>250</v>
      </c>
    </row>
    <row r="4" spans="1:3" x14ac:dyDescent="0.25">
      <c r="A4" s="14" t="s">
        <v>122</v>
      </c>
      <c r="B4" s="14" t="s">
        <v>115</v>
      </c>
      <c r="C4" s="14">
        <v>130</v>
      </c>
    </row>
    <row r="5" spans="1:3" x14ac:dyDescent="0.25">
      <c r="A5" s="14" t="s">
        <v>107</v>
      </c>
      <c r="B5" s="14" t="s">
        <v>116</v>
      </c>
      <c r="C5" s="14">
        <v>54</v>
      </c>
    </row>
    <row r="6" spans="1:3" x14ac:dyDescent="0.25">
      <c r="A6" s="14" t="s">
        <v>93</v>
      </c>
      <c r="B6" s="14" t="s">
        <v>118</v>
      </c>
      <c r="C6" s="14">
        <v>449</v>
      </c>
    </row>
    <row r="7" spans="1:3" x14ac:dyDescent="0.25">
      <c r="A7" s="14" t="s">
        <v>101</v>
      </c>
      <c r="B7" s="14" t="s">
        <v>116</v>
      </c>
      <c r="C7" s="14">
        <v>30</v>
      </c>
    </row>
    <row r="8" spans="1:3" x14ac:dyDescent="0.25">
      <c r="A8" s="14" t="s">
        <v>106</v>
      </c>
      <c r="B8" s="14" t="s">
        <v>116</v>
      </c>
      <c r="C8" s="14">
        <v>25</v>
      </c>
    </row>
    <row r="9" spans="1:3" x14ac:dyDescent="0.25">
      <c r="A9" s="14" t="s">
        <v>100</v>
      </c>
      <c r="B9" s="14" t="s">
        <v>116</v>
      </c>
      <c r="C9" s="14">
        <v>28</v>
      </c>
    </row>
    <row r="10" spans="1:3" x14ac:dyDescent="0.25">
      <c r="A10" s="14" t="s">
        <v>96</v>
      </c>
      <c r="B10" s="14" t="s">
        <v>119</v>
      </c>
      <c r="C10" s="14">
        <v>199</v>
      </c>
    </row>
    <row r="11" spans="1:3" x14ac:dyDescent="0.25">
      <c r="A11" s="14" t="s">
        <v>104</v>
      </c>
      <c r="B11" s="14" t="s">
        <v>117</v>
      </c>
      <c r="C11" s="14">
        <v>270</v>
      </c>
    </row>
    <row r="12" spans="1:3" x14ac:dyDescent="0.25">
      <c r="A12" s="14" t="s">
        <v>123</v>
      </c>
      <c r="B12" s="14" t="s">
        <v>117</v>
      </c>
      <c r="C12" s="14">
        <v>100</v>
      </c>
    </row>
    <row r="13" spans="1:3" x14ac:dyDescent="0.25">
      <c r="A13" s="14" t="s">
        <v>105</v>
      </c>
      <c r="B13" s="14" t="s">
        <v>117</v>
      </c>
      <c r="C13" s="14">
        <v>320</v>
      </c>
    </row>
    <row r="14" spans="1:3" x14ac:dyDescent="0.25">
      <c r="A14" s="14" t="s">
        <v>111</v>
      </c>
      <c r="B14" s="14" t="s">
        <v>117</v>
      </c>
      <c r="C14" s="14">
        <v>100</v>
      </c>
    </row>
    <row r="15" spans="1:3" x14ac:dyDescent="0.25">
      <c r="A15" s="14" t="s">
        <v>94</v>
      </c>
      <c r="B15" s="14" t="s">
        <v>116</v>
      </c>
      <c r="C15" s="14">
        <v>99</v>
      </c>
    </row>
    <row r="16" spans="1:3" x14ac:dyDescent="0.25">
      <c r="A16" s="14" t="s">
        <v>98</v>
      </c>
      <c r="B16" s="14" t="s">
        <v>120</v>
      </c>
      <c r="C16" s="14">
        <v>80</v>
      </c>
    </row>
    <row r="17" spans="1:3" x14ac:dyDescent="0.25">
      <c r="A17" s="14" t="s">
        <v>109</v>
      </c>
      <c r="B17" s="14" t="s">
        <v>116</v>
      </c>
      <c r="C17" s="14">
        <v>120</v>
      </c>
    </row>
    <row r="18" spans="1:3" x14ac:dyDescent="0.25">
      <c r="A18" s="14" t="s">
        <v>108</v>
      </c>
      <c r="B18" s="14" t="s">
        <v>116</v>
      </c>
      <c r="C18" s="14">
        <v>120</v>
      </c>
    </row>
    <row r="19" spans="1:3" x14ac:dyDescent="0.25">
      <c r="A19" s="14" t="s">
        <v>110</v>
      </c>
      <c r="B19" s="14" t="s">
        <v>116</v>
      </c>
      <c r="C19" s="14">
        <v>140</v>
      </c>
    </row>
    <row r="20" spans="1:3" x14ac:dyDescent="0.25">
      <c r="A20" s="14" t="s">
        <v>102</v>
      </c>
      <c r="B20" s="14" t="s">
        <v>119</v>
      </c>
      <c r="C20" s="14">
        <v>110</v>
      </c>
    </row>
    <row r="21" spans="1:3" x14ac:dyDescent="0.25">
      <c r="A21" s="15" t="s">
        <v>95</v>
      </c>
      <c r="B21" s="15" t="s">
        <v>118</v>
      </c>
      <c r="C21" s="15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E589-D0F9-4A87-B618-77F05E42DB71}">
  <dimension ref="A1:C41"/>
  <sheetViews>
    <sheetView zoomScale="70" zoomScaleNormal="70" workbookViewId="0">
      <selection activeCell="D28" sqref="D28"/>
    </sheetView>
  </sheetViews>
  <sheetFormatPr defaultRowHeight="15" x14ac:dyDescent="0.25"/>
  <cols>
    <col min="1" max="1" width="72.140625" bestFit="1" customWidth="1"/>
    <col min="2" max="2" width="35.140625" style="1" bestFit="1" customWidth="1"/>
    <col min="3" max="3" width="14.85546875" bestFit="1" customWidth="1"/>
  </cols>
  <sheetData>
    <row r="1" spans="1:3" x14ac:dyDescent="0.25">
      <c r="A1" s="2" t="s">
        <v>8</v>
      </c>
      <c r="B1" s="3" t="s">
        <v>49</v>
      </c>
      <c r="C1" s="3" t="s">
        <v>6</v>
      </c>
    </row>
    <row r="2" spans="1:3" x14ac:dyDescent="0.25">
      <c r="A2" s="4" t="s">
        <v>21</v>
      </c>
      <c r="B2" s="7" t="s">
        <v>50</v>
      </c>
      <c r="C2" s="10">
        <v>79008322929</v>
      </c>
    </row>
    <row r="3" spans="1:3" x14ac:dyDescent="0.25">
      <c r="A3" s="5" t="s">
        <v>23</v>
      </c>
      <c r="B3" s="8" t="s">
        <v>66</v>
      </c>
      <c r="C3" s="11">
        <v>79003397933</v>
      </c>
    </row>
    <row r="4" spans="1:3" x14ac:dyDescent="0.25">
      <c r="A4" s="5" t="s">
        <v>24</v>
      </c>
      <c r="B4" s="8" t="s">
        <v>67</v>
      </c>
      <c r="C4" s="11">
        <v>79004811251</v>
      </c>
    </row>
    <row r="5" spans="1:3" x14ac:dyDescent="0.25">
      <c r="A5" s="5" t="s">
        <v>28</v>
      </c>
      <c r="B5" s="8" t="s">
        <v>69</v>
      </c>
      <c r="C5" s="11">
        <v>79005455080</v>
      </c>
    </row>
    <row r="6" spans="1:3" x14ac:dyDescent="0.25">
      <c r="A6" s="5" t="s">
        <v>43</v>
      </c>
      <c r="B6" s="8" t="s">
        <v>68</v>
      </c>
      <c r="C6" s="11">
        <v>79004125331</v>
      </c>
    </row>
    <row r="7" spans="1:3" x14ac:dyDescent="0.25">
      <c r="A7" s="5" t="s">
        <v>26</v>
      </c>
      <c r="B7" s="8" t="s">
        <v>70</v>
      </c>
      <c r="C7" s="11">
        <v>79005383924</v>
      </c>
    </row>
    <row r="8" spans="1:3" x14ac:dyDescent="0.25">
      <c r="A8" s="5" t="s">
        <v>30</v>
      </c>
      <c r="B8" s="8" t="s">
        <v>71</v>
      </c>
      <c r="C8" s="11">
        <v>79003557221</v>
      </c>
    </row>
    <row r="9" spans="1:3" x14ac:dyDescent="0.25">
      <c r="A9" s="5" t="s">
        <v>27</v>
      </c>
      <c r="B9" s="8" t="s">
        <v>72</v>
      </c>
      <c r="C9" s="11">
        <v>79001493073</v>
      </c>
    </row>
    <row r="10" spans="1:3" x14ac:dyDescent="0.25">
      <c r="A10" s="5" t="s">
        <v>29</v>
      </c>
      <c r="B10" s="8" t="s">
        <v>73</v>
      </c>
      <c r="C10" s="11">
        <v>79007822836</v>
      </c>
    </row>
    <row r="11" spans="1:3" x14ac:dyDescent="0.25">
      <c r="A11" s="5" t="s">
        <v>44</v>
      </c>
      <c r="B11" s="8" t="s">
        <v>74</v>
      </c>
      <c r="C11" s="11">
        <v>79004725220</v>
      </c>
    </row>
    <row r="12" spans="1:3" x14ac:dyDescent="0.25">
      <c r="A12" s="5" t="s">
        <v>42</v>
      </c>
      <c r="B12" s="8" t="s">
        <v>75</v>
      </c>
      <c r="C12" s="11">
        <v>79002324068</v>
      </c>
    </row>
    <row r="13" spans="1:3" x14ac:dyDescent="0.25">
      <c r="A13" s="5" t="s">
        <v>41</v>
      </c>
      <c r="B13" s="8" t="s">
        <v>76</v>
      </c>
      <c r="C13" s="11">
        <v>79005957634</v>
      </c>
    </row>
    <row r="14" spans="1:3" x14ac:dyDescent="0.25">
      <c r="A14" s="5" t="s">
        <v>36</v>
      </c>
      <c r="B14" s="8" t="s">
        <v>77</v>
      </c>
      <c r="C14" s="11">
        <v>79005847515</v>
      </c>
    </row>
    <row r="15" spans="1:3" x14ac:dyDescent="0.25">
      <c r="A15" s="5" t="s">
        <v>38</v>
      </c>
      <c r="B15" s="8" t="s">
        <v>78</v>
      </c>
      <c r="C15" s="11">
        <v>79009402436</v>
      </c>
    </row>
    <row r="16" spans="1:3" x14ac:dyDescent="0.25">
      <c r="A16" s="5" t="s">
        <v>37</v>
      </c>
      <c r="B16" s="8" t="s">
        <v>79</v>
      </c>
      <c r="C16" s="11">
        <v>79008208836</v>
      </c>
    </row>
    <row r="17" spans="1:3" x14ac:dyDescent="0.25">
      <c r="A17" s="5" t="s">
        <v>35</v>
      </c>
      <c r="B17" s="8" t="s">
        <v>80</v>
      </c>
      <c r="C17" s="11">
        <v>79010937237</v>
      </c>
    </row>
    <row r="18" spans="1:3" x14ac:dyDescent="0.25">
      <c r="A18" s="5" t="s">
        <v>33</v>
      </c>
      <c r="B18" s="8" t="s">
        <v>81</v>
      </c>
      <c r="C18" s="11">
        <v>79007984861</v>
      </c>
    </row>
    <row r="19" spans="1:3" x14ac:dyDescent="0.25">
      <c r="A19" s="5" t="s">
        <v>46</v>
      </c>
      <c r="B19" s="8" t="s">
        <v>82</v>
      </c>
      <c r="C19" s="11">
        <v>79009202039</v>
      </c>
    </row>
    <row r="20" spans="1:3" x14ac:dyDescent="0.25">
      <c r="A20" s="5" t="s">
        <v>39</v>
      </c>
      <c r="B20" s="8" t="s">
        <v>83</v>
      </c>
      <c r="C20" s="11">
        <v>79010308193</v>
      </c>
    </row>
    <row r="21" spans="1:3" x14ac:dyDescent="0.25">
      <c r="A21" s="5" t="s">
        <v>31</v>
      </c>
      <c r="B21" s="8" t="s">
        <v>84</v>
      </c>
      <c r="C21" s="11">
        <v>79004325779</v>
      </c>
    </row>
    <row r="22" spans="1:3" x14ac:dyDescent="0.25">
      <c r="A22" s="5" t="s">
        <v>25</v>
      </c>
      <c r="B22" s="8" t="s">
        <v>85</v>
      </c>
      <c r="C22" s="11">
        <v>79007951516</v>
      </c>
    </row>
    <row r="23" spans="1:3" x14ac:dyDescent="0.25">
      <c r="A23" s="5" t="s">
        <v>40</v>
      </c>
      <c r="B23" s="8" t="s">
        <v>86</v>
      </c>
      <c r="C23" s="11">
        <v>79006157044</v>
      </c>
    </row>
    <row r="24" spans="1:3" x14ac:dyDescent="0.25">
      <c r="A24" s="5" t="s">
        <v>32</v>
      </c>
      <c r="B24" s="8" t="s">
        <v>87</v>
      </c>
      <c r="C24" s="11">
        <v>79007065951</v>
      </c>
    </row>
    <row r="25" spans="1:3" x14ac:dyDescent="0.25">
      <c r="A25" s="5" t="s">
        <v>34</v>
      </c>
      <c r="B25" s="8" t="s">
        <v>88</v>
      </c>
      <c r="C25" s="11">
        <v>79005451272</v>
      </c>
    </row>
    <row r="26" spans="1:3" x14ac:dyDescent="0.25">
      <c r="A26" s="5" t="s">
        <v>45</v>
      </c>
      <c r="B26" s="8" t="s">
        <v>89</v>
      </c>
      <c r="C26" s="11">
        <v>79008449574</v>
      </c>
    </row>
    <row r="27" spans="1:3" x14ac:dyDescent="0.25">
      <c r="A27" s="5" t="s">
        <v>18</v>
      </c>
      <c r="B27" s="8" t="s">
        <v>51</v>
      </c>
      <c r="C27" s="11">
        <v>79009282986</v>
      </c>
    </row>
    <row r="28" spans="1:3" x14ac:dyDescent="0.25">
      <c r="A28" s="5" t="s">
        <v>15</v>
      </c>
      <c r="B28" s="8" t="s">
        <v>52</v>
      </c>
      <c r="C28" s="11">
        <v>79003471665</v>
      </c>
    </row>
    <row r="29" spans="1:3" x14ac:dyDescent="0.25">
      <c r="A29" s="5" t="s">
        <v>12</v>
      </c>
      <c r="B29" s="8" t="s">
        <v>53</v>
      </c>
      <c r="C29" s="11">
        <v>79003652455</v>
      </c>
    </row>
    <row r="30" spans="1:3" x14ac:dyDescent="0.25">
      <c r="A30" s="5" t="s">
        <v>11</v>
      </c>
      <c r="B30" s="8" t="s">
        <v>54</v>
      </c>
      <c r="C30" s="11">
        <v>79002648286</v>
      </c>
    </row>
    <row r="31" spans="1:3" x14ac:dyDescent="0.25">
      <c r="A31" s="5" t="s">
        <v>14</v>
      </c>
      <c r="B31" s="8" t="s">
        <v>56</v>
      </c>
      <c r="C31" s="11">
        <v>79009865542</v>
      </c>
    </row>
    <row r="32" spans="1:3" x14ac:dyDescent="0.25">
      <c r="A32" s="5" t="s">
        <v>13</v>
      </c>
      <c r="B32" s="8" t="s">
        <v>55</v>
      </c>
      <c r="C32" s="11">
        <v>79001853582</v>
      </c>
    </row>
    <row r="33" spans="1:3" x14ac:dyDescent="0.25">
      <c r="A33" s="5" t="s">
        <v>9</v>
      </c>
      <c r="B33" s="8" t="s">
        <v>57</v>
      </c>
      <c r="C33" s="11">
        <v>79003715848</v>
      </c>
    </row>
    <row r="34" spans="1:3" x14ac:dyDescent="0.25">
      <c r="A34" s="5" t="s">
        <v>19</v>
      </c>
      <c r="B34" s="8" t="s">
        <v>58</v>
      </c>
      <c r="C34" s="11">
        <v>79002544084</v>
      </c>
    </row>
    <row r="35" spans="1:3" x14ac:dyDescent="0.25">
      <c r="A35" s="5" t="s">
        <v>47</v>
      </c>
      <c r="B35" s="8" t="s">
        <v>59</v>
      </c>
      <c r="C35" s="11">
        <v>79010413970</v>
      </c>
    </row>
    <row r="36" spans="1:3" x14ac:dyDescent="0.25">
      <c r="A36" s="5" t="s">
        <v>17</v>
      </c>
      <c r="B36" s="8" t="s">
        <v>60</v>
      </c>
      <c r="C36" s="11">
        <v>79002399658</v>
      </c>
    </row>
    <row r="37" spans="1:3" x14ac:dyDescent="0.25">
      <c r="A37" s="5" t="s">
        <v>48</v>
      </c>
      <c r="B37" s="8" t="s">
        <v>62</v>
      </c>
      <c r="C37" s="11">
        <v>79003375896</v>
      </c>
    </row>
    <row r="38" spans="1:3" x14ac:dyDescent="0.25">
      <c r="A38" s="5" t="s">
        <v>22</v>
      </c>
      <c r="B38" s="8" t="s">
        <v>63</v>
      </c>
      <c r="C38" s="11">
        <v>79008330866</v>
      </c>
    </row>
    <row r="39" spans="1:3" x14ac:dyDescent="0.25">
      <c r="A39" s="5" t="s">
        <v>10</v>
      </c>
      <c r="B39" s="8" t="s">
        <v>64</v>
      </c>
      <c r="C39" s="11">
        <v>79004339686</v>
      </c>
    </row>
    <row r="40" spans="1:3" x14ac:dyDescent="0.25">
      <c r="A40" s="5" t="s">
        <v>20</v>
      </c>
      <c r="B40" s="8" t="s">
        <v>61</v>
      </c>
      <c r="C40" s="11">
        <v>79009548029</v>
      </c>
    </row>
    <row r="41" spans="1:3" x14ac:dyDescent="0.25">
      <c r="A41" s="6" t="s">
        <v>16</v>
      </c>
      <c r="B41" s="9" t="s">
        <v>65</v>
      </c>
      <c r="C41" s="12">
        <v>79005653502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3265-7208-461F-A4F2-2B666EFD08F8}">
  <dimension ref="A3:CH88"/>
  <sheetViews>
    <sheetView topLeftCell="A2" zoomScale="61" workbookViewId="0">
      <selection activeCell="D21" sqref="D21"/>
    </sheetView>
  </sheetViews>
  <sheetFormatPr defaultRowHeight="15" x14ac:dyDescent="0.25"/>
  <cols>
    <col min="1" max="1" width="18.140625" style="29" bestFit="1" customWidth="1"/>
    <col min="2" max="2" width="20.28515625" style="29" bestFit="1" customWidth="1"/>
    <col min="3" max="3" width="11.5703125" style="29" bestFit="1" customWidth="1"/>
    <col min="4" max="4" width="25.140625" style="29" bestFit="1" customWidth="1"/>
    <col min="5" max="5" width="17.7109375" style="29" bestFit="1" customWidth="1"/>
    <col min="6" max="6" width="21.5703125" style="29" bestFit="1" customWidth="1"/>
    <col min="7" max="7" width="29" style="29" bestFit="1" customWidth="1"/>
    <col min="8" max="8" width="21.28515625" style="29" bestFit="1" customWidth="1"/>
    <col min="9" max="9" width="26.140625" style="29" bestFit="1" customWidth="1"/>
    <col min="10" max="10" width="19.5703125" style="29" bestFit="1" customWidth="1"/>
    <col min="11" max="11" width="25.7109375" style="29" bestFit="1" customWidth="1"/>
    <col min="12" max="12" width="33.85546875" style="29" bestFit="1" customWidth="1"/>
    <col min="13" max="13" width="31.28515625" style="29" bestFit="1" customWidth="1"/>
    <col min="14" max="14" width="15.42578125" style="29" bestFit="1" customWidth="1"/>
    <col min="15" max="15" width="28" style="29" bestFit="1" customWidth="1"/>
    <col min="16" max="16" width="23.5703125" style="29" bestFit="1" customWidth="1"/>
    <col min="17" max="17" width="20.7109375" style="29" bestFit="1" customWidth="1"/>
    <col min="18" max="18" width="26.85546875" style="29" bestFit="1" customWidth="1"/>
    <col min="19" max="19" width="25.140625" style="29" bestFit="1" customWidth="1"/>
    <col min="20" max="20" width="23.140625" style="29" bestFit="1" customWidth="1"/>
    <col min="21" max="21" width="32.42578125" style="29" bestFit="1" customWidth="1"/>
    <col min="22" max="22" width="20" style="29" bestFit="1" customWidth="1"/>
    <col min="23" max="23" width="28" style="29" bestFit="1" customWidth="1"/>
    <col min="24" max="24" width="50.28515625" style="29" bestFit="1" customWidth="1"/>
    <col min="25" max="25" width="27.140625" style="29" bestFit="1" customWidth="1"/>
    <col min="26" max="26" width="26" style="29" bestFit="1" customWidth="1"/>
    <col min="27" max="27" width="20.28515625" style="29" bestFit="1" customWidth="1"/>
    <col min="28" max="28" width="43" style="29" bestFit="1" customWidth="1"/>
    <col min="29" max="29" width="22.5703125" style="29" bestFit="1" customWidth="1"/>
    <col min="30" max="30" width="21.85546875" style="29" bestFit="1" customWidth="1"/>
    <col min="31" max="31" width="8.5703125" style="29" bestFit="1" customWidth="1"/>
    <col min="32" max="32" width="25.7109375" style="29" bestFit="1" customWidth="1"/>
    <col min="33" max="33" width="9.28515625" style="29" bestFit="1" customWidth="1"/>
    <col min="34" max="34" width="26.42578125" style="29" bestFit="1" customWidth="1"/>
    <col min="35" max="35" width="25.7109375" style="29" bestFit="1" customWidth="1"/>
    <col min="36" max="37" width="14" style="29" bestFit="1" customWidth="1"/>
    <col min="38" max="38" width="12.5703125" style="29" bestFit="1" customWidth="1"/>
    <col min="39" max="39" width="29.28515625" style="29" bestFit="1" customWidth="1"/>
    <col min="40" max="40" width="16.85546875" style="29" bestFit="1" customWidth="1"/>
    <col min="41" max="41" width="31.5703125" style="29" bestFit="1" customWidth="1"/>
    <col min="42" max="42" width="27.42578125" style="29" bestFit="1" customWidth="1"/>
    <col min="43" max="43" width="8.28515625" style="29" bestFit="1" customWidth="1"/>
    <col min="44" max="44" width="26.5703125" style="29" bestFit="1" customWidth="1"/>
    <col min="45" max="45" width="24.5703125" style="29" bestFit="1" customWidth="1"/>
    <col min="46" max="46" width="24.7109375" style="29" bestFit="1" customWidth="1"/>
    <col min="47" max="47" width="34.5703125" style="29" bestFit="1" customWidth="1"/>
    <col min="48" max="48" width="8.7109375" style="29" bestFit="1" customWidth="1"/>
    <col min="49" max="49" width="38.7109375" style="29" bestFit="1" customWidth="1"/>
    <col min="50" max="50" width="21.85546875" style="29" bestFit="1" customWidth="1"/>
    <col min="51" max="51" width="23.140625" style="29" bestFit="1" customWidth="1"/>
    <col min="52" max="52" width="23.42578125" style="29" bestFit="1" customWidth="1"/>
    <col min="53" max="53" width="25.5703125" style="29" bestFit="1" customWidth="1"/>
    <col min="54" max="54" width="30.85546875" style="29" bestFit="1" customWidth="1"/>
    <col min="55" max="55" width="30" style="29" bestFit="1" customWidth="1"/>
    <col min="56" max="56" width="29" style="29" bestFit="1" customWidth="1"/>
    <col min="57" max="57" width="8.85546875" style="29" bestFit="1" customWidth="1"/>
    <col min="58" max="58" width="28.140625" style="29" bestFit="1" customWidth="1"/>
    <col min="59" max="59" width="26.42578125" style="29" bestFit="1" customWidth="1"/>
    <col min="60" max="60" width="12" style="29" bestFit="1" customWidth="1"/>
    <col min="61" max="61" width="25.5703125" style="29" bestFit="1" customWidth="1"/>
    <col min="62" max="62" width="11.5703125" style="29" bestFit="1" customWidth="1"/>
    <col min="63" max="63" width="10.140625" style="29" bestFit="1" customWidth="1"/>
    <col min="64" max="64" width="11" style="29" bestFit="1" customWidth="1"/>
    <col min="65" max="65" width="24.5703125" style="29" bestFit="1" customWidth="1"/>
    <col min="66" max="66" width="29" style="29" bestFit="1" customWidth="1"/>
    <col min="67" max="67" width="21.85546875" style="29" bestFit="1" customWidth="1"/>
    <col min="68" max="68" width="21" style="29" bestFit="1" customWidth="1"/>
    <col min="69" max="69" width="23.7109375" style="29" bestFit="1" customWidth="1"/>
    <col min="70" max="70" width="28.140625" style="29" bestFit="1" customWidth="1"/>
    <col min="71" max="71" width="9.85546875" style="29" bestFit="1" customWidth="1"/>
    <col min="72" max="72" width="8.5703125" style="29" bestFit="1" customWidth="1"/>
    <col min="73" max="73" width="12.42578125" style="29" bestFit="1" customWidth="1"/>
    <col min="74" max="74" width="11.28515625" style="29" bestFit="1" customWidth="1"/>
    <col min="75" max="75" width="10.140625" style="29" bestFit="1" customWidth="1"/>
    <col min="76" max="76" width="12" style="29" bestFit="1" customWidth="1"/>
    <col min="77" max="77" width="15.5703125" style="29" bestFit="1" customWidth="1"/>
    <col min="78" max="78" width="20" style="29" bestFit="1" customWidth="1"/>
    <col min="79" max="79" width="23.7109375" style="29" bestFit="1" customWidth="1"/>
    <col min="80" max="80" width="25.28515625" style="29" bestFit="1" customWidth="1"/>
    <col min="81" max="81" width="9" style="29" bestFit="1" customWidth="1"/>
    <col min="82" max="82" width="8.7109375" style="29" bestFit="1" customWidth="1"/>
    <col min="83" max="83" width="8.5703125" style="29" bestFit="1" customWidth="1"/>
    <col min="84" max="84" width="9.5703125" style="29" bestFit="1" customWidth="1"/>
    <col min="85" max="85" width="11.5703125" style="29" bestFit="1" customWidth="1"/>
    <col min="86" max="86" width="8.5703125" style="29" bestFit="1" customWidth="1"/>
    <col min="87" max="16384" width="9.140625" style="29"/>
  </cols>
  <sheetData>
    <row r="3" spans="1:86" x14ac:dyDescent="0.25">
      <c r="A3" s="28" t="s">
        <v>126</v>
      </c>
      <c r="B3" s="28" t="s">
        <v>127</v>
      </c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</row>
    <row r="4" spans="1:86" ht="47.25" customHeight="1" x14ac:dyDescent="0.25">
      <c r="A4" s="28" t="s">
        <v>125</v>
      </c>
      <c r="B4" s="2" t="s">
        <v>21</v>
      </c>
      <c r="C4" s="2" t="s">
        <v>23</v>
      </c>
      <c r="D4" s="29" t="s">
        <v>24</v>
      </c>
      <c r="E4" s="29" t="s">
        <v>28</v>
      </c>
      <c r="F4" s="29" t="s">
        <v>43</v>
      </c>
      <c r="G4" s="29" t="s">
        <v>26</v>
      </c>
      <c r="H4" s="29" t="s">
        <v>30</v>
      </c>
      <c r="I4" s="29" t="s">
        <v>27</v>
      </c>
      <c r="J4" s="29" t="s">
        <v>29</v>
      </c>
      <c r="K4" s="29" t="s">
        <v>44</v>
      </c>
      <c r="L4" s="29" t="s">
        <v>42</v>
      </c>
      <c r="M4" s="29" t="s">
        <v>41</v>
      </c>
      <c r="N4" s="29" t="s">
        <v>36</v>
      </c>
      <c r="O4" s="29" t="s">
        <v>38</v>
      </c>
      <c r="P4" s="29" t="s">
        <v>37</v>
      </c>
      <c r="Q4" s="29" t="s">
        <v>35</v>
      </c>
      <c r="R4" s="29" t="s">
        <v>33</v>
      </c>
      <c r="S4" s="29" t="s">
        <v>46</v>
      </c>
      <c r="T4" s="29" t="s">
        <v>39</v>
      </c>
      <c r="U4" s="29" t="s">
        <v>25</v>
      </c>
      <c r="V4" s="29" t="s">
        <v>40</v>
      </c>
      <c r="W4" s="29" t="s">
        <v>32</v>
      </c>
      <c r="X4" s="29" t="s">
        <v>34</v>
      </c>
      <c r="Y4" s="29" t="s">
        <v>45</v>
      </c>
      <c r="Z4" s="29" t="s">
        <v>18</v>
      </c>
      <c r="AA4" s="29" t="s">
        <v>15</v>
      </c>
      <c r="AB4" s="29" t="s">
        <v>12</v>
      </c>
      <c r="AC4" s="29" t="s">
        <v>14</v>
      </c>
      <c r="AD4" s="29" t="s">
        <v>13</v>
      </c>
      <c r="AE4" s="29" t="s">
        <v>9</v>
      </c>
      <c r="AF4" s="29" t="s">
        <v>19</v>
      </c>
      <c r="AG4" s="29" t="s">
        <v>47</v>
      </c>
      <c r="AH4" s="29" t="s">
        <v>48</v>
      </c>
      <c r="AI4" s="29" t="s">
        <v>22</v>
      </c>
      <c r="AJ4" s="29" t="s">
        <v>10</v>
      </c>
      <c r="AK4" s="29" t="s">
        <v>16</v>
      </c>
      <c r="AL4" s="29" t="s">
        <v>124</v>
      </c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</row>
    <row r="5" spans="1:86" x14ac:dyDescent="0.25">
      <c r="A5" s="29" t="s">
        <v>97</v>
      </c>
      <c r="B5" s="31"/>
      <c r="C5" s="32"/>
      <c r="D5" s="31"/>
      <c r="E5" s="31">
        <v>1100</v>
      </c>
      <c r="F5" s="31"/>
      <c r="G5" s="31"/>
      <c r="H5" s="31"/>
      <c r="I5" s="31"/>
      <c r="J5" s="31"/>
      <c r="K5" s="31"/>
      <c r="L5" s="31"/>
      <c r="M5" s="31">
        <v>1100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>
        <v>2200</v>
      </c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</row>
    <row r="6" spans="1:86" ht="30" x14ac:dyDescent="0.25">
      <c r="A6" s="29" t="s">
        <v>112</v>
      </c>
      <c r="B6" s="31">
        <v>500</v>
      </c>
      <c r="C6" s="32"/>
      <c r="D6" s="31"/>
      <c r="E6" s="31"/>
      <c r="F6" s="31"/>
      <c r="G6" s="31"/>
      <c r="H6" s="31"/>
      <c r="I6" s="31">
        <v>2000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>
        <v>2500</v>
      </c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</row>
    <row r="7" spans="1:86" ht="30" x14ac:dyDescent="0.25">
      <c r="A7" s="29" t="s">
        <v>122</v>
      </c>
      <c r="B7" s="31"/>
      <c r="C7" s="32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>
        <v>2470</v>
      </c>
      <c r="P7" s="31"/>
      <c r="Q7" s="31"/>
      <c r="R7" s="31"/>
      <c r="S7" s="31"/>
      <c r="T7" s="31"/>
      <c r="U7" s="31">
        <v>780</v>
      </c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>
        <v>3250</v>
      </c>
    </row>
    <row r="8" spans="1:86" ht="30" x14ac:dyDescent="0.25">
      <c r="A8" s="29" t="s">
        <v>107</v>
      </c>
      <c r="B8" s="31"/>
      <c r="C8" s="32"/>
      <c r="D8" s="31"/>
      <c r="E8" s="31">
        <v>594</v>
      </c>
      <c r="F8" s="31"/>
      <c r="G8" s="31"/>
      <c r="H8" s="31"/>
      <c r="I8" s="31"/>
      <c r="J8" s="31"/>
      <c r="K8" s="31"/>
      <c r="L8" s="31">
        <v>54</v>
      </c>
      <c r="M8" s="31"/>
      <c r="N8" s="31"/>
      <c r="O8" s="31"/>
      <c r="P8" s="31"/>
      <c r="Q8" s="31"/>
      <c r="R8" s="31"/>
      <c r="S8" s="31"/>
      <c r="T8" s="31"/>
      <c r="U8" s="31">
        <v>486</v>
      </c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>
        <v>1134</v>
      </c>
    </row>
    <row r="9" spans="1:86" ht="30" x14ac:dyDescent="0.25">
      <c r="A9" s="29" t="s">
        <v>93</v>
      </c>
      <c r="B9" s="31"/>
      <c r="C9" s="32"/>
      <c r="D9" s="31"/>
      <c r="E9" s="31"/>
      <c r="F9" s="31"/>
      <c r="G9" s="31"/>
      <c r="H9" s="31"/>
      <c r="I9" s="31"/>
      <c r="J9" s="31"/>
      <c r="K9" s="31"/>
      <c r="L9" s="31"/>
      <c r="M9" s="31"/>
      <c r="N9" s="31">
        <v>8980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>
        <v>6735</v>
      </c>
      <c r="AF9" s="31"/>
      <c r="AG9" s="31"/>
      <c r="AH9" s="31"/>
      <c r="AI9" s="31"/>
      <c r="AJ9" s="31"/>
      <c r="AK9" s="31"/>
      <c r="AL9" s="31">
        <v>15715</v>
      </c>
    </row>
    <row r="10" spans="1:86" x14ac:dyDescent="0.25">
      <c r="A10" s="29" t="s">
        <v>101</v>
      </c>
      <c r="B10" s="31"/>
      <c r="C10" s="32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>
        <v>390</v>
      </c>
      <c r="P10" s="31"/>
      <c r="Q10" s="31"/>
      <c r="R10" s="31"/>
      <c r="S10" s="31"/>
      <c r="T10" s="31"/>
      <c r="U10" s="31"/>
      <c r="V10" s="31"/>
      <c r="W10" s="31"/>
      <c r="X10" s="31"/>
      <c r="Y10" s="31">
        <v>300</v>
      </c>
      <c r="Z10" s="31">
        <v>330</v>
      </c>
      <c r="AA10" s="31"/>
      <c r="AB10" s="31">
        <v>450</v>
      </c>
      <c r="AC10" s="31"/>
      <c r="AD10" s="31"/>
      <c r="AE10" s="31"/>
      <c r="AF10" s="31"/>
      <c r="AG10" s="31"/>
      <c r="AH10" s="31"/>
      <c r="AI10" s="31"/>
      <c r="AJ10" s="31"/>
      <c r="AK10" s="31"/>
      <c r="AL10" s="31">
        <v>1470</v>
      </c>
    </row>
    <row r="11" spans="1:86" x14ac:dyDescent="0.25">
      <c r="A11" s="29" t="s">
        <v>106</v>
      </c>
      <c r="B11" s="31"/>
      <c r="C11" s="32"/>
      <c r="D11" s="31"/>
      <c r="E11" s="31"/>
      <c r="F11" s="31"/>
      <c r="G11" s="31"/>
      <c r="H11" s="31">
        <v>50</v>
      </c>
      <c r="I11" s="31"/>
      <c r="J11" s="31"/>
      <c r="K11" s="31">
        <v>50</v>
      </c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>
        <v>225</v>
      </c>
      <c r="AL11" s="31">
        <v>325</v>
      </c>
    </row>
    <row r="12" spans="1:86" x14ac:dyDescent="0.25">
      <c r="A12" s="29" t="s">
        <v>100</v>
      </c>
      <c r="B12" s="31"/>
      <c r="C12" s="32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>
        <v>280</v>
      </c>
      <c r="S12" s="31">
        <v>476</v>
      </c>
      <c r="T12" s="31"/>
      <c r="U12" s="31"/>
      <c r="V12" s="31"/>
      <c r="W12" s="31"/>
      <c r="X12" s="31"/>
      <c r="Y12" s="31">
        <v>224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>
        <v>980</v>
      </c>
    </row>
    <row r="13" spans="1:86" ht="30" x14ac:dyDescent="0.25">
      <c r="A13" s="29" t="s">
        <v>96</v>
      </c>
      <c r="B13" s="31"/>
      <c r="C13" s="32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>
        <v>597</v>
      </c>
      <c r="R13" s="31"/>
      <c r="S13" s="31"/>
      <c r="T13" s="31"/>
      <c r="U13" s="31"/>
      <c r="V13" s="31"/>
      <c r="W13" s="31"/>
      <c r="X13" s="31"/>
      <c r="Y13" s="31"/>
      <c r="Z13" s="31"/>
      <c r="AA13" s="31">
        <v>796</v>
      </c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>
        <v>1393</v>
      </c>
    </row>
    <row r="14" spans="1:86" ht="30" x14ac:dyDescent="0.25">
      <c r="A14" s="29" t="s">
        <v>104</v>
      </c>
      <c r="B14" s="31">
        <v>1890</v>
      </c>
      <c r="C14" s="31">
        <v>540</v>
      </c>
      <c r="D14" s="31">
        <v>5400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>
        <v>4320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>
        <v>3780</v>
      </c>
      <c r="AG14" s="31"/>
      <c r="AH14" s="31"/>
      <c r="AI14" s="31"/>
      <c r="AJ14" s="31"/>
      <c r="AK14" s="31"/>
      <c r="AL14" s="31">
        <v>15930</v>
      </c>
    </row>
    <row r="15" spans="1:86" ht="30" x14ac:dyDescent="0.25">
      <c r="A15" s="29" t="s">
        <v>123</v>
      </c>
      <c r="B15" s="31"/>
      <c r="C15" s="32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>
        <v>100</v>
      </c>
      <c r="T15" s="31"/>
      <c r="U15" s="31"/>
      <c r="V15" s="31"/>
      <c r="W15" s="31"/>
      <c r="X15" s="31"/>
      <c r="Y15" s="31"/>
      <c r="Z15" s="31"/>
      <c r="AA15" s="31"/>
      <c r="AB15" s="31"/>
      <c r="AC15" s="31">
        <v>1800</v>
      </c>
      <c r="AD15" s="31">
        <v>700</v>
      </c>
      <c r="AE15" s="31"/>
      <c r="AF15" s="31"/>
      <c r="AG15" s="31"/>
      <c r="AH15" s="31"/>
      <c r="AI15" s="31"/>
      <c r="AJ15" s="31">
        <v>1200</v>
      </c>
      <c r="AK15" s="31"/>
      <c r="AL15" s="31">
        <v>3800</v>
      </c>
    </row>
    <row r="16" spans="1:86" ht="30" x14ac:dyDescent="0.25">
      <c r="A16" s="29" t="s">
        <v>105</v>
      </c>
      <c r="B16" s="31"/>
      <c r="C16" s="32"/>
      <c r="D16" s="31"/>
      <c r="E16" s="31"/>
      <c r="F16" s="31"/>
      <c r="G16" s="31"/>
      <c r="H16" s="31">
        <v>320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>
        <v>4160</v>
      </c>
      <c r="W16" s="31"/>
      <c r="X16" s="31">
        <v>1920</v>
      </c>
      <c r="Y16" s="31"/>
      <c r="Z16" s="31"/>
      <c r="AA16" s="31">
        <v>4480</v>
      </c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>
        <v>10880</v>
      </c>
    </row>
    <row r="17" spans="1:38" ht="30" x14ac:dyDescent="0.25">
      <c r="A17" s="29" t="s">
        <v>111</v>
      </c>
      <c r="B17" s="31"/>
      <c r="C17" s="32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>
        <v>400</v>
      </c>
      <c r="AK17" s="31"/>
      <c r="AL17" s="31">
        <v>400</v>
      </c>
    </row>
    <row r="18" spans="1:38" x14ac:dyDescent="0.25">
      <c r="A18" s="29" t="s">
        <v>94</v>
      </c>
      <c r="B18" s="31"/>
      <c r="C18" s="32"/>
      <c r="D18" s="31">
        <v>1089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>
        <v>396</v>
      </c>
      <c r="AI18" s="31"/>
      <c r="AJ18" s="31"/>
      <c r="AK18" s="31"/>
      <c r="AL18" s="31">
        <v>1485</v>
      </c>
    </row>
    <row r="19" spans="1:38" x14ac:dyDescent="0.25">
      <c r="A19" s="29" t="s">
        <v>98</v>
      </c>
      <c r="B19" s="31"/>
      <c r="C19" s="32"/>
      <c r="D19" s="31"/>
      <c r="E19" s="31"/>
      <c r="F19" s="31"/>
      <c r="G19" s="31"/>
      <c r="H19" s="31"/>
      <c r="I19" s="31"/>
      <c r="J19" s="31">
        <v>560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>
        <v>560</v>
      </c>
    </row>
    <row r="20" spans="1:38" ht="30" x14ac:dyDescent="0.25">
      <c r="A20" s="29" t="s">
        <v>109</v>
      </c>
      <c r="B20" s="31"/>
      <c r="C20" s="32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>
        <v>1560</v>
      </c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>
        <v>1560</v>
      </c>
    </row>
    <row r="21" spans="1:38" ht="30" x14ac:dyDescent="0.25">
      <c r="A21" s="29" t="s">
        <v>108</v>
      </c>
      <c r="B21" s="31"/>
      <c r="C21" s="32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>
        <v>1200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>
        <v>1200</v>
      </c>
    </row>
    <row r="22" spans="1:38" ht="30" x14ac:dyDescent="0.25">
      <c r="A22" s="29" t="s">
        <v>110</v>
      </c>
      <c r="B22" s="31"/>
      <c r="C22" s="32"/>
      <c r="D22" s="31"/>
      <c r="E22" s="31"/>
      <c r="F22" s="31"/>
      <c r="G22" s="31">
        <v>1960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>
        <v>420</v>
      </c>
      <c r="AJ22" s="31"/>
      <c r="AK22" s="31"/>
      <c r="AL22" s="31">
        <v>2380</v>
      </c>
    </row>
    <row r="23" spans="1:38" x14ac:dyDescent="0.25">
      <c r="A23" s="29" t="s">
        <v>102</v>
      </c>
      <c r="B23" s="31"/>
      <c r="C23" s="32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>
        <v>2310</v>
      </c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>
        <v>2310</v>
      </c>
    </row>
    <row r="24" spans="1:38" x14ac:dyDescent="0.25">
      <c r="A24" s="29" t="s">
        <v>95</v>
      </c>
      <c r="B24" s="31"/>
      <c r="C24" s="32"/>
      <c r="D24" s="31"/>
      <c r="E24" s="31"/>
      <c r="F24" s="31">
        <v>3000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>
        <v>600</v>
      </c>
      <c r="X24" s="31"/>
      <c r="Y24" s="31"/>
      <c r="Z24" s="31"/>
      <c r="AA24" s="31"/>
      <c r="AB24" s="31"/>
      <c r="AC24" s="31"/>
      <c r="AD24" s="31"/>
      <c r="AE24" s="31"/>
      <c r="AF24" s="31"/>
      <c r="AG24" s="31">
        <v>1200</v>
      </c>
      <c r="AH24" s="31"/>
      <c r="AI24" s="31"/>
      <c r="AJ24" s="31"/>
      <c r="AK24" s="31"/>
      <c r="AL24" s="31">
        <v>4800</v>
      </c>
    </row>
    <row r="25" spans="1:38" x14ac:dyDescent="0.25">
      <c r="A25" s="29" t="s">
        <v>124</v>
      </c>
      <c r="B25" s="31">
        <v>2390</v>
      </c>
      <c r="C25" s="31">
        <v>540</v>
      </c>
      <c r="D25" s="31">
        <v>6489</v>
      </c>
      <c r="E25" s="31">
        <v>1694</v>
      </c>
      <c r="F25" s="31">
        <v>3000</v>
      </c>
      <c r="G25" s="31">
        <v>1960</v>
      </c>
      <c r="H25" s="31">
        <v>370</v>
      </c>
      <c r="I25" s="31">
        <v>2000</v>
      </c>
      <c r="J25" s="31">
        <v>560</v>
      </c>
      <c r="K25" s="31">
        <v>50</v>
      </c>
      <c r="L25" s="31">
        <v>54</v>
      </c>
      <c r="M25" s="31">
        <v>1100</v>
      </c>
      <c r="N25" s="31">
        <v>8980</v>
      </c>
      <c r="O25" s="31">
        <v>2860</v>
      </c>
      <c r="P25" s="31">
        <v>1200</v>
      </c>
      <c r="Q25" s="31">
        <v>597</v>
      </c>
      <c r="R25" s="31">
        <v>4600</v>
      </c>
      <c r="S25" s="31">
        <v>576</v>
      </c>
      <c r="T25" s="31">
        <v>2310</v>
      </c>
      <c r="U25" s="31">
        <v>1266</v>
      </c>
      <c r="V25" s="31">
        <v>4160</v>
      </c>
      <c r="W25" s="31">
        <v>600</v>
      </c>
      <c r="X25" s="31">
        <v>1920</v>
      </c>
      <c r="Y25" s="31">
        <v>524</v>
      </c>
      <c r="Z25" s="31">
        <v>1890</v>
      </c>
      <c r="AA25" s="31">
        <v>5276</v>
      </c>
      <c r="AB25" s="31">
        <v>450</v>
      </c>
      <c r="AC25" s="31">
        <v>1800</v>
      </c>
      <c r="AD25" s="31">
        <v>700</v>
      </c>
      <c r="AE25" s="31">
        <v>6735</v>
      </c>
      <c r="AF25" s="31">
        <v>3780</v>
      </c>
      <c r="AG25" s="31">
        <v>1200</v>
      </c>
      <c r="AH25" s="31">
        <v>396</v>
      </c>
      <c r="AI25" s="31">
        <v>420</v>
      </c>
      <c r="AJ25" s="31">
        <v>1600</v>
      </c>
      <c r="AK25" s="31">
        <v>225</v>
      </c>
      <c r="AL25" s="31">
        <v>74272</v>
      </c>
    </row>
    <row r="26" spans="1:38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38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38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38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38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38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38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x14ac:dyDescent="0.25">
      <c r="A42" s="30"/>
      <c r="B42" s="30"/>
    </row>
    <row r="43" spans="1:22" x14ac:dyDescent="0.25">
      <c r="A43" s="30"/>
      <c r="B43" s="30"/>
    </row>
    <row r="44" spans="1:22" x14ac:dyDescent="0.25">
      <c r="A44" s="30"/>
      <c r="B44" s="30"/>
    </row>
    <row r="45" spans="1:22" x14ac:dyDescent="0.25">
      <c r="A45" s="30"/>
      <c r="B45" s="30"/>
    </row>
    <row r="46" spans="1:22" x14ac:dyDescent="0.25">
      <c r="A46" s="30"/>
      <c r="B46" s="30"/>
    </row>
    <row r="47" spans="1:22" x14ac:dyDescent="0.25">
      <c r="A47" s="30"/>
      <c r="B47" s="30"/>
    </row>
    <row r="48" spans="1:22" x14ac:dyDescent="0.25">
      <c r="A48" s="30"/>
      <c r="B48" s="30"/>
    </row>
    <row r="49" spans="1:2" x14ac:dyDescent="0.25">
      <c r="A49" s="30"/>
      <c r="B49" s="30"/>
    </row>
    <row r="50" spans="1:2" x14ac:dyDescent="0.25">
      <c r="A50" s="30"/>
      <c r="B50" s="30"/>
    </row>
    <row r="51" spans="1:2" x14ac:dyDescent="0.25">
      <c r="A51" s="30"/>
      <c r="B51" s="30"/>
    </row>
    <row r="52" spans="1:2" x14ac:dyDescent="0.25">
      <c r="A52" s="30"/>
      <c r="B52" s="30"/>
    </row>
    <row r="53" spans="1:2" x14ac:dyDescent="0.25">
      <c r="A53" s="30"/>
      <c r="B53" s="30"/>
    </row>
    <row r="54" spans="1:2" x14ac:dyDescent="0.25">
      <c r="A54" s="30"/>
      <c r="B54" s="30"/>
    </row>
    <row r="55" spans="1:2" x14ac:dyDescent="0.25">
      <c r="A55" s="30"/>
      <c r="B55" s="30"/>
    </row>
    <row r="56" spans="1:2" x14ac:dyDescent="0.25">
      <c r="A56" s="30"/>
      <c r="B56" s="30"/>
    </row>
    <row r="57" spans="1:2" x14ac:dyDescent="0.25">
      <c r="A57" s="30"/>
      <c r="B57" s="30"/>
    </row>
    <row r="58" spans="1:2" x14ac:dyDescent="0.25">
      <c r="A58" s="30"/>
      <c r="B58" s="30"/>
    </row>
    <row r="59" spans="1:2" x14ac:dyDescent="0.25">
      <c r="A59" s="30"/>
      <c r="B59" s="30"/>
    </row>
    <row r="60" spans="1:2" x14ac:dyDescent="0.25">
      <c r="A60" s="30"/>
      <c r="B60" s="30"/>
    </row>
    <row r="61" spans="1:2" x14ac:dyDescent="0.25">
      <c r="A61" s="30"/>
      <c r="B61" s="30"/>
    </row>
    <row r="62" spans="1:2" x14ac:dyDescent="0.25">
      <c r="A62" s="30"/>
      <c r="B62" s="30"/>
    </row>
    <row r="63" spans="1:2" x14ac:dyDescent="0.25">
      <c r="A63" s="30"/>
      <c r="B63" s="30"/>
    </row>
    <row r="64" spans="1:2" x14ac:dyDescent="0.25">
      <c r="A64" s="30"/>
      <c r="B64" s="30"/>
    </row>
    <row r="65" spans="1:2" x14ac:dyDescent="0.25">
      <c r="A65" s="30"/>
      <c r="B65" s="30"/>
    </row>
    <row r="66" spans="1:2" x14ac:dyDescent="0.25">
      <c r="A66" s="30"/>
      <c r="B66" s="30"/>
    </row>
    <row r="67" spans="1:2" x14ac:dyDescent="0.25">
      <c r="A67" s="30"/>
      <c r="B67" s="30"/>
    </row>
    <row r="68" spans="1:2" x14ac:dyDescent="0.25">
      <c r="A68" s="30"/>
      <c r="B68" s="30"/>
    </row>
    <row r="69" spans="1:2" x14ac:dyDescent="0.25">
      <c r="A69" s="30"/>
      <c r="B69" s="30"/>
    </row>
    <row r="70" spans="1:2" x14ac:dyDescent="0.25">
      <c r="A70" s="30"/>
      <c r="B70" s="30"/>
    </row>
    <row r="71" spans="1:2" x14ac:dyDescent="0.25">
      <c r="A71" s="30"/>
      <c r="B71" s="30"/>
    </row>
    <row r="72" spans="1:2" x14ac:dyDescent="0.25">
      <c r="A72" s="30"/>
      <c r="B72" s="30"/>
    </row>
    <row r="73" spans="1:2" x14ac:dyDescent="0.25">
      <c r="A73" s="30"/>
      <c r="B73" s="30"/>
    </row>
    <row r="74" spans="1:2" x14ac:dyDescent="0.25">
      <c r="A74" s="30"/>
      <c r="B74" s="30"/>
    </row>
    <row r="75" spans="1:2" x14ac:dyDescent="0.25">
      <c r="A75" s="30"/>
      <c r="B75" s="30"/>
    </row>
    <row r="76" spans="1:2" x14ac:dyDescent="0.25">
      <c r="A76" s="30"/>
      <c r="B76" s="30"/>
    </row>
    <row r="77" spans="1:2" x14ac:dyDescent="0.25">
      <c r="A77" s="30"/>
      <c r="B77" s="30"/>
    </row>
    <row r="78" spans="1:2" x14ac:dyDescent="0.25">
      <c r="A78" s="30"/>
      <c r="B78" s="30"/>
    </row>
    <row r="79" spans="1:2" x14ac:dyDescent="0.25">
      <c r="A79" s="30"/>
      <c r="B79" s="30"/>
    </row>
    <row r="80" spans="1:2" x14ac:dyDescent="0.25">
      <c r="A80" s="30"/>
      <c r="B80" s="30"/>
    </row>
    <row r="81" spans="1:2" x14ac:dyDescent="0.25">
      <c r="A81" s="30"/>
      <c r="B81" s="30"/>
    </row>
    <row r="82" spans="1:2" x14ac:dyDescent="0.25">
      <c r="A82" s="30"/>
      <c r="B82" s="30"/>
    </row>
    <row r="83" spans="1:2" x14ac:dyDescent="0.25">
      <c r="A83" s="30"/>
      <c r="B83" s="30"/>
    </row>
    <row r="84" spans="1:2" x14ac:dyDescent="0.25">
      <c r="A84" s="30"/>
      <c r="B84" s="30"/>
    </row>
    <row r="85" spans="1:2" x14ac:dyDescent="0.25">
      <c r="A85" s="30"/>
      <c r="B85" s="30"/>
    </row>
    <row r="86" spans="1:2" x14ac:dyDescent="0.25">
      <c r="A86" s="30"/>
      <c r="B86" s="30"/>
    </row>
    <row r="87" spans="1:2" x14ac:dyDescent="0.25">
      <c r="A87" s="30"/>
      <c r="B87" s="30"/>
    </row>
    <row r="88" spans="1:2" x14ac:dyDescent="0.25">
      <c r="A88" s="30"/>
      <c r="B88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9AFE-4399-4C4F-B31C-E20F8EA88433}">
  <dimension ref="A1:C7"/>
  <sheetViews>
    <sheetView tabSelected="1" zoomScale="79" workbookViewId="0">
      <selection activeCell="B2" sqref="B2"/>
    </sheetView>
  </sheetViews>
  <sheetFormatPr defaultRowHeight="15" x14ac:dyDescent="0.25"/>
  <cols>
    <col min="1" max="1" width="33.28515625" bestFit="1" customWidth="1"/>
    <col min="2" max="2" width="79.85546875" bestFit="1" customWidth="1"/>
    <col min="3" max="4" width="12.42578125" bestFit="1" customWidth="1"/>
    <col min="5" max="5" width="12.140625" bestFit="1" customWidth="1"/>
    <col min="6" max="6" width="6" bestFit="1" customWidth="1"/>
    <col min="7" max="7" width="26.42578125" bestFit="1" customWidth="1"/>
    <col min="8" max="8" width="33.28515625" bestFit="1" customWidth="1"/>
    <col min="9" max="9" width="6" bestFit="1" customWidth="1"/>
    <col min="10" max="10" width="36.7109375" bestFit="1" customWidth="1"/>
    <col min="11" max="11" width="20.28515625" bestFit="1" customWidth="1"/>
    <col min="12" max="12" width="4.85546875" bestFit="1" customWidth="1"/>
    <col min="13" max="13" width="23.42578125" bestFit="1" customWidth="1"/>
    <col min="14" max="14" width="25.5703125" bestFit="1" customWidth="1"/>
    <col min="15" max="15" width="28.42578125" bestFit="1" customWidth="1"/>
    <col min="16" max="16" width="18.5703125" bestFit="1" customWidth="1"/>
    <col min="17" max="17" width="4.85546875" bestFit="1" customWidth="1"/>
    <col min="18" max="18" width="21.5703125" bestFit="1" customWidth="1"/>
    <col min="19" max="19" width="16.140625" bestFit="1" customWidth="1"/>
    <col min="20" max="20" width="4.85546875" bestFit="1" customWidth="1"/>
    <col min="21" max="21" width="19.140625" bestFit="1" customWidth="1"/>
    <col min="22" max="22" width="17.85546875" bestFit="1" customWidth="1"/>
    <col min="23" max="23" width="4.85546875" bestFit="1" customWidth="1"/>
    <col min="24" max="24" width="20.7109375" bestFit="1" customWidth="1"/>
    <col min="25" max="25" width="21.7109375" bestFit="1" customWidth="1"/>
    <col min="26" max="26" width="4.85546875" bestFit="1" customWidth="1"/>
    <col min="27" max="27" width="25.140625" bestFit="1" customWidth="1"/>
    <col min="28" max="28" width="32.7109375" bestFit="1" customWidth="1"/>
    <col min="29" max="30" width="6" bestFit="1" customWidth="1"/>
    <col min="31" max="31" width="35.5703125" bestFit="1" customWidth="1"/>
    <col min="32" max="32" width="33.5703125" bestFit="1" customWidth="1"/>
    <col min="33" max="33" width="6" bestFit="1" customWidth="1"/>
    <col min="34" max="34" width="36.42578125" bestFit="1" customWidth="1"/>
    <col min="35" max="35" width="34" bestFit="1" customWidth="1"/>
    <col min="36" max="36" width="36.85546875" bestFit="1" customWidth="1"/>
    <col min="37" max="37" width="25.5703125" bestFit="1" customWidth="1"/>
    <col min="38" max="38" width="28.7109375" bestFit="1" customWidth="1"/>
    <col min="39" max="39" width="18.85546875" bestFit="1" customWidth="1"/>
    <col min="40" max="40" width="4.85546875" bestFit="1" customWidth="1"/>
    <col min="41" max="41" width="21.85546875" bestFit="1" customWidth="1"/>
    <col min="42" max="42" width="14.7109375" bestFit="1" customWidth="1"/>
    <col min="43" max="43" width="17.85546875" bestFit="1" customWidth="1"/>
    <col min="44" max="44" width="25.85546875" bestFit="1" customWidth="1"/>
    <col min="45" max="45" width="28.7109375" bestFit="1" customWidth="1"/>
    <col min="46" max="46" width="25.28515625" bestFit="1" customWidth="1"/>
    <col min="47" max="47" width="28.28515625" bestFit="1" customWidth="1"/>
    <col min="48" max="48" width="24.7109375" bestFit="1" customWidth="1"/>
    <col min="49" max="49" width="4.85546875" bestFit="1" customWidth="1"/>
    <col min="50" max="50" width="27.85546875" bestFit="1" customWidth="1"/>
    <col min="51" max="51" width="18.85546875" bestFit="1" customWidth="1"/>
    <col min="52" max="52" width="22.140625" bestFit="1" customWidth="1"/>
    <col min="53" max="53" width="14" bestFit="1" customWidth="1"/>
    <col min="54" max="54" width="6" bestFit="1" customWidth="1"/>
    <col min="55" max="55" width="16.85546875" bestFit="1" customWidth="1"/>
    <col min="56" max="56" width="12.140625" bestFit="1" customWidth="1"/>
    <col min="57" max="57" width="11.85546875" bestFit="1" customWidth="1"/>
    <col min="59" max="59" width="11.85546875" bestFit="1" customWidth="1"/>
    <col min="61" max="61" width="11.85546875" bestFit="1" customWidth="1"/>
    <col min="63" max="63" width="11.85546875" bestFit="1" customWidth="1"/>
    <col min="65" max="65" width="11.85546875" bestFit="1" customWidth="1"/>
    <col min="67" max="67" width="11.85546875" bestFit="1" customWidth="1"/>
    <col min="69" max="69" width="11.85546875" bestFit="1" customWidth="1"/>
    <col min="70" max="70" width="8.7109375" bestFit="1" customWidth="1"/>
    <col min="71" max="71" width="11.42578125" bestFit="1" customWidth="1"/>
    <col min="72" max="72" width="11.85546875" bestFit="1" customWidth="1"/>
  </cols>
  <sheetData>
    <row r="1" spans="1:3" x14ac:dyDescent="0.25">
      <c r="A1" s="25" t="s">
        <v>5</v>
      </c>
      <c r="B1" t="s">
        <v>25</v>
      </c>
    </row>
    <row r="3" spans="1:3" x14ac:dyDescent="0.25">
      <c r="A3" s="25" t="s">
        <v>130</v>
      </c>
      <c r="B3" s="25" t="s">
        <v>129</v>
      </c>
    </row>
    <row r="4" spans="1:3" x14ac:dyDescent="0.25">
      <c r="A4" s="25" t="s">
        <v>131</v>
      </c>
      <c r="B4" t="s">
        <v>128</v>
      </c>
      <c r="C4" t="s">
        <v>124</v>
      </c>
    </row>
    <row r="5" spans="1:3" x14ac:dyDescent="0.25">
      <c r="A5" s="26" t="s">
        <v>122</v>
      </c>
      <c r="B5" s="27">
        <v>780</v>
      </c>
      <c r="C5" s="27">
        <v>780</v>
      </c>
    </row>
    <row r="6" spans="1:3" x14ac:dyDescent="0.25">
      <c r="A6" s="26" t="s">
        <v>107</v>
      </c>
      <c r="B6" s="27">
        <v>486</v>
      </c>
      <c r="C6" s="27">
        <v>486</v>
      </c>
    </row>
    <row r="7" spans="1:3" x14ac:dyDescent="0.25">
      <c r="A7" s="26" t="s">
        <v>124</v>
      </c>
      <c r="B7" s="27">
        <v>1266</v>
      </c>
      <c r="C7" s="27">
        <v>1266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7148-4404-4982-A86B-DC74D86344E8}">
  <dimension ref="A1:E41"/>
  <sheetViews>
    <sheetView workbookViewId="0">
      <selection activeCell="E1" sqref="E1:E20"/>
    </sheetView>
  </sheetViews>
  <sheetFormatPr defaultRowHeight="15" x14ac:dyDescent="0.25"/>
  <cols>
    <col min="1" max="1" width="60.85546875" bestFit="1" customWidth="1"/>
    <col min="5" max="5" width="31.140625" bestFit="1" customWidth="1"/>
  </cols>
  <sheetData>
    <row r="1" spans="1:5" x14ac:dyDescent="0.25">
      <c r="E1" t="s">
        <v>97</v>
      </c>
    </row>
    <row r="2" spans="1:5" x14ac:dyDescent="0.25">
      <c r="A2" t="s">
        <v>21</v>
      </c>
      <c r="E2" t="s">
        <v>112</v>
      </c>
    </row>
    <row r="3" spans="1:5" x14ac:dyDescent="0.25">
      <c r="A3" t="s">
        <v>23</v>
      </c>
      <c r="E3" t="s">
        <v>99</v>
      </c>
    </row>
    <row r="4" spans="1:5" x14ac:dyDescent="0.25">
      <c r="A4" t="s">
        <v>24</v>
      </c>
      <c r="E4" t="s">
        <v>107</v>
      </c>
    </row>
    <row r="5" spans="1:5" x14ac:dyDescent="0.25">
      <c r="A5" t="s">
        <v>28</v>
      </c>
      <c r="E5" t="s">
        <v>93</v>
      </c>
    </row>
    <row r="6" spans="1:5" x14ac:dyDescent="0.25">
      <c r="A6" t="s">
        <v>43</v>
      </c>
      <c r="E6" t="s">
        <v>101</v>
      </c>
    </row>
    <row r="7" spans="1:5" x14ac:dyDescent="0.25">
      <c r="A7" t="s">
        <v>26</v>
      </c>
      <c r="E7" t="s">
        <v>106</v>
      </c>
    </row>
    <row r="8" spans="1:5" x14ac:dyDescent="0.25">
      <c r="A8" t="s">
        <v>30</v>
      </c>
      <c r="E8" t="s">
        <v>100</v>
      </c>
    </row>
    <row r="9" spans="1:5" x14ac:dyDescent="0.25">
      <c r="A9" t="s">
        <v>27</v>
      </c>
      <c r="E9" t="s">
        <v>96</v>
      </c>
    </row>
    <row r="10" spans="1:5" x14ac:dyDescent="0.25">
      <c r="A10" t="s">
        <v>29</v>
      </c>
      <c r="E10" t="s">
        <v>104</v>
      </c>
    </row>
    <row r="11" spans="1:5" x14ac:dyDescent="0.25">
      <c r="A11" t="s">
        <v>44</v>
      </c>
      <c r="E11" t="s">
        <v>103</v>
      </c>
    </row>
    <row r="12" spans="1:5" x14ac:dyDescent="0.25">
      <c r="A12" t="s">
        <v>42</v>
      </c>
      <c r="E12" t="s">
        <v>105</v>
      </c>
    </row>
    <row r="13" spans="1:5" x14ac:dyDescent="0.25">
      <c r="A13" t="s">
        <v>41</v>
      </c>
      <c r="E13" t="s">
        <v>111</v>
      </c>
    </row>
    <row r="14" spans="1:5" x14ac:dyDescent="0.25">
      <c r="A14" t="s">
        <v>36</v>
      </c>
      <c r="E14" t="s">
        <v>94</v>
      </c>
    </row>
    <row r="15" spans="1:5" x14ac:dyDescent="0.25">
      <c r="A15" t="s">
        <v>38</v>
      </c>
      <c r="E15" t="s">
        <v>98</v>
      </c>
    </row>
    <row r="16" spans="1:5" x14ac:dyDescent="0.25">
      <c r="A16" t="s">
        <v>37</v>
      </c>
      <c r="E16" t="s">
        <v>109</v>
      </c>
    </row>
    <row r="17" spans="1:5" x14ac:dyDescent="0.25">
      <c r="A17" t="s">
        <v>35</v>
      </c>
      <c r="E17" t="s">
        <v>108</v>
      </c>
    </row>
    <row r="18" spans="1:5" x14ac:dyDescent="0.25">
      <c r="A18" t="s">
        <v>33</v>
      </c>
      <c r="E18" t="s">
        <v>110</v>
      </c>
    </row>
    <row r="19" spans="1:5" x14ac:dyDescent="0.25">
      <c r="A19" t="s">
        <v>46</v>
      </c>
      <c r="E19" t="s">
        <v>102</v>
      </c>
    </row>
    <row r="20" spans="1:5" x14ac:dyDescent="0.25">
      <c r="A20" t="s">
        <v>39</v>
      </c>
      <c r="E20" t="s">
        <v>95</v>
      </c>
    </row>
    <row r="21" spans="1:5" x14ac:dyDescent="0.25">
      <c r="A21" t="s">
        <v>31</v>
      </c>
    </row>
    <row r="22" spans="1:5" x14ac:dyDescent="0.25">
      <c r="A22" t="s">
        <v>25</v>
      </c>
    </row>
    <row r="23" spans="1:5" x14ac:dyDescent="0.25">
      <c r="A23" t="s">
        <v>40</v>
      </c>
    </row>
    <row r="24" spans="1:5" x14ac:dyDescent="0.25">
      <c r="A24" t="s">
        <v>32</v>
      </c>
    </row>
    <row r="25" spans="1:5" x14ac:dyDescent="0.25">
      <c r="A25" t="s">
        <v>34</v>
      </c>
    </row>
    <row r="26" spans="1:5" x14ac:dyDescent="0.25">
      <c r="A26" t="s">
        <v>45</v>
      </c>
    </row>
    <row r="27" spans="1:5" x14ac:dyDescent="0.25">
      <c r="A27" t="s">
        <v>18</v>
      </c>
    </row>
    <row r="28" spans="1:5" x14ac:dyDescent="0.25">
      <c r="A28" t="s">
        <v>15</v>
      </c>
    </row>
    <row r="29" spans="1:5" x14ac:dyDescent="0.25">
      <c r="A29" t="s">
        <v>12</v>
      </c>
    </row>
    <row r="30" spans="1:5" x14ac:dyDescent="0.25">
      <c r="A30" t="s">
        <v>11</v>
      </c>
    </row>
    <row r="31" spans="1:5" x14ac:dyDescent="0.25">
      <c r="A31" t="s">
        <v>14</v>
      </c>
    </row>
    <row r="32" spans="1:5" x14ac:dyDescent="0.25">
      <c r="A32" t="s">
        <v>13</v>
      </c>
    </row>
    <row r="33" spans="1:1" x14ac:dyDescent="0.25">
      <c r="A33" t="s">
        <v>9</v>
      </c>
    </row>
    <row r="34" spans="1:1" x14ac:dyDescent="0.25">
      <c r="A34" t="s">
        <v>19</v>
      </c>
    </row>
    <row r="35" spans="1:1" x14ac:dyDescent="0.25">
      <c r="A35" t="s">
        <v>47</v>
      </c>
    </row>
    <row r="36" spans="1:1" x14ac:dyDescent="0.25">
      <c r="A36" t="s">
        <v>17</v>
      </c>
    </row>
    <row r="37" spans="1:1" x14ac:dyDescent="0.25">
      <c r="A37" t="s">
        <v>48</v>
      </c>
    </row>
    <row r="38" spans="1:1" x14ac:dyDescent="0.25">
      <c r="A38" t="s">
        <v>22</v>
      </c>
    </row>
    <row r="39" spans="1:1" x14ac:dyDescent="0.25">
      <c r="A39" t="s">
        <v>10</v>
      </c>
    </row>
    <row r="40" spans="1:1" x14ac:dyDescent="0.25">
      <c r="A40" t="s">
        <v>20</v>
      </c>
    </row>
    <row r="41" spans="1:1" x14ac:dyDescent="0.25">
      <c r="A41" t="s">
        <v>16</v>
      </c>
    </row>
  </sheetData>
  <sortState xmlns:xlrd2="http://schemas.microsoft.com/office/spreadsheetml/2017/richdata2" ref="E1:E20">
    <sortCondition ref="E20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Снабжение</vt:lpstr>
      <vt:lpstr>Материалы</vt:lpstr>
      <vt:lpstr>Подразделение</vt:lpstr>
      <vt:lpstr>Сводная таблица №1</vt:lpstr>
      <vt:lpstr>Сводная таблица №2</vt:lpstr>
      <vt:lpstr>Лист4</vt:lpstr>
      <vt:lpstr>Материалы</vt:lpstr>
      <vt:lpstr>Подразделение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Kikuzawa See You</dc:creator>
  <cp:lastModifiedBy>Kikuzawa See You</cp:lastModifiedBy>
  <dcterms:created xsi:type="dcterms:W3CDTF">2023-03-18T19:01:44Z</dcterms:created>
  <dcterms:modified xsi:type="dcterms:W3CDTF">2023-03-25T20:12:27Z</dcterms:modified>
</cp:coreProperties>
</file>