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72" windowWidth="15576" windowHeight="97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Sheet1!$A$1:$O$59</definedName>
  </definedNames>
  <calcPr calcId="125725"/>
</workbook>
</file>

<file path=xl/calcChain.xml><?xml version="1.0" encoding="utf-8"?>
<calcChain xmlns="http://schemas.openxmlformats.org/spreadsheetml/2006/main">
  <c r="G2" i="1"/>
  <c r="I52"/>
  <c r="I51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I3" s="1"/>
  <c r="G3"/>
  <c r="H2"/>
  <c r="I2" s="1"/>
  <c r="D51"/>
  <c r="D50"/>
  <c r="I50" s="1"/>
  <c r="K50" s="1"/>
  <c r="D49"/>
  <c r="I49" s="1"/>
  <c r="K49" s="1"/>
  <c r="D48"/>
  <c r="I48" s="1"/>
  <c r="K48" s="1"/>
  <c r="D47"/>
  <c r="I47" s="1"/>
  <c r="K47" s="1"/>
  <c r="D46"/>
  <c r="I46" s="1"/>
  <c r="K46" s="1"/>
  <c r="C37" i="3"/>
  <c r="C36"/>
  <c r="C27"/>
  <c r="C35"/>
  <c r="C17"/>
  <c r="C26"/>
  <c r="C14"/>
  <c r="C18"/>
  <c r="C31"/>
  <c r="C34"/>
  <c r="C24"/>
  <c r="C23"/>
  <c r="C32"/>
  <c r="C29"/>
  <c r="C30"/>
  <c r="C28"/>
  <c r="C33"/>
  <c r="C22"/>
  <c r="C10"/>
  <c r="C19"/>
  <c r="C15"/>
  <c r="C21"/>
  <c r="C11"/>
  <c r="C12"/>
  <c r="C16"/>
  <c r="C8"/>
  <c r="C6"/>
  <c r="C13"/>
  <c r="C9"/>
  <c r="C5"/>
  <c r="C25"/>
  <c r="C3"/>
  <c r="C20"/>
  <c r="C4"/>
  <c r="C7"/>
  <c r="C2"/>
  <c r="C1"/>
  <c r="D19" i="1"/>
  <c r="K19" s="1"/>
  <c r="D37"/>
  <c r="D52"/>
  <c r="K52" s="1"/>
  <c r="K51"/>
  <c r="D45"/>
  <c r="D44"/>
  <c r="D43"/>
  <c r="D42"/>
  <c r="D41"/>
  <c r="D40"/>
  <c r="D39"/>
  <c r="D38"/>
  <c r="D36"/>
  <c r="D35"/>
  <c r="D34"/>
  <c r="D33"/>
  <c r="K33" s="1"/>
  <c r="D32"/>
  <c r="D31"/>
  <c r="D30"/>
  <c r="D29"/>
  <c r="D28"/>
  <c r="D27"/>
  <c r="D26"/>
  <c r="D25"/>
  <c r="D24"/>
  <c r="D23"/>
  <c r="K23" s="1"/>
  <c r="D22"/>
  <c r="K22" s="1"/>
  <c r="D21"/>
  <c r="K21" s="1"/>
  <c r="D20"/>
  <c r="K20" s="1"/>
  <c r="D18"/>
  <c r="K18" s="1"/>
  <c r="D17"/>
  <c r="K17" s="1"/>
  <c r="D16"/>
  <c r="D15"/>
  <c r="K15" s="1"/>
  <c r="D14"/>
  <c r="K14" s="1"/>
  <c r="D13"/>
  <c r="K13" s="1"/>
  <c r="D12"/>
  <c r="D11"/>
  <c r="K11" s="1"/>
  <c r="D10"/>
  <c r="K10" s="1"/>
  <c r="D9"/>
  <c r="K9" s="1"/>
  <c r="D8"/>
  <c r="D7"/>
  <c r="K7" s="1"/>
  <c r="D6"/>
  <c r="K6" s="1"/>
  <c r="D5"/>
  <c r="K5" s="1"/>
  <c r="D4"/>
  <c r="K4" s="1"/>
  <c r="D2"/>
  <c r="D3"/>
  <c r="J53"/>
  <c r="K3" l="1"/>
  <c r="K2"/>
  <c r="K35"/>
  <c r="K43"/>
  <c r="K39"/>
  <c r="K37"/>
  <c r="K32"/>
  <c r="K31"/>
  <c r="K29"/>
  <c r="K26"/>
  <c r="K28"/>
  <c r="K27"/>
  <c r="K42"/>
  <c r="K41"/>
  <c r="K38"/>
  <c r="K8"/>
  <c r="K12"/>
  <c r="K24"/>
  <c r="K36"/>
  <c r="K16"/>
  <c r="K45"/>
  <c r="K34"/>
  <c r="K44" l="1"/>
  <c r="K30"/>
  <c r="K25"/>
  <c r="K40" l="1"/>
  <c r="K53" l="1"/>
</calcChain>
</file>

<file path=xl/sharedStrings.xml><?xml version="1.0" encoding="utf-8"?>
<sst xmlns="http://schemas.openxmlformats.org/spreadsheetml/2006/main" count="226" uniqueCount="108">
  <si>
    <t>Block</t>
  </si>
  <si>
    <t>Def Qty</t>
  </si>
  <si>
    <t>Min Qty</t>
  </si>
  <si>
    <t>Max Qty</t>
  </si>
  <si>
    <t>Min Price</t>
  </si>
  <si>
    <t>Max Price</t>
  </si>
  <si>
    <t>ID</t>
  </si>
  <si>
    <t>QUANTITY</t>
  </si>
  <si>
    <t>TOTAL</t>
  </si>
  <si>
    <t>INK_SACK(0)</t>
  </si>
  <si>
    <t>COCOA_BEANS(3)</t>
  </si>
  <si>
    <t>LAPIS_LAZULI(4)</t>
  </si>
  <si>
    <t>WHITE_WOOL(0)</t>
  </si>
  <si>
    <t>YELLOW_FLOWER</t>
  </si>
  <si>
    <t>GRASS</t>
  </si>
  <si>
    <t>DIRT</t>
  </si>
  <si>
    <t>COBBLESTONE</t>
  </si>
  <si>
    <t>SAPLING</t>
  </si>
  <si>
    <t>WATER</t>
  </si>
  <si>
    <t>LAVA</t>
  </si>
  <si>
    <t>SAND</t>
  </si>
  <si>
    <t>GRAVEL</t>
  </si>
  <si>
    <t>GOLD_ORE</t>
  </si>
  <si>
    <t>IRON_ORE</t>
  </si>
  <si>
    <t>LOG</t>
  </si>
  <si>
    <t>GREEN_RECORD</t>
  </si>
  <si>
    <t>GOLD_RECORD</t>
  </si>
  <si>
    <t>BONE</t>
  </si>
  <si>
    <t>RAW_FISH</t>
  </si>
  <si>
    <t>GLOWSTONE_DUST</t>
  </si>
  <si>
    <t>EGG</t>
  </si>
  <si>
    <t>SLIME_BALL</t>
  </si>
  <si>
    <t>SUGAR_CANE</t>
  </si>
  <si>
    <t>CLAY_BALL</t>
  </si>
  <si>
    <t>LEATHER</t>
  </si>
  <si>
    <t>SNOW_BALL</t>
  </si>
  <si>
    <t>REDSTONE</t>
  </si>
  <si>
    <t>SADDLE</t>
  </si>
  <si>
    <t>RED_ROSE</t>
  </si>
  <si>
    <t>BROWN_MUSHROOM</t>
  </si>
  <si>
    <t>RED_MUSHROOM</t>
  </si>
  <si>
    <t>MOSSY_COBBLESTONE</t>
  </si>
  <si>
    <t>CACTUS</t>
  </si>
  <si>
    <t>PUMPKIN</t>
  </si>
  <si>
    <t>NETHERRACK</t>
  </si>
  <si>
    <t>SOUL_SAND</t>
  </si>
  <si>
    <t>APPLE</t>
  </si>
  <si>
    <t>COAL</t>
  </si>
  <si>
    <t>DIAMOND</t>
  </si>
  <si>
    <t>PORK</t>
  </si>
  <si>
    <t>FLINT</t>
  </si>
  <si>
    <t>SEEDS</t>
  </si>
  <si>
    <t>SULPHUR</t>
  </si>
  <si>
    <t>FEATHER</t>
  </si>
  <si>
    <t>STRING</t>
  </si>
  <si>
    <t>Totals:</t>
  </si>
  <si>
    <t>Credits</t>
  </si>
  <si>
    <t>Credits ea.</t>
  </si>
  <si>
    <t>How Rare</t>
  </si>
  <si>
    <t>(Least)</t>
  </si>
  <si>
    <t>(Most)</t>
  </si>
  <si>
    <t>Air</t>
  </si>
  <si>
    <t>Stone</t>
  </si>
  <si>
    <t>Grass</t>
  </si>
  <si>
    <t>Dirt</t>
  </si>
  <si>
    <t>Cobblestone</t>
  </si>
  <si>
    <t>Bedrock</t>
  </si>
  <si>
    <t>Water</t>
  </si>
  <si>
    <t>StationaryWater</t>
  </si>
  <si>
    <t>Lava</t>
  </si>
  <si>
    <t>StationaryLava</t>
  </si>
  <si>
    <t>Sand</t>
  </si>
  <si>
    <t>Gravel</t>
  </si>
  <si>
    <t>GoldOre</t>
  </si>
  <si>
    <t>IronOre</t>
  </si>
  <si>
    <t>CoalOre</t>
  </si>
  <si>
    <t>Log</t>
  </si>
  <si>
    <t>Leaves</t>
  </si>
  <si>
    <t>LapisLazuliOre</t>
  </si>
  <si>
    <t>Sandstone</t>
  </si>
  <si>
    <t>None</t>
  </si>
  <si>
    <t>YellowFlower</t>
  </si>
  <si>
    <t>RedRose</t>
  </si>
  <si>
    <t>RedMushroom</t>
  </si>
  <si>
    <t>BrownMushroom</t>
  </si>
  <si>
    <t>MossyCobblestone</t>
  </si>
  <si>
    <t>Obsidian</t>
  </si>
  <si>
    <t>MobSpawner</t>
  </si>
  <si>
    <t>Chest</t>
  </si>
  <si>
    <t>DiamondOre</t>
  </si>
  <si>
    <t>RedstoneOre</t>
  </si>
  <si>
    <t>Snow</t>
  </si>
  <si>
    <t>Ice</t>
  </si>
  <si>
    <t>Cactus</t>
  </si>
  <si>
    <t>Clay</t>
  </si>
  <si>
    <t>Reed</t>
  </si>
  <si>
    <t>Pumpkin</t>
  </si>
  <si>
    <t>Average</t>
  </si>
  <si>
    <t>Infinity</t>
  </si>
  <si>
    <t>WATERMELON</t>
  </si>
  <si>
    <t>PUMPKIN_SEEDS</t>
  </si>
  <si>
    <t>RAW_BEEF</t>
  </si>
  <si>
    <t>RAW_CHICKEN</t>
  </si>
  <si>
    <t>ZOMBIE_FLESH</t>
  </si>
  <si>
    <t>Ratio to Cobblestone</t>
  </si>
  <si>
    <t>Normally Unobtainable items</t>
  </si>
  <si>
    <t>Renewable resource</t>
  </si>
  <si>
    <t>Modifiable section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</si>
</sst>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>
      <alignment horizontal="center"/>
    </xf>
    <xf numFmtId="0" fontId="0" fillId="6" borderId="5" xfId="0" applyFill="1" applyBorder="1"/>
    <xf numFmtId="0" fontId="0" fillId="6" borderId="5" xfId="0" applyFont="1" applyFill="1" applyBorder="1"/>
    <xf numFmtId="0" fontId="2" fillId="0" borderId="1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8" xfId="0" applyFont="1" applyBorder="1"/>
    <xf numFmtId="0" fontId="9" fillId="0" borderId="4" xfId="0" applyFont="1" applyBorder="1"/>
    <xf numFmtId="4" fontId="7" fillId="6" borderId="7" xfId="0" applyNumberFormat="1" applyFont="1" applyFill="1" applyBorder="1"/>
    <xf numFmtId="4" fontId="7" fillId="6" borderId="13" xfId="0" applyNumberFormat="1" applyFont="1" applyFill="1" applyBorder="1"/>
    <xf numFmtId="3" fontId="1" fillId="0" borderId="3" xfId="0" applyNumberFormat="1" applyFont="1" applyBorder="1"/>
    <xf numFmtId="0" fontId="0" fillId="6" borderId="6" xfId="0" applyFill="1" applyBorder="1"/>
    <xf numFmtId="0" fontId="0" fillId="0" borderId="6" xfId="0" applyBorder="1"/>
    <xf numFmtId="0" fontId="6" fillId="0" borderId="6" xfId="0" applyFont="1" applyBorder="1"/>
    <xf numFmtId="0" fontId="6" fillId="6" borderId="6" xfId="0" applyFont="1" applyFill="1" applyBorder="1"/>
    <xf numFmtId="0" fontId="3" fillId="6" borderId="6" xfId="0" applyFont="1" applyFill="1" applyBorder="1"/>
    <xf numFmtId="0" fontId="0" fillId="6" borderId="8" xfId="0" applyFill="1" applyBorder="1"/>
    <xf numFmtId="0" fontId="2" fillId="0" borderId="21" xfId="0" applyFont="1" applyBorder="1" applyAlignment="1">
      <alignment horizontal="right"/>
    </xf>
    <xf numFmtId="4" fontId="8" fillId="6" borderId="6" xfId="0" applyNumberFormat="1" applyFont="1" applyFill="1" applyBorder="1" applyAlignment="1">
      <alignment horizontal="right"/>
    </xf>
    <xf numFmtId="0" fontId="3" fillId="6" borderId="19" xfId="0" applyFont="1" applyFill="1" applyBorder="1"/>
    <xf numFmtId="0" fontId="2" fillId="2" borderId="9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16" fontId="0" fillId="0" borderId="0" xfId="0" applyNumberFormat="1"/>
    <xf numFmtId="0" fontId="6" fillId="6" borderId="23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4" xfId="0" applyNumberFormat="1" applyBorder="1"/>
    <xf numFmtId="0" fontId="2" fillId="0" borderId="12" xfId="0" applyFont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Border="1"/>
    <xf numFmtId="0" fontId="2" fillId="4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35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8" borderId="5" xfId="0" applyFont="1" applyFill="1" applyBorder="1"/>
    <xf numFmtId="0" fontId="0" fillId="8" borderId="5" xfId="0" applyFill="1" applyBorder="1"/>
    <xf numFmtId="0" fontId="0" fillId="8" borderId="8" xfId="0" applyFont="1" applyFill="1" applyBorder="1"/>
    <xf numFmtId="0" fontId="2" fillId="8" borderId="15" xfId="0" applyFont="1" applyFill="1" applyBorder="1"/>
    <xf numFmtId="0" fontId="4" fillId="8" borderId="15" xfId="0" applyFont="1" applyFill="1" applyBorder="1"/>
    <xf numFmtId="0" fontId="2" fillId="8" borderId="20" xfId="0" applyFont="1" applyFill="1" applyBorder="1"/>
    <xf numFmtId="0" fontId="0" fillId="4" borderId="1" xfId="0" applyFill="1" applyBorder="1"/>
    <xf numFmtId="0" fontId="0" fillId="8" borderId="14" xfId="0" applyFill="1" applyBorder="1"/>
    <xf numFmtId="0" fontId="0" fillId="7" borderId="1" xfId="0" applyFill="1" applyBorder="1"/>
    <xf numFmtId="0" fontId="0" fillId="9" borderId="6" xfId="0" applyFill="1" applyBorder="1"/>
    <xf numFmtId="0" fontId="0" fillId="9" borderId="5" xfId="0" applyFill="1" applyBorder="1"/>
    <xf numFmtId="0" fontId="0" fillId="9" borderId="5" xfId="0" applyFont="1" applyFill="1" applyBorder="1"/>
    <xf numFmtId="4" fontId="8" fillId="9" borderId="6" xfId="0" applyNumberFormat="1" applyFont="1" applyFill="1" applyBorder="1" applyAlignment="1">
      <alignment horizontal="right"/>
    </xf>
    <xf numFmtId="4" fontId="7" fillId="9" borderId="7" xfId="0" applyNumberFormat="1" applyFont="1" applyFill="1" applyBorder="1"/>
    <xf numFmtId="0" fontId="6" fillId="9" borderId="6" xfId="0" applyFont="1" applyFill="1" applyBorder="1"/>
    <xf numFmtId="0" fontId="3" fillId="9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9"/>
  <sheetViews>
    <sheetView tabSelected="1" topLeftCell="C1" workbookViewId="0">
      <selection activeCell="J8" sqref="J8"/>
    </sheetView>
  </sheetViews>
  <sheetFormatPr defaultRowHeight="14.4"/>
  <cols>
    <col min="1" max="1" width="5" bestFit="1" customWidth="1"/>
    <col min="2" max="2" width="25" bestFit="1" customWidth="1"/>
    <col min="3" max="3" width="18.77734375" bestFit="1" customWidth="1"/>
    <col min="4" max="4" width="7.6640625" bestFit="1" customWidth="1"/>
    <col min="5" max="5" width="8" bestFit="1" customWidth="1"/>
    <col min="6" max="6" width="8.33203125" bestFit="1" customWidth="1"/>
    <col min="7" max="7" width="9.33203125" bestFit="1" customWidth="1"/>
    <col min="8" max="8" width="9.5546875" bestFit="1" customWidth="1"/>
    <col min="9" max="9" width="10.6640625" bestFit="1" customWidth="1"/>
    <col min="10" max="10" width="10.33203125" customWidth="1"/>
    <col min="11" max="11" width="10.109375" customWidth="1"/>
    <col min="12" max="12" width="11.109375" bestFit="1" customWidth="1"/>
    <col min="13" max="13" width="17.44140625" bestFit="1" customWidth="1"/>
    <col min="14" max="14" width="10.109375" bestFit="1" customWidth="1"/>
    <col min="15" max="16" width="11.44140625" bestFit="1" customWidth="1"/>
    <col min="17" max="17" width="13.21875" bestFit="1" customWidth="1"/>
  </cols>
  <sheetData>
    <row r="1" spans="1:12" ht="15" thickBot="1">
      <c r="A1" s="28" t="s">
        <v>6</v>
      </c>
      <c r="B1" s="1" t="s">
        <v>0</v>
      </c>
      <c r="C1" s="71" t="s">
        <v>104</v>
      </c>
      <c r="D1" s="2" t="s">
        <v>1</v>
      </c>
      <c r="E1" s="76" t="s">
        <v>2</v>
      </c>
      <c r="F1" s="76" t="s">
        <v>3</v>
      </c>
      <c r="G1" s="2" t="s">
        <v>4</v>
      </c>
      <c r="H1" s="9" t="s">
        <v>5</v>
      </c>
      <c r="I1" s="27" t="s">
        <v>57</v>
      </c>
      <c r="J1" s="25" t="s">
        <v>7</v>
      </c>
      <c r="K1" s="26" t="s">
        <v>8</v>
      </c>
      <c r="L1" s="6"/>
    </row>
    <row r="2" spans="1:12">
      <c r="A2" s="69">
        <v>2</v>
      </c>
      <c r="B2" s="16" t="s">
        <v>14</v>
      </c>
      <c r="C2" s="72">
        <v>4200</v>
      </c>
      <c r="D2" s="7">
        <f t="shared" ref="D2:D7" si="0">F2 - (F2 - E2) / 2</f>
        <v>66</v>
      </c>
      <c r="E2" s="77">
        <v>4</v>
      </c>
      <c r="F2" s="77">
        <v>128</v>
      </c>
      <c r="G2" s="8">
        <f>ROUND(C2 - C2 / 10, 0)</f>
        <v>3780</v>
      </c>
      <c r="H2" s="8">
        <f t="shared" ref="H2:H33" si="1">ROUND(C2 + C2 / 10, 0)</f>
        <v>4620</v>
      </c>
      <c r="I2" s="23">
        <f t="shared" ref="I2:I33" si="2">H2 - (D2 - E2) / (F2 - E2) * (H2 - G2)</f>
        <v>4200</v>
      </c>
      <c r="J2" s="80">
        <v>0</v>
      </c>
      <c r="K2" s="13">
        <f>I2 * J2</f>
        <v>0</v>
      </c>
    </row>
    <row r="3" spans="1:12">
      <c r="A3" s="3">
        <v>3</v>
      </c>
      <c r="B3" s="86" t="s">
        <v>15</v>
      </c>
      <c r="C3" s="72">
        <v>10</v>
      </c>
      <c r="D3" s="87">
        <f t="shared" si="0"/>
        <v>2112</v>
      </c>
      <c r="E3" s="78">
        <v>128</v>
      </c>
      <c r="F3" s="78">
        <v>4096</v>
      </c>
      <c r="G3" s="88">
        <f t="shared" ref="G3:G33" si="3">ROUND(C3 - C3 / 10, 0)</f>
        <v>9</v>
      </c>
      <c r="H3" s="88">
        <f t="shared" si="1"/>
        <v>11</v>
      </c>
      <c r="I3" s="89">
        <f t="shared" si="2"/>
        <v>10</v>
      </c>
      <c r="J3" s="80">
        <v>0</v>
      </c>
      <c r="K3" s="90">
        <f t="shared" ref="K3:K18" si="4">I3 * J3</f>
        <v>0</v>
      </c>
    </row>
    <row r="4" spans="1:12">
      <c r="A4" s="3">
        <v>4</v>
      </c>
      <c r="B4" s="16" t="s">
        <v>16</v>
      </c>
      <c r="C4" s="72">
        <v>1</v>
      </c>
      <c r="D4" s="7">
        <f t="shared" si="0"/>
        <v>2112</v>
      </c>
      <c r="E4" s="77">
        <v>128</v>
      </c>
      <c r="F4" s="77">
        <v>4096</v>
      </c>
      <c r="G4" s="8">
        <f t="shared" si="3"/>
        <v>1</v>
      </c>
      <c r="H4" s="8">
        <f t="shared" si="1"/>
        <v>1</v>
      </c>
      <c r="I4" s="23">
        <f t="shared" si="2"/>
        <v>1</v>
      </c>
      <c r="J4" s="80">
        <v>0</v>
      </c>
      <c r="K4" s="13">
        <f t="shared" si="4"/>
        <v>0</v>
      </c>
    </row>
    <row r="5" spans="1:12">
      <c r="A5" s="3">
        <v>6</v>
      </c>
      <c r="B5" s="86" t="s">
        <v>17</v>
      </c>
      <c r="C5" s="72">
        <v>10</v>
      </c>
      <c r="D5" s="87">
        <f t="shared" si="0"/>
        <v>264</v>
      </c>
      <c r="E5" s="77">
        <v>16</v>
      </c>
      <c r="F5" s="77">
        <v>512</v>
      </c>
      <c r="G5" s="88">
        <f t="shared" si="3"/>
        <v>9</v>
      </c>
      <c r="H5" s="88">
        <f t="shared" si="1"/>
        <v>11</v>
      </c>
      <c r="I5" s="89">
        <f t="shared" si="2"/>
        <v>10</v>
      </c>
      <c r="J5" s="80">
        <v>0</v>
      </c>
      <c r="K5" s="90">
        <f t="shared" si="4"/>
        <v>0</v>
      </c>
    </row>
    <row r="6" spans="1:12">
      <c r="A6" s="69">
        <v>8</v>
      </c>
      <c r="B6" s="16" t="s">
        <v>18</v>
      </c>
      <c r="C6" s="72">
        <v>10</v>
      </c>
      <c r="D6" s="7">
        <f t="shared" si="0"/>
        <v>66</v>
      </c>
      <c r="E6" s="77">
        <v>4</v>
      </c>
      <c r="F6" s="77">
        <v>128</v>
      </c>
      <c r="G6" s="8">
        <f t="shared" si="3"/>
        <v>9</v>
      </c>
      <c r="H6" s="8">
        <f t="shared" si="1"/>
        <v>11</v>
      </c>
      <c r="I6" s="23">
        <f t="shared" si="2"/>
        <v>10</v>
      </c>
      <c r="J6" s="80">
        <v>0</v>
      </c>
      <c r="K6" s="13">
        <f t="shared" si="4"/>
        <v>0</v>
      </c>
    </row>
    <row r="7" spans="1:12">
      <c r="A7" s="69">
        <v>10</v>
      </c>
      <c r="B7" s="86" t="s">
        <v>19</v>
      </c>
      <c r="C7" s="72">
        <v>50</v>
      </c>
      <c r="D7" s="87">
        <f t="shared" si="0"/>
        <v>66</v>
      </c>
      <c r="E7" s="77">
        <v>4</v>
      </c>
      <c r="F7" s="77">
        <v>128</v>
      </c>
      <c r="G7" s="88">
        <f t="shared" si="3"/>
        <v>45</v>
      </c>
      <c r="H7" s="88">
        <f t="shared" si="1"/>
        <v>55</v>
      </c>
      <c r="I7" s="89">
        <f t="shared" si="2"/>
        <v>50</v>
      </c>
      <c r="J7" s="80">
        <v>0</v>
      </c>
      <c r="K7" s="90">
        <f t="shared" si="4"/>
        <v>0</v>
      </c>
    </row>
    <row r="8" spans="1:12">
      <c r="A8" s="3">
        <v>12</v>
      </c>
      <c r="B8" s="16" t="s">
        <v>20</v>
      </c>
      <c r="C8" s="72">
        <v>48</v>
      </c>
      <c r="D8" s="7">
        <f t="shared" ref="D8:D11" si="5">F8 - (F8 - E8) / 2</f>
        <v>2112</v>
      </c>
      <c r="E8" s="77">
        <v>128</v>
      </c>
      <c r="F8" s="77">
        <v>4096</v>
      </c>
      <c r="G8" s="8">
        <f t="shared" si="3"/>
        <v>43</v>
      </c>
      <c r="H8" s="8">
        <f t="shared" si="1"/>
        <v>53</v>
      </c>
      <c r="I8" s="23">
        <f t="shared" si="2"/>
        <v>48</v>
      </c>
      <c r="J8" s="80">
        <v>0</v>
      </c>
      <c r="K8" s="13">
        <f t="shared" si="4"/>
        <v>0</v>
      </c>
    </row>
    <row r="9" spans="1:12">
      <c r="A9" s="3">
        <v>13</v>
      </c>
      <c r="B9" s="86" t="s">
        <v>21</v>
      </c>
      <c r="C9" s="72">
        <v>72</v>
      </c>
      <c r="D9" s="87">
        <f t="shared" si="5"/>
        <v>264</v>
      </c>
      <c r="E9" s="77">
        <v>16</v>
      </c>
      <c r="F9" s="77">
        <v>512</v>
      </c>
      <c r="G9" s="88">
        <f t="shared" si="3"/>
        <v>65</v>
      </c>
      <c r="H9" s="88">
        <f t="shared" si="1"/>
        <v>79</v>
      </c>
      <c r="I9" s="89">
        <f t="shared" si="2"/>
        <v>72</v>
      </c>
      <c r="J9" s="80">
        <v>0</v>
      </c>
      <c r="K9" s="90">
        <f t="shared" si="4"/>
        <v>0</v>
      </c>
    </row>
    <row r="10" spans="1:12">
      <c r="A10" s="3">
        <v>14</v>
      </c>
      <c r="B10" s="16" t="s">
        <v>22</v>
      </c>
      <c r="C10" s="72">
        <v>3000</v>
      </c>
      <c r="D10" s="7">
        <f t="shared" si="5"/>
        <v>132</v>
      </c>
      <c r="E10" s="77">
        <v>8</v>
      </c>
      <c r="F10" s="77">
        <v>256</v>
      </c>
      <c r="G10" s="8">
        <f t="shared" si="3"/>
        <v>2700</v>
      </c>
      <c r="H10" s="8">
        <f t="shared" si="1"/>
        <v>3300</v>
      </c>
      <c r="I10" s="23">
        <f t="shared" si="2"/>
        <v>3000</v>
      </c>
      <c r="J10" s="80">
        <v>0</v>
      </c>
      <c r="K10" s="13">
        <f t="shared" si="4"/>
        <v>0</v>
      </c>
    </row>
    <row r="11" spans="1:12">
      <c r="A11" s="3">
        <v>15</v>
      </c>
      <c r="B11" s="86" t="s">
        <v>23</v>
      </c>
      <c r="C11" s="72">
        <v>500</v>
      </c>
      <c r="D11" s="87">
        <f t="shared" si="5"/>
        <v>264</v>
      </c>
      <c r="E11" s="77">
        <v>16</v>
      </c>
      <c r="F11" s="77">
        <v>512</v>
      </c>
      <c r="G11" s="88">
        <f t="shared" si="3"/>
        <v>450</v>
      </c>
      <c r="H11" s="88">
        <f t="shared" si="1"/>
        <v>550</v>
      </c>
      <c r="I11" s="89">
        <f t="shared" si="2"/>
        <v>500</v>
      </c>
      <c r="J11" s="80">
        <v>0</v>
      </c>
      <c r="K11" s="90">
        <f t="shared" si="4"/>
        <v>0</v>
      </c>
    </row>
    <row r="12" spans="1:12">
      <c r="A12" s="70">
        <v>17</v>
      </c>
      <c r="B12" s="16" t="s">
        <v>24</v>
      </c>
      <c r="C12" s="72">
        <v>12</v>
      </c>
      <c r="D12" s="7">
        <f>F12 - (F12 - E12) / 2</f>
        <v>528</v>
      </c>
      <c r="E12" s="77">
        <v>32</v>
      </c>
      <c r="F12" s="77">
        <v>1024</v>
      </c>
      <c r="G12" s="8">
        <f t="shared" si="3"/>
        <v>11</v>
      </c>
      <c r="H12" s="8">
        <f t="shared" si="1"/>
        <v>13</v>
      </c>
      <c r="I12" s="23">
        <f t="shared" si="2"/>
        <v>12</v>
      </c>
      <c r="J12" s="80">
        <v>0</v>
      </c>
      <c r="K12" s="13">
        <f t="shared" si="4"/>
        <v>0</v>
      </c>
    </row>
    <row r="13" spans="1:12">
      <c r="A13" s="3">
        <v>35</v>
      </c>
      <c r="B13" s="86" t="s">
        <v>12</v>
      </c>
      <c r="C13" s="72">
        <v>80</v>
      </c>
      <c r="D13" s="87">
        <f>F13 - (F13 - E13) / 2</f>
        <v>132</v>
      </c>
      <c r="E13" s="77">
        <v>8</v>
      </c>
      <c r="F13" s="77">
        <v>256</v>
      </c>
      <c r="G13" s="88">
        <f t="shared" si="3"/>
        <v>72</v>
      </c>
      <c r="H13" s="88">
        <f t="shared" si="1"/>
        <v>88</v>
      </c>
      <c r="I13" s="89">
        <f t="shared" si="2"/>
        <v>80</v>
      </c>
      <c r="J13" s="80">
        <v>0</v>
      </c>
      <c r="K13" s="90">
        <f t="shared" si="4"/>
        <v>0</v>
      </c>
    </row>
    <row r="14" spans="1:12">
      <c r="A14" s="70">
        <v>37</v>
      </c>
      <c r="B14" s="16" t="s">
        <v>13</v>
      </c>
      <c r="C14" s="72">
        <v>60</v>
      </c>
      <c r="D14" s="7">
        <f t="shared" ref="D14:D17" si="6">F14 - (F14 - E14) / 2</f>
        <v>132</v>
      </c>
      <c r="E14" s="77">
        <v>8</v>
      </c>
      <c r="F14" s="77">
        <v>256</v>
      </c>
      <c r="G14" s="8">
        <f t="shared" si="3"/>
        <v>54</v>
      </c>
      <c r="H14" s="8">
        <f t="shared" si="1"/>
        <v>66</v>
      </c>
      <c r="I14" s="23">
        <f t="shared" si="2"/>
        <v>60</v>
      </c>
      <c r="J14" s="80">
        <v>0</v>
      </c>
      <c r="K14" s="13">
        <f t="shared" si="4"/>
        <v>0</v>
      </c>
    </row>
    <row r="15" spans="1:12">
      <c r="A15" s="70">
        <v>38</v>
      </c>
      <c r="B15" s="86" t="s">
        <v>38</v>
      </c>
      <c r="C15" s="72">
        <v>60</v>
      </c>
      <c r="D15" s="87">
        <f t="shared" si="6"/>
        <v>132</v>
      </c>
      <c r="E15" s="77">
        <v>8</v>
      </c>
      <c r="F15" s="77">
        <v>256</v>
      </c>
      <c r="G15" s="88">
        <f t="shared" si="3"/>
        <v>54</v>
      </c>
      <c r="H15" s="88">
        <f t="shared" si="1"/>
        <v>66</v>
      </c>
      <c r="I15" s="89">
        <f t="shared" si="2"/>
        <v>60</v>
      </c>
      <c r="J15" s="80">
        <v>0</v>
      </c>
      <c r="K15" s="90">
        <f t="shared" si="4"/>
        <v>0</v>
      </c>
    </row>
    <row r="16" spans="1:12">
      <c r="A16" s="70">
        <v>39</v>
      </c>
      <c r="B16" s="16" t="s">
        <v>39</v>
      </c>
      <c r="C16" s="72">
        <v>8</v>
      </c>
      <c r="D16" s="7">
        <f t="shared" si="6"/>
        <v>132</v>
      </c>
      <c r="E16" s="77">
        <v>8</v>
      </c>
      <c r="F16" s="77">
        <v>256</v>
      </c>
      <c r="G16" s="8">
        <f t="shared" si="3"/>
        <v>7</v>
      </c>
      <c r="H16" s="8">
        <f t="shared" si="1"/>
        <v>9</v>
      </c>
      <c r="I16" s="23">
        <f t="shared" si="2"/>
        <v>8</v>
      </c>
      <c r="J16" s="80">
        <v>0</v>
      </c>
      <c r="K16" s="13">
        <f t="shared" si="4"/>
        <v>0</v>
      </c>
    </row>
    <row r="17" spans="1:11">
      <c r="A17" s="70">
        <v>40</v>
      </c>
      <c r="B17" s="86" t="s">
        <v>40</v>
      </c>
      <c r="C17" s="72">
        <v>8</v>
      </c>
      <c r="D17" s="87">
        <f t="shared" si="6"/>
        <v>132</v>
      </c>
      <c r="E17" s="77">
        <v>8</v>
      </c>
      <c r="F17" s="77">
        <v>256</v>
      </c>
      <c r="G17" s="88">
        <f t="shared" si="3"/>
        <v>7</v>
      </c>
      <c r="H17" s="88">
        <f t="shared" si="1"/>
        <v>9</v>
      </c>
      <c r="I17" s="89">
        <f t="shared" si="2"/>
        <v>8</v>
      </c>
      <c r="J17" s="80">
        <v>0</v>
      </c>
      <c r="K17" s="90">
        <f t="shared" si="4"/>
        <v>0</v>
      </c>
    </row>
    <row r="18" spans="1:11">
      <c r="A18" s="3">
        <v>48</v>
      </c>
      <c r="B18" s="16" t="s">
        <v>41</v>
      </c>
      <c r="C18" s="72">
        <v>4800</v>
      </c>
      <c r="D18" s="7">
        <f>F18 - (F18 - E18) / 2</f>
        <v>132</v>
      </c>
      <c r="E18" s="77">
        <v>8</v>
      </c>
      <c r="F18" s="77">
        <v>256</v>
      </c>
      <c r="G18" s="8">
        <f t="shared" si="3"/>
        <v>4320</v>
      </c>
      <c r="H18" s="8">
        <f t="shared" si="1"/>
        <v>5280</v>
      </c>
      <c r="I18" s="23">
        <f t="shared" si="2"/>
        <v>4800</v>
      </c>
      <c r="J18" s="80">
        <v>0</v>
      </c>
      <c r="K18" s="13">
        <f t="shared" si="4"/>
        <v>0</v>
      </c>
    </row>
    <row r="19" spans="1:11">
      <c r="A19" s="70">
        <v>81</v>
      </c>
      <c r="B19" s="86" t="s">
        <v>42</v>
      </c>
      <c r="C19" s="72">
        <v>10</v>
      </c>
      <c r="D19" s="87">
        <f>F19 - (F19 - E19) / 2</f>
        <v>1056</v>
      </c>
      <c r="E19" s="77">
        <v>64</v>
      </c>
      <c r="F19" s="77">
        <v>2048</v>
      </c>
      <c r="G19" s="88">
        <f t="shared" si="3"/>
        <v>9</v>
      </c>
      <c r="H19" s="88">
        <f t="shared" si="1"/>
        <v>11</v>
      </c>
      <c r="I19" s="89">
        <f t="shared" si="2"/>
        <v>10</v>
      </c>
      <c r="J19" s="80">
        <v>0</v>
      </c>
      <c r="K19" s="90">
        <f t="shared" ref="K19:K25" si="7">I19 * J19</f>
        <v>0</v>
      </c>
    </row>
    <row r="20" spans="1:11">
      <c r="A20" s="70">
        <v>86</v>
      </c>
      <c r="B20" s="16" t="s">
        <v>43</v>
      </c>
      <c r="C20" s="72">
        <v>20</v>
      </c>
      <c r="D20" s="7">
        <f t="shared" ref="D20:D22" si="8">F20 - (F20 - E20) / 2</f>
        <v>33</v>
      </c>
      <c r="E20" s="77">
        <v>2</v>
      </c>
      <c r="F20" s="77">
        <v>64</v>
      </c>
      <c r="G20" s="8">
        <f t="shared" si="3"/>
        <v>18</v>
      </c>
      <c r="H20" s="8">
        <f t="shared" si="1"/>
        <v>22</v>
      </c>
      <c r="I20" s="23">
        <f t="shared" si="2"/>
        <v>20</v>
      </c>
      <c r="J20" s="80">
        <v>0</v>
      </c>
      <c r="K20" s="13">
        <f t="shared" si="7"/>
        <v>0</v>
      </c>
    </row>
    <row r="21" spans="1:11">
      <c r="A21" s="3">
        <v>87</v>
      </c>
      <c r="B21" s="86" t="s">
        <v>44</v>
      </c>
      <c r="C21" s="72">
        <v>1</v>
      </c>
      <c r="D21" s="87">
        <f t="shared" si="8"/>
        <v>2112</v>
      </c>
      <c r="E21" s="77">
        <v>128</v>
      </c>
      <c r="F21" s="77">
        <v>4096</v>
      </c>
      <c r="G21" s="88">
        <f t="shared" si="3"/>
        <v>1</v>
      </c>
      <c r="H21" s="88">
        <f t="shared" si="1"/>
        <v>1</v>
      </c>
      <c r="I21" s="89">
        <f t="shared" si="2"/>
        <v>1</v>
      </c>
      <c r="J21" s="80">
        <v>0</v>
      </c>
      <c r="K21" s="90">
        <f t="shared" si="7"/>
        <v>0</v>
      </c>
    </row>
    <row r="22" spans="1:11">
      <c r="A22" s="3">
        <v>88</v>
      </c>
      <c r="B22" s="16" t="s">
        <v>45</v>
      </c>
      <c r="C22" s="72">
        <v>48</v>
      </c>
      <c r="D22" s="7">
        <f t="shared" si="8"/>
        <v>264</v>
      </c>
      <c r="E22" s="77">
        <v>16</v>
      </c>
      <c r="F22" s="77">
        <v>512</v>
      </c>
      <c r="G22" s="8">
        <f t="shared" si="3"/>
        <v>43</v>
      </c>
      <c r="H22" s="8">
        <f t="shared" si="1"/>
        <v>53</v>
      </c>
      <c r="I22" s="23">
        <f t="shared" si="2"/>
        <v>48</v>
      </c>
      <c r="J22" s="80">
        <v>0</v>
      </c>
      <c r="K22" s="13">
        <f t="shared" si="7"/>
        <v>0</v>
      </c>
    </row>
    <row r="23" spans="1:11">
      <c r="A23" s="3">
        <v>260</v>
      </c>
      <c r="B23" s="86" t="s">
        <v>46</v>
      </c>
      <c r="C23" s="72">
        <v>80</v>
      </c>
      <c r="D23" s="87">
        <f>F23 - (F23 - E23) / 2</f>
        <v>16.5</v>
      </c>
      <c r="E23" s="77">
        <v>1</v>
      </c>
      <c r="F23" s="77">
        <v>32</v>
      </c>
      <c r="G23" s="88">
        <f t="shared" si="3"/>
        <v>72</v>
      </c>
      <c r="H23" s="88">
        <f t="shared" si="1"/>
        <v>88</v>
      </c>
      <c r="I23" s="89">
        <f t="shared" si="2"/>
        <v>80</v>
      </c>
      <c r="J23" s="80">
        <v>0</v>
      </c>
      <c r="K23" s="90">
        <f t="shared" si="7"/>
        <v>0</v>
      </c>
    </row>
    <row r="24" spans="1:11">
      <c r="A24" s="3">
        <v>263</v>
      </c>
      <c r="B24" s="16" t="s">
        <v>47</v>
      </c>
      <c r="C24" s="72">
        <v>220</v>
      </c>
      <c r="D24" s="7">
        <f t="shared" ref="D24:D25" si="9">F24 - (F24 - E24) / 2</f>
        <v>528</v>
      </c>
      <c r="E24" s="77">
        <v>32</v>
      </c>
      <c r="F24" s="77">
        <v>1024</v>
      </c>
      <c r="G24" s="8">
        <f t="shared" si="3"/>
        <v>198</v>
      </c>
      <c r="H24" s="8">
        <f t="shared" si="1"/>
        <v>242</v>
      </c>
      <c r="I24" s="23">
        <f t="shared" si="2"/>
        <v>220</v>
      </c>
      <c r="J24" s="80">
        <v>0</v>
      </c>
      <c r="K24" s="13">
        <f t="shared" si="7"/>
        <v>0</v>
      </c>
    </row>
    <row r="25" spans="1:11">
      <c r="A25" s="3">
        <v>264</v>
      </c>
      <c r="B25" s="86" t="s">
        <v>48</v>
      </c>
      <c r="C25" s="72">
        <v>7200</v>
      </c>
      <c r="D25" s="87">
        <f t="shared" si="9"/>
        <v>66</v>
      </c>
      <c r="E25" s="77">
        <v>4</v>
      </c>
      <c r="F25" s="77">
        <v>128</v>
      </c>
      <c r="G25" s="88">
        <f t="shared" si="3"/>
        <v>6480</v>
      </c>
      <c r="H25" s="88">
        <f t="shared" si="1"/>
        <v>7920</v>
      </c>
      <c r="I25" s="89">
        <f t="shared" si="2"/>
        <v>7200</v>
      </c>
      <c r="J25" s="80">
        <v>0</v>
      </c>
      <c r="K25" s="90">
        <f t="shared" si="7"/>
        <v>0</v>
      </c>
    </row>
    <row r="26" spans="1:11">
      <c r="A26" s="3">
        <v>287</v>
      </c>
      <c r="B26" s="17" t="s">
        <v>54</v>
      </c>
      <c r="C26" s="72">
        <v>250</v>
      </c>
      <c r="D26" s="7">
        <f t="shared" ref="D26:D28" si="10">F26 - (F26 - E26) / 2</f>
        <v>132</v>
      </c>
      <c r="E26" s="77">
        <v>8</v>
      </c>
      <c r="F26" s="77">
        <v>256</v>
      </c>
      <c r="G26" s="8">
        <f t="shared" si="3"/>
        <v>225</v>
      </c>
      <c r="H26" s="8">
        <f t="shared" si="1"/>
        <v>275</v>
      </c>
      <c r="I26" s="23">
        <f t="shared" si="2"/>
        <v>250</v>
      </c>
      <c r="J26" s="80">
        <v>0</v>
      </c>
      <c r="K26" s="13">
        <f t="shared" ref="K26:K37" si="11">I26 * J26</f>
        <v>0</v>
      </c>
    </row>
    <row r="27" spans="1:11">
      <c r="A27" s="3">
        <v>288</v>
      </c>
      <c r="B27" s="86" t="s">
        <v>53</v>
      </c>
      <c r="C27" s="72">
        <v>150</v>
      </c>
      <c r="D27" s="87">
        <f t="shared" si="10"/>
        <v>528</v>
      </c>
      <c r="E27" s="77">
        <v>32</v>
      </c>
      <c r="F27" s="77">
        <v>1024</v>
      </c>
      <c r="G27" s="88">
        <f t="shared" si="3"/>
        <v>135</v>
      </c>
      <c r="H27" s="88">
        <f t="shared" si="1"/>
        <v>165</v>
      </c>
      <c r="I27" s="89">
        <f t="shared" si="2"/>
        <v>150</v>
      </c>
      <c r="J27" s="80">
        <v>0</v>
      </c>
      <c r="K27" s="90">
        <f t="shared" si="11"/>
        <v>0</v>
      </c>
    </row>
    <row r="28" spans="1:11">
      <c r="A28" s="3">
        <v>289</v>
      </c>
      <c r="B28" s="17" t="s">
        <v>52</v>
      </c>
      <c r="C28" s="72">
        <v>300</v>
      </c>
      <c r="D28" s="7">
        <f t="shared" si="10"/>
        <v>66</v>
      </c>
      <c r="E28" s="77">
        <v>4</v>
      </c>
      <c r="F28" s="77">
        <v>128</v>
      </c>
      <c r="G28" s="8">
        <f t="shared" si="3"/>
        <v>270</v>
      </c>
      <c r="H28" s="8">
        <f t="shared" si="1"/>
        <v>330</v>
      </c>
      <c r="I28" s="23">
        <f t="shared" si="2"/>
        <v>300</v>
      </c>
      <c r="J28" s="80">
        <v>0</v>
      </c>
      <c r="K28" s="13">
        <f t="shared" si="11"/>
        <v>0</v>
      </c>
    </row>
    <row r="29" spans="1:11">
      <c r="A29" s="70">
        <v>295</v>
      </c>
      <c r="B29" s="86" t="s">
        <v>51</v>
      </c>
      <c r="C29" s="72">
        <v>10</v>
      </c>
      <c r="D29" s="87">
        <f>F29 - (F29 - E29) / 2</f>
        <v>132</v>
      </c>
      <c r="E29" s="77">
        <v>8</v>
      </c>
      <c r="F29" s="77">
        <v>256</v>
      </c>
      <c r="G29" s="88">
        <f t="shared" si="3"/>
        <v>9</v>
      </c>
      <c r="H29" s="88">
        <f t="shared" si="1"/>
        <v>11</v>
      </c>
      <c r="I29" s="89">
        <f t="shared" si="2"/>
        <v>10</v>
      </c>
      <c r="J29" s="80">
        <v>0</v>
      </c>
      <c r="K29" s="90">
        <f t="shared" si="11"/>
        <v>0</v>
      </c>
    </row>
    <row r="30" spans="1:11">
      <c r="A30" s="3">
        <v>318</v>
      </c>
      <c r="B30" s="16" t="s">
        <v>50</v>
      </c>
      <c r="C30" s="72">
        <v>250</v>
      </c>
      <c r="D30" s="7">
        <f t="shared" ref="D30:D31" si="12">F30 - (F30 - E30) / 2</f>
        <v>132</v>
      </c>
      <c r="E30" s="77">
        <v>8</v>
      </c>
      <c r="F30" s="77">
        <v>256</v>
      </c>
      <c r="G30" s="8">
        <f t="shared" si="3"/>
        <v>225</v>
      </c>
      <c r="H30" s="8">
        <f t="shared" si="1"/>
        <v>275</v>
      </c>
      <c r="I30" s="23">
        <f t="shared" si="2"/>
        <v>250</v>
      </c>
      <c r="J30" s="80">
        <v>0</v>
      </c>
      <c r="K30" s="13">
        <f t="shared" si="11"/>
        <v>0</v>
      </c>
    </row>
    <row r="31" spans="1:11">
      <c r="A31" s="3">
        <v>319</v>
      </c>
      <c r="B31" s="86" t="s">
        <v>49</v>
      </c>
      <c r="C31" s="72">
        <v>40</v>
      </c>
      <c r="D31" s="87">
        <f t="shared" si="12"/>
        <v>132</v>
      </c>
      <c r="E31" s="77">
        <v>8</v>
      </c>
      <c r="F31" s="77">
        <v>256</v>
      </c>
      <c r="G31" s="88">
        <f t="shared" si="3"/>
        <v>36</v>
      </c>
      <c r="H31" s="88">
        <f t="shared" si="1"/>
        <v>44</v>
      </c>
      <c r="I31" s="89">
        <f t="shared" si="2"/>
        <v>40</v>
      </c>
      <c r="J31" s="80">
        <v>0</v>
      </c>
      <c r="K31" s="90">
        <f t="shared" si="11"/>
        <v>0</v>
      </c>
    </row>
    <row r="32" spans="1:11">
      <c r="A32" s="3">
        <v>329</v>
      </c>
      <c r="B32" s="17" t="s">
        <v>37</v>
      </c>
      <c r="C32" s="72">
        <v>8000</v>
      </c>
      <c r="D32" s="7">
        <f>F32 - (F32 - E32) / 2</f>
        <v>16.5</v>
      </c>
      <c r="E32" s="77">
        <v>1</v>
      </c>
      <c r="F32" s="77">
        <v>32</v>
      </c>
      <c r="G32" s="8">
        <f t="shared" si="3"/>
        <v>7200</v>
      </c>
      <c r="H32" s="8">
        <f t="shared" si="1"/>
        <v>8800</v>
      </c>
      <c r="I32" s="23">
        <f t="shared" si="2"/>
        <v>8000</v>
      </c>
      <c r="J32" s="80">
        <v>0</v>
      </c>
      <c r="K32" s="13">
        <f t="shared" si="11"/>
        <v>0</v>
      </c>
    </row>
    <row r="33" spans="1:11">
      <c r="A33" s="3">
        <v>331</v>
      </c>
      <c r="B33" s="86" t="s">
        <v>36</v>
      </c>
      <c r="C33" s="72">
        <v>185</v>
      </c>
      <c r="D33" s="87">
        <f t="shared" ref="D33:D34" si="13">F33 - (F33 - E33) / 2</f>
        <v>264</v>
      </c>
      <c r="E33" s="77">
        <v>16</v>
      </c>
      <c r="F33" s="77">
        <v>512</v>
      </c>
      <c r="G33" s="88">
        <f t="shared" si="3"/>
        <v>167</v>
      </c>
      <c r="H33" s="88">
        <f t="shared" si="1"/>
        <v>204</v>
      </c>
      <c r="I33" s="89">
        <f t="shared" si="2"/>
        <v>185.5</v>
      </c>
      <c r="J33" s="80">
        <v>0</v>
      </c>
      <c r="K33" s="90">
        <f t="shared" si="11"/>
        <v>0</v>
      </c>
    </row>
    <row r="34" spans="1:11">
      <c r="A34" s="70">
        <v>332</v>
      </c>
      <c r="B34" s="16" t="s">
        <v>35</v>
      </c>
      <c r="C34" s="72">
        <v>1</v>
      </c>
      <c r="D34" s="7">
        <f t="shared" si="13"/>
        <v>528</v>
      </c>
      <c r="E34" s="77">
        <v>32</v>
      </c>
      <c r="F34" s="77">
        <v>1024</v>
      </c>
      <c r="G34" s="8">
        <f t="shared" ref="G34:G52" si="14">ROUND(C34 - C34 / 10, 0)</f>
        <v>1</v>
      </c>
      <c r="H34" s="8">
        <f t="shared" ref="H34:H52" si="15">ROUND(C34 + C34 / 10, 0)</f>
        <v>1</v>
      </c>
      <c r="I34" s="23">
        <f t="shared" ref="I34:I52" si="16">H34 - (D34 - E34) / (F34 - E34) * (H34 - G34)</f>
        <v>1</v>
      </c>
      <c r="J34" s="80">
        <v>0</v>
      </c>
      <c r="K34" s="13">
        <f t="shared" si="11"/>
        <v>0</v>
      </c>
    </row>
    <row r="35" spans="1:11">
      <c r="A35" s="3">
        <v>334</v>
      </c>
      <c r="B35" s="86" t="s">
        <v>34</v>
      </c>
      <c r="C35" s="72">
        <v>70</v>
      </c>
      <c r="D35" s="87">
        <f>F35 - (F35 - E35) / 2</f>
        <v>132</v>
      </c>
      <c r="E35" s="77">
        <v>8</v>
      </c>
      <c r="F35" s="77">
        <v>256</v>
      </c>
      <c r="G35" s="88">
        <f t="shared" si="14"/>
        <v>63</v>
      </c>
      <c r="H35" s="88">
        <f t="shared" si="15"/>
        <v>77</v>
      </c>
      <c r="I35" s="89">
        <f t="shared" si="16"/>
        <v>70</v>
      </c>
      <c r="J35" s="80">
        <v>0</v>
      </c>
      <c r="K35" s="90">
        <f t="shared" si="11"/>
        <v>0</v>
      </c>
    </row>
    <row r="36" spans="1:11">
      <c r="A36" s="3">
        <v>337</v>
      </c>
      <c r="B36" s="19" t="s">
        <v>33</v>
      </c>
      <c r="C36" s="73">
        <v>125</v>
      </c>
      <c r="D36" s="7">
        <f t="shared" ref="D36:D37" si="17">F36 - (F36 - E36) / 2</f>
        <v>264</v>
      </c>
      <c r="E36" s="77">
        <v>16</v>
      </c>
      <c r="F36" s="77">
        <v>512</v>
      </c>
      <c r="G36" s="8">
        <f t="shared" si="14"/>
        <v>113</v>
      </c>
      <c r="H36" s="8">
        <f t="shared" si="15"/>
        <v>138</v>
      </c>
      <c r="I36" s="23">
        <f t="shared" si="16"/>
        <v>125.5</v>
      </c>
      <c r="J36" s="80">
        <v>0</v>
      </c>
      <c r="K36" s="13">
        <f t="shared" si="11"/>
        <v>0</v>
      </c>
    </row>
    <row r="37" spans="1:11">
      <c r="A37" s="70">
        <v>338</v>
      </c>
      <c r="B37" s="91" t="s">
        <v>32</v>
      </c>
      <c r="C37" s="73">
        <v>8</v>
      </c>
      <c r="D37" s="87">
        <f t="shared" si="17"/>
        <v>1056</v>
      </c>
      <c r="E37" s="77">
        <v>64</v>
      </c>
      <c r="F37" s="77">
        <v>2048</v>
      </c>
      <c r="G37" s="88">
        <f t="shared" si="14"/>
        <v>7</v>
      </c>
      <c r="H37" s="88">
        <f t="shared" si="15"/>
        <v>9</v>
      </c>
      <c r="I37" s="89">
        <f t="shared" si="16"/>
        <v>8</v>
      </c>
      <c r="J37" s="80">
        <v>0</v>
      </c>
      <c r="K37" s="90">
        <f t="shared" si="11"/>
        <v>0</v>
      </c>
    </row>
    <row r="38" spans="1:11">
      <c r="A38" s="3">
        <v>341</v>
      </c>
      <c r="B38" s="18" t="s">
        <v>31</v>
      </c>
      <c r="C38" s="73">
        <v>500</v>
      </c>
      <c r="D38" s="7">
        <f>F38 - (F38 - E38) / 2</f>
        <v>66</v>
      </c>
      <c r="E38" s="77">
        <v>4</v>
      </c>
      <c r="F38" s="77">
        <v>128</v>
      </c>
      <c r="G38" s="8">
        <f t="shared" si="14"/>
        <v>450</v>
      </c>
      <c r="H38" s="8">
        <f t="shared" si="15"/>
        <v>550</v>
      </c>
      <c r="I38" s="23">
        <f t="shared" si="16"/>
        <v>500</v>
      </c>
      <c r="J38" s="80">
        <v>0</v>
      </c>
      <c r="K38" s="13">
        <f t="shared" ref="K38:K52" si="18">I38 * J38</f>
        <v>0</v>
      </c>
    </row>
    <row r="39" spans="1:11">
      <c r="A39" s="3">
        <v>344</v>
      </c>
      <c r="B39" s="91" t="s">
        <v>30</v>
      </c>
      <c r="C39" s="73">
        <v>1000</v>
      </c>
      <c r="D39" s="87">
        <f>F39 - (F39 - E39) / 2</f>
        <v>66</v>
      </c>
      <c r="E39" s="77">
        <v>4</v>
      </c>
      <c r="F39" s="77">
        <v>128</v>
      </c>
      <c r="G39" s="88">
        <f t="shared" si="14"/>
        <v>900</v>
      </c>
      <c r="H39" s="88">
        <f t="shared" si="15"/>
        <v>1100</v>
      </c>
      <c r="I39" s="89">
        <f t="shared" si="16"/>
        <v>1000</v>
      </c>
      <c r="J39" s="80">
        <v>0</v>
      </c>
      <c r="K39" s="90">
        <f t="shared" si="18"/>
        <v>0</v>
      </c>
    </row>
    <row r="40" spans="1:11">
      <c r="A40" s="3">
        <v>348</v>
      </c>
      <c r="B40" s="19" t="s">
        <v>29</v>
      </c>
      <c r="C40" s="73">
        <v>40</v>
      </c>
      <c r="D40" s="7">
        <f t="shared" ref="D40:D41" si="19">F40 - (F40 - E40) / 2</f>
        <v>264</v>
      </c>
      <c r="E40" s="77">
        <v>16</v>
      </c>
      <c r="F40" s="77">
        <v>512</v>
      </c>
      <c r="G40" s="8">
        <f t="shared" si="14"/>
        <v>36</v>
      </c>
      <c r="H40" s="8">
        <f t="shared" si="15"/>
        <v>44</v>
      </c>
      <c r="I40" s="23">
        <f t="shared" si="16"/>
        <v>40</v>
      </c>
      <c r="J40" s="80">
        <v>0</v>
      </c>
      <c r="K40" s="13">
        <f t="shared" si="18"/>
        <v>0</v>
      </c>
    </row>
    <row r="41" spans="1:11">
      <c r="A41" s="3">
        <v>349</v>
      </c>
      <c r="B41" s="91" t="s">
        <v>28</v>
      </c>
      <c r="C41" s="73">
        <v>40</v>
      </c>
      <c r="D41" s="87">
        <f t="shared" si="19"/>
        <v>66</v>
      </c>
      <c r="E41" s="77">
        <v>4</v>
      </c>
      <c r="F41" s="77">
        <v>128</v>
      </c>
      <c r="G41" s="88">
        <f t="shared" si="14"/>
        <v>36</v>
      </c>
      <c r="H41" s="88">
        <f t="shared" si="15"/>
        <v>44</v>
      </c>
      <c r="I41" s="89">
        <f t="shared" si="16"/>
        <v>40</v>
      </c>
      <c r="J41" s="80">
        <v>0</v>
      </c>
      <c r="K41" s="90">
        <f t="shared" si="18"/>
        <v>0</v>
      </c>
    </row>
    <row r="42" spans="1:11">
      <c r="A42" s="10">
        <v>351</v>
      </c>
      <c r="B42" s="20" t="s">
        <v>9</v>
      </c>
      <c r="C42" s="74">
        <v>110</v>
      </c>
      <c r="D42" s="7">
        <f>F42 - (F42 - E42) / 2</f>
        <v>264</v>
      </c>
      <c r="E42" s="77">
        <v>16</v>
      </c>
      <c r="F42" s="77">
        <v>512</v>
      </c>
      <c r="G42" s="8">
        <f t="shared" si="14"/>
        <v>99</v>
      </c>
      <c r="H42" s="8">
        <f t="shared" si="15"/>
        <v>121</v>
      </c>
      <c r="I42" s="23">
        <f t="shared" si="16"/>
        <v>110</v>
      </c>
      <c r="J42" s="81">
        <v>0</v>
      </c>
      <c r="K42" s="13">
        <f t="shared" si="18"/>
        <v>0</v>
      </c>
    </row>
    <row r="43" spans="1:11">
      <c r="A43" s="69">
        <v>351</v>
      </c>
      <c r="B43" s="92" t="s">
        <v>10</v>
      </c>
      <c r="C43" s="74">
        <v>6000</v>
      </c>
      <c r="D43" s="87">
        <f t="shared" ref="D43:D44" si="20">F43 - (F43 - E43) / 2</f>
        <v>33</v>
      </c>
      <c r="E43" s="77">
        <v>2</v>
      </c>
      <c r="F43" s="77">
        <v>64</v>
      </c>
      <c r="G43" s="88">
        <f t="shared" si="14"/>
        <v>5400</v>
      </c>
      <c r="H43" s="88">
        <f t="shared" si="15"/>
        <v>6600</v>
      </c>
      <c r="I43" s="89">
        <f t="shared" si="16"/>
        <v>6000</v>
      </c>
      <c r="J43" s="80">
        <v>0</v>
      </c>
      <c r="K43" s="90">
        <f t="shared" si="18"/>
        <v>0</v>
      </c>
    </row>
    <row r="44" spans="1:11">
      <c r="A44" s="3">
        <v>351</v>
      </c>
      <c r="B44" s="20" t="s">
        <v>11</v>
      </c>
      <c r="C44" s="74">
        <v>1340</v>
      </c>
      <c r="D44" s="7">
        <f t="shared" si="20"/>
        <v>132</v>
      </c>
      <c r="E44" s="77">
        <v>8</v>
      </c>
      <c r="F44" s="77">
        <v>256</v>
      </c>
      <c r="G44" s="8">
        <f t="shared" si="14"/>
        <v>1206</v>
      </c>
      <c r="H44" s="8">
        <f t="shared" si="15"/>
        <v>1474</v>
      </c>
      <c r="I44" s="23">
        <f t="shared" si="16"/>
        <v>1340</v>
      </c>
      <c r="J44" s="80">
        <v>0</v>
      </c>
      <c r="K44" s="13">
        <f t="shared" si="18"/>
        <v>0</v>
      </c>
    </row>
    <row r="45" spans="1:11">
      <c r="A45" s="3">
        <v>352</v>
      </c>
      <c r="B45" s="91" t="s">
        <v>27</v>
      </c>
      <c r="C45" s="73">
        <v>200</v>
      </c>
      <c r="D45" s="87">
        <f>F45 - (F45 - E45) / 2</f>
        <v>528</v>
      </c>
      <c r="E45" s="77">
        <v>32</v>
      </c>
      <c r="F45" s="77">
        <v>1024</v>
      </c>
      <c r="G45" s="88">
        <f t="shared" si="14"/>
        <v>180</v>
      </c>
      <c r="H45" s="88">
        <f t="shared" si="15"/>
        <v>220</v>
      </c>
      <c r="I45" s="89">
        <f t="shared" si="16"/>
        <v>200</v>
      </c>
      <c r="J45" s="80">
        <v>0</v>
      </c>
      <c r="K45" s="90">
        <f t="shared" si="18"/>
        <v>0</v>
      </c>
    </row>
    <row r="46" spans="1:11">
      <c r="A46" s="70">
        <v>360</v>
      </c>
      <c r="B46" s="19" t="s">
        <v>99</v>
      </c>
      <c r="C46" s="73">
        <v>7</v>
      </c>
      <c r="D46" s="7">
        <f>F46 - (F46 - E46) / 2</f>
        <v>1056</v>
      </c>
      <c r="E46" s="78">
        <v>64</v>
      </c>
      <c r="F46" s="78">
        <v>2048</v>
      </c>
      <c r="G46" s="8">
        <f t="shared" si="14"/>
        <v>6</v>
      </c>
      <c r="H46" s="8">
        <f t="shared" si="15"/>
        <v>8</v>
      </c>
      <c r="I46" s="23">
        <f t="shared" si="16"/>
        <v>7</v>
      </c>
      <c r="J46" s="80">
        <v>0</v>
      </c>
      <c r="K46" s="13">
        <f t="shared" si="18"/>
        <v>0</v>
      </c>
    </row>
    <row r="47" spans="1:11">
      <c r="A47" s="70">
        <v>361</v>
      </c>
      <c r="B47" s="91" t="s">
        <v>100</v>
      </c>
      <c r="C47" s="73">
        <v>8</v>
      </c>
      <c r="D47" s="87">
        <f>F47 - (F47 - E47) / 2</f>
        <v>1056</v>
      </c>
      <c r="E47" s="78">
        <v>64</v>
      </c>
      <c r="F47" s="78">
        <v>2048</v>
      </c>
      <c r="G47" s="88">
        <f t="shared" si="14"/>
        <v>7</v>
      </c>
      <c r="H47" s="88">
        <f t="shared" si="15"/>
        <v>9</v>
      </c>
      <c r="I47" s="89">
        <f t="shared" si="16"/>
        <v>8</v>
      </c>
      <c r="J47" s="80">
        <v>0</v>
      </c>
      <c r="K47" s="90">
        <f t="shared" si="18"/>
        <v>0</v>
      </c>
    </row>
    <row r="48" spans="1:11">
      <c r="A48" s="3">
        <v>363</v>
      </c>
      <c r="B48" s="19" t="s">
        <v>101</v>
      </c>
      <c r="C48" s="73">
        <v>40</v>
      </c>
      <c r="D48" s="7">
        <f>F48 - (F48 - E48) / 2</f>
        <v>132</v>
      </c>
      <c r="E48" s="78">
        <v>8</v>
      </c>
      <c r="F48" s="78">
        <v>256</v>
      </c>
      <c r="G48" s="8">
        <f t="shared" si="14"/>
        <v>36</v>
      </c>
      <c r="H48" s="8">
        <f t="shared" si="15"/>
        <v>44</v>
      </c>
      <c r="I48" s="23">
        <f t="shared" si="16"/>
        <v>40</v>
      </c>
      <c r="J48" s="80">
        <v>0</v>
      </c>
      <c r="K48" s="13">
        <f t="shared" si="18"/>
        <v>0</v>
      </c>
    </row>
    <row r="49" spans="1:12">
      <c r="A49" s="3">
        <v>365</v>
      </c>
      <c r="B49" s="91" t="s">
        <v>102</v>
      </c>
      <c r="C49" s="73">
        <v>40</v>
      </c>
      <c r="D49" s="87">
        <f t="shared" ref="D49:D50" si="21">F49 - (F49 - E49) / 2</f>
        <v>132</v>
      </c>
      <c r="E49" s="78">
        <v>8</v>
      </c>
      <c r="F49" s="78">
        <v>256</v>
      </c>
      <c r="G49" s="88">
        <f t="shared" si="14"/>
        <v>36</v>
      </c>
      <c r="H49" s="88">
        <f t="shared" si="15"/>
        <v>44</v>
      </c>
      <c r="I49" s="89">
        <f t="shared" si="16"/>
        <v>40</v>
      </c>
      <c r="J49" s="80">
        <v>0</v>
      </c>
      <c r="K49" s="90">
        <f t="shared" si="18"/>
        <v>0</v>
      </c>
    </row>
    <row r="50" spans="1:12">
      <c r="A50" s="3">
        <v>367</v>
      </c>
      <c r="B50" s="19" t="s">
        <v>103</v>
      </c>
      <c r="C50" s="73">
        <v>40</v>
      </c>
      <c r="D50" s="7">
        <f t="shared" si="21"/>
        <v>132</v>
      </c>
      <c r="E50" s="78">
        <v>8</v>
      </c>
      <c r="F50" s="78">
        <v>256</v>
      </c>
      <c r="G50" s="8">
        <f t="shared" si="14"/>
        <v>36</v>
      </c>
      <c r="H50" s="8">
        <f t="shared" si="15"/>
        <v>44</v>
      </c>
      <c r="I50" s="23">
        <f t="shared" si="16"/>
        <v>40</v>
      </c>
      <c r="J50" s="80">
        <v>0</v>
      </c>
      <c r="K50" s="13">
        <f t="shared" si="18"/>
        <v>0</v>
      </c>
    </row>
    <row r="51" spans="1:12">
      <c r="A51" s="3">
        <v>2256</v>
      </c>
      <c r="B51" s="92" t="s">
        <v>26</v>
      </c>
      <c r="C51" s="74">
        <v>8400</v>
      </c>
      <c r="D51" s="87">
        <f>F51 - (F51 - E51) / 2</f>
        <v>16.5</v>
      </c>
      <c r="E51" s="77">
        <v>1</v>
      </c>
      <c r="F51" s="77">
        <v>32</v>
      </c>
      <c r="G51" s="88">
        <f t="shared" si="14"/>
        <v>7560</v>
      </c>
      <c r="H51" s="88">
        <f t="shared" si="15"/>
        <v>9240</v>
      </c>
      <c r="I51" s="89">
        <f t="shared" si="16"/>
        <v>8400</v>
      </c>
      <c r="J51" s="80">
        <v>0</v>
      </c>
      <c r="K51" s="90">
        <f t="shared" si="18"/>
        <v>0</v>
      </c>
    </row>
    <row r="52" spans="1:12" ht="15" thickBot="1">
      <c r="A52" s="4">
        <v>2257</v>
      </c>
      <c r="B52" s="24" t="s">
        <v>25</v>
      </c>
      <c r="C52" s="75">
        <v>8400</v>
      </c>
      <c r="D52" s="21">
        <f t="shared" ref="D52" si="22">F52 - (F52 - E52) / 2</f>
        <v>16.5</v>
      </c>
      <c r="E52" s="79">
        <v>1</v>
      </c>
      <c r="F52" s="79">
        <v>32</v>
      </c>
      <c r="G52" s="8">
        <f t="shared" si="14"/>
        <v>7560</v>
      </c>
      <c r="H52" s="8">
        <f t="shared" si="15"/>
        <v>9240</v>
      </c>
      <c r="I52" s="23">
        <f t="shared" si="16"/>
        <v>8400</v>
      </c>
      <c r="J52" s="82">
        <v>0</v>
      </c>
      <c r="K52" s="14">
        <f t="shared" si="18"/>
        <v>0</v>
      </c>
    </row>
    <row r="53" spans="1:12" ht="15" thickBot="1">
      <c r="D53" s="5"/>
      <c r="I53" s="22" t="s">
        <v>55</v>
      </c>
      <c r="J53" s="11">
        <f>SUM(J2:J52)</f>
        <v>0</v>
      </c>
      <c r="K53" s="15">
        <f>TRUNC(SUM(K2:K52))</f>
        <v>0</v>
      </c>
      <c r="L53" s="12" t="s">
        <v>56</v>
      </c>
    </row>
    <row r="54" spans="1:12" ht="15" thickBot="1">
      <c r="B54" s="84" t="s">
        <v>107</v>
      </c>
      <c r="D54" s="5"/>
    </row>
    <row r="55" spans="1:12" ht="15" thickBot="1">
      <c r="B55" s="85" t="s">
        <v>106</v>
      </c>
      <c r="D55" s="5"/>
    </row>
    <row r="56" spans="1:12" ht="15" thickBot="1">
      <c r="B56" s="83" t="s">
        <v>105</v>
      </c>
      <c r="D56" s="5"/>
    </row>
    <row r="57" spans="1:12">
      <c r="D57" s="5"/>
    </row>
    <row r="58" spans="1:12">
      <c r="D58" s="5"/>
    </row>
    <row r="59" spans="1:12">
      <c r="D5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47"/>
  <sheetViews>
    <sheetView topLeftCell="A18" workbookViewId="0">
      <selection activeCell="C41" sqref="C41"/>
    </sheetView>
  </sheetViews>
  <sheetFormatPr defaultRowHeight="14.4"/>
  <cols>
    <col min="1" max="1" width="9" bestFit="1" customWidth="1"/>
    <col min="2" max="2" width="20.109375" bestFit="1" customWidth="1"/>
  </cols>
  <sheetData>
    <row r="1" spans="1:4" ht="15" thickBot="1">
      <c r="A1" s="29" t="s">
        <v>58</v>
      </c>
      <c r="B1" s="30" t="s">
        <v>0</v>
      </c>
      <c r="C1" s="51" t="s">
        <v>4</v>
      </c>
      <c r="D1" s="52" t="s">
        <v>5</v>
      </c>
    </row>
    <row r="2" spans="1:4">
      <c r="A2" s="41">
        <v>8</v>
      </c>
      <c r="B2" s="39" t="s">
        <v>46</v>
      </c>
      <c r="C2" s="53">
        <v>21</v>
      </c>
      <c r="D2" s="54">
        <v>27</v>
      </c>
    </row>
    <row r="3" spans="1:4">
      <c r="A3" s="48"/>
      <c r="B3" s="38" t="s">
        <v>27</v>
      </c>
      <c r="C3" s="55">
        <v>5</v>
      </c>
      <c r="D3" s="56">
        <v>14</v>
      </c>
    </row>
    <row r="4" spans="1:4">
      <c r="A4" s="50"/>
      <c r="B4" s="32" t="s">
        <v>39</v>
      </c>
      <c r="C4" s="55">
        <v>2</v>
      </c>
      <c r="D4" s="56">
        <v>5</v>
      </c>
    </row>
    <row r="5" spans="1:4" ht="15" thickBot="1">
      <c r="A5" s="44">
        <v>2</v>
      </c>
      <c r="B5" s="33" t="s">
        <v>42</v>
      </c>
      <c r="C5" s="55">
        <v>3</v>
      </c>
      <c r="D5" s="56">
        <v>6</v>
      </c>
    </row>
    <row r="6" spans="1:4">
      <c r="A6" s="60"/>
      <c r="B6" s="62" t="s">
        <v>33</v>
      </c>
      <c r="C6" s="53">
        <v>7</v>
      </c>
      <c r="D6" s="54">
        <v>19</v>
      </c>
    </row>
    <row r="7" spans="1:4" ht="15" thickBot="1">
      <c r="A7" s="49"/>
      <c r="B7" s="33" t="s">
        <v>47</v>
      </c>
      <c r="C7" s="57">
        <v>4</v>
      </c>
      <c r="D7" s="58">
        <v>10</v>
      </c>
    </row>
    <row r="8" spans="1:4">
      <c r="A8" s="45"/>
      <c r="B8" s="31" t="s">
        <v>16</v>
      </c>
      <c r="C8" s="53">
        <v>1</v>
      </c>
      <c r="D8" s="54">
        <v>3</v>
      </c>
    </row>
    <row r="9" spans="1:4">
      <c r="A9" s="42"/>
      <c r="B9" s="40" t="s">
        <v>10</v>
      </c>
      <c r="C9" s="55">
        <v>20</v>
      </c>
      <c r="D9" s="56">
        <v>21</v>
      </c>
    </row>
    <row r="10" spans="1:4">
      <c r="A10" s="42"/>
      <c r="B10" s="32" t="s">
        <v>48</v>
      </c>
      <c r="C10" s="55">
        <v>12</v>
      </c>
      <c r="D10" s="56">
        <v>17</v>
      </c>
    </row>
    <row r="11" spans="1:4">
      <c r="A11" s="42" t="s">
        <v>59</v>
      </c>
      <c r="B11" s="32" t="s">
        <v>15</v>
      </c>
      <c r="C11" s="55">
        <v>1</v>
      </c>
      <c r="D11" s="56">
        <v>3</v>
      </c>
    </row>
    <row r="12" spans="1:4" ht="15" thickBot="1">
      <c r="A12" s="61"/>
      <c r="B12" s="34" t="s">
        <v>30</v>
      </c>
      <c r="C12" s="57">
        <v>6</v>
      </c>
      <c r="D12" s="58">
        <v>15</v>
      </c>
    </row>
    <row r="13" spans="1:4">
      <c r="A13" s="41"/>
      <c r="B13" s="39" t="s">
        <v>53</v>
      </c>
      <c r="C13" s="55">
        <v>3</v>
      </c>
      <c r="D13" s="56">
        <v>10</v>
      </c>
    </row>
    <row r="14" spans="1:4">
      <c r="A14" s="43"/>
      <c r="B14" s="32" t="s">
        <v>50</v>
      </c>
      <c r="C14" s="55">
        <v>3</v>
      </c>
      <c r="D14" s="56">
        <v>11</v>
      </c>
    </row>
    <row r="15" spans="1:4">
      <c r="A15" s="42"/>
      <c r="B15" s="36" t="s">
        <v>29</v>
      </c>
      <c r="C15" s="55">
        <v>4</v>
      </c>
      <c r="D15" s="56">
        <v>11</v>
      </c>
    </row>
    <row r="16" spans="1:4">
      <c r="A16" s="43">
        <v>5</v>
      </c>
      <c r="B16" s="32" t="s">
        <v>22</v>
      </c>
      <c r="C16" s="55">
        <v>13</v>
      </c>
      <c r="D16" s="56">
        <v>20</v>
      </c>
    </row>
    <row r="17" spans="1:4">
      <c r="A17" s="42"/>
      <c r="B17" s="40" t="s">
        <v>26</v>
      </c>
      <c r="C17" s="55">
        <v>30</v>
      </c>
      <c r="D17" s="56">
        <v>40</v>
      </c>
    </row>
    <row r="18" spans="1:4">
      <c r="A18" s="50">
        <v>6</v>
      </c>
      <c r="B18" s="32" t="s">
        <v>14</v>
      </c>
      <c r="C18" s="55">
        <v>10</v>
      </c>
      <c r="D18" s="56">
        <v>11</v>
      </c>
    </row>
    <row r="19" spans="1:4">
      <c r="A19" s="47"/>
      <c r="B19" s="32" t="s">
        <v>21</v>
      </c>
      <c r="C19" s="55">
        <v>1</v>
      </c>
      <c r="D19" s="56">
        <v>5</v>
      </c>
    </row>
    <row r="20" spans="1:4" ht="15" thickBot="1">
      <c r="A20" s="49"/>
      <c r="B20" s="37" t="s">
        <v>25</v>
      </c>
      <c r="C20" s="55">
        <v>30</v>
      </c>
      <c r="D20" s="56">
        <v>40</v>
      </c>
    </row>
    <row r="21" spans="1:4">
      <c r="A21" s="41"/>
      <c r="B21" s="63" t="s">
        <v>9</v>
      </c>
      <c r="C21" s="53">
        <v>3</v>
      </c>
      <c r="D21" s="54">
        <v>9</v>
      </c>
    </row>
    <row r="22" spans="1:4">
      <c r="A22" s="43"/>
      <c r="B22" s="32" t="s">
        <v>23</v>
      </c>
      <c r="C22" s="55">
        <v>5</v>
      </c>
      <c r="D22" s="56">
        <v>13</v>
      </c>
    </row>
    <row r="23" spans="1:4">
      <c r="A23" s="42"/>
      <c r="B23" s="40" t="s">
        <v>11</v>
      </c>
      <c r="C23" s="55">
        <v>8</v>
      </c>
      <c r="D23" s="56">
        <v>18</v>
      </c>
    </row>
    <row r="24" spans="1:4">
      <c r="A24" s="50"/>
      <c r="B24" s="32" t="s">
        <v>19</v>
      </c>
      <c r="C24" s="55">
        <v>10</v>
      </c>
      <c r="D24" s="56">
        <v>11</v>
      </c>
    </row>
    <row r="25" spans="1:4">
      <c r="A25" s="48"/>
      <c r="B25" s="35" t="s">
        <v>34</v>
      </c>
      <c r="C25" s="55">
        <v>2</v>
      </c>
      <c r="D25" s="56">
        <v>8</v>
      </c>
    </row>
    <row r="26" spans="1:4">
      <c r="A26" s="43">
        <v>3</v>
      </c>
      <c r="B26" s="32" t="s">
        <v>24</v>
      </c>
      <c r="C26" s="55">
        <v>3</v>
      </c>
      <c r="D26" s="56">
        <v>8</v>
      </c>
    </row>
    <row r="27" spans="1:4">
      <c r="A27" s="43"/>
      <c r="B27" s="32" t="s">
        <v>41</v>
      </c>
      <c r="C27" s="55">
        <v>5</v>
      </c>
      <c r="D27" s="56">
        <v>11</v>
      </c>
    </row>
    <row r="28" spans="1:4">
      <c r="A28" s="42">
        <v>1</v>
      </c>
      <c r="B28" s="32" t="s">
        <v>44</v>
      </c>
      <c r="C28" s="55">
        <v>1</v>
      </c>
      <c r="D28" s="56">
        <v>2</v>
      </c>
    </row>
    <row r="29" spans="1:4">
      <c r="A29" s="42"/>
      <c r="B29" s="35" t="s">
        <v>49</v>
      </c>
      <c r="C29" s="55">
        <v>3</v>
      </c>
      <c r="D29" s="56">
        <v>7</v>
      </c>
    </row>
    <row r="30" spans="1:4">
      <c r="A30" s="42">
        <v>7</v>
      </c>
      <c r="B30" s="32" t="s">
        <v>43</v>
      </c>
      <c r="C30" s="55">
        <v>8</v>
      </c>
      <c r="D30" s="56">
        <v>16</v>
      </c>
    </row>
    <row r="31" spans="1:4">
      <c r="A31" s="42"/>
      <c r="B31" s="36" t="s">
        <v>28</v>
      </c>
      <c r="C31" s="55">
        <v>5</v>
      </c>
      <c r="D31" s="56">
        <v>12</v>
      </c>
    </row>
    <row r="32" spans="1:4">
      <c r="A32" s="47"/>
      <c r="B32" s="32" t="s">
        <v>40</v>
      </c>
      <c r="C32" s="55">
        <v>2</v>
      </c>
      <c r="D32" s="56">
        <v>5</v>
      </c>
    </row>
    <row r="33" spans="1:5" ht="15" thickBot="1">
      <c r="A33" s="44"/>
      <c r="B33" s="33" t="s">
        <v>38</v>
      </c>
      <c r="C33" s="57">
        <v>2</v>
      </c>
      <c r="D33" s="58">
        <v>5</v>
      </c>
    </row>
    <row r="34" spans="1:5">
      <c r="A34" s="41"/>
      <c r="B34" s="31" t="s">
        <v>36</v>
      </c>
      <c r="C34" s="55">
        <v>3</v>
      </c>
      <c r="D34" s="56">
        <v>12</v>
      </c>
    </row>
    <row r="35" spans="1:5">
      <c r="A35" s="42" t="s">
        <v>60</v>
      </c>
      <c r="B35" s="35" t="s">
        <v>37</v>
      </c>
      <c r="C35" s="55">
        <v>22</v>
      </c>
      <c r="D35" s="56">
        <v>26</v>
      </c>
    </row>
    <row r="36" spans="1:5">
      <c r="A36" s="43"/>
      <c r="B36" s="32" t="s">
        <v>20</v>
      </c>
      <c r="C36" s="55">
        <v>1</v>
      </c>
      <c r="D36" s="56">
        <v>3</v>
      </c>
    </row>
    <row r="37" spans="1:5">
      <c r="A37" s="43">
        <v>4</v>
      </c>
      <c r="B37" s="32" t="s">
        <v>17</v>
      </c>
      <c r="C37" s="55">
        <v>3</v>
      </c>
      <c r="D37" s="56">
        <v>6</v>
      </c>
    </row>
    <row r="38" spans="1:5">
      <c r="A38" s="42"/>
      <c r="B38" s="32" t="s">
        <v>51</v>
      </c>
      <c r="C38" s="55">
        <v>3</v>
      </c>
      <c r="D38" s="56">
        <v>8</v>
      </c>
    </row>
    <row r="39" spans="1:5">
      <c r="A39" s="47"/>
      <c r="B39" s="38" t="s">
        <v>31</v>
      </c>
      <c r="C39" s="55">
        <v>10</v>
      </c>
      <c r="D39" s="56">
        <v>20</v>
      </c>
    </row>
    <row r="40" spans="1:5">
      <c r="A40" s="42"/>
      <c r="B40" s="32" t="s">
        <v>35</v>
      </c>
      <c r="C40" s="55">
        <v>1</v>
      </c>
      <c r="D40" s="56">
        <v>5</v>
      </c>
    </row>
    <row r="41" spans="1:5">
      <c r="A41" s="42"/>
      <c r="B41" s="32" t="s">
        <v>45</v>
      </c>
      <c r="C41" s="55">
        <v>2</v>
      </c>
      <c r="D41" s="56">
        <v>5</v>
      </c>
    </row>
    <row r="42" spans="1:5">
      <c r="A42" s="43"/>
      <c r="B42" s="35" t="s">
        <v>54</v>
      </c>
      <c r="C42" s="55">
        <v>6</v>
      </c>
      <c r="D42" s="56">
        <v>17</v>
      </c>
    </row>
    <row r="43" spans="1:5" ht="15" thickBot="1">
      <c r="A43" s="46"/>
      <c r="B43" s="34" t="s">
        <v>32</v>
      </c>
      <c r="C43" s="55">
        <v>2</v>
      </c>
      <c r="D43" s="56">
        <v>5</v>
      </c>
    </row>
    <row r="44" spans="1:5">
      <c r="A44" s="41"/>
      <c r="B44" s="39" t="s">
        <v>52</v>
      </c>
      <c r="C44" s="53">
        <v>8</v>
      </c>
      <c r="D44" s="54">
        <v>18</v>
      </c>
      <c r="E44" s="59"/>
    </row>
    <row r="45" spans="1:5">
      <c r="A45" s="47"/>
      <c r="B45" s="32" t="s">
        <v>18</v>
      </c>
      <c r="C45" s="55">
        <v>5</v>
      </c>
      <c r="D45" s="56">
        <v>6</v>
      </c>
    </row>
    <row r="46" spans="1:5">
      <c r="A46" s="43"/>
      <c r="B46" s="32" t="s">
        <v>12</v>
      </c>
      <c r="C46" s="55">
        <v>4</v>
      </c>
      <c r="D46" s="56">
        <v>15</v>
      </c>
    </row>
    <row r="47" spans="1:5" ht="15" thickBot="1">
      <c r="A47" s="49"/>
      <c r="B47" s="33" t="s">
        <v>13</v>
      </c>
      <c r="C47" s="57">
        <v>2</v>
      </c>
      <c r="D47" s="58">
        <v>5</v>
      </c>
    </row>
  </sheetData>
  <sortState ref="A2:D47">
    <sortCondition ref="B2: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J40"/>
  <sheetViews>
    <sheetView workbookViewId="0">
      <selection activeCell="J9" sqref="J9"/>
    </sheetView>
  </sheetViews>
  <sheetFormatPr defaultRowHeight="14.4"/>
  <cols>
    <col min="1" max="1" width="3" bestFit="1" customWidth="1"/>
    <col min="2" max="2" width="16.5546875" bestFit="1" customWidth="1"/>
    <col min="3" max="3" width="9.5546875" bestFit="1" customWidth="1"/>
    <col min="4" max="9" width="8.5546875" customWidth="1"/>
    <col min="10" max="10" width="7.5546875" customWidth="1"/>
    <col min="11" max="13" width="8.5546875" customWidth="1"/>
    <col min="14" max="14" width="7.5546875" customWidth="1"/>
    <col min="15" max="17" width="8.5546875" customWidth="1"/>
    <col min="18" max="18" width="7.5546875" customWidth="1"/>
    <col min="19" max="20" width="8.5546875" customWidth="1"/>
    <col min="21" max="21" width="7.5546875" customWidth="1"/>
    <col min="22" max="25" width="8.5546875" customWidth="1"/>
    <col min="26" max="26" width="7.5546875" customWidth="1"/>
    <col min="27" max="33" width="8.5546875" customWidth="1"/>
    <col min="34" max="35" width="12.5546875" bestFit="1" customWidth="1"/>
    <col min="36" max="36" width="13.6640625" bestFit="1" customWidth="1"/>
    <col min="37" max="44" width="12.5546875" bestFit="1" customWidth="1"/>
    <col min="45" max="46" width="13.6640625" bestFit="1" customWidth="1"/>
    <col min="47" max="51" width="12.5546875" bestFit="1" customWidth="1"/>
    <col min="52" max="52" width="13.6640625" bestFit="1" customWidth="1"/>
    <col min="53" max="56" width="12.5546875" bestFit="1" customWidth="1"/>
    <col min="57" max="57" width="13.6640625" bestFit="1" customWidth="1"/>
    <col min="58" max="58" width="12.5546875" bestFit="1" customWidth="1"/>
    <col min="59" max="59" width="13.6640625" bestFit="1" customWidth="1"/>
    <col min="60" max="61" width="12.5546875" bestFit="1" customWidth="1"/>
    <col min="62" max="62" width="13.6640625" bestFit="1" customWidth="1"/>
    <col min="63" max="63" width="12.5546875" bestFit="1" customWidth="1"/>
  </cols>
  <sheetData>
    <row r="1" spans="1:33" ht="15" thickBot="1">
      <c r="A1">
        <v>0</v>
      </c>
      <c r="B1" t="s">
        <v>61</v>
      </c>
      <c r="C1" s="65">
        <f t="shared" ref="C1:C37" si="0">SUM(D1:AG1) / 30</f>
        <v>2.3046484682247566E-3</v>
      </c>
      <c r="D1" s="68">
        <v>2.1878007564433799E-3</v>
      </c>
      <c r="E1" s="68">
        <v>2.62351000390857E-3</v>
      </c>
      <c r="F1" s="68">
        <v>2.5307460963057602E-3</v>
      </c>
      <c r="G1" s="68">
        <v>2.28638602860362E-3</v>
      </c>
      <c r="H1" s="68">
        <v>2.2100346631317301E-3</v>
      </c>
      <c r="I1" s="68">
        <v>2.4099584331480498E-3</v>
      </c>
      <c r="J1" s="68">
        <v>2.5061848940305001E-3</v>
      </c>
      <c r="K1" s="68">
        <v>2.3930992823062202E-3</v>
      </c>
      <c r="L1" s="68">
        <v>2.11816968931899E-3</v>
      </c>
      <c r="M1" s="68">
        <v>2.3738344305330398E-3</v>
      </c>
      <c r="N1" s="68">
        <v>2.2777964121360101E-3</v>
      </c>
      <c r="O1" s="68">
        <v>2.0907999451830498E-3</v>
      </c>
      <c r="P1" s="68">
        <v>2.27770242258822E-3</v>
      </c>
      <c r="Q1" s="68">
        <v>2.1950256854025001E-3</v>
      </c>
      <c r="R1" s="68">
        <v>2.1146086587054301E-3</v>
      </c>
      <c r="S1" s="68">
        <v>2.4136735782782602E-3</v>
      </c>
      <c r="T1" s="68">
        <v>2.1577936750479302E-3</v>
      </c>
      <c r="U1" s="68">
        <v>2.1670344864261198E-3</v>
      </c>
      <c r="V1" s="68">
        <v>2.35325211246537E-3</v>
      </c>
      <c r="W1" s="68">
        <v>2.3775823816303398E-3</v>
      </c>
      <c r="X1" s="68">
        <v>2.21963613976259E-3</v>
      </c>
      <c r="Y1" s="68">
        <v>2.2771031764410002E-3</v>
      </c>
      <c r="Z1" s="68">
        <v>2.2811431935218299E-3</v>
      </c>
      <c r="AA1" s="68">
        <v>2.36202823068675E-3</v>
      </c>
      <c r="AB1" s="68">
        <v>2.21980305092949E-3</v>
      </c>
      <c r="AC1" s="68">
        <v>2.1913153352227299E-3</v>
      </c>
      <c r="AD1" s="68">
        <v>2.1492796247889298E-3</v>
      </c>
      <c r="AE1" s="68">
        <v>2.5656401077354999E-3</v>
      </c>
      <c r="AF1" s="68">
        <v>2.2682724327789902E-3</v>
      </c>
      <c r="AG1" s="68">
        <v>2.5402391192817799E-3</v>
      </c>
    </row>
    <row r="2" spans="1:33" ht="15" thickBot="1">
      <c r="A2">
        <v>1</v>
      </c>
      <c r="B2" t="s">
        <v>62</v>
      </c>
      <c r="C2" s="65">
        <f t="shared" si="0"/>
        <v>2.4637465462925361E-3</v>
      </c>
      <c r="D2" s="68">
        <v>2.3952272659360698E-3</v>
      </c>
      <c r="E2" s="68">
        <v>2.53607837651941E-3</v>
      </c>
      <c r="F2" s="68">
        <v>2.3721096621668698E-3</v>
      </c>
      <c r="G2" s="68">
        <v>2.5194998033423901E-3</v>
      </c>
      <c r="H2" s="68">
        <v>2.3248366993912002E-3</v>
      </c>
      <c r="I2" s="68">
        <v>2.6062437311501702E-3</v>
      </c>
      <c r="J2" s="68">
        <v>2.60046052492498E-3</v>
      </c>
      <c r="K2" s="68">
        <v>2.6648419144768699E-3</v>
      </c>
      <c r="L2" s="68">
        <v>2.45980958948473E-3</v>
      </c>
      <c r="M2" s="68">
        <v>2.4591777355003701E-3</v>
      </c>
      <c r="N2" s="68">
        <v>2.4921152715559002E-3</v>
      </c>
      <c r="O2" s="68">
        <v>2.3688330611533201E-3</v>
      </c>
      <c r="P2" s="68">
        <v>2.4714460222507802E-3</v>
      </c>
      <c r="Q2" s="68">
        <v>2.4660552582772802E-3</v>
      </c>
      <c r="R2" s="68">
        <v>2.35841453806458E-3</v>
      </c>
      <c r="S2" s="68">
        <v>2.5988250698092E-3</v>
      </c>
      <c r="T2" s="68">
        <v>2.2744523874923699E-3</v>
      </c>
      <c r="U2" s="68">
        <v>2.3351081251628499E-3</v>
      </c>
      <c r="V2" s="68">
        <v>2.4690205481471199E-3</v>
      </c>
      <c r="W2" s="68">
        <v>2.5332355284199098E-3</v>
      </c>
      <c r="X2" s="68">
        <v>2.3418687927900298E-3</v>
      </c>
      <c r="Y2" s="68">
        <v>2.4630287515115599E-3</v>
      </c>
      <c r="Z2" s="68">
        <v>2.4939861813738202E-3</v>
      </c>
      <c r="AA2" s="68">
        <v>2.5383109545419999E-3</v>
      </c>
      <c r="AB2" s="68">
        <v>2.5134945217159602E-3</v>
      </c>
      <c r="AC2" s="68">
        <v>2.3277403897750599E-3</v>
      </c>
      <c r="AD2" s="68">
        <v>2.47155103634232E-3</v>
      </c>
      <c r="AE2" s="68">
        <v>2.5729328182226498E-3</v>
      </c>
      <c r="AF2" s="68">
        <v>2.4547723816343999E-3</v>
      </c>
      <c r="AG2" s="68">
        <v>2.42891944764191E-3</v>
      </c>
    </row>
    <row r="3" spans="1:33" ht="15" thickBot="1">
      <c r="A3">
        <v>7</v>
      </c>
      <c r="B3" t="s">
        <v>66</v>
      </c>
      <c r="C3" s="65">
        <f t="shared" si="0"/>
        <v>4.6642595566001123E-2</v>
      </c>
      <c r="D3" s="68">
        <v>4.4910723807835701E-2</v>
      </c>
      <c r="E3" s="68">
        <v>5.0734934076728702E-2</v>
      </c>
      <c r="F3" s="68">
        <v>4.8220915446756503E-2</v>
      </c>
      <c r="G3" s="68">
        <v>4.7096964161238299E-2</v>
      </c>
      <c r="H3" s="68">
        <v>4.4607961375130199E-2</v>
      </c>
      <c r="I3" s="68">
        <v>4.9011644328172503E-2</v>
      </c>
      <c r="J3" s="68">
        <v>5.00500966399718E-2</v>
      </c>
      <c r="K3" s="68">
        <v>4.9227153312582601E-2</v>
      </c>
      <c r="L3" s="68">
        <v>4.4518797621032002E-2</v>
      </c>
      <c r="M3" s="68">
        <v>4.7277903262051703E-2</v>
      </c>
      <c r="N3" s="68">
        <v>4.6577551024492903E-2</v>
      </c>
      <c r="O3" s="68">
        <v>4.3440551358340303E-2</v>
      </c>
      <c r="P3" s="68">
        <v>4.6470038395432303E-2</v>
      </c>
      <c r="Q3" s="68">
        <v>4.5289755341733802E-2</v>
      </c>
      <c r="R3" s="68">
        <v>4.3603516504632803E-2</v>
      </c>
      <c r="S3" s="68">
        <v>4.8767323830270597E-2</v>
      </c>
      <c r="T3" s="68">
        <v>4.3442615155839297E-2</v>
      </c>
      <c r="U3" s="68">
        <v>4.4052290198590603E-2</v>
      </c>
      <c r="V3" s="68">
        <v>4.7261986594345301E-2</v>
      </c>
      <c r="W3" s="68">
        <v>4.8081212012593501E-2</v>
      </c>
      <c r="X3" s="68">
        <v>4.4956982005197897E-2</v>
      </c>
      <c r="Y3" s="68">
        <v>4.6439794297223801E-2</v>
      </c>
      <c r="Z3" s="68">
        <v>4.6770513235855897E-2</v>
      </c>
      <c r="AA3" s="68">
        <v>4.7912364119558702E-2</v>
      </c>
      <c r="AB3" s="68">
        <v>4.5887895964220597E-2</v>
      </c>
      <c r="AC3" s="68">
        <v>4.4155152468951298E-2</v>
      </c>
      <c r="AD3" s="68">
        <v>4.4966951239303402E-2</v>
      </c>
      <c r="AE3" s="68">
        <v>5.0449389952763699E-2</v>
      </c>
      <c r="AF3" s="68">
        <v>4.6232929876659397E-2</v>
      </c>
      <c r="AG3" s="68">
        <v>4.8861959372527498E-2</v>
      </c>
    </row>
    <row r="4" spans="1:33" ht="15" thickBot="1">
      <c r="A4">
        <v>3</v>
      </c>
      <c r="B4" t="s">
        <v>64</v>
      </c>
      <c r="C4" s="65">
        <f t="shared" si="0"/>
        <v>4.8039056264032175E-2</v>
      </c>
      <c r="D4" s="68">
        <v>4.9744889470590102E-2</v>
      </c>
      <c r="E4" s="68">
        <v>4.5995762365667499E-2</v>
      </c>
      <c r="F4" s="68">
        <v>4.8175110226311997E-2</v>
      </c>
      <c r="G4" s="68">
        <v>5.0855128581555498E-2</v>
      </c>
      <c r="H4" s="68">
        <v>4.5967314423856299E-2</v>
      </c>
      <c r="I4" s="68">
        <v>5.04402940997601E-2</v>
      </c>
      <c r="J4" s="68">
        <v>4.4209042857224899E-2</v>
      </c>
      <c r="K4" s="68">
        <v>4.4740054985744099E-2</v>
      </c>
      <c r="L4" s="68">
        <v>4.6664134089468498E-2</v>
      </c>
      <c r="M4" s="68">
        <v>4.7560260299319E-2</v>
      </c>
      <c r="N4" s="68">
        <v>4.9178708228767597E-2</v>
      </c>
      <c r="O4" s="68">
        <v>4.7628721191154501E-2</v>
      </c>
      <c r="P4" s="68">
        <v>4.4586033155392002E-2</v>
      </c>
      <c r="Q4" s="68">
        <v>4.7771936316754401E-2</v>
      </c>
      <c r="R4" s="68">
        <v>4.97543828794903E-2</v>
      </c>
      <c r="S4" s="68">
        <v>4.8093259567030297E-2</v>
      </c>
      <c r="T4" s="68">
        <v>4.3016907907290201E-2</v>
      </c>
      <c r="U4" s="68">
        <v>4.8057524890052397E-2</v>
      </c>
      <c r="V4" s="68">
        <v>4.8548005071151798E-2</v>
      </c>
      <c r="W4" s="68">
        <v>5.85868136359338E-2</v>
      </c>
      <c r="X4" s="68">
        <v>4.4367134395207897E-2</v>
      </c>
      <c r="Y4" s="68">
        <v>5.1519789076443098E-2</v>
      </c>
      <c r="Z4" s="68">
        <v>4.66086175494623E-2</v>
      </c>
      <c r="AA4" s="68">
        <v>4.5263877801520101E-2</v>
      </c>
      <c r="AB4" s="68">
        <v>4.3140108457043497E-2</v>
      </c>
      <c r="AC4" s="68">
        <v>4.4177973966291702E-2</v>
      </c>
      <c r="AD4" s="68">
        <v>5.8661707510873198E-2</v>
      </c>
      <c r="AE4" s="68">
        <v>4.8979092050081101E-2</v>
      </c>
      <c r="AF4" s="68">
        <v>4.5465222844744101E-2</v>
      </c>
      <c r="AG4" s="68">
        <v>5.3413880026783198E-2</v>
      </c>
    </row>
    <row r="5" spans="1:33" ht="15" thickBot="1">
      <c r="A5">
        <v>9</v>
      </c>
      <c r="B5" t="s">
        <v>68</v>
      </c>
      <c r="C5" s="65">
        <f t="shared" si="0"/>
        <v>9.9220998025026777E-2</v>
      </c>
      <c r="D5" s="68">
        <v>0.10630868951491</v>
      </c>
      <c r="E5" s="68">
        <v>0.15628171238390701</v>
      </c>
      <c r="F5" s="68">
        <v>0.135873320266783</v>
      </c>
      <c r="G5" s="68">
        <v>0.15095169385295101</v>
      </c>
      <c r="H5" s="68">
        <v>0.10472052987601201</v>
      </c>
      <c r="I5" s="68">
        <v>8.5988335620638803E-2</v>
      </c>
      <c r="J5" s="68">
        <v>0.115335423833781</v>
      </c>
      <c r="K5" s="68">
        <v>8.4586065263606902E-2</v>
      </c>
      <c r="L5" s="68">
        <v>7.0944016337210203E-2</v>
      </c>
      <c r="M5" s="68">
        <v>8.6670936155844897E-2</v>
      </c>
      <c r="N5" s="68">
        <v>8.5728521589849893E-2</v>
      </c>
      <c r="O5" s="68">
        <v>6.5226773737556004E-2</v>
      </c>
      <c r="P5" s="68">
        <v>8.6481903350989695E-2</v>
      </c>
      <c r="Q5" s="68">
        <v>6.5732750010713895E-2</v>
      </c>
      <c r="R5" s="68">
        <v>7.50921038457395E-2</v>
      </c>
      <c r="S5" s="68">
        <v>7.0855762795705102E-2</v>
      </c>
      <c r="T5" s="68">
        <v>8.3202403422614896E-2</v>
      </c>
      <c r="U5" s="68">
        <v>7.8377037896482094E-2</v>
      </c>
      <c r="V5" s="68">
        <v>0.11043091083583501</v>
      </c>
      <c r="W5" s="68">
        <v>9.9078783127185696E-2</v>
      </c>
      <c r="X5" s="68">
        <v>0.12932399442659501</v>
      </c>
      <c r="Y5" s="68">
        <v>0.101342546523808</v>
      </c>
      <c r="Z5" s="68">
        <v>9.0323092216467504E-2</v>
      </c>
      <c r="AA5" s="68">
        <v>0.108773874643356</v>
      </c>
      <c r="AB5" s="68">
        <v>6.5030620037139594E-2</v>
      </c>
      <c r="AC5" s="68">
        <v>8.1903223260585897E-2</v>
      </c>
      <c r="AD5" s="68">
        <v>7.9605722276460802E-2</v>
      </c>
      <c r="AE5" s="68">
        <v>0.14421900686327899</v>
      </c>
      <c r="AF5" s="68">
        <v>9.4132701180189099E-2</v>
      </c>
      <c r="AG5" s="68">
        <v>0.164107485604606</v>
      </c>
    </row>
    <row r="6" spans="1:33" ht="15" thickBot="1">
      <c r="A6">
        <v>12</v>
      </c>
      <c r="B6" t="s">
        <v>71</v>
      </c>
      <c r="C6" s="65">
        <f t="shared" si="0"/>
        <v>0.1725822392675915</v>
      </c>
      <c r="D6" s="68">
        <v>0.12742662069494501</v>
      </c>
      <c r="E6" s="68">
        <v>0.34437360665542899</v>
      </c>
      <c r="F6" s="68">
        <v>0.22771205626160801</v>
      </c>
      <c r="G6" s="68">
        <v>0.13545432287240899</v>
      </c>
      <c r="H6" s="68">
        <v>0.18523251730450699</v>
      </c>
      <c r="I6" s="68">
        <v>0.16399895436402201</v>
      </c>
      <c r="J6" s="68">
        <v>0.33865320275779798</v>
      </c>
      <c r="K6" s="68">
        <v>0.21797647726290501</v>
      </c>
      <c r="L6" s="68">
        <v>0.13943497899867799</v>
      </c>
      <c r="M6" s="68">
        <v>0.16927123931784699</v>
      </c>
      <c r="N6" s="68">
        <v>0.12872734413678799</v>
      </c>
      <c r="O6" s="68">
        <v>0.13018397045427599</v>
      </c>
      <c r="P6" s="68">
        <v>0.23859012356468801</v>
      </c>
      <c r="Q6" s="68">
        <v>0.13561813816730001</v>
      </c>
      <c r="R6" s="68">
        <v>0.10293257730131999</v>
      </c>
      <c r="S6" s="68">
        <v>0.15511648387348401</v>
      </c>
      <c r="T6" s="68">
        <v>0.18206360426993101</v>
      </c>
      <c r="U6" s="68">
        <v>0.146004531747111</v>
      </c>
      <c r="V6" s="68">
        <v>0.15160974012739201</v>
      </c>
      <c r="W6" s="68">
        <v>0.113053591102991</v>
      </c>
      <c r="X6" s="68">
        <v>0.24377438557838901</v>
      </c>
      <c r="Y6" s="68">
        <v>0.124274011208623</v>
      </c>
      <c r="Z6" s="68">
        <v>0.17670450245932601</v>
      </c>
      <c r="AA6" s="68">
        <v>0.171700166558197</v>
      </c>
      <c r="AB6" s="68">
        <v>0.189219856985471</v>
      </c>
      <c r="AC6" s="68">
        <v>0.140126447554447</v>
      </c>
      <c r="AD6" s="68">
        <v>8.3659572802577895E-2</v>
      </c>
      <c r="AE6" s="68">
        <v>0.187028601645777</v>
      </c>
      <c r="AF6" s="68">
        <v>0.18575533083575099</v>
      </c>
      <c r="AG6" s="68">
        <v>0.141790221163759</v>
      </c>
    </row>
    <row r="7" spans="1:33" ht="15" thickBot="1">
      <c r="A7">
        <v>2</v>
      </c>
      <c r="B7" t="s">
        <v>63</v>
      </c>
      <c r="C7" s="65">
        <f t="shared" si="0"/>
        <v>0.29093805797595718</v>
      </c>
      <c r="D7" s="68">
        <v>0.282706127080181</v>
      </c>
      <c r="E7" s="68">
        <v>0.220745271798089</v>
      </c>
      <c r="F7" s="68">
        <v>0.23930384336475699</v>
      </c>
      <c r="G7" s="68">
        <v>0.26968515226243001</v>
      </c>
      <c r="H7" s="68">
        <v>0.235247545656075</v>
      </c>
      <c r="I7" s="68">
        <v>0.29746421852156901</v>
      </c>
      <c r="J7" s="68">
        <v>0.234416496140602</v>
      </c>
      <c r="K7" s="68">
        <v>0.29653704451854401</v>
      </c>
      <c r="L7" s="68">
        <v>0.36508360050739103</v>
      </c>
      <c r="M7" s="68">
        <v>0.316713605579025</v>
      </c>
      <c r="N7" s="68">
        <v>0.31180659770607699</v>
      </c>
      <c r="O7" s="68">
        <v>0.31658601385330598</v>
      </c>
      <c r="P7" s="68">
        <v>0.26004830132856599</v>
      </c>
      <c r="Q7" s="68">
        <v>0.33915487679190398</v>
      </c>
      <c r="R7" s="68">
        <v>0.355734371938075</v>
      </c>
      <c r="S7" s="68">
        <v>0.35577470962086299</v>
      </c>
      <c r="T7" s="68">
        <v>0.26129692627269102</v>
      </c>
      <c r="U7" s="68">
        <v>0.263773014959723</v>
      </c>
      <c r="V7" s="68">
        <v>0.25251863751667197</v>
      </c>
      <c r="W7" s="68">
        <v>0.34461057110974702</v>
      </c>
      <c r="X7" s="68">
        <v>0.22546871745453301</v>
      </c>
      <c r="Y7" s="68">
        <v>0.28463744995474799</v>
      </c>
      <c r="Z7" s="68">
        <v>0.30014877939839102</v>
      </c>
      <c r="AA7" s="68">
        <v>0.27410292884394599</v>
      </c>
      <c r="AB7" s="68">
        <v>0.33279872274030198</v>
      </c>
      <c r="AC7" s="68">
        <v>0.27596379756418798</v>
      </c>
      <c r="AD7" s="68">
        <v>0.43498105491651501</v>
      </c>
      <c r="AE7" s="68">
        <v>0.24921378982970299</v>
      </c>
      <c r="AF7" s="68">
        <v>0.27713472656648602</v>
      </c>
      <c r="AG7" s="68">
        <v>0.25448484548361699</v>
      </c>
    </row>
    <row r="8" spans="1:33" ht="15" thickBot="1">
      <c r="A8">
        <v>13</v>
      </c>
      <c r="B8" t="s">
        <v>72</v>
      </c>
      <c r="C8" s="65">
        <f t="shared" si="0"/>
        <v>0.33018666861003826</v>
      </c>
      <c r="D8" s="68">
        <v>0.29072563916402999</v>
      </c>
      <c r="E8" s="68">
        <v>0.35362351208651599</v>
      </c>
      <c r="F8" s="68">
        <v>0.28817599191336701</v>
      </c>
      <c r="G8" s="68">
        <v>0.315384950722149</v>
      </c>
      <c r="H8" s="68">
        <v>0.34684420026225299</v>
      </c>
      <c r="I8" s="68">
        <v>0.32105249345553999</v>
      </c>
      <c r="J8" s="68">
        <v>0.350690109828454</v>
      </c>
      <c r="K8" s="68">
        <v>0.34279580235812301</v>
      </c>
      <c r="L8" s="68">
        <v>0.31025183934470801</v>
      </c>
      <c r="M8" s="68">
        <v>0.282098680634776</v>
      </c>
      <c r="N8" s="68">
        <v>0.33141662868861799</v>
      </c>
      <c r="O8" s="68">
        <v>0.34349373784889198</v>
      </c>
      <c r="P8" s="68">
        <v>0.36065013230339998</v>
      </c>
      <c r="Q8" s="68">
        <v>0.330574134889004</v>
      </c>
      <c r="R8" s="68">
        <v>0.34936309946233302</v>
      </c>
      <c r="S8" s="68">
        <v>0.35489841723263399</v>
      </c>
      <c r="T8" s="68">
        <v>0.31950804706020902</v>
      </c>
      <c r="U8" s="68">
        <v>0.286359377440008</v>
      </c>
      <c r="V8" s="68">
        <v>0.36167687595712</v>
      </c>
      <c r="W8" s="68">
        <v>0.35456683291678498</v>
      </c>
      <c r="X8" s="68">
        <v>0.34758706602393902</v>
      </c>
      <c r="Y8" s="68">
        <v>0.32491787662933402</v>
      </c>
      <c r="Z8" s="68">
        <v>0.32392261035722802</v>
      </c>
      <c r="AA8" s="68">
        <v>0.33494449535187898</v>
      </c>
      <c r="AB8" s="68">
        <v>0.33730898659458203</v>
      </c>
      <c r="AC8" s="68">
        <v>0.34218560284265698</v>
      </c>
      <c r="AD8" s="68">
        <v>0.28409583574631497</v>
      </c>
      <c r="AE8" s="68">
        <v>0.38574725135949101</v>
      </c>
      <c r="AF8" s="68">
        <v>0.27683473515344997</v>
      </c>
      <c r="AG8" s="68">
        <v>0.35390509467335501</v>
      </c>
    </row>
    <row r="9" spans="1:33" ht="15" thickBot="1">
      <c r="A9">
        <v>10</v>
      </c>
      <c r="B9" t="s">
        <v>69</v>
      </c>
      <c r="C9" s="65">
        <f t="shared" si="0"/>
        <v>0.40710555086547401</v>
      </c>
      <c r="D9" s="68">
        <v>0.353902726759807</v>
      </c>
      <c r="E9" s="68">
        <v>0.44588083619707197</v>
      </c>
      <c r="F9" s="68">
        <v>0.42990220572489102</v>
      </c>
      <c r="G9" s="68">
        <v>0.351084797897597</v>
      </c>
      <c r="H9" s="68">
        <v>0.41306765523632899</v>
      </c>
      <c r="I9" s="68">
        <v>0.45417588996087899</v>
      </c>
      <c r="J9" s="68">
        <v>0.39247982794888697</v>
      </c>
      <c r="K9" s="68">
        <v>0.46741372263883701</v>
      </c>
      <c r="L9" s="68">
        <v>0.38581908575444501</v>
      </c>
      <c r="M9" s="68">
        <v>0.36892980167626099</v>
      </c>
      <c r="N9" s="68">
        <v>0.441279232384717</v>
      </c>
      <c r="O9" s="68">
        <v>0.342824511345942</v>
      </c>
      <c r="P9" s="68">
        <v>0.39219315147212902</v>
      </c>
      <c r="Q9" s="68">
        <v>0.34322091753140299</v>
      </c>
      <c r="R9" s="68">
        <v>0.34200094198916697</v>
      </c>
      <c r="S9" s="68">
        <v>0.42112271721084599</v>
      </c>
      <c r="T9" s="68">
        <v>0.37129327013569202</v>
      </c>
      <c r="U9" s="68">
        <v>0.35576573299381498</v>
      </c>
      <c r="V9" s="68">
        <v>0.43953231937394399</v>
      </c>
      <c r="W9" s="68">
        <v>0.39512247299176301</v>
      </c>
      <c r="X9" s="68">
        <v>0.48732398949903399</v>
      </c>
      <c r="Y9" s="68">
        <v>0.52789726432700601</v>
      </c>
      <c r="Z9" s="68">
        <v>0.47648829260827402</v>
      </c>
      <c r="AA9" s="68">
        <v>0.45192770515785002</v>
      </c>
      <c r="AB9" s="68">
        <v>0.45444905806221397</v>
      </c>
      <c r="AC9" s="68">
        <v>0.31375289882908602</v>
      </c>
      <c r="AD9" s="68">
        <v>0.35334078528920898</v>
      </c>
      <c r="AE9" s="68">
        <v>0.46003870166855299</v>
      </c>
      <c r="AF9" s="68">
        <v>0.37710870932692803</v>
      </c>
      <c r="AG9" s="68">
        <v>0.40382730397164401</v>
      </c>
    </row>
    <row r="10" spans="1:33" ht="15" thickBot="1">
      <c r="A10">
        <v>24</v>
      </c>
      <c r="B10" t="s">
        <v>79</v>
      </c>
      <c r="C10" s="65">
        <f t="shared" si="0"/>
        <v>0.41720581823821229</v>
      </c>
      <c r="D10" s="68">
        <v>0.30843743874887802</v>
      </c>
      <c r="E10" s="68">
        <v>0.80209916413373805</v>
      </c>
      <c r="F10" s="68">
        <v>0.57999975923629699</v>
      </c>
      <c r="G10" s="68">
        <v>0.33010076760274099</v>
      </c>
      <c r="H10" s="68">
        <v>0.42574125019104297</v>
      </c>
      <c r="I10" s="68">
        <v>0.40521942191362198</v>
      </c>
      <c r="J10" s="68">
        <v>0.86308912497518797</v>
      </c>
      <c r="K10" s="68">
        <v>0.55186421658016505</v>
      </c>
      <c r="L10" s="68">
        <v>0.32762450681706801</v>
      </c>
      <c r="M10" s="68">
        <v>0.39427102245929402</v>
      </c>
      <c r="N10" s="68">
        <v>0.32432310013344601</v>
      </c>
      <c r="O10" s="68">
        <v>0.31262816100445701</v>
      </c>
      <c r="P10" s="68">
        <v>0.54267790010348604</v>
      </c>
      <c r="Q10" s="68">
        <v>0.33152966346964002</v>
      </c>
      <c r="R10" s="68">
        <v>0.242238822152474</v>
      </c>
      <c r="S10" s="68">
        <v>0.369831494376817</v>
      </c>
      <c r="T10" s="68">
        <v>0.44054797579891902</v>
      </c>
      <c r="U10" s="68">
        <v>0.35225330862784399</v>
      </c>
      <c r="V10" s="68">
        <v>0.36544323579927801</v>
      </c>
      <c r="W10" s="68">
        <v>0.261094135685003</v>
      </c>
      <c r="X10" s="68">
        <v>0.58959988975148103</v>
      </c>
      <c r="Y10" s="68">
        <v>0.31328804035847102</v>
      </c>
      <c r="Z10" s="68">
        <v>0.42154146094899397</v>
      </c>
      <c r="AA10" s="68">
        <v>0.43254864410760402</v>
      </c>
      <c r="AB10" s="68">
        <v>0.45082136432005099</v>
      </c>
      <c r="AC10" s="68">
        <v>0.333893538338083</v>
      </c>
      <c r="AD10" s="68">
        <v>0.20700468777742101</v>
      </c>
      <c r="AE10" s="68">
        <v>0.463646524720915</v>
      </c>
      <c r="AF10" s="68">
        <v>0.43936762053424799</v>
      </c>
      <c r="AG10" s="68">
        <v>0.33344830647970403</v>
      </c>
    </row>
    <row r="11" spans="1:33" ht="15" thickBot="1">
      <c r="A11">
        <v>16</v>
      </c>
      <c r="B11" t="s">
        <v>75</v>
      </c>
      <c r="C11" s="65">
        <f t="shared" si="0"/>
        <v>1</v>
      </c>
      <c r="D11" s="68">
        <v>1</v>
      </c>
      <c r="E11" s="68">
        <v>1</v>
      </c>
      <c r="F11" s="68">
        <v>1</v>
      </c>
      <c r="G11" s="68">
        <v>1</v>
      </c>
      <c r="H11" s="68">
        <v>1</v>
      </c>
      <c r="I11" s="68">
        <v>1</v>
      </c>
      <c r="J11" s="68">
        <v>1</v>
      </c>
      <c r="K11" s="68">
        <v>1</v>
      </c>
      <c r="L11" s="68">
        <v>1</v>
      </c>
      <c r="M11" s="68">
        <v>1</v>
      </c>
      <c r="N11" s="68">
        <v>1</v>
      </c>
      <c r="O11" s="68">
        <v>1</v>
      </c>
      <c r="P11" s="68">
        <v>1</v>
      </c>
      <c r="Q11" s="68">
        <v>1</v>
      </c>
      <c r="R11" s="68">
        <v>1</v>
      </c>
      <c r="S11" s="68">
        <v>1</v>
      </c>
      <c r="T11" s="68">
        <v>1</v>
      </c>
      <c r="U11" s="68">
        <v>1</v>
      </c>
      <c r="V11" s="68">
        <v>1</v>
      </c>
      <c r="W11" s="68">
        <v>1</v>
      </c>
      <c r="X11" s="68">
        <v>1</v>
      </c>
      <c r="Y11" s="68">
        <v>1</v>
      </c>
      <c r="Z11" s="68">
        <v>1</v>
      </c>
      <c r="AA11" s="68">
        <v>1</v>
      </c>
      <c r="AB11" s="68">
        <v>1</v>
      </c>
      <c r="AC11" s="68">
        <v>1</v>
      </c>
      <c r="AD11" s="68">
        <v>1</v>
      </c>
      <c r="AE11" s="68">
        <v>1</v>
      </c>
      <c r="AF11" s="68">
        <v>1</v>
      </c>
      <c r="AG11" s="68">
        <v>1</v>
      </c>
    </row>
    <row r="12" spans="1:33" ht="15" thickBot="1">
      <c r="A12">
        <v>15</v>
      </c>
      <c r="B12" t="s">
        <v>74</v>
      </c>
      <c r="C12" s="65">
        <f t="shared" si="0"/>
        <v>1.7922325431279271</v>
      </c>
      <c r="D12" s="68">
        <v>1.74057400112549</v>
      </c>
      <c r="E12" s="68">
        <v>1.8273524001875401</v>
      </c>
      <c r="F12" s="68">
        <v>1.8587962962962901</v>
      </c>
      <c r="G12" s="68">
        <v>1.74671272565188</v>
      </c>
      <c r="H12" s="68">
        <v>1.76424019316787</v>
      </c>
      <c r="I12" s="68">
        <v>1.8313124508813201</v>
      </c>
      <c r="J12" s="68">
        <v>1.8541102747599001</v>
      </c>
      <c r="K12" s="68">
        <v>1.8094782544705199</v>
      </c>
      <c r="L12" s="68">
        <v>1.7442143249391999</v>
      </c>
      <c r="M12" s="68">
        <v>1.8179946112394101</v>
      </c>
      <c r="N12" s="68">
        <v>1.7543300853766499</v>
      </c>
      <c r="O12" s="68">
        <v>1.75947184812591</v>
      </c>
      <c r="P12" s="68">
        <v>1.7763190630203001</v>
      </c>
      <c r="Q12" s="68">
        <v>1.77180616740088</v>
      </c>
      <c r="R12" s="68">
        <v>1.7334434121789599</v>
      </c>
      <c r="S12" s="68">
        <v>1.84711660629966</v>
      </c>
      <c r="T12" s="68">
        <v>1.7440271665963301</v>
      </c>
      <c r="U12" s="68">
        <v>1.8036146059587701</v>
      </c>
      <c r="V12" s="68">
        <v>1.81279143399919</v>
      </c>
      <c r="W12" s="68">
        <v>1.7988125784278799</v>
      </c>
      <c r="X12" s="68">
        <v>1.7717412739104701</v>
      </c>
      <c r="Y12" s="68">
        <v>1.77839754648265</v>
      </c>
      <c r="Z12" s="68">
        <v>1.8007017273288</v>
      </c>
      <c r="AA12" s="68">
        <v>1.8084447465820599</v>
      </c>
      <c r="AB12" s="68">
        <v>1.7649911477176501</v>
      </c>
      <c r="AC12" s="68">
        <v>1.75719123505976</v>
      </c>
      <c r="AD12" s="68">
        <v>1.7646341942839101</v>
      </c>
      <c r="AE12" s="68">
        <v>1.8969832696614399</v>
      </c>
      <c r="AF12" s="68">
        <v>1.7916359402289901</v>
      </c>
      <c r="AG12" s="68">
        <v>1.8357367124781401</v>
      </c>
    </row>
    <row r="13" spans="1:33" ht="15" thickBot="1">
      <c r="A13">
        <v>11</v>
      </c>
      <c r="B13" t="s">
        <v>70</v>
      </c>
      <c r="C13" s="65">
        <f t="shared" si="0"/>
        <v>4.2800977593419729</v>
      </c>
      <c r="D13" s="68">
        <v>2.0852008554956201</v>
      </c>
      <c r="E13" s="68">
        <v>8.4234413965087303</v>
      </c>
      <c r="F13" s="68">
        <v>3.80613816802938</v>
      </c>
      <c r="G13" s="68">
        <v>2.7354429643418001</v>
      </c>
      <c r="H13" s="68">
        <v>4.7752718701451702</v>
      </c>
      <c r="I13" s="68">
        <v>4.2007468452227599</v>
      </c>
      <c r="J13" s="68">
        <v>4.3268723229351398</v>
      </c>
      <c r="K13" s="68">
        <v>4.7064790889080204</v>
      </c>
      <c r="L13" s="68">
        <v>4.9509547402995002</v>
      </c>
      <c r="M13" s="68">
        <v>7.9220899027172003</v>
      </c>
      <c r="N13" s="68">
        <v>4.1269341609399204</v>
      </c>
      <c r="O13" s="68">
        <v>2.44177667689363</v>
      </c>
      <c r="P13" s="68">
        <v>4.0303082935301697</v>
      </c>
      <c r="Q13" s="68">
        <v>2.9422570471762501</v>
      </c>
      <c r="R13" s="68">
        <v>3.8533144651306701</v>
      </c>
      <c r="S13" s="68">
        <v>4.3581208053691203</v>
      </c>
      <c r="T13" s="68">
        <v>2.1516931925231702</v>
      </c>
      <c r="U13" s="68">
        <v>3.1964266259941101</v>
      </c>
      <c r="V13" s="68">
        <v>3.3306303765336298</v>
      </c>
      <c r="W13" s="68">
        <v>5.8247316392746598</v>
      </c>
      <c r="X13" s="68">
        <v>1.9079017221974399</v>
      </c>
      <c r="Y13" s="68">
        <v>3.2864227267896902</v>
      </c>
      <c r="Z13" s="68">
        <v>3.8912681219796701</v>
      </c>
      <c r="AA13" s="68">
        <v>5.7226172691962898</v>
      </c>
      <c r="AB13" s="68">
        <v>5.1436262688576004</v>
      </c>
      <c r="AC13" s="68">
        <v>3.3641356164905898</v>
      </c>
      <c r="AD13" s="68">
        <v>3.7362244048609901</v>
      </c>
      <c r="AE13" s="68">
        <v>9.1312618896639108</v>
      </c>
      <c r="AF13" s="68">
        <v>3.8797697091948198</v>
      </c>
      <c r="AG13" s="68">
        <v>4.1508736130595496</v>
      </c>
    </row>
    <row r="14" spans="1:33" ht="15" thickBot="1">
      <c r="A14">
        <v>73</v>
      </c>
      <c r="B14" t="s">
        <v>90</v>
      </c>
      <c r="C14" s="65">
        <f t="shared" si="0"/>
        <v>4.9114141628502859</v>
      </c>
      <c r="D14" s="68">
        <v>4.7668066110431999</v>
      </c>
      <c r="E14" s="68">
        <v>5.1910250499462096</v>
      </c>
      <c r="F14" s="68">
        <v>5.15046234432626</v>
      </c>
      <c r="G14" s="68">
        <v>5.0385728061716399</v>
      </c>
      <c r="H14" s="68">
        <v>4.6960278158255102</v>
      </c>
      <c r="I14" s="68">
        <v>5.1741475019825502</v>
      </c>
      <c r="J14" s="68">
        <v>5.2774142480210999</v>
      </c>
      <c r="K14" s="68">
        <v>5.2211487419046598</v>
      </c>
      <c r="L14" s="68">
        <v>4.6928394279985204</v>
      </c>
      <c r="M14" s="68">
        <v>4.9345975030037001</v>
      </c>
      <c r="N14" s="68">
        <v>4.8541405924071697</v>
      </c>
      <c r="O14" s="68">
        <v>4.7354659097112197</v>
      </c>
      <c r="P14" s="68">
        <v>4.8557677216845399</v>
      </c>
      <c r="Q14" s="68">
        <v>4.8097262822216296</v>
      </c>
      <c r="R14" s="68">
        <v>4.6235275390003103</v>
      </c>
      <c r="S14" s="68">
        <v>5.0940850373934401</v>
      </c>
      <c r="T14" s="68">
        <v>4.6086656400998196</v>
      </c>
      <c r="U14" s="68">
        <v>4.7114869928273198</v>
      </c>
      <c r="V14" s="68">
        <v>4.98653998416468</v>
      </c>
      <c r="W14" s="68">
        <v>5.0025522162612601</v>
      </c>
      <c r="X14" s="68">
        <v>4.8174262734584401</v>
      </c>
      <c r="Y14" s="68">
        <v>4.8509358987765303</v>
      </c>
      <c r="Z14" s="68">
        <v>4.9515479219677596</v>
      </c>
      <c r="AA14" s="68">
        <v>4.9920767306088401</v>
      </c>
      <c r="AB14" s="68">
        <v>4.7888471177944796</v>
      </c>
      <c r="AC14" s="68">
        <v>4.7184273870018698</v>
      </c>
      <c r="AD14" s="68">
        <v>4.6801167761442999</v>
      </c>
      <c r="AE14" s="68">
        <v>5.1998968274438901</v>
      </c>
      <c r="AF14" s="68">
        <v>4.7677649246023499</v>
      </c>
      <c r="AG14" s="68">
        <v>5.1503850617153697</v>
      </c>
    </row>
    <row r="15" spans="1:33" ht="15" thickBot="1">
      <c r="A15">
        <v>18</v>
      </c>
      <c r="B15" t="s">
        <v>77</v>
      </c>
      <c r="C15" s="65">
        <f t="shared" si="0"/>
        <v>7.757034840486825</v>
      </c>
      <c r="D15" s="68">
        <v>2.1762664984472</v>
      </c>
      <c r="E15" s="68">
        <v>4.4242926999650702</v>
      </c>
      <c r="F15" s="68">
        <v>1.6154774678111501</v>
      </c>
      <c r="G15" s="68">
        <v>0.56773251076005504</v>
      </c>
      <c r="H15" s="68">
        <v>3.3002591632728602</v>
      </c>
      <c r="I15" s="68">
        <v>1.1719294464202299</v>
      </c>
      <c r="J15" s="68">
        <v>1.3493671910839999</v>
      </c>
      <c r="K15" s="68">
        <v>5.2203173929196902</v>
      </c>
      <c r="L15" s="68">
        <v>1.4484836639629901</v>
      </c>
      <c r="M15" s="68">
        <v>1.45013125374188</v>
      </c>
      <c r="N15" s="68">
        <v>3.6110874034992402</v>
      </c>
      <c r="O15" s="68">
        <v>2.4128445470475302</v>
      </c>
      <c r="P15" s="68">
        <v>1.56742151746964</v>
      </c>
      <c r="Q15" s="68">
        <v>1.1371432879707399</v>
      </c>
      <c r="R15" s="68">
        <v>6.1832954868010201</v>
      </c>
      <c r="S15" s="68">
        <v>0.92063402047239595</v>
      </c>
      <c r="T15" s="68">
        <v>44.647633744855902</v>
      </c>
      <c r="U15" s="68">
        <v>4.1048360770414503</v>
      </c>
      <c r="V15" s="68">
        <v>1.41006313715539</v>
      </c>
      <c r="W15" s="68">
        <v>1.0409129826919099</v>
      </c>
      <c r="X15" s="68">
        <v>5.8371231808731796</v>
      </c>
      <c r="Y15" s="68">
        <v>1.6009076163853999</v>
      </c>
      <c r="Z15" s="68">
        <v>2.9277206619859499</v>
      </c>
      <c r="AA15" s="68">
        <v>0.81168952248571802</v>
      </c>
      <c r="AB15" s="68">
        <v>7.30571929265572</v>
      </c>
      <c r="AC15" s="68">
        <v>1.67189780330168</v>
      </c>
      <c r="AD15" s="68">
        <v>118.435356200527</v>
      </c>
      <c r="AE15" s="68">
        <v>1.82701370260276</v>
      </c>
      <c r="AF15" s="68">
        <v>1.13457946222287</v>
      </c>
      <c r="AG15" s="68">
        <v>1.39890827817415</v>
      </c>
    </row>
    <row r="16" spans="1:33" ht="15" thickBot="1">
      <c r="A16">
        <v>14</v>
      </c>
      <c r="B16" t="s">
        <v>73</v>
      </c>
      <c r="C16" s="65">
        <f t="shared" si="0"/>
        <v>16.806842881943787</v>
      </c>
      <c r="D16" s="68">
        <v>16.3233848953594</v>
      </c>
      <c r="E16" s="68">
        <v>18.228818132757599</v>
      </c>
      <c r="F16" s="68">
        <v>17.687224669603498</v>
      </c>
      <c r="G16" s="68">
        <v>16.967346202417399</v>
      </c>
      <c r="H16" s="68">
        <v>16.317041918359799</v>
      </c>
      <c r="I16" s="68">
        <v>17.169999999999899</v>
      </c>
      <c r="J16" s="68">
        <v>18.1073691834148</v>
      </c>
      <c r="K16" s="68">
        <v>17.7186092595928</v>
      </c>
      <c r="L16" s="68">
        <v>16.163940385314401</v>
      </c>
      <c r="M16" s="68">
        <v>17.0326361341507</v>
      </c>
      <c r="N16" s="68">
        <v>16.817163504968299</v>
      </c>
      <c r="O16" s="68">
        <v>16.0884643916913</v>
      </c>
      <c r="P16" s="68">
        <v>16.133843212237</v>
      </c>
      <c r="Q16" s="68">
        <v>16.546900713110201</v>
      </c>
      <c r="R16" s="68">
        <v>15.9529476382277</v>
      </c>
      <c r="S16" s="68">
        <v>17.652047843421499</v>
      </c>
      <c r="T16" s="68">
        <v>16.1719768958449</v>
      </c>
      <c r="U16" s="68">
        <v>16.015283842794702</v>
      </c>
      <c r="V16" s="68">
        <v>16.863620135665801</v>
      </c>
      <c r="W16" s="68">
        <v>16.870542771825001</v>
      </c>
      <c r="X16" s="68">
        <v>16.8406747891284</v>
      </c>
      <c r="Y16" s="68">
        <v>16.890405971236099</v>
      </c>
      <c r="Z16" s="68">
        <v>16.915248098515001</v>
      </c>
      <c r="AA16" s="68">
        <v>17.2058929213079</v>
      </c>
      <c r="AB16" s="68">
        <v>16.293480191863502</v>
      </c>
      <c r="AC16" s="68">
        <v>15.931190175185099</v>
      </c>
      <c r="AD16" s="68">
        <v>15.9740213523131</v>
      </c>
      <c r="AE16" s="68">
        <v>17.6532399299474</v>
      </c>
      <c r="AF16" s="68">
        <v>16.325906277630398</v>
      </c>
      <c r="AG16" s="68">
        <v>17.346065020429901</v>
      </c>
    </row>
    <row r="17" spans="1:33" ht="15" thickBot="1">
      <c r="A17">
        <v>79</v>
      </c>
      <c r="B17" t="s">
        <v>92</v>
      </c>
      <c r="C17" s="65">
        <f t="shared" si="0"/>
        <v>39.208844162859741</v>
      </c>
      <c r="D17" s="68" t="s">
        <v>98</v>
      </c>
      <c r="E17" s="68">
        <v>1.55599232245681</v>
      </c>
      <c r="F17" s="68" t="s">
        <v>98</v>
      </c>
      <c r="G17" s="68" t="s">
        <v>98</v>
      </c>
      <c r="H17" s="68" t="s">
        <v>98</v>
      </c>
      <c r="I17" s="68">
        <v>86.763297872340402</v>
      </c>
      <c r="J17" s="68">
        <v>1.62718841522941</v>
      </c>
      <c r="K17" s="68">
        <v>1.0687384548516701</v>
      </c>
      <c r="L17" s="68" t="s">
        <v>98</v>
      </c>
      <c r="M17" s="68" t="s">
        <v>98</v>
      </c>
      <c r="N17" s="68" t="s">
        <v>98</v>
      </c>
      <c r="O17" s="68">
        <v>867.49</v>
      </c>
      <c r="P17" s="68">
        <v>1.54929060257052</v>
      </c>
      <c r="Q17" s="68" t="s">
        <v>98</v>
      </c>
      <c r="R17" s="68" t="s">
        <v>98</v>
      </c>
      <c r="S17" s="68" t="s">
        <v>98</v>
      </c>
      <c r="T17" s="68">
        <v>1.8361928536673</v>
      </c>
      <c r="U17" s="68">
        <v>50.731988472622398</v>
      </c>
      <c r="V17" s="68">
        <v>14.3593251253989</v>
      </c>
      <c r="W17" s="68" t="s">
        <v>98</v>
      </c>
      <c r="X17" s="68">
        <v>2.30602397269063</v>
      </c>
      <c r="Y17" s="68">
        <v>69.549475262368802</v>
      </c>
      <c r="Z17" s="68">
        <v>8.2514134275618307</v>
      </c>
      <c r="AA17" s="68">
        <v>24.6507078507078</v>
      </c>
      <c r="AB17" s="68">
        <v>0.510901413785804</v>
      </c>
      <c r="AC17" s="68" t="s">
        <v>98</v>
      </c>
      <c r="AD17" s="68" t="s">
        <v>98</v>
      </c>
      <c r="AE17" s="68">
        <v>1.72298856468899</v>
      </c>
      <c r="AF17" s="68">
        <v>42.291800274851099</v>
      </c>
      <c r="AG17" s="68" t="s">
        <v>98</v>
      </c>
    </row>
    <row r="18" spans="1:33" ht="15" thickBot="1">
      <c r="A18">
        <v>56</v>
      </c>
      <c r="B18" t="s">
        <v>89</v>
      </c>
      <c r="C18" s="65">
        <f t="shared" si="0"/>
        <v>39.522405421458565</v>
      </c>
      <c r="D18" s="68">
        <v>39.289093298291696</v>
      </c>
      <c r="E18" s="68">
        <v>42.029863127333002</v>
      </c>
      <c r="F18" s="68">
        <v>40.795935647756103</v>
      </c>
      <c r="G18" s="68">
        <v>40.278372591006402</v>
      </c>
      <c r="H18" s="68">
        <v>37.516835016835003</v>
      </c>
      <c r="I18" s="68">
        <v>40.6939708939708</v>
      </c>
      <c r="J18" s="68">
        <v>42.214858590122397</v>
      </c>
      <c r="K18" s="68">
        <v>42.8006962576153</v>
      </c>
      <c r="L18" s="68">
        <v>37.828158230540197</v>
      </c>
      <c r="M18" s="68">
        <v>39.131317315658599</v>
      </c>
      <c r="N18" s="68">
        <v>40.594417793283903</v>
      </c>
      <c r="O18" s="68">
        <v>36.3575020955574</v>
      </c>
      <c r="P18" s="68">
        <v>38.9010896898575</v>
      </c>
      <c r="Q18" s="68">
        <v>39.260303687635499</v>
      </c>
      <c r="R18" s="68">
        <v>37.639308855291503</v>
      </c>
      <c r="S18" s="68">
        <v>42.111543450064801</v>
      </c>
      <c r="T18" s="68">
        <v>36.886952826179296</v>
      </c>
      <c r="U18" s="68">
        <v>38.946902654867202</v>
      </c>
      <c r="V18" s="68">
        <v>42.592425608656399</v>
      </c>
      <c r="W18" s="68">
        <v>39.968372867249201</v>
      </c>
      <c r="X18" s="68">
        <v>38.021582733812899</v>
      </c>
      <c r="Y18" s="68">
        <v>37.669102720259801</v>
      </c>
      <c r="Z18" s="68">
        <v>38.407072368420998</v>
      </c>
      <c r="AA18" s="68">
        <v>40.374367622259598</v>
      </c>
      <c r="AB18" s="68">
        <v>37.404567699836797</v>
      </c>
      <c r="AC18" s="68">
        <v>36.586893405226</v>
      </c>
      <c r="AD18" s="68">
        <v>37.281561461793999</v>
      </c>
      <c r="AE18" s="68">
        <v>41.756420878210399</v>
      </c>
      <c r="AF18" s="68">
        <v>40.227886710239602</v>
      </c>
      <c r="AG18" s="68">
        <v>42.104786545924902</v>
      </c>
    </row>
    <row r="19" spans="1:33" ht="15" thickBot="1">
      <c r="A19">
        <v>21</v>
      </c>
      <c r="B19" t="s">
        <v>78</v>
      </c>
      <c r="C19" s="65">
        <f t="shared" si="0"/>
        <v>43.65512905513102</v>
      </c>
      <c r="D19" s="68">
        <v>41.719534883720897</v>
      </c>
      <c r="E19" s="68">
        <v>46.870490286771499</v>
      </c>
      <c r="F19" s="68">
        <v>45.863874345549704</v>
      </c>
      <c r="G19" s="68">
        <v>43.301104972375697</v>
      </c>
      <c r="H19" s="68">
        <v>42.126654064272202</v>
      </c>
      <c r="I19" s="68">
        <v>45.690476190476097</v>
      </c>
      <c r="J19" s="68">
        <v>47.307000946073799</v>
      </c>
      <c r="K19" s="68">
        <v>46.992833253702798</v>
      </c>
      <c r="L19" s="68">
        <v>40.945672191528502</v>
      </c>
      <c r="M19" s="68">
        <v>43.015938069216702</v>
      </c>
      <c r="N19" s="68">
        <v>42.620421245421198</v>
      </c>
      <c r="O19" s="68">
        <v>41.646183389342298</v>
      </c>
      <c r="P19" s="68">
        <v>45.079164643030502</v>
      </c>
      <c r="Q19" s="68">
        <v>42.188811188811101</v>
      </c>
      <c r="R19" s="68">
        <v>41.631629240324799</v>
      </c>
      <c r="S19" s="68">
        <v>45.388630009319598</v>
      </c>
      <c r="T19" s="68">
        <v>40.071560480147703</v>
      </c>
      <c r="U19" s="68">
        <v>41.382228490832098</v>
      </c>
      <c r="V19" s="68">
        <v>43.019125683060103</v>
      </c>
      <c r="W19" s="68">
        <v>43.399909624943497</v>
      </c>
      <c r="X19" s="68">
        <v>43.891060087933496</v>
      </c>
      <c r="Y19" s="68">
        <v>42.913506012950897</v>
      </c>
      <c r="Z19" s="68">
        <v>44.142722117202197</v>
      </c>
      <c r="AA19" s="68">
        <v>45.822009569377897</v>
      </c>
      <c r="AB19" s="68">
        <v>42.5596287703016</v>
      </c>
      <c r="AC19" s="68">
        <v>40.594109526000899</v>
      </c>
      <c r="AD19" s="68">
        <v>41.950467289719597</v>
      </c>
      <c r="AE19" s="68">
        <v>47.502356267671999</v>
      </c>
      <c r="AF19" s="68">
        <v>43.1415887850467</v>
      </c>
      <c r="AG19" s="68">
        <v>46.8751800288046</v>
      </c>
    </row>
    <row r="20" spans="1:33" ht="15" thickBot="1">
      <c r="A20">
        <v>4</v>
      </c>
      <c r="B20" t="s">
        <v>65</v>
      </c>
      <c r="C20" s="65">
        <f t="shared" si="0"/>
        <v>74.081028741006165</v>
      </c>
      <c r="D20" s="68">
        <v>59.997993311036701</v>
      </c>
      <c r="E20" s="68">
        <v>71.011913104414802</v>
      </c>
      <c r="F20" s="68">
        <v>49.238630556974897</v>
      </c>
      <c r="G20" s="68">
        <v>52.366369710467701</v>
      </c>
      <c r="H20" s="68">
        <v>161.48550724637599</v>
      </c>
      <c r="I20" s="68">
        <v>148.062027231467</v>
      </c>
      <c r="J20" s="68">
        <v>40.374243035930498</v>
      </c>
      <c r="K20" s="68">
        <v>55.725779036827198</v>
      </c>
      <c r="L20" s="68">
        <v>67.630418250950498</v>
      </c>
      <c r="M20" s="68">
        <v>106.979614949037</v>
      </c>
      <c r="N20" s="68">
        <v>72.494548286604299</v>
      </c>
      <c r="O20" s="68">
        <v>42.295953193564102</v>
      </c>
      <c r="P20" s="68">
        <v>109.97393364928899</v>
      </c>
      <c r="Q20" s="68">
        <v>63.238993710691801</v>
      </c>
      <c r="R20" s="68">
        <v>42.650513950073403</v>
      </c>
      <c r="S20" s="68">
        <v>59.574311926605503</v>
      </c>
      <c r="T20" s="68">
        <v>58.724627875507402</v>
      </c>
      <c r="U20" s="68">
        <v>48.845726970033297</v>
      </c>
      <c r="V20" s="68">
        <v>44.227528089887599</v>
      </c>
      <c r="W20" s="68">
        <v>91.296577946767997</v>
      </c>
      <c r="X20" s="68">
        <v>63.539603960396001</v>
      </c>
      <c r="Y20" s="68">
        <v>54.5437977660199</v>
      </c>
      <c r="Z20" s="68">
        <v>75.3882163034705</v>
      </c>
      <c r="AA20" s="68">
        <v>93.250243427458599</v>
      </c>
      <c r="AB20" s="68">
        <v>90.897918731417207</v>
      </c>
      <c r="AC20" s="68">
        <v>50.406285714285701</v>
      </c>
      <c r="AD20" s="68">
        <v>72.281803542673103</v>
      </c>
      <c r="AE20" s="68">
        <v>113.513513513513</v>
      </c>
      <c r="AF20" s="68">
        <v>101.12048192771</v>
      </c>
      <c r="AG20" s="68">
        <v>61.2937853107344</v>
      </c>
    </row>
    <row r="21" spans="1:33" ht="15" thickBot="1">
      <c r="A21">
        <v>17</v>
      </c>
      <c r="B21" t="s">
        <v>76</v>
      </c>
      <c r="C21" s="65">
        <f t="shared" si="0"/>
        <v>101.15046667760649</v>
      </c>
      <c r="D21" s="68">
        <v>28.602359693877499</v>
      </c>
      <c r="E21" s="68">
        <v>45.998184294144302</v>
      </c>
      <c r="F21" s="68">
        <v>22.100917431192599</v>
      </c>
      <c r="G21" s="68">
        <v>7.6556776556776498</v>
      </c>
      <c r="H21" s="68">
        <v>41.889097744360903</v>
      </c>
      <c r="I21" s="68">
        <v>15.874939172749301</v>
      </c>
      <c r="J21" s="68">
        <v>18.488999815122899</v>
      </c>
      <c r="K21" s="68">
        <v>46.702754036087299</v>
      </c>
      <c r="L21" s="68">
        <v>19.5889867841409</v>
      </c>
      <c r="M21" s="68">
        <v>19.083434343434298</v>
      </c>
      <c r="N21" s="68">
        <v>48.939537329127198</v>
      </c>
      <c r="O21" s="68">
        <v>32.248698884758298</v>
      </c>
      <c r="P21" s="68">
        <v>18.4970107612594</v>
      </c>
      <c r="Q21" s="68">
        <v>15.6214396685655</v>
      </c>
      <c r="R21" s="68">
        <v>84.433139534883693</v>
      </c>
      <c r="S21" s="68">
        <v>12.659734858331101</v>
      </c>
      <c r="T21" s="68">
        <v>633.54014598540095</v>
      </c>
      <c r="U21" s="68">
        <v>55.744141861937898</v>
      </c>
      <c r="V21" s="68">
        <v>18.996581540317699</v>
      </c>
      <c r="W21" s="68">
        <v>14.5852695520121</v>
      </c>
      <c r="X21" s="68">
        <v>53.767205266307599</v>
      </c>
      <c r="Y21" s="68">
        <v>21.9387562071411</v>
      </c>
      <c r="Z21" s="68">
        <v>41.184303350969998</v>
      </c>
      <c r="AA21" s="68">
        <v>10.7123042505592</v>
      </c>
      <c r="AB21" s="68">
        <v>80.664907651714998</v>
      </c>
      <c r="AC21" s="68">
        <v>23.043625914315498</v>
      </c>
      <c r="AD21" s="68">
        <v>1547.8275862068899</v>
      </c>
      <c r="AE21" s="68">
        <v>20.813545323146801</v>
      </c>
      <c r="AF21" s="68">
        <v>15.3487946799667</v>
      </c>
      <c r="AG21" s="68">
        <v>17.961920529801301</v>
      </c>
    </row>
    <row r="22" spans="1:33" ht="15" thickBot="1">
      <c r="A22">
        <v>31</v>
      </c>
      <c r="B22" t="s">
        <v>80</v>
      </c>
      <c r="C22" s="65">
        <f t="shared" si="0"/>
        <v>109.0340970535696</v>
      </c>
      <c r="D22" s="68">
        <v>22.290506958250401</v>
      </c>
      <c r="E22" s="68">
        <v>134.932090545938</v>
      </c>
      <c r="F22" s="68">
        <v>31.854545454545399</v>
      </c>
      <c r="G22" s="68">
        <v>9.9083438685208591</v>
      </c>
      <c r="H22" s="68">
        <v>25.109859154929499</v>
      </c>
      <c r="I22" s="68">
        <v>13.530900041476499</v>
      </c>
      <c r="J22" s="68">
        <v>48.570665371539498</v>
      </c>
      <c r="K22" s="68">
        <v>175.010676156583</v>
      </c>
      <c r="L22" s="68">
        <v>16.5828827148983</v>
      </c>
      <c r="M22" s="68">
        <v>34.200941346850101</v>
      </c>
      <c r="N22" s="68">
        <v>13.7554307669572</v>
      </c>
      <c r="O22" s="68">
        <v>24.143890898970199</v>
      </c>
      <c r="P22" s="68">
        <v>59.805412371133997</v>
      </c>
      <c r="Q22" s="68">
        <v>34.200680272108798</v>
      </c>
      <c r="R22" s="68">
        <v>28.484798953906498</v>
      </c>
      <c r="S22" s="68">
        <v>12.740876389797201</v>
      </c>
      <c r="T22" s="68">
        <v>1522.7192982456099</v>
      </c>
      <c r="U22" s="68">
        <v>49.954597048808097</v>
      </c>
      <c r="V22" s="68">
        <v>23.0133982947624</v>
      </c>
      <c r="W22" s="68">
        <v>13.479859649122799</v>
      </c>
      <c r="X22" s="68">
        <v>372.80082987551799</v>
      </c>
      <c r="Y22" s="68">
        <v>33.664368650217703</v>
      </c>
      <c r="Z22" s="68">
        <v>44.4578772013327</v>
      </c>
      <c r="AA22" s="68">
        <v>34.117563234770202</v>
      </c>
      <c r="AB22" s="68">
        <v>259.818696883852</v>
      </c>
      <c r="AC22" s="68">
        <v>50.492844876931798</v>
      </c>
      <c r="AD22" s="68">
        <v>62.256588072122</v>
      </c>
      <c r="AE22" s="68">
        <v>62.725575606720597</v>
      </c>
      <c r="AF22" s="68">
        <v>40.157894736842103</v>
      </c>
      <c r="AG22" s="68">
        <v>16.241017964071801</v>
      </c>
    </row>
    <row r="23" spans="1:33" ht="15" thickBot="1">
      <c r="A23">
        <v>48</v>
      </c>
      <c r="B23" t="s">
        <v>85</v>
      </c>
      <c r="C23" s="65">
        <f t="shared" si="0"/>
        <v>176.150963631222</v>
      </c>
      <c r="D23" s="68">
        <v>142.150554675118</v>
      </c>
      <c r="E23" s="68">
        <v>164.23662884927001</v>
      </c>
      <c r="F23" s="68">
        <v>118.523985239852</v>
      </c>
      <c r="G23" s="68">
        <v>136.700581395348</v>
      </c>
      <c r="H23" s="68">
        <v>390.96491228070101</v>
      </c>
      <c r="I23" s="68">
        <v>388.36904761904702</v>
      </c>
      <c r="J23" s="68">
        <v>92.770871985157697</v>
      </c>
      <c r="K23" s="68">
        <v>132.19892473118199</v>
      </c>
      <c r="L23" s="68">
        <v>148.96817420435499</v>
      </c>
      <c r="M23" s="68">
        <v>258.80273972602703</v>
      </c>
      <c r="N23" s="68">
        <v>163.87852112676001</v>
      </c>
      <c r="O23" s="68">
        <v>114.595772787318</v>
      </c>
      <c r="P23" s="68">
        <v>254.29589041095801</v>
      </c>
      <c r="Q23" s="68">
        <v>151.07679465776201</v>
      </c>
      <c r="R23" s="68">
        <v>102.15123094958901</v>
      </c>
      <c r="S23" s="68">
        <v>143.24117647058799</v>
      </c>
      <c r="T23" s="68">
        <v>138.87199999999899</v>
      </c>
      <c r="U23" s="68">
        <v>116.737400530503</v>
      </c>
      <c r="V23" s="68">
        <v>108.586206896551</v>
      </c>
      <c r="W23" s="68">
        <v>204.784648187633</v>
      </c>
      <c r="X23" s="68">
        <v>166.07208872458401</v>
      </c>
      <c r="Y23" s="68">
        <v>122.238471673254</v>
      </c>
      <c r="Z23" s="68">
        <v>182.79060665361999</v>
      </c>
      <c r="AA23" s="68">
        <v>207.739696312364</v>
      </c>
      <c r="AB23" s="68">
        <v>199.81699346405199</v>
      </c>
      <c r="AC23" s="68">
        <v>123.891853932584</v>
      </c>
      <c r="AD23" s="68">
        <v>164.12065813528301</v>
      </c>
      <c r="AE23" s="68">
        <v>261.81818181818102</v>
      </c>
      <c r="AF23" s="68">
        <v>235.517857142857</v>
      </c>
      <c r="AG23" s="68">
        <v>148.616438356164</v>
      </c>
    </row>
    <row r="24" spans="1:33" ht="15" thickBot="1">
      <c r="A24">
        <v>49</v>
      </c>
      <c r="B24" t="s">
        <v>86</v>
      </c>
      <c r="C24" s="65">
        <f t="shared" si="0"/>
        <v>227.21876385257974</v>
      </c>
      <c r="D24" s="68">
        <v>132.29646017699099</v>
      </c>
      <c r="E24" s="68">
        <v>572.50847457627106</v>
      </c>
      <c r="F24" s="68">
        <v>145.33936651583701</v>
      </c>
      <c r="G24" s="68">
        <v>125.567423230974</v>
      </c>
      <c r="H24" s="68">
        <v>492.48618784530299</v>
      </c>
      <c r="I24" s="68">
        <v>265.94836956521698</v>
      </c>
      <c r="J24" s="68">
        <v>227.806378132118</v>
      </c>
      <c r="K24" s="68">
        <v>345.108771929824</v>
      </c>
      <c r="L24" s="68">
        <v>201.20814479638</v>
      </c>
      <c r="M24" s="68">
        <v>458.55825242718402</v>
      </c>
      <c r="N24" s="68">
        <v>173.33891992551199</v>
      </c>
      <c r="O24" s="68">
        <v>124.10443490701</v>
      </c>
      <c r="P24" s="68">
        <v>158.122657580919</v>
      </c>
      <c r="Q24" s="68">
        <v>120.33909574467999</v>
      </c>
      <c r="R24" s="68">
        <v>144.26324503311201</v>
      </c>
      <c r="S24" s="68">
        <v>202.503118503118</v>
      </c>
      <c r="T24" s="68">
        <v>153.07760141093399</v>
      </c>
      <c r="U24" s="68">
        <v>97.691453940066594</v>
      </c>
      <c r="V24" s="68">
        <v>221.76056338028101</v>
      </c>
      <c r="W24" s="68">
        <v>247.53608247422599</v>
      </c>
      <c r="X24" s="68">
        <v>85.161137440758296</v>
      </c>
      <c r="Y24" s="68">
        <v>163.343309859154</v>
      </c>
      <c r="Z24" s="68">
        <v>115.888337468982</v>
      </c>
      <c r="AA24" s="68">
        <v>285.87462686567102</v>
      </c>
      <c r="AB24" s="68">
        <v>300.70819672131103</v>
      </c>
      <c r="AC24" s="68">
        <v>162.75092250922501</v>
      </c>
      <c r="AD24" s="68">
        <v>145.973983739837</v>
      </c>
      <c r="AE24" s="68">
        <v>553.84615384615302</v>
      </c>
      <c r="AF24" s="68">
        <v>227.95802469135799</v>
      </c>
      <c r="AG24" s="68">
        <v>165.49322033898301</v>
      </c>
    </row>
    <row r="25" spans="1:33" ht="15" thickBot="1">
      <c r="A25">
        <v>8</v>
      </c>
      <c r="B25" t="s">
        <v>67</v>
      </c>
      <c r="C25" s="65">
        <f t="shared" si="0"/>
        <v>677.98976482389457</v>
      </c>
      <c r="D25" s="68">
        <v>1546.5</v>
      </c>
      <c r="E25" s="68">
        <v>379.52808988764002</v>
      </c>
      <c r="F25" s="68">
        <v>205.45842217484</v>
      </c>
      <c r="G25" s="68">
        <v>904.32692307692298</v>
      </c>
      <c r="H25" s="68">
        <v>557.125</v>
      </c>
      <c r="I25" s="68">
        <v>198.51724137931001</v>
      </c>
      <c r="J25" s="68">
        <v>704.27464788732402</v>
      </c>
      <c r="K25" s="68">
        <v>116.397633136094</v>
      </c>
      <c r="L25" s="68">
        <v>287.81229773462701</v>
      </c>
      <c r="M25" s="68">
        <v>277.01759530791702</v>
      </c>
      <c r="N25" s="68">
        <v>795.58119658119597</v>
      </c>
      <c r="O25" s="68">
        <v>985.78409090909099</v>
      </c>
      <c r="P25" s="68">
        <v>1289.13888888888</v>
      </c>
      <c r="Q25" s="68">
        <v>1005.49999999999</v>
      </c>
      <c r="R25" s="68">
        <v>799.40366972477</v>
      </c>
      <c r="S25" s="68">
        <v>667.15068493150602</v>
      </c>
      <c r="T25" s="68">
        <v>367.775423728813</v>
      </c>
      <c r="U25" s="68">
        <v>274.20560747663501</v>
      </c>
      <c r="V25" s="68">
        <v>926.17647058823502</v>
      </c>
      <c r="W25" s="68">
        <v>1280.58666666666</v>
      </c>
      <c r="X25" s="68">
        <v>619.62068965517199</v>
      </c>
      <c r="Y25" s="68">
        <v>742.23199999999997</v>
      </c>
      <c r="Z25" s="68">
        <v>784.92436974789905</v>
      </c>
      <c r="AA25" s="68">
        <v>938.90196078431302</v>
      </c>
      <c r="AB25" s="68">
        <v>77.725423728813496</v>
      </c>
      <c r="AC25" s="68">
        <v>345.92549019607799</v>
      </c>
      <c r="AD25" s="68">
        <v>935.14583333333303</v>
      </c>
      <c r="AE25" s="68">
        <v>572.72727272727195</v>
      </c>
      <c r="AF25" s="68">
        <v>1214.7763157894699</v>
      </c>
      <c r="AG25" s="68">
        <v>539.453038674033</v>
      </c>
    </row>
    <row r="26" spans="1:33" ht="15" thickBot="1">
      <c r="A26">
        <v>78</v>
      </c>
      <c r="B26" t="s">
        <v>91</v>
      </c>
      <c r="C26" s="65">
        <f t="shared" si="0"/>
        <v>784.5968228628725</v>
      </c>
      <c r="D26" s="68" t="s">
        <v>98</v>
      </c>
      <c r="E26" s="68">
        <v>0.90029051947013505</v>
      </c>
      <c r="F26" s="68" t="s">
        <v>98</v>
      </c>
      <c r="G26" s="68" t="s">
        <v>98</v>
      </c>
      <c r="H26" s="68">
        <v>17828</v>
      </c>
      <c r="I26" s="68" t="s">
        <v>98</v>
      </c>
      <c r="J26" s="68">
        <v>10.627736450584401</v>
      </c>
      <c r="K26" s="68">
        <v>1.1811980592784701</v>
      </c>
      <c r="L26" s="68" t="s">
        <v>98</v>
      </c>
      <c r="M26" s="68" t="s">
        <v>98</v>
      </c>
      <c r="N26" s="68" t="s">
        <v>98</v>
      </c>
      <c r="O26" s="68" t="s">
        <v>98</v>
      </c>
      <c r="P26" s="68">
        <v>2.7354120004715301</v>
      </c>
      <c r="Q26" s="68">
        <v>5655.9375</v>
      </c>
      <c r="R26" s="68" t="s">
        <v>98</v>
      </c>
      <c r="S26" s="68" t="s">
        <v>98</v>
      </c>
      <c r="T26" s="68">
        <v>5.3235402355250203</v>
      </c>
      <c r="U26" s="68" t="s">
        <v>98</v>
      </c>
      <c r="V26" s="68" t="s">
        <v>98</v>
      </c>
      <c r="W26" s="68" t="s">
        <v>98</v>
      </c>
      <c r="X26" s="68">
        <v>2.87559211368582</v>
      </c>
      <c r="Y26" s="68" t="s">
        <v>98</v>
      </c>
      <c r="Z26" s="68" t="s">
        <v>98</v>
      </c>
      <c r="AA26" s="68">
        <v>26.886019090398602</v>
      </c>
      <c r="AB26" s="68">
        <v>1.46112058116009</v>
      </c>
      <c r="AC26" s="68" t="s">
        <v>98</v>
      </c>
      <c r="AD26" s="68" t="s">
        <v>98</v>
      </c>
      <c r="AE26" s="68">
        <v>1.9762768356043501</v>
      </c>
      <c r="AF26" s="68" t="s">
        <v>98</v>
      </c>
      <c r="AG26" s="68" t="s">
        <v>98</v>
      </c>
    </row>
    <row r="27" spans="1:33" ht="15" thickBot="1">
      <c r="A27">
        <v>82</v>
      </c>
      <c r="B27" t="s">
        <v>94</v>
      </c>
      <c r="C27" s="65">
        <f t="shared" si="0"/>
        <v>1020.435390162719</v>
      </c>
      <c r="D27" s="68">
        <v>1793.94</v>
      </c>
      <c r="E27" s="68">
        <v>504.14925373134298</v>
      </c>
      <c r="F27" s="68">
        <v>594.81481481481399</v>
      </c>
      <c r="G27" s="68">
        <v>1808.65384615384</v>
      </c>
      <c r="H27" s="68">
        <v>219.556650246305</v>
      </c>
      <c r="I27" s="68">
        <v>188.57225433526</v>
      </c>
      <c r="J27" s="68">
        <v>7692.8461538461497</v>
      </c>
      <c r="K27" s="68">
        <v>571.83720930232505</v>
      </c>
      <c r="L27" s="68">
        <v>926.39583333333303</v>
      </c>
      <c r="M27" s="68">
        <v>1717.50909090909</v>
      </c>
      <c r="N27" s="68">
        <v>235.653164556962</v>
      </c>
      <c r="O27" s="68">
        <v>1156.65333333333</v>
      </c>
      <c r="P27" s="68">
        <v>1145.9012345679</v>
      </c>
      <c r="Q27" s="68">
        <v>887.20588235294099</v>
      </c>
      <c r="R27" s="68">
        <v>151.803135888501</v>
      </c>
      <c r="S27" s="68">
        <v>1281.6315789473599</v>
      </c>
      <c r="T27" s="68">
        <v>385.75555555555502</v>
      </c>
      <c r="U27" s="68">
        <v>315.48387096774098</v>
      </c>
      <c r="V27" s="68">
        <v>325.758620689655</v>
      </c>
      <c r="W27" s="68">
        <v>473.12315270935898</v>
      </c>
      <c r="X27" s="68">
        <v>579.64516129032199</v>
      </c>
      <c r="Y27" s="68">
        <v>332.54121863799202</v>
      </c>
      <c r="Z27" s="68">
        <v>1315.5774647887299</v>
      </c>
      <c r="AA27" s="68">
        <v>491.11794871794802</v>
      </c>
      <c r="AB27" s="68">
        <v>2084.45454545454</v>
      </c>
      <c r="AC27" s="68">
        <v>980.12222222222204</v>
      </c>
      <c r="AD27" s="68">
        <v>272.869300911854</v>
      </c>
      <c r="AE27" s="68">
        <v>819.51219512195098</v>
      </c>
      <c r="AF27" s="68">
        <v>636.71034482758603</v>
      </c>
      <c r="AG27" s="68">
        <v>723.26666666666597</v>
      </c>
    </row>
    <row r="28" spans="1:33" ht="15" thickBot="1">
      <c r="A28">
        <v>37</v>
      </c>
      <c r="B28" t="s">
        <v>81</v>
      </c>
      <c r="C28" s="65">
        <f t="shared" si="0"/>
        <v>1056.1332007300311</v>
      </c>
      <c r="D28" s="68">
        <v>1121.2124999999901</v>
      </c>
      <c r="E28" s="68">
        <v>2412.7142857142799</v>
      </c>
      <c r="F28" s="68">
        <v>1014.31578947368</v>
      </c>
      <c r="G28" s="68">
        <v>220.774647887323</v>
      </c>
      <c r="H28" s="68">
        <v>742.83333333333303</v>
      </c>
      <c r="I28" s="68">
        <v>289.55325443786899</v>
      </c>
      <c r="J28" s="68">
        <v>699.34965034965001</v>
      </c>
      <c r="K28" s="68">
        <v>1725.5438596491199</v>
      </c>
      <c r="L28" s="68">
        <v>388.35807860262003</v>
      </c>
      <c r="M28" s="68">
        <v>311.75907590758999</v>
      </c>
      <c r="N28" s="68">
        <v>460.80693069306898</v>
      </c>
      <c r="O28" s="68">
        <v>747.83620689655095</v>
      </c>
      <c r="P28" s="68">
        <v>610.64473684210498</v>
      </c>
      <c r="Q28" s="68">
        <v>729.79838709677404</v>
      </c>
      <c r="R28" s="68">
        <v>837.836538461538</v>
      </c>
      <c r="S28" s="68">
        <v>249.115089514066</v>
      </c>
      <c r="T28" s="68" t="s">
        <v>98</v>
      </c>
      <c r="U28" s="68">
        <v>1143.11688311688</v>
      </c>
      <c r="V28" s="68">
        <v>322.42320819112598</v>
      </c>
      <c r="W28" s="68">
        <v>354.40590405903998</v>
      </c>
      <c r="X28" s="68">
        <v>2807.65625</v>
      </c>
      <c r="Y28" s="68">
        <v>892.10576923076906</v>
      </c>
      <c r="Z28" s="68">
        <v>657.78873239436598</v>
      </c>
      <c r="AA28" s="68">
        <v>488.61224489795899</v>
      </c>
      <c r="AB28" s="68">
        <v>4827.1578947368398</v>
      </c>
      <c r="AC28" s="68">
        <v>1050.13095238095</v>
      </c>
      <c r="AD28" s="68">
        <v>4724.9473684210498</v>
      </c>
      <c r="AE28" s="68">
        <v>799.99999999999898</v>
      </c>
      <c r="AF28" s="68">
        <v>769.35833333333301</v>
      </c>
      <c r="AG28" s="68">
        <v>283.84011627906898</v>
      </c>
    </row>
    <row r="29" spans="1:33" ht="15" thickBot="1">
      <c r="A29">
        <v>39</v>
      </c>
      <c r="B29" t="s">
        <v>83</v>
      </c>
      <c r="C29" s="65">
        <f t="shared" si="0"/>
        <v>2928.6592618216364</v>
      </c>
      <c r="D29" s="68">
        <v>2989.8999999999901</v>
      </c>
      <c r="E29" s="68">
        <v>2738.7567567567498</v>
      </c>
      <c r="F29" s="68">
        <v>2409</v>
      </c>
      <c r="G29" s="68">
        <v>1254</v>
      </c>
      <c r="H29" s="68">
        <v>1782.8</v>
      </c>
      <c r="I29" s="68">
        <v>6524.5999999999904</v>
      </c>
      <c r="J29" s="68">
        <v>2941.3823529411702</v>
      </c>
      <c r="K29" s="68">
        <v>3934.24</v>
      </c>
      <c r="L29" s="68">
        <v>2280.35897435897</v>
      </c>
      <c r="M29" s="68">
        <v>6747.3571428571404</v>
      </c>
      <c r="N29" s="68">
        <v>2216.2619047619</v>
      </c>
      <c r="O29" s="68">
        <v>2798.3548387096698</v>
      </c>
      <c r="P29" s="68">
        <v>2729.9411764705801</v>
      </c>
      <c r="Q29" s="68">
        <v>2154.6428571428501</v>
      </c>
      <c r="R29" s="68">
        <v>1555.9821428571399</v>
      </c>
      <c r="S29" s="68">
        <v>3478.7142857142799</v>
      </c>
      <c r="T29" s="68">
        <v>1399.9193548387</v>
      </c>
      <c r="U29" s="68">
        <v>2095.7142857142799</v>
      </c>
      <c r="V29" s="68">
        <v>2624.1666666666601</v>
      </c>
      <c r="W29" s="68">
        <v>4175.8260869565202</v>
      </c>
      <c r="X29" s="68">
        <v>2567</v>
      </c>
      <c r="Y29" s="68">
        <v>3865.7916666666601</v>
      </c>
      <c r="Z29" s="68">
        <v>1394.1194029850701</v>
      </c>
      <c r="AA29" s="68">
        <v>2992.74999999999</v>
      </c>
      <c r="AB29" s="68">
        <v>3162.6206896551698</v>
      </c>
      <c r="AC29" s="68">
        <v>1917.6304347826001</v>
      </c>
      <c r="AD29" s="68">
        <v>3903.2173913043398</v>
      </c>
      <c r="AE29" s="68">
        <v>2458.53658536585</v>
      </c>
      <c r="AF29" s="68">
        <v>1884.1428571428501</v>
      </c>
      <c r="AG29" s="68">
        <v>4882.0499999999902</v>
      </c>
    </row>
    <row r="30" spans="1:33" ht="15" thickBot="1">
      <c r="A30">
        <v>38</v>
      </c>
      <c r="B30" t="s">
        <v>82</v>
      </c>
      <c r="C30" s="65">
        <f t="shared" si="0"/>
        <v>2975.2656541564015</v>
      </c>
      <c r="D30" s="68">
        <v>11212.125</v>
      </c>
      <c r="E30" s="68">
        <v>1023.57575757575</v>
      </c>
      <c r="F30" s="68">
        <v>2409</v>
      </c>
      <c r="G30" s="68">
        <v>940.5</v>
      </c>
      <c r="H30" s="68">
        <v>4952.2222222222199</v>
      </c>
      <c r="I30" s="68">
        <v>2645.1081081081002</v>
      </c>
      <c r="J30" s="68">
        <v>2174.0652173912999</v>
      </c>
      <c r="K30" s="68">
        <v>826.52100840336095</v>
      </c>
      <c r="L30" s="68">
        <v>1411.6507936507901</v>
      </c>
      <c r="M30" s="68">
        <v>2698.9428571428498</v>
      </c>
      <c r="N30" s="68">
        <v>7756.9166666666597</v>
      </c>
      <c r="O30" s="68">
        <v>7886.2727272727197</v>
      </c>
      <c r="P30" s="68">
        <v>1687.6</v>
      </c>
      <c r="Q30" s="68">
        <v>1967.28260869565</v>
      </c>
      <c r="R30" s="68">
        <v>2234.23076923076</v>
      </c>
      <c r="S30" s="68">
        <v>1281.6315789473599</v>
      </c>
      <c r="T30" s="68">
        <v>2169.875</v>
      </c>
      <c r="U30" s="68">
        <v>4191.4285714285697</v>
      </c>
      <c r="V30" s="68">
        <v>1195.8227848101201</v>
      </c>
      <c r="W30" s="68">
        <v>1746.25454545454</v>
      </c>
      <c r="X30" s="68">
        <v>1321.25</v>
      </c>
      <c r="Y30" s="68">
        <v>2016.9347826086901</v>
      </c>
      <c r="Z30" s="68">
        <v>1004.36559139784</v>
      </c>
      <c r="AA30" s="68">
        <v>1100.7816091954001</v>
      </c>
      <c r="AB30" s="68">
        <v>908.07920792079199</v>
      </c>
      <c r="AC30" s="68">
        <v>3041.7586206896499</v>
      </c>
      <c r="AD30" s="68">
        <v>11221.7499999999</v>
      </c>
      <c r="AE30" s="68">
        <v>1708.47457627118</v>
      </c>
      <c r="AF30" s="68">
        <v>2715.3823529411702</v>
      </c>
      <c r="AG30" s="68">
        <v>1808.1666666666599</v>
      </c>
    </row>
    <row r="31" spans="1:33" ht="15" thickBot="1">
      <c r="A31">
        <v>54</v>
      </c>
      <c r="B31" t="s">
        <v>88</v>
      </c>
      <c r="C31" s="65">
        <f t="shared" si="0"/>
        <v>5188.6502753124842</v>
      </c>
      <c r="D31" s="68">
        <v>3899.8695652173901</v>
      </c>
      <c r="E31" s="68">
        <v>5066.7</v>
      </c>
      <c r="F31" s="68">
        <v>3212</v>
      </c>
      <c r="G31" s="68">
        <v>3483.3333333333298</v>
      </c>
      <c r="H31" s="68">
        <v>9904.4444444444398</v>
      </c>
      <c r="I31" s="68">
        <v>8155.74999999999</v>
      </c>
      <c r="J31" s="68">
        <v>2941.3823529411702</v>
      </c>
      <c r="K31" s="68">
        <v>3782.9230769230699</v>
      </c>
      <c r="L31" s="68">
        <v>4234.9523809523798</v>
      </c>
      <c r="M31" s="68">
        <v>7871.9166666666597</v>
      </c>
      <c r="N31" s="68">
        <v>4899.1052631578896</v>
      </c>
      <c r="O31" s="68">
        <v>2891.63333333333</v>
      </c>
      <c r="P31" s="68">
        <v>6629.8571428571404</v>
      </c>
      <c r="Q31" s="68">
        <v>4762.8947368421004</v>
      </c>
      <c r="R31" s="68">
        <v>2810.8064516129002</v>
      </c>
      <c r="S31" s="68">
        <v>6087.75</v>
      </c>
      <c r="T31" s="68">
        <v>3773.6956521739098</v>
      </c>
      <c r="U31" s="68">
        <v>4000.9090909090901</v>
      </c>
      <c r="V31" s="68">
        <v>3373.9285714285702</v>
      </c>
      <c r="W31" s="68">
        <v>7388</v>
      </c>
      <c r="X31" s="68">
        <v>4492.25</v>
      </c>
      <c r="Y31" s="68">
        <v>3711.16</v>
      </c>
      <c r="Z31" s="68">
        <v>5189.2222222222199</v>
      </c>
      <c r="AA31" s="68">
        <v>6384.5333333333301</v>
      </c>
      <c r="AB31" s="68">
        <v>6114.4</v>
      </c>
      <c r="AC31" s="68">
        <v>3528.44</v>
      </c>
      <c r="AD31" s="68">
        <v>6905.6923076923003</v>
      </c>
      <c r="AE31" s="68">
        <v>8399.9999999999909</v>
      </c>
      <c r="AF31" s="68">
        <v>7693.5833333333303</v>
      </c>
      <c r="AG31" s="68">
        <v>4068.37499999999</v>
      </c>
    </row>
    <row r="32" spans="1:33" ht="15" thickBot="1">
      <c r="A32">
        <v>40</v>
      </c>
      <c r="B32" t="s">
        <v>84</v>
      </c>
      <c r="C32" s="65">
        <f t="shared" si="0"/>
        <v>6738.5267160101794</v>
      </c>
      <c r="D32" s="68">
        <v>2893.4516129032199</v>
      </c>
      <c r="E32" s="68">
        <v>6333.375</v>
      </c>
      <c r="F32" s="68">
        <v>4588.5714285714203</v>
      </c>
      <c r="G32" s="68">
        <v>2475</v>
      </c>
      <c r="H32" s="68">
        <v>8103.6363636363603</v>
      </c>
      <c r="I32" s="68">
        <v>12233.6249999999</v>
      </c>
      <c r="J32" s="68">
        <v>4545.7727272727197</v>
      </c>
      <c r="K32" s="68">
        <v>2458.8999999999901</v>
      </c>
      <c r="L32" s="68">
        <v>8893.4</v>
      </c>
      <c r="M32" s="68">
        <v>5556.6470588235297</v>
      </c>
      <c r="N32" s="68">
        <v>7160.2307692307604</v>
      </c>
      <c r="O32" s="68">
        <v>1885.8478260869499</v>
      </c>
      <c r="P32" s="68">
        <v>11602.2499999999</v>
      </c>
      <c r="Q32" s="68">
        <v>3351.6666666666601</v>
      </c>
      <c r="R32" s="68">
        <v>5125.5882352941098</v>
      </c>
      <c r="S32" s="68">
        <v>7492.6153846153802</v>
      </c>
      <c r="T32" s="68">
        <v>10849.375</v>
      </c>
      <c r="U32" s="68">
        <v>7334.99999999999</v>
      </c>
      <c r="V32" s="68">
        <v>4972.1052631578896</v>
      </c>
      <c r="W32" s="68">
        <v>10671.5555555555</v>
      </c>
      <c r="X32" s="68">
        <v>6911.1538461538403</v>
      </c>
      <c r="Y32" s="68">
        <v>10308.777777777699</v>
      </c>
      <c r="Z32" s="68">
        <v>9340.5999999999894</v>
      </c>
      <c r="AA32" s="68">
        <v>19153.599999999999</v>
      </c>
      <c r="AB32" s="68">
        <v>2697.5294117646999</v>
      </c>
      <c r="AC32" s="68">
        <v>2205.2750000000001</v>
      </c>
      <c r="AD32" s="68">
        <v>11221.7499999999</v>
      </c>
      <c r="AE32" s="68">
        <v>4382.6086956521704</v>
      </c>
      <c r="AF32" s="68">
        <v>4616.1499999999996</v>
      </c>
      <c r="AG32" s="68">
        <v>2789.74285714285</v>
      </c>
    </row>
    <row r="33" spans="1:36" ht="15" thickBot="1">
      <c r="A33">
        <v>32</v>
      </c>
      <c r="B33" t="s">
        <v>80</v>
      </c>
      <c r="C33" s="65">
        <f t="shared" si="0"/>
        <v>8068.2935736198824</v>
      </c>
      <c r="D33" s="68">
        <v>2562.7714285714201</v>
      </c>
      <c r="E33" s="68" t="s">
        <v>98</v>
      </c>
      <c r="F33" s="68">
        <v>2094.7826086956502</v>
      </c>
      <c r="G33" s="68" t="s">
        <v>98</v>
      </c>
      <c r="H33" s="68">
        <v>1350.6060606060601</v>
      </c>
      <c r="I33" s="68">
        <v>1747.6607142857099</v>
      </c>
      <c r="J33" s="68" t="s">
        <v>98</v>
      </c>
      <c r="K33" s="68" t="s">
        <v>98</v>
      </c>
      <c r="L33" s="68">
        <v>3557.36</v>
      </c>
      <c r="M33" s="68">
        <v>15743.833333333299</v>
      </c>
      <c r="N33" s="68">
        <v>1045.87640449438</v>
      </c>
      <c r="O33" s="68">
        <v>21687.25</v>
      </c>
      <c r="P33" s="68" t="s">
        <v>98</v>
      </c>
      <c r="Q33" s="68">
        <v>22623.75</v>
      </c>
      <c r="R33" s="68">
        <v>1037.32142857142</v>
      </c>
      <c r="S33" s="68">
        <v>13914.857142857099</v>
      </c>
      <c r="T33" s="68">
        <v>12399.285714285699</v>
      </c>
      <c r="U33" s="68">
        <v>2095.7142857142799</v>
      </c>
      <c r="V33" s="68">
        <v>94469.999999999898</v>
      </c>
      <c r="W33" s="68">
        <v>3098.1935483870898</v>
      </c>
      <c r="X33" s="68" t="s">
        <v>98</v>
      </c>
      <c r="Y33" s="68">
        <v>3313.5357142857101</v>
      </c>
      <c r="Z33" s="68">
        <v>2223.9523809523798</v>
      </c>
      <c r="AA33" s="68" t="s">
        <v>98</v>
      </c>
      <c r="AB33" s="68" t="s">
        <v>98</v>
      </c>
      <c r="AC33" s="68">
        <v>4200.5238095238101</v>
      </c>
      <c r="AD33" s="68">
        <v>627.79020979020902</v>
      </c>
      <c r="AE33" s="68" t="s">
        <v>98</v>
      </c>
      <c r="AF33" s="68">
        <v>30774.333333333299</v>
      </c>
      <c r="AG33" s="68">
        <v>1479.4090909090901</v>
      </c>
    </row>
    <row r="34" spans="1:36" ht="15" thickBot="1">
      <c r="A34">
        <v>52</v>
      </c>
      <c r="B34" t="s">
        <v>87</v>
      </c>
      <c r="C34" s="65">
        <f t="shared" si="0"/>
        <v>8402.3277205405338</v>
      </c>
      <c r="D34" s="68">
        <v>6406.9285714285697</v>
      </c>
      <c r="E34" s="68">
        <v>8444.5</v>
      </c>
      <c r="F34" s="68">
        <v>5668.2352941176396</v>
      </c>
      <c r="G34" s="68">
        <v>6270</v>
      </c>
      <c r="H34" s="68">
        <v>17828</v>
      </c>
      <c r="I34" s="68">
        <v>16311.4999999999</v>
      </c>
      <c r="J34" s="68">
        <v>4545.7727272727197</v>
      </c>
      <c r="K34" s="68">
        <v>6147.25</v>
      </c>
      <c r="L34" s="68">
        <v>7411.1666666666597</v>
      </c>
      <c r="M34" s="68">
        <v>11807.875</v>
      </c>
      <c r="N34" s="68">
        <v>8462.0909090909099</v>
      </c>
      <c r="O34" s="68">
        <v>4819.3888888888896</v>
      </c>
      <c r="P34" s="68">
        <v>11602.2499999999</v>
      </c>
      <c r="Q34" s="68">
        <v>7541.25</v>
      </c>
      <c r="R34" s="68">
        <v>4840.8333333333303</v>
      </c>
      <c r="S34" s="68">
        <v>6957.4285714285697</v>
      </c>
      <c r="T34" s="68">
        <v>6676.5384615384601</v>
      </c>
      <c r="U34" s="68">
        <v>5501.25</v>
      </c>
      <c r="V34" s="68">
        <v>4972.1052631578896</v>
      </c>
      <c r="W34" s="68">
        <v>10671.5555555555</v>
      </c>
      <c r="X34" s="68">
        <v>8167.7272727272702</v>
      </c>
      <c r="Y34" s="68">
        <v>6185.2666666666601</v>
      </c>
      <c r="Z34" s="68">
        <v>8491.4545454545405</v>
      </c>
      <c r="AA34" s="68">
        <v>10640.8888888888</v>
      </c>
      <c r="AB34" s="68">
        <v>10190.666666666601</v>
      </c>
      <c r="AC34" s="68">
        <v>5880.7333333333299</v>
      </c>
      <c r="AD34" s="68">
        <v>8977.4</v>
      </c>
      <c r="AE34" s="68">
        <v>12599.9999999999</v>
      </c>
      <c r="AF34" s="68">
        <v>11540.375</v>
      </c>
      <c r="AG34" s="68">
        <v>6509.4</v>
      </c>
    </row>
    <row r="35" spans="1:36" ht="15" thickBot="1">
      <c r="A35">
        <v>81</v>
      </c>
      <c r="B35" t="s">
        <v>93</v>
      </c>
      <c r="C35" s="65">
        <f t="shared" si="0"/>
        <v>9760.4138256244369</v>
      </c>
      <c r="D35" s="68">
        <v>3899.8695652173901</v>
      </c>
      <c r="E35" s="68" t="s">
        <v>98</v>
      </c>
      <c r="F35" s="68">
        <v>2050.2127659574398</v>
      </c>
      <c r="G35" s="68" t="s">
        <v>98</v>
      </c>
      <c r="H35" s="68">
        <v>1485.6666666666599</v>
      </c>
      <c r="I35" s="68">
        <v>1460.7313432835799</v>
      </c>
      <c r="J35" s="68" t="s">
        <v>98</v>
      </c>
      <c r="K35" s="68" t="s">
        <v>98</v>
      </c>
      <c r="L35" s="68">
        <v>4042.45454545454</v>
      </c>
      <c r="M35" s="68">
        <v>6297.5333333333301</v>
      </c>
      <c r="N35" s="68">
        <v>744.66399999999999</v>
      </c>
      <c r="O35" s="68">
        <v>86749</v>
      </c>
      <c r="P35" s="68" t="s">
        <v>98</v>
      </c>
      <c r="Q35" s="68">
        <v>45247.5</v>
      </c>
      <c r="R35" s="68">
        <v>1049.81927710843</v>
      </c>
      <c r="S35" s="68">
        <v>9740.4</v>
      </c>
      <c r="T35" s="68">
        <v>8679.5</v>
      </c>
      <c r="U35" s="68">
        <v>2445</v>
      </c>
      <c r="V35" s="68">
        <v>94469.999999999898</v>
      </c>
      <c r="W35" s="68">
        <v>3694</v>
      </c>
      <c r="X35" s="68" t="s">
        <v>98</v>
      </c>
      <c r="Y35" s="68">
        <v>2441.5526315789398</v>
      </c>
      <c r="Z35" s="68">
        <v>2172.2325581395298</v>
      </c>
      <c r="AA35" s="68" t="s">
        <v>98</v>
      </c>
      <c r="AB35" s="68" t="s">
        <v>98</v>
      </c>
      <c r="AC35" s="68">
        <v>4900.6111111111104</v>
      </c>
      <c r="AD35" s="68">
        <v>507.19774011299398</v>
      </c>
      <c r="AE35" s="68" t="s">
        <v>98</v>
      </c>
      <c r="AF35" s="68">
        <v>9232.2999999999993</v>
      </c>
      <c r="AG35" s="68">
        <v>1502.1692307692299</v>
      </c>
    </row>
    <row r="36" spans="1:36" ht="15" thickBot="1">
      <c r="A36">
        <v>83</v>
      </c>
      <c r="B36" t="s">
        <v>95</v>
      </c>
      <c r="C36" s="65">
        <f t="shared" si="0"/>
        <v>10707.636514419642</v>
      </c>
      <c r="D36" s="68">
        <v>8969.6999999999898</v>
      </c>
      <c r="E36" s="68">
        <v>16889</v>
      </c>
      <c r="F36" s="68">
        <v>9636</v>
      </c>
      <c r="G36" s="68">
        <v>11756.25</v>
      </c>
      <c r="H36" s="68" t="s">
        <v>98</v>
      </c>
      <c r="I36" s="68">
        <v>24467.249999999902</v>
      </c>
      <c r="J36" s="68" t="s">
        <v>98</v>
      </c>
      <c r="K36" s="68">
        <v>8941.4545454545405</v>
      </c>
      <c r="L36" s="68">
        <v>3176.2142857142799</v>
      </c>
      <c r="M36" s="68">
        <v>5903.9375</v>
      </c>
      <c r="N36" s="68">
        <v>4899.1052631578896</v>
      </c>
      <c r="O36" s="68">
        <v>12392.714285714201</v>
      </c>
      <c r="P36" s="68">
        <v>9281.7999999999993</v>
      </c>
      <c r="Q36" s="68">
        <v>10055</v>
      </c>
      <c r="R36" s="68">
        <v>9681.6666666666606</v>
      </c>
      <c r="S36" s="68">
        <v>10822.666666666601</v>
      </c>
      <c r="T36" s="68">
        <v>3471.8</v>
      </c>
      <c r="U36" s="68">
        <v>9780</v>
      </c>
      <c r="V36" s="68">
        <v>11808.7499999999</v>
      </c>
      <c r="W36" s="68">
        <v>24011</v>
      </c>
      <c r="X36" s="68">
        <v>8167.7272727272702</v>
      </c>
      <c r="Y36" s="68">
        <v>3568.4230769230699</v>
      </c>
      <c r="Z36" s="68">
        <v>5837.87499999999</v>
      </c>
      <c r="AA36" s="68">
        <v>47883.999999999898</v>
      </c>
      <c r="AB36" s="68">
        <v>22929</v>
      </c>
      <c r="AC36" s="68">
        <v>3835.2608695652102</v>
      </c>
      <c r="AD36" s="68" t="s">
        <v>98</v>
      </c>
      <c r="AE36" s="68">
        <v>3599.99999999999</v>
      </c>
      <c r="AF36" s="68">
        <v>13189</v>
      </c>
      <c r="AG36" s="68">
        <v>16273.4999999999</v>
      </c>
    </row>
    <row r="37" spans="1:36">
      <c r="A37">
        <v>86</v>
      </c>
      <c r="B37" t="s">
        <v>96</v>
      </c>
      <c r="C37" s="65">
        <f t="shared" si="0"/>
        <v>15076.941629318377</v>
      </c>
      <c r="D37" s="68">
        <v>5276.2941176470504</v>
      </c>
      <c r="E37" s="68" t="s">
        <v>98</v>
      </c>
      <c r="F37" s="68">
        <v>96360</v>
      </c>
      <c r="G37" s="68">
        <v>47025</v>
      </c>
      <c r="H37" s="68" t="s">
        <v>98</v>
      </c>
      <c r="I37" s="68" t="s">
        <v>98</v>
      </c>
      <c r="J37" s="68" t="s">
        <v>98</v>
      </c>
      <c r="K37" s="68">
        <v>14050.857142857099</v>
      </c>
      <c r="L37" s="68">
        <v>11116.75</v>
      </c>
      <c r="M37" s="68">
        <v>9446.2999999999993</v>
      </c>
      <c r="N37" s="68" t="s">
        <v>98</v>
      </c>
      <c r="O37" s="68">
        <v>7229.0833333333303</v>
      </c>
      <c r="P37" s="68">
        <v>46408.999999999898</v>
      </c>
      <c r="Q37" s="68">
        <v>11311.875</v>
      </c>
      <c r="R37" s="68" t="s">
        <v>98</v>
      </c>
      <c r="S37" s="68" t="s">
        <v>98</v>
      </c>
      <c r="T37" s="68" t="s">
        <v>98</v>
      </c>
      <c r="U37" s="68" t="s">
        <v>98</v>
      </c>
      <c r="V37" s="68">
        <v>5248.3333333333303</v>
      </c>
      <c r="W37" s="68" t="s">
        <v>98</v>
      </c>
      <c r="X37" s="68">
        <v>14974.166666666601</v>
      </c>
      <c r="Y37" s="68">
        <v>11597.3749999999</v>
      </c>
      <c r="Z37" s="68" t="s">
        <v>98</v>
      </c>
      <c r="AA37" s="68">
        <v>23941.999999999902</v>
      </c>
      <c r="AB37" s="68" t="s">
        <v>98</v>
      </c>
      <c r="AC37" s="68">
        <v>88211</v>
      </c>
      <c r="AD37" s="68" t="s">
        <v>98</v>
      </c>
      <c r="AE37" s="68" t="s">
        <v>98</v>
      </c>
      <c r="AF37" s="68">
        <v>46161.5</v>
      </c>
      <c r="AG37" s="68">
        <v>13948.714285714201</v>
      </c>
    </row>
    <row r="38" spans="1:36" ht="15" thickBot="1">
      <c r="C38" s="66" t="s">
        <v>97</v>
      </c>
    </row>
    <row r="40" spans="1:36">
      <c r="AH40" s="67"/>
      <c r="AJ40" s="64"/>
    </row>
  </sheetData>
  <sortState ref="A1:AG38">
    <sortCondition ref="C1:C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 Erface</dc:creator>
  <cp:lastModifiedBy>Czech Erface</cp:lastModifiedBy>
  <dcterms:created xsi:type="dcterms:W3CDTF">2011-05-08T16:18:54Z</dcterms:created>
  <dcterms:modified xsi:type="dcterms:W3CDTF">2011-09-25T03:43:05Z</dcterms:modified>
</cp:coreProperties>
</file>