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es Documents\IUT\2023-2024\"/>
    </mc:Choice>
  </mc:AlternateContent>
  <xr:revisionPtr revIDLastSave="0" documentId="13_ncr:1_{F5144B92-A99D-41D2-BC50-4B517E2F9505}" xr6:coauthVersionLast="47" xr6:coauthVersionMax="47" xr10:uidLastSave="{00000000-0000-0000-0000-000000000000}"/>
  <bookViews>
    <workbookView xWindow="3105" yWindow="4050" windowWidth="34560" windowHeight="23565" tabRatio="500" xr2:uid="{00000000-000D-0000-FFFF-FFFF00000000}"/>
  </bookViews>
  <sheets>
    <sheet name="S1" sheetId="2" r:id="rId1"/>
    <sheet name="S2" sheetId="3" r:id="rId2"/>
    <sheet name="S3" sheetId="4" r:id="rId3"/>
    <sheet name="S4" sheetId="5" r:id="rId4"/>
    <sheet name="S5" sheetId="6" r:id="rId5"/>
    <sheet name="S6" sheetId="7" r:id="rId6"/>
    <sheet name="Histogramme" sheetId="8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P7" i="8" l="1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V5" i="8"/>
  <c r="U5" i="8"/>
  <c r="T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P3" i="8"/>
  <c r="AP8" i="8" s="1"/>
  <c r="AO3" i="8"/>
  <c r="AO8" i="8" s="1"/>
  <c r="AN3" i="8"/>
  <c r="AN8" i="8" s="1"/>
  <c r="AM3" i="8"/>
  <c r="AM8" i="8" s="1"/>
  <c r="AL3" i="8"/>
  <c r="AL8" i="8" s="1"/>
  <c r="AK3" i="8"/>
  <c r="AK8" i="8" s="1"/>
  <c r="AJ3" i="8"/>
  <c r="AJ8" i="8" s="1"/>
  <c r="AI3" i="8"/>
  <c r="AI8" i="8" s="1"/>
  <c r="AH3" i="8"/>
  <c r="AH8" i="8" s="1"/>
  <c r="AG3" i="8"/>
  <c r="AG8" i="8" s="1"/>
  <c r="AF3" i="8"/>
  <c r="AE3" i="8"/>
  <c r="AD3" i="8"/>
  <c r="AC3" i="8"/>
  <c r="AB3" i="8"/>
  <c r="AA3" i="8"/>
  <c r="Z3" i="8"/>
  <c r="Y3" i="8"/>
  <c r="X3" i="8"/>
  <c r="W3" i="8"/>
  <c r="W8" i="8" s="1"/>
  <c r="V3" i="8"/>
  <c r="V8" i="8" s="1"/>
  <c r="U3" i="8"/>
  <c r="U8" i="8" s="1"/>
  <c r="T3" i="8"/>
  <c r="T2" i="8"/>
  <c r="T8" i="8" s="1"/>
  <c r="S2" i="8"/>
  <c r="S8" i="8" s="1"/>
  <c r="R2" i="8"/>
  <c r="R8" i="8" s="1"/>
  <c r="Q2" i="8"/>
  <c r="Q8" i="8" s="1"/>
  <c r="P2" i="8"/>
  <c r="P8" i="8" s="1"/>
  <c r="O2" i="8"/>
  <c r="O8" i="8" s="1"/>
  <c r="N2" i="8"/>
  <c r="N8" i="8" s="1"/>
  <c r="M2" i="8"/>
  <c r="M8" i="8" s="1"/>
  <c r="L2" i="8"/>
  <c r="K2" i="8"/>
  <c r="K8" i="8" s="1"/>
  <c r="J2" i="8"/>
  <c r="J8" i="8" s="1"/>
  <c r="I2" i="8"/>
  <c r="I8" i="8" s="1"/>
  <c r="H2" i="8"/>
  <c r="H8" i="8" s="1"/>
  <c r="G2" i="8"/>
  <c r="G8" i="8" s="1"/>
  <c r="F2" i="8"/>
  <c r="F8" i="8" s="1"/>
  <c r="E2" i="8"/>
  <c r="E8" i="8" s="1"/>
  <c r="D2" i="8"/>
  <c r="D8" i="8" s="1"/>
  <c r="C2" i="8"/>
  <c r="C8" i="8" s="1"/>
  <c r="B2" i="8"/>
  <c r="B8" i="8" s="1"/>
  <c r="T1" i="8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  <c r="AG1" i="8" s="1"/>
  <c r="AH1" i="8" s="1"/>
  <c r="AI1" i="8" s="1"/>
  <c r="AJ1" i="8" s="1"/>
  <c r="AK1" i="8" s="1"/>
  <c r="AL1" i="8" s="1"/>
  <c r="AM1" i="8" s="1"/>
  <c r="AN1" i="8" s="1"/>
  <c r="AO1" i="8" s="1"/>
  <c r="AP1" i="8" s="1"/>
  <c r="C1" i="8"/>
  <c r="D1" i="8" s="1"/>
  <c r="E1" i="8" s="1"/>
  <c r="F1" i="8" s="1"/>
  <c r="G1" i="8" s="1"/>
  <c r="H1" i="8" s="1"/>
  <c r="I1" i="8" s="1"/>
  <c r="J1" i="8" s="1"/>
  <c r="K1" i="8" s="1"/>
  <c r="L1" i="8" s="1"/>
  <c r="M1" i="8" s="1"/>
  <c r="N1" i="8" s="1"/>
  <c r="O1" i="8" s="1"/>
  <c r="P1" i="8" s="1"/>
  <c r="Q1" i="8" s="1"/>
  <c r="R1" i="8" s="1"/>
  <c r="F13" i="7"/>
  <c r="A13" i="7"/>
  <c r="F12" i="7"/>
  <c r="A12" i="7"/>
  <c r="F11" i="7"/>
  <c r="A11" i="7"/>
  <c r="F10" i="7"/>
  <c r="A10" i="7"/>
  <c r="F9" i="7"/>
  <c r="F8" i="7"/>
  <c r="A8" i="7"/>
  <c r="F7" i="7"/>
  <c r="F6" i="7"/>
  <c r="F5" i="7"/>
  <c r="A5" i="7"/>
  <c r="F4" i="7"/>
  <c r="A4" i="7"/>
  <c r="F3" i="7"/>
  <c r="A3" i="7"/>
  <c r="F2" i="7"/>
  <c r="AG15" i="7" s="1"/>
  <c r="AC39" i="2" s="1"/>
  <c r="A2" i="7"/>
  <c r="F23" i="6"/>
  <c r="F22" i="6"/>
  <c r="A22" i="6"/>
  <c r="F21" i="6"/>
  <c r="A21" i="6" s="1"/>
  <c r="F20" i="6"/>
  <c r="A20" i="6"/>
  <c r="F19" i="6"/>
  <c r="F18" i="6"/>
  <c r="F17" i="6"/>
  <c r="A17" i="6"/>
  <c r="F16" i="6"/>
  <c r="A16" i="6"/>
  <c r="F15" i="6"/>
  <c r="A15" i="6"/>
  <c r="F14" i="6"/>
  <c r="A14" i="6"/>
  <c r="F13" i="6"/>
  <c r="F12" i="6"/>
  <c r="A12" i="6"/>
  <c r="F11" i="6"/>
  <c r="A11" i="6"/>
  <c r="F10" i="6"/>
  <c r="A10" i="6"/>
  <c r="F9" i="6"/>
  <c r="A9" i="6"/>
  <c r="F8" i="6"/>
  <c r="A8" i="6"/>
  <c r="F7" i="6"/>
  <c r="A7" i="6"/>
  <c r="F6" i="6"/>
  <c r="A6" i="6"/>
  <c r="F5" i="6"/>
  <c r="A5" i="6"/>
  <c r="F4" i="6"/>
  <c r="A4" i="6"/>
  <c r="F3" i="6"/>
  <c r="A3" i="6"/>
  <c r="AB25" i="6" s="1"/>
  <c r="AC38" i="2" s="1"/>
  <c r="AC43" i="2" s="1"/>
  <c r="F2" i="6"/>
  <c r="A2" i="6"/>
  <c r="F25" i="5"/>
  <c r="A25" i="5"/>
  <c r="F24" i="5"/>
  <c r="A24" i="5"/>
  <c r="F23" i="5"/>
  <c r="A23" i="5"/>
  <c r="F22" i="5"/>
  <c r="A22" i="5"/>
  <c r="F21" i="5"/>
  <c r="A21" i="5"/>
  <c r="F20" i="5"/>
  <c r="A20" i="5"/>
  <c r="F19" i="5"/>
  <c r="A19" i="5"/>
  <c r="F18" i="5"/>
  <c r="A18" i="5"/>
  <c r="F17" i="5"/>
  <c r="F16" i="5"/>
  <c r="A16" i="5"/>
  <c r="F15" i="5"/>
  <c r="A15" i="5"/>
  <c r="F14" i="5"/>
  <c r="A14" i="5"/>
  <c r="F13" i="5"/>
  <c r="A13" i="5"/>
  <c r="F12" i="5"/>
  <c r="F11" i="5"/>
  <c r="F10" i="5"/>
  <c r="A10" i="5"/>
  <c r="F9" i="5"/>
  <c r="F8" i="5"/>
  <c r="A8" i="5"/>
  <c r="F7" i="5"/>
  <c r="A7" i="5"/>
  <c r="F6" i="5"/>
  <c r="A6" i="5"/>
  <c r="W5" i="5"/>
  <c r="V5" i="5"/>
  <c r="W5" i="8" s="1"/>
  <c r="F5" i="5"/>
  <c r="F4" i="5"/>
  <c r="A4" i="5"/>
  <c r="F3" i="5"/>
  <c r="F2" i="5"/>
  <c r="W27" i="5" s="1"/>
  <c r="AC37" i="2" s="1"/>
  <c r="A2" i="5"/>
  <c r="F37" i="4"/>
  <c r="A37" i="4"/>
  <c r="F36" i="4"/>
  <c r="A36" i="4"/>
  <c r="F35" i="4"/>
  <c r="A35" i="4"/>
  <c r="F34" i="4"/>
  <c r="A34" i="4"/>
  <c r="F33" i="4"/>
  <c r="A33" i="4"/>
  <c r="F32" i="4"/>
  <c r="A32" i="4"/>
  <c r="F31" i="4"/>
  <c r="A31" i="4"/>
  <c r="F30" i="4"/>
  <c r="A30" i="4"/>
  <c r="F29" i="4"/>
  <c r="A29" i="4"/>
  <c r="F28" i="4"/>
  <c r="A28" i="4"/>
  <c r="F27" i="4"/>
  <c r="A27" i="4"/>
  <c r="F26" i="4"/>
  <c r="A26" i="4"/>
  <c r="F25" i="4"/>
  <c r="A25" i="4"/>
  <c r="F24" i="4"/>
  <c r="F23" i="4"/>
  <c r="A23" i="4"/>
  <c r="F22" i="4"/>
  <c r="F21" i="4"/>
  <c r="A21" i="4"/>
  <c r="F20" i="4"/>
  <c r="A20" i="4"/>
  <c r="F19" i="4"/>
  <c r="A19" i="4"/>
  <c r="F18" i="4"/>
  <c r="F17" i="4"/>
  <c r="A17" i="4"/>
  <c r="F16" i="4"/>
  <c r="A16" i="4"/>
  <c r="F15" i="4"/>
  <c r="A15" i="4"/>
  <c r="F14" i="4"/>
  <c r="F13" i="4"/>
  <c r="F12" i="4"/>
  <c r="A12" i="4"/>
  <c r="F11" i="4"/>
  <c r="A11" i="4"/>
  <c r="F10" i="4"/>
  <c r="A10" i="4"/>
  <c r="F9" i="4"/>
  <c r="A9" i="4"/>
  <c r="F8" i="4"/>
  <c r="A8" i="4"/>
  <c r="F7" i="4"/>
  <c r="F6" i="4"/>
  <c r="A6" i="4"/>
  <c r="F5" i="4"/>
  <c r="A5" i="4"/>
  <c r="F4" i="4"/>
  <c r="A4" i="4"/>
  <c r="F3" i="4"/>
  <c r="A3" i="4"/>
  <c r="AD39" i="4" s="1"/>
  <c r="AC36" i="2" s="1"/>
  <c r="F2" i="4"/>
  <c r="A2" i="4"/>
  <c r="F37" i="3"/>
  <c r="A37" i="3"/>
  <c r="F36" i="3"/>
  <c r="A36" i="3"/>
  <c r="F35" i="3"/>
  <c r="A35" i="3"/>
  <c r="F34" i="3"/>
  <c r="A34" i="3"/>
  <c r="F33" i="3"/>
  <c r="A33" i="3"/>
  <c r="F32" i="3"/>
  <c r="A32" i="3"/>
  <c r="F31" i="3"/>
  <c r="A31" i="3"/>
  <c r="F30" i="3"/>
  <c r="A30" i="3"/>
  <c r="F29" i="3"/>
  <c r="A29" i="3"/>
  <c r="F28" i="3"/>
  <c r="A28" i="3"/>
  <c r="F27" i="3"/>
  <c r="A27" i="3"/>
  <c r="F26" i="3"/>
  <c r="A26" i="3"/>
  <c r="F25" i="3"/>
  <c r="A25" i="3"/>
  <c r="F24" i="3"/>
  <c r="A24" i="3"/>
  <c r="F23" i="3"/>
  <c r="A23" i="3"/>
  <c r="F22" i="3"/>
  <c r="A22" i="3"/>
  <c r="F21" i="3"/>
  <c r="A21" i="3"/>
  <c r="F20" i="3"/>
  <c r="A20" i="3"/>
  <c r="F19" i="3"/>
  <c r="A19" i="3"/>
  <c r="F18" i="3"/>
  <c r="A18" i="3"/>
  <c r="F17" i="3"/>
  <c r="A17" i="3"/>
  <c r="F16" i="3"/>
  <c r="A16" i="3"/>
  <c r="F15" i="3"/>
  <c r="A15" i="3"/>
  <c r="F14" i="3"/>
  <c r="A14" i="3"/>
  <c r="F13" i="3"/>
  <c r="A13" i="3"/>
  <c r="F12" i="3"/>
  <c r="A12" i="3"/>
  <c r="F11" i="3"/>
  <c r="A11" i="3"/>
  <c r="F10" i="3"/>
  <c r="A10" i="3"/>
  <c r="F9" i="3"/>
  <c r="A9" i="3"/>
  <c r="F8" i="3"/>
  <c r="A8" i="3"/>
  <c r="F7" i="3"/>
  <c r="A7" i="3"/>
  <c r="F6" i="3"/>
  <c r="A6" i="3"/>
  <c r="F5" i="3"/>
  <c r="A5" i="3"/>
  <c r="F4" i="3"/>
  <c r="A4" i="3"/>
  <c r="F3" i="3"/>
  <c r="A3" i="3"/>
  <c r="AF39" i="3" s="1"/>
  <c r="AC35" i="2" s="1"/>
  <c r="F2" i="3"/>
  <c r="A2" i="3"/>
  <c r="F30" i="2"/>
  <c r="A30" i="2"/>
  <c r="F29" i="2"/>
  <c r="A29" i="2"/>
  <c r="F28" i="2"/>
  <c r="A28" i="2"/>
  <c r="F27" i="2"/>
  <c r="A27" i="2"/>
  <c r="F26" i="2"/>
  <c r="A26" i="2"/>
  <c r="F25" i="2"/>
  <c r="A25" i="2"/>
  <c r="F24" i="2"/>
  <c r="A24" i="2"/>
  <c r="F23" i="2"/>
  <c r="A23" i="2"/>
  <c r="F22" i="2"/>
  <c r="A22" i="2"/>
  <c r="F21" i="2"/>
  <c r="A21" i="2"/>
  <c r="F20" i="2"/>
  <c r="A20" i="2"/>
  <c r="F19" i="2"/>
  <c r="A19" i="2"/>
  <c r="F18" i="2"/>
  <c r="A18" i="2"/>
  <c r="F17" i="2"/>
  <c r="A17" i="2"/>
  <c r="F16" i="2"/>
  <c r="A16" i="2"/>
  <c r="F15" i="2"/>
  <c r="A15" i="2"/>
  <c r="F14" i="2"/>
  <c r="A14" i="2"/>
  <c r="F13" i="2"/>
  <c r="A13" i="2"/>
  <c r="F12" i="2"/>
  <c r="A12" i="2"/>
  <c r="F11" i="2"/>
  <c r="A11" i="2"/>
  <c r="F10" i="2"/>
  <c r="A10" i="2"/>
  <c r="F9" i="2"/>
  <c r="A9" i="2"/>
  <c r="F8" i="2"/>
  <c r="A8" i="2"/>
  <c r="F7" i="2"/>
  <c r="A7" i="2"/>
  <c r="F6" i="2"/>
  <c r="A6" i="2"/>
  <c r="F5" i="2"/>
  <c r="A5" i="2"/>
  <c r="F4" i="2"/>
  <c r="A4" i="2"/>
  <c r="F3" i="2"/>
  <c r="A3" i="2"/>
  <c r="F2" i="2"/>
  <c r="AC32" i="2" s="1"/>
  <c r="AC34" i="2" s="1"/>
  <c r="AC41" i="2" s="1"/>
  <c r="A2" i="2"/>
  <c r="L8" i="8" l="1"/>
  <c r="AD8" i="8"/>
  <c r="AC42" i="2"/>
  <c r="AC44" i="2" s="1"/>
  <c r="AC47" i="2" s="1"/>
  <c r="AE8" i="8"/>
  <c r="X5" i="8"/>
  <c r="X8" i="8" s="1"/>
  <c r="Y5" i="8"/>
  <c r="Y8" i="8" s="1"/>
  <c r="Z5" i="8"/>
  <c r="Z8" i="8" s="1"/>
  <c r="AA5" i="8"/>
  <c r="AA8" i="8" s="1"/>
  <c r="AB5" i="8"/>
  <c r="AB8" i="8" s="1"/>
  <c r="AC5" i="8"/>
  <c r="AC8" i="8" s="1"/>
  <c r="AD5" i="8"/>
  <c r="AE5" i="8"/>
  <c r="AF5" i="8"/>
  <c r="AF8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00000000-0006-0000-0300-000001000000}">
      <text>
        <r>
          <rPr>
            <sz val="11"/>
            <color rgb="FF000000"/>
            <rFont val="Liberation Sans1"/>
            <charset val="1"/>
          </rPr>
          <t>Support pour CM</t>
        </r>
      </text>
    </comment>
    <comment ref="E13" authorId="0" shapeId="0" xr:uid="{00000000-0006-0000-0300-000002000000}">
      <text>
        <r>
          <rPr>
            <sz val="11"/>
            <color rgb="FF000000"/>
            <rFont val="Liberation Sans1"/>
            <charset val="1"/>
          </rPr>
          <t>Support pour CM</t>
        </r>
      </text>
    </comment>
    <comment ref="E15" authorId="0" shapeId="0" xr:uid="{00000000-0006-0000-0300-000003000000}">
      <text>
        <r>
          <rPr>
            <sz val="11"/>
            <color rgb="FF000000"/>
            <rFont val="Liberation Sans1"/>
            <charset val="1"/>
          </rPr>
          <t>Support pour CM</t>
        </r>
      </text>
    </comment>
  </commentList>
</comments>
</file>

<file path=xl/sharedStrings.xml><?xml version="1.0" encoding="utf-8"?>
<sst xmlns="http://schemas.openxmlformats.org/spreadsheetml/2006/main" count="476" uniqueCount="239">
  <si>
    <t>Support SAÉ</t>
  </si>
  <si>
    <t>BUT S1</t>
  </si>
  <si>
    <t>nb. groupes à encadrer</t>
  </si>
  <si>
    <t>Type</t>
  </si>
  <si>
    <t>Volume horaire</t>
  </si>
  <si>
    <t>Indiquer le nb. de groupes souhaité</t>
  </si>
  <si>
    <t>groupes supplémentaires optionnels</t>
  </si>
  <si>
    <t>MR101</t>
  </si>
  <si>
    <t>Algorithmique (Python)</t>
  </si>
  <si>
    <t>CM</t>
  </si>
  <si>
    <t>Vacances de la Toussaint</t>
  </si>
  <si>
    <t>Vacances de Noël</t>
  </si>
  <si>
    <t>TP</t>
  </si>
  <si>
    <t>1-2</t>
  </si>
  <si>
    <t>Algorithmique - Structures de données (Python sur papier)</t>
  </si>
  <si>
    <t>TD</t>
  </si>
  <si>
    <t>MR102</t>
  </si>
  <si>
    <t>Bases du web (HTML, CSS)</t>
  </si>
  <si>
    <t>TDM</t>
  </si>
  <si>
    <t>MR103</t>
  </si>
  <si>
    <t>Codages</t>
  </si>
  <si>
    <t>MR104</t>
  </si>
  <si>
    <t>Linux/Git (CM = présentation PIX)</t>
  </si>
  <si>
    <t>MR105</t>
  </si>
  <si>
    <t>Analyse</t>
  </si>
  <si>
    <t>Bases de données SQL</t>
  </si>
  <si>
    <t>MR106</t>
  </si>
  <si>
    <t>Mathématiques discrètes</t>
  </si>
  <si>
    <t>MR107</t>
  </si>
  <si>
    <t>Outils Mathématiques</t>
  </si>
  <si>
    <t>MR108</t>
  </si>
  <si>
    <t>Gestion des organisations</t>
  </si>
  <si>
    <t>MR109</t>
  </si>
  <si>
    <t>Économie</t>
  </si>
  <si>
    <t>MR110</t>
  </si>
  <si>
    <t>Anglais</t>
  </si>
  <si>
    <t>MR111</t>
  </si>
  <si>
    <t>Communication</t>
  </si>
  <si>
    <t>MR112</t>
  </si>
  <si>
    <t>PPP - Eric Bittar</t>
  </si>
  <si>
    <t>PPP - Valérie Chevalarias</t>
  </si>
  <si>
    <t>P</t>
  </si>
  <si>
    <t>Service S1</t>
  </si>
  <si>
    <t>1-2 : SAÉ algo-prog</t>
  </si>
  <si>
    <t>S1</t>
  </si>
  <si>
    <t>3 : SAÉ système</t>
  </si>
  <si>
    <t>S2</t>
  </si>
  <si>
    <t>4 : SAÉ bases de données</t>
  </si>
  <si>
    <t>S3</t>
  </si>
  <si>
    <t>5 : SAÉ recueil de besoin</t>
  </si>
  <si>
    <t>S4</t>
  </si>
  <si>
    <t>6 : SAÉ gestion</t>
  </si>
  <si>
    <t>S5</t>
  </si>
  <si>
    <t>S6</t>
  </si>
  <si>
    <t>S1-S3</t>
  </si>
  <si>
    <t>S2-S4</t>
  </si>
  <si>
    <t>S5-S6</t>
  </si>
  <si>
    <t>Total</t>
  </si>
  <si>
    <t>autre</t>
  </si>
  <si>
    <t>saisissez ici le volume horaire réalisé dans d’autres départements ou d’autres composantes</t>
  </si>
  <si>
    <t>BUT S2</t>
  </si>
  <si>
    <t>MR201</t>
  </si>
  <si>
    <t>Programmation orientée objets (PHP)</t>
  </si>
  <si>
    <t>Vacances d’hiver</t>
  </si>
  <si>
    <t>Vacances de printemps</t>
  </si>
  <si>
    <t>Conception orientée objets (UML)</t>
  </si>
  <si>
    <t>MR202</t>
  </si>
  <si>
    <t>Flexbox/maquettage</t>
  </si>
  <si>
    <t>MR202-MR203</t>
  </si>
  <si>
    <t>Web (PHP, CRUD)</t>
  </si>
  <si>
    <t>MR203-MR205</t>
  </si>
  <si>
    <t>Gitlab, protocole HTTP</t>
  </si>
  <si>
    <t>MR204-MR205</t>
  </si>
  <si>
    <t>Réseaux</t>
  </si>
  <si>
    <t>MR206</t>
  </si>
  <si>
    <t>Bases de données</t>
  </si>
  <si>
    <t>MR207</t>
  </si>
  <si>
    <t>Graphes</t>
  </si>
  <si>
    <t>MR208</t>
  </si>
  <si>
    <t>Stats</t>
  </si>
  <si>
    <t>MR209</t>
  </si>
  <si>
    <t>Suites</t>
  </si>
  <si>
    <t>MR210</t>
  </si>
  <si>
    <t>Comptabilité</t>
  </si>
  <si>
    <t>Gestion de projet</t>
  </si>
  <si>
    <t>MR211</t>
  </si>
  <si>
    <t>Droit</t>
  </si>
  <si>
    <t>MR212</t>
  </si>
  <si>
    <t>MR213</t>
  </si>
  <si>
    <t>MR214</t>
  </si>
  <si>
    <t>PPP - Ludovic Lambert</t>
  </si>
  <si>
    <t>PPP – Valérie Chevalarias</t>
  </si>
  <si>
    <t>Service S2</t>
  </si>
  <si>
    <t>1 : SAÉ développement web</t>
  </si>
  <si>
    <t>2 : SAÉ algorithmique</t>
  </si>
  <si>
    <t>5 : SAÉ gestion de projets</t>
  </si>
  <si>
    <t>6 : SAÉ travail en équipe (film)</t>
  </si>
  <si>
    <t>BUT S3</t>
  </si>
  <si>
    <t>MR301-MR304</t>
  </si>
  <si>
    <t>Développement web (PHP, Symfony)</t>
  </si>
  <si>
    <t>MR304</t>
  </si>
  <si>
    <t>MR301</t>
  </si>
  <si>
    <t>Bases de Javascript</t>
  </si>
  <si>
    <t>MR302</t>
  </si>
  <si>
    <t>Algorithmique avancée (C++)</t>
  </si>
  <si>
    <t>Algorithmique avancée (C#)</t>
  </si>
  <si>
    <t>Algorithmique avancée (Python)</t>
  </si>
  <si>
    <t>MR303</t>
  </si>
  <si>
    <t>Analyse (UML)</t>
  </si>
  <si>
    <t>MR316</t>
  </si>
  <si>
    <t>Langage pour la POO (C++)</t>
  </si>
  <si>
    <t>Langage pour la POO (C#)</t>
  </si>
  <si>
    <t>Langage pour la POO (Python)</t>
  </si>
  <si>
    <t>MR305</t>
  </si>
  <si>
    <t>Programmation système en C++ (fichiers, threads, sockets)</t>
  </si>
  <si>
    <t>Programmation système en C# (fichiers, threads, sockets)</t>
  </si>
  <si>
    <t>Programmation système en Python (fichiers, threads, sockets)</t>
  </si>
  <si>
    <t>MR306</t>
  </si>
  <si>
    <t>Architecture des réseaux</t>
  </si>
  <si>
    <t>MR307</t>
  </si>
  <si>
    <t>Bases de données (PLSQL)</t>
  </si>
  <si>
    <t>MR308</t>
  </si>
  <si>
    <t>Probabilités</t>
  </si>
  <si>
    <t>MR309-MR315</t>
  </si>
  <si>
    <t>Cryptographie, algèbre linéaire</t>
  </si>
  <si>
    <t>MR310</t>
  </si>
  <si>
    <t>Gestion de Projets</t>
  </si>
  <si>
    <t>Systèmes d'information</t>
  </si>
  <si>
    <t>MR311</t>
  </si>
  <si>
    <t>MR312</t>
  </si>
  <si>
    <t>MR313</t>
  </si>
  <si>
    <t>MR314</t>
  </si>
  <si>
    <t>Service S3</t>
  </si>
  <si>
    <t>1 : SAÉ commune
(projet de développement)</t>
  </si>
  <si>
    <t>2 : SAÉ commune
(projet SI)</t>
  </si>
  <si>
    <t>BUT S4</t>
  </si>
  <si>
    <t>MR401</t>
  </si>
  <si>
    <t>C++ Avancé</t>
  </si>
  <si>
    <t>Vacances d'hiver</t>
  </si>
  <si>
    <t>Flask</t>
  </si>
  <si>
    <t>ASP .NET</t>
  </si>
  <si>
    <t>MR413R</t>
  </si>
  <si>
    <t>MR401-MR402</t>
  </si>
  <si>
    <t>Architecture logicielle / qualité (API Platform – tests)</t>
  </si>
  <si>
    <t>1R</t>
  </si>
  <si>
    <t>MR410</t>
  </si>
  <si>
    <t>Complément web (React)</t>
  </si>
  <si>
    <t>MR411R</t>
  </si>
  <si>
    <t>Développement mobile (Flutter)</t>
  </si>
  <si>
    <t>Développement mobile (MAUI)</t>
  </si>
  <si>
    <t>Complément technologique (Réalité virtuelle / réalité augmentée)</t>
  </si>
  <si>
    <t>Complément technologique (Conception des systèmes automatisés)</t>
  </si>
  <si>
    <t>MR410A</t>
  </si>
  <si>
    <t>Analyse et visu (FB)</t>
  </si>
  <si>
    <t>1A</t>
  </si>
  <si>
    <t>MR410A-MR411A</t>
  </si>
  <si>
    <t>Informatique décisionnelle (LS)</t>
  </si>
  <si>
    <t>MR403</t>
  </si>
  <si>
    <t>Bases de données (NoSQL)</t>
  </si>
  <si>
    <t>MR408R/MR409A
-MR408</t>
  </si>
  <si>
    <t>Virtualisation, sécurité</t>
  </si>
  <si>
    <t>MR404</t>
  </si>
  <si>
    <t>Méthodes d'optimisation</t>
  </si>
  <si>
    <t>MR412</t>
  </si>
  <si>
    <t>Automates</t>
  </si>
  <si>
    <t>MR409R / MR411A</t>
  </si>
  <si>
    <t>Management avancé des SI</t>
  </si>
  <si>
    <t>MR405</t>
  </si>
  <si>
    <t>MR406</t>
  </si>
  <si>
    <t>MR407</t>
  </si>
  <si>
    <t>PPP</t>
  </si>
  <si>
    <t>Service S4</t>
  </si>
  <si>
    <t>1R : SAÉ du parcours DEV</t>
  </si>
  <si>
    <t>1A : SAÉ du parcours DATA</t>
  </si>
  <si>
    <t>P : portfolio</t>
  </si>
  <si>
    <t>BUT S5</t>
  </si>
  <si>
    <t>MR501</t>
  </si>
  <si>
    <t>Management</t>
  </si>
  <si>
    <t>SAE (formation initiale) /
 Entreprise (alternance)</t>
  </si>
  <si>
    <t>Vacances de la Toussaint (formation initiale) / Entreprise (alternance)</t>
  </si>
  <si>
    <t>Vacances de Noël (formation initiale) / Entreprise (alternance)</t>
  </si>
  <si>
    <t>MR502</t>
  </si>
  <si>
    <t>MR503</t>
  </si>
  <si>
    <t>MR504</t>
  </si>
  <si>
    <t>MR509</t>
  </si>
  <si>
    <t>MR510</t>
  </si>
  <si>
    <t>Optimisation</t>
  </si>
  <si>
    <t>MR512</t>
  </si>
  <si>
    <t>Maths et stats</t>
  </si>
  <si>
    <t>MR513-MR514</t>
  </si>
  <si>
    <t>Node / Express / MongoDB</t>
  </si>
  <si>
    <t>MR515-MR516
-MR517</t>
  </si>
  <si>
    <t>Symfony avancé / Intégration continue</t>
  </si>
  <si>
    <t>MR518</t>
  </si>
  <si>
    <t>Qualité algo</t>
  </si>
  <si>
    <t>MR505R</t>
  </si>
  <si>
    <t>React avancé / PWA</t>
  </si>
  <si>
    <t>MR506R</t>
  </si>
  <si>
    <t>Jeux vidéo / Godot</t>
  </si>
  <si>
    <t>2R</t>
  </si>
  <si>
    <t>WebGL</t>
  </si>
  <si>
    <t>MR505R-MR517</t>
  </si>
  <si>
    <t>Encadrement SAÉ « DEV »</t>
  </si>
  <si>
    <t>MR506A</t>
  </si>
  <si>
    <t>Exploitation BD</t>
  </si>
  <si>
    <t>MR507A</t>
  </si>
  <si>
    <t>Données massives</t>
  </si>
  <si>
    <t>MR508A</t>
  </si>
  <si>
    <t>Techniques d'IA</t>
  </si>
  <si>
    <t>MR511A</t>
  </si>
  <si>
    <t>Optimisation SI</t>
  </si>
  <si>
    <t>2A</t>
  </si>
  <si>
    <t>MR506A-MR507A-MR508A-MR517</t>
  </si>
  <si>
    <t>Encadrement SAÉ « DATA »</t>
  </si>
  <si>
    <t>Service S5</t>
  </si>
  <si>
    <r>
      <rPr>
        <b/>
        <sz val="11"/>
        <color rgb="FF000000"/>
        <rFont val="Arial"/>
        <family val="2"/>
        <charset val="1"/>
      </rPr>
      <t>1R</t>
    </r>
    <r>
      <rPr>
        <b/>
        <sz val="11"/>
        <color rgb="FF4472C4"/>
        <rFont val="Arial"/>
        <family val="2"/>
        <charset val="1"/>
      </rPr>
      <t> : SAÉ du parcours DEV
(projet back + front)</t>
    </r>
  </si>
  <si>
    <r>
      <rPr>
        <b/>
        <sz val="11"/>
        <color rgb="FF000000"/>
        <rFont val="Arial"/>
        <family val="2"/>
        <charset val="1"/>
      </rPr>
      <t>2R</t>
    </r>
    <r>
      <rPr>
        <b/>
        <sz val="11"/>
        <color rgb="FF4472C4"/>
        <rFont val="Arial"/>
        <family val="2"/>
        <charset val="1"/>
      </rPr>
      <t> : SAÉ du parcours DEV
(projet jeux vidéo)</t>
    </r>
  </si>
  <si>
    <r>
      <rPr>
        <b/>
        <sz val="11"/>
        <color rgb="FF000000"/>
        <rFont val="Arial"/>
        <family val="2"/>
        <charset val="1"/>
      </rPr>
      <t>1A</t>
    </r>
    <r>
      <rPr>
        <b/>
        <sz val="11"/>
        <color rgb="FFC55A11"/>
        <rFont val="Arial"/>
        <family val="2"/>
        <charset val="1"/>
      </rPr>
      <t> : SAÉ du parcours DATA
(projet « data »)</t>
    </r>
  </si>
  <si>
    <r>
      <rPr>
        <b/>
        <sz val="11"/>
        <color rgb="FF000000"/>
        <rFont val="Arial"/>
        <family val="2"/>
        <charset val="1"/>
      </rPr>
      <t>2A</t>
    </r>
    <r>
      <rPr>
        <b/>
        <sz val="11"/>
        <color rgb="FFC55A11"/>
        <rFont val="Arial"/>
        <family val="2"/>
        <charset val="1"/>
      </rPr>
      <t> : SAÉ du parcours DATA
(projet SI)</t>
    </r>
  </si>
  <si>
    <t>BUT S6</t>
  </si>
  <si>
    <t>MR601</t>
  </si>
  <si>
    <t>Entreprenariat</t>
  </si>
  <si>
    <t>Stage (formation initiale) / Entreprise (alternance)</t>
  </si>
  <si>
    <t>Vacances (formation initiale)
/
Entreprise (alternance)</t>
  </si>
  <si>
    <t>MR602</t>
  </si>
  <si>
    <t>MR603</t>
  </si>
  <si>
    <t>MR604</t>
  </si>
  <si>
    <t>MR605</t>
  </si>
  <si>
    <t>MR605R</t>
  </si>
  <si>
    <t>React Native</t>
  </si>
  <si>
    <t>MR606R</t>
  </si>
  <si>
    <t>Maintenance applicative</t>
  </si>
  <si>
    <t>MR605A</t>
  </si>
  <si>
    <t>Admin BD</t>
  </si>
  <si>
    <t>MR609A</t>
  </si>
  <si>
    <t>MR610A</t>
  </si>
  <si>
    <t>Service S6</t>
  </si>
  <si>
    <r>
      <rPr>
        <b/>
        <sz val="11"/>
        <color rgb="FF000000"/>
        <rFont val="Arial"/>
        <family val="2"/>
        <charset val="1"/>
      </rPr>
      <t>1R</t>
    </r>
    <r>
      <rPr>
        <b/>
        <sz val="11"/>
        <color rgb="FF4472C4"/>
        <rFont val="Arial"/>
        <family val="2"/>
        <charset val="1"/>
      </rPr>
      <t> : SAÉ du parcours DEV
(projet logiciel libre)</t>
    </r>
  </si>
  <si>
    <t>Sem.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</si>
</sst>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[$€-40C];[Red]\-#,##0.00\ [$€-40C]"/>
    <numFmt numFmtId="165" formatCode="[$-40C]General"/>
    <numFmt numFmtId="166" formatCode="[$-40C]hh\:mm"/>
    <numFmt numFmtId="167" formatCode="[$-40C]mmm\-yy"/>
  </numFmts>
  <fonts count="29">
    <font>
      <sz val="11"/>
      <color rgb="FF000000"/>
      <name val="Liberation Sans1"/>
      <charset val="1"/>
    </font>
    <font>
      <sz val="10"/>
      <color rgb="FFFFFFFF"/>
      <name val="Liberation Sans1"/>
      <charset val="1"/>
    </font>
    <font>
      <b/>
      <sz val="10"/>
      <color rgb="FF000000"/>
      <name val="Liberation Sans1"/>
      <charset val="1"/>
    </font>
    <font>
      <sz val="10"/>
      <color rgb="FFCC0000"/>
      <name val="Liberation Sans1"/>
      <charset val="1"/>
    </font>
    <font>
      <b/>
      <sz val="10"/>
      <color rgb="FFFFFFFF"/>
      <name val="Liberation Sans1"/>
      <charset val="1"/>
    </font>
    <font>
      <i/>
      <sz val="10"/>
      <color rgb="FF808080"/>
      <name val="Liberation Sans1"/>
      <charset val="1"/>
    </font>
    <font>
      <sz val="10"/>
      <color rgb="FF006600"/>
      <name val="Liberation Sans1"/>
      <charset val="1"/>
    </font>
    <font>
      <b/>
      <sz val="24"/>
      <color rgb="FF000000"/>
      <name val="Liberation Sans1"/>
      <charset val="1"/>
    </font>
    <font>
      <sz val="18"/>
      <color rgb="FF000000"/>
      <name val="Liberation Sans1"/>
      <charset val="1"/>
    </font>
    <font>
      <sz val="12"/>
      <color rgb="FF000000"/>
      <name val="Liberation Sans1"/>
      <charset val="1"/>
    </font>
    <font>
      <u/>
      <sz val="10"/>
      <color rgb="FF0000EE"/>
      <name val="Liberation Sans1"/>
      <charset val="1"/>
    </font>
    <font>
      <sz val="10"/>
      <color rgb="FF996600"/>
      <name val="Liberation Sans1"/>
      <charset val="1"/>
    </font>
    <font>
      <b/>
      <i/>
      <u/>
      <sz val="11"/>
      <color rgb="FF000000"/>
      <name val="Liberation Sans1"/>
      <charset val="1"/>
    </font>
    <font>
      <sz val="11"/>
      <color rgb="FF000000"/>
      <name val="Arial"/>
      <family val="2"/>
      <charset val="1"/>
    </font>
    <font>
      <sz val="24"/>
      <color rgb="FF000000"/>
      <name val="Arial"/>
      <family val="2"/>
      <charset val="1"/>
    </font>
    <font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FFFFFF"/>
      <name val="Arial"/>
      <family val="2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u/>
      <sz val="11"/>
      <color rgb="FFFF0000"/>
      <name val="Arial"/>
      <family val="2"/>
      <charset val="1"/>
    </font>
    <font>
      <b/>
      <sz val="11"/>
      <color rgb="FFFF0000"/>
      <name val="Arial"/>
      <family val="2"/>
      <charset val="1"/>
    </font>
    <font>
      <sz val="11"/>
      <color rgb="FFD0CECE"/>
      <name val="Arial"/>
      <family val="2"/>
      <charset val="1"/>
    </font>
    <font>
      <i/>
      <sz val="11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/>
      <sz val="11"/>
      <color rgb="FF4472C4"/>
      <name val="Arial"/>
      <family val="2"/>
      <charset val="1"/>
    </font>
    <font>
      <b/>
      <sz val="11"/>
      <color rgb="FFC55A11"/>
      <name val="Arial"/>
      <family val="2"/>
      <charset val="1"/>
    </font>
    <font>
      <b/>
      <sz val="9"/>
      <color rgb="FFC55A11"/>
      <name val="Arial"/>
      <family val="2"/>
      <charset val="1"/>
    </font>
    <font>
      <sz val="11"/>
      <color rgb="FF000000"/>
      <name val="Liberation Sans1"/>
      <charset val="1"/>
    </font>
  </fonts>
  <fills count="3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7F7F7F"/>
      </patternFill>
    </fill>
    <fill>
      <patternFill patternType="solid">
        <fgColor rgb="FFDDDDDD"/>
        <bgColor rgb="FFD9D9D9"/>
      </patternFill>
    </fill>
    <fill>
      <patternFill patternType="solid">
        <fgColor rgb="FFFFCCCC"/>
        <bgColor rgb="FFFFBFC0"/>
      </patternFill>
    </fill>
    <fill>
      <patternFill patternType="solid">
        <fgColor rgb="FFFFBFC0"/>
        <bgColor rgb="FFFFCCCC"/>
      </patternFill>
    </fill>
    <fill>
      <patternFill patternType="solid">
        <fgColor rgb="FFFAC090"/>
        <bgColor rgb="FFFEB2A9"/>
      </patternFill>
    </fill>
    <fill>
      <patternFill patternType="solid">
        <fgColor rgb="FFB7DEE8"/>
        <bgColor rgb="FFB2D0E6"/>
      </patternFill>
    </fill>
    <fill>
      <patternFill patternType="solid">
        <fgColor rgb="FFFF0000"/>
        <bgColor rgb="FFCC0000"/>
      </patternFill>
    </fill>
    <fill>
      <patternFill patternType="solid">
        <fgColor rgb="FFD7E4BD"/>
        <bgColor rgb="FFD1ECA0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2CC"/>
      </patternFill>
    </fill>
    <fill>
      <patternFill patternType="solid">
        <fgColor rgb="FFFBE5D6"/>
        <bgColor rgb="FFFFF2CC"/>
      </patternFill>
    </fill>
    <fill>
      <patternFill patternType="solid">
        <fgColor rgb="FFFD7F6F"/>
        <bgColor rgb="FFFFB55A"/>
      </patternFill>
    </fill>
    <fill>
      <patternFill patternType="solid">
        <fgColor rgb="FFE6E6FF"/>
        <bgColor rgb="FFDEEBF7"/>
      </patternFill>
    </fill>
    <fill>
      <patternFill patternType="solid">
        <fgColor rgb="FF666666"/>
        <bgColor rgb="FF7F7F7F"/>
      </patternFill>
    </fill>
    <fill>
      <patternFill patternType="solid">
        <fgColor rgb="FFD9D9D9"/>
        <bgColor rgb="FFDDDDDD"/>
      </patternFill>
    </fill>
    <fill>
      <patternFill patternType="solid">
        <fgColor rgb="FFFEB2A9"/>
        <bgColor rgb="FFFFBFC0"/>
      </patternFill>
    </fill>
    <fill>
      <patternFill patternType="solid">
        <fgColor rgb="FFFFFFFF"/>
        <bgColor rgb="FFFFFFCC"/>
      </patternFill>
    </fill>
    <fill>
      <patternFill patternType="solid">
        <fgColor rgb="FF7EB0D5"/>
        <bgColor rgb="FF5B9BD5"/>
      </patternFill>
    </fill>
    <fill>
      <patternFill patternType="solid">
        <fgColor rgb="FFB2E061"/>
        <bgColor rgb="FFD1ECA0"/>
      </patternFill>
    </fill>
    <fill>
      <patternFill patternType="solid">
        <fgColor rgb="FFBD7EBE"/>
        <bgColor rgb="FF808080"/>
      </patternFill>
    </fill>
    <fill>
      <patternFill patternType="solid">
        <fgColor rgb="FFFFB55A"/>
        <bgColor rgb="FFFAC090"/>
      </patternFill>
    </fill>
    <fill>
      <patternFill patternType="solid">
        <fgColor rgb="FFFFEE65"/>
        <bgColor rgb="FFFFF5A3"/>
      </patternFill>
    </fill>
    <fill>
      <patternFill patternType="solid">
        <fgColor rgb="FFFFFF00"/>
        <bgColor rgb="FFFFEE65"/>
      </patternFill>
    </fill>
    <fill>
      <patternFill patternType="solid">
        <fgColor rgb="FFB2D0E6"/>
        <bgColor rgb="FFB7DEE8"/>
      </patternFill>
    </fill>
    <fill>
      <patternFill patternType="solid">
        <fgColor rgb="FFD1ECA0"/>
        <bgColor rgb="FFD7E4BD"/>
      </patternFill>
    </fill>
    <fill>
      <patternFill patternType="solid">
        <fgColor rgb="FFD7B2D8"/>
        <bgColor rgb="FFBFBFBF"/>
      </patternFill>
    </fill>
    <fill>
      <patternFill patternType="solid">
        <fgColor rgb="FFFFF2CC"/>
        <bgColor rgb="FFFFFFCC"/>
      </patternFill>
    </fill>
    <fill>
      <patternFill patternType="solid">
        <fgColor rgb="FF7F7F7F"/>
        <bgColor rgb="FF808080"/>
      </patternFill>
    </fill>
    <fill>
      <patternFill patternType="solid">
        <fgColor rgb="FFFFD39C"/>
        <bgColor rgb="FFFAC090"/>
      </patternFill>
    </fill>
    <fill>
      <patternFill patternType="solid">
        <fgColor rgb="FFDEEBF7"/>
        <bgColor rgb="FFE6E6FF"/>
      </patternFill>
    </fill>
    <fill>
      <patternFill patternType="solid">
        <fgColor rgb="FFFFF5A3"/>
        <bgColor rgb="FFFFF2CC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0">
    <xf numFmtId="0" fontId="0" fillId="0" borderId="0"/>
    <xf numFmtId="0" fontId="1" fillId="2" borderId="0"/>
    <xf numFmtId="0" fontId="1" fillId="3" borderId="0"/>
    <xf numFmtId="0" fontId="2" fillId="4" borderId="0"/>
    <xf numFmtId="0" fontId="2" fillId="0" borderId="0"/>
    <xf numFmtId="0" fontId="3" fillId="5" borderId="0"/>
    <xf numFmtId="0" fontId="28" fillId="6" borderId="0"/>
    <xf numFmtId="0" fontId="28" fillId="7" borderId="0"/>
    <xf numFmtId="0" fontId="28" fillId="8" borderId="0"/>
    <xf numFmtId="0" fontId="28" fillId="9" borderId="0"/>
    <xf numFmtId="0" fontId="28" fillId="0" borderId="0"/>
    <xf numFmtId="0" fontId="28" fillId="10" borderId="0"/>
    <xf numFmtId="0" fontId="28" fillId="7" borderId="0"/>
    <xf numFmtId="0" fontId="28" fillId="8" borderId="0"/>
    <xf numFmtId="0" fontId="28" fillId="9" borderId="0"/>
    <xf numFmtId="0" fontId="28" fillId="6" borderId="0"/>
    <xf numFmtId="0" fontId="28" fillId="0" borderId="0"/>
    <xf numFmtId="0" fontId="28" fillId="10" borderId="0"/>
    <xf numFmtId="0" fontId="4" fillId="11" borderId="0"/>
    <xf numFmtId="0" fontId="5" fillId="0" borderId="0"/>
    <xf numFmtId="0" fontId="6" fillId="12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13" borderId="0"/>
    <xf numFmtId="164" fontId="12" fillId="0" borderId="0"/>
    <xf numFmtId="0" fontId="28" fillId="0" borderId="0"/>
    <xf numFmtId="0" fontId="28" fillId="0" borderId="0"/>
    <xf numFmtId="0" fontId="3" fillId="0" borderId="0"/>
  </cellStyleXfs>
  <cellXfs count="195">
    <xf numFmtId="0" fontId="0" fillId="0" borderId="0" xfId="0"/>
    <xf numFmtId="0" fontId="13" fillId="19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textRotation="60"/>
    </xf>
    <xf numFmtId="0" fontId="13" fillId="0" borderId="5" xfId="0" applyFont="1" applyBorder="1" applyAlignment="1">
      <alignment horizontal="center" textRotation="60"/>
    </xf>
    <xf numFmtId="0" fontId="13" fillId="16" borderId="8" xfId="0" applyFont="1" applyFill="1" applyBorder="1" applyAlignment="1">
      <alignment horizontal="center" textRotation="60"/>
    </xf>
    <xf numFmtId="165" fontId="13" fillId="0" borderId="1" xfId="0" applyNumberFormat="1" applyFont="1" applyBorder="1" applyAlignment="1">
      <alignment horizontal="center"/>
    </xf>
    <xf numFmtId="165" fontId="13" fillId="0" borderId="0" xfId="0" applyNumberFormat="1" applyFont="1" applyAlignment="1">
      <alignment horizontal="center"/>
    </xf>
    <xf numFmtId="0" fontId="15" fillId="0" borderId="5" xfId="0" applyFont="1" applyBorder="1" applyAlignment="1">
      <alignment horizontal="left" textRotation="60" wrapText="1"/>
    </xf>
    <xf numFmtId="0" fontId="16" fillId="4" borderId="2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16" fillId="16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8" fillId="18" borderId="5" xfId="0" applyFont="1" applyFill="1" applyBorder="1" applyAlignment="1">
      <alignment horizontal="center" vertical="center"/>
    </xf>
    <xf numFmtId="0" fontId="13" fillId="0" borderId="5" xfId="0" applyFont="1" applyBorder="1" applyAlignment="1" applyProtection="1">
      <alignment horizontal="center"/>
      <protection locked="0"/>
    </xf>
    <xf numFmtId="0" fontId="16" fillId="16" borderId="4" xfId="0" applyFont="1" applyFill="1" applyBorder="1" applyAlignment="1">
      <alignment horizontal="center" vertical="center"/>
    </xf>
    <xf numFmtId="0" fontId="13" fillId="18" borderId="10" xfId="0" applyFont="1" applyFill="1" applyBorder="1" applyAlignment="1">
      <alignment horizontal="center" vertical="center"/>
    </xf>
    <xf numFmtId="0" fontId="16" fillId="18" borderId="2" xfId="0" applyFont="1" applyFill="1" applyBorder="1" applyAlignment="1">
      <alignment horizontal="center" vertical="center"/>
    </xf>
    <xf numFmtId="0" fontId="13" fillId="18" borderId="5" xfId="0" applyFont="1" applyFill="1" applyBorder="1" applyAlignment="1">
      <alignment horizontal="center" vertical="center"/>
    </xf>
    <xf numFmtId="0" fontId="13" fillId="18" borderId="2" xfId="0" applyFont="1" applyFill="1" applyBorder="1" applyAlignment="1">
      <alignment horizontal="center" vertical="center"/>
    </xf>
    <xf numFmtId="0" fontId="13" fillId="18" borderId="4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20" borderId="5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166" fontId="13" fillId="0" borderId="5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3" fillId="0" borderId="0" xfId="0" applyFont="1" applyAlignment="1" applyProtection="1">
      <alignment horizontal="center"/>
      <protection locked="0"/>
    </xf>
    <xf numFmtId="0" fontId="13" fillId="20" borderId="10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20" fillId="0" borderId="0" xfId="0" applyFont="1"/>
    <xf numFmtId="0" fontId="20" fillId="0" borderId="0" xfId="0" applyFont="1" applyAlignment="1">
      <alignment horizontal="right"/>
    </xf>
    <xf numFmtId="0" fontId="18" fillId="15" borderId="12" xfId="0" applyFont="1" applyFill="1" applyBorder="1"/>
    <xf numFmtId="0" fontId="18" fillId="15" borderId="13" xfId="0" applyFont="1" applyFill="1" applyBorder="1"/>
    <xf numFmtId="0" fontId="18" fillId="21" borderId="0" xfId="0" applyFont="1" applyFill="1"/>
    <xf numFmtId="0" fontId="18" fillId="22" borderId="0" xfId="0" applyFont="1" applyFill="1"/>
    <xf numFmtId="0" fontId="18" fillId="23" borderId="0" xfId="0" applyFont="1" applyFill="1"/>
    <xf numFmtId="0" fontId="18" fillId="24" borderId="0" xfId="0" applyFont="1" applyFill="1"/>
    <xf numFmtId="0" fontId="18" fillId="25" borderId="0" xfId="0" applyFont="1" applyFill="1"/>
    <xf numFmtId="0" fontId="21" fillId="0" borderId="0" xfId="0" applyFont="1"/>
    <xf numFmtId="0" fontId="15" fillId="0" borderId="0" xfId="0" applyFont="1" applyAlignment="1">
      <alignment horizontal="right" vertical="center"/>
    </xf>
    <xf numFmtId="0" fontId="13" fillId="0" borderId="5" xfId="0" applyFont="1" applyBorder="1" applyProtection="1">
      <protection locked="0"/>
    </xf>
    <xf numFmtId="0" fontId="13" fillId="26" borderId="0" xfId="0" applyFont="1" applyFill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21" borderId="5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7" fillId="17" borderId="8" xfId="0" applyFont="1" applyFill="1" applyBorder="1" applyAlignment="1">
      <alignment horizontal="center" vertical="center" textRotation="90"/>
    </xf>
    <xf numFmtId="0" fontId="13" fillId="4" borderId="8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/>
    </xf>
    <xf numFmtId="0" fontId="13" fillId="14" borderId="5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18" fillId="18" borderId="8" xfId="0" applyFont="1" applyFill="1" applyBorder="1" applyAlignment="1">
      <alignment horizontal="center" vertical="center"/>
    </xf>
    <xf numFmtId="0" fontId="13" fillId="18" borderId="8" xfId="0" applyFont="1" applyFill="1" applyBorder="1" applyAlignment="1">
      <alignment horizontal="center" vertical="center"/>
    </xf>
    <xf numFmtId="0" fontId="13" fillId="27" borderId="5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8" fillId="20" borderId="8" xfId="0" applyFont="1" applyFill="1" applyBorder="1" applyAlignment="1">
      <alignment horizontal="center" vertical="center"/>
    </xf>
    <xf numFmtId="0" fontId="13" fillId="20" borderId="8" xfId="0" applyFont="1" applyFill="1" applyBorder="1" applyAlignment="1">
      <alignment horizontal="center" vertical="center"/>
    </xf>
    <xf numFmtId="0" fontId="16" fillId="18" borderId="5" xfId="0" applyFont="1" applyFill="1" applyBorder="1" applyAlignment="1">
      <alignment horizontal="center" vertical="center"/>
    </xf>
    <xf numFmtId="0" fontId="13" fillId="18" borderId="3" xfId="0" applyFont="1" applyFill="1" applyBorder="1" applyAlignment="1">
      <alignment horizontal="center" vertical="center"/>
    </xf>
    <xf numFmtId="0" fontId="13" fillId="20" borderId="5" xfId="0" applyFont="1" applyFill="1" applyBorder="1" applyAlignment="1">
      <alignment horizontal="center" vertical="center"/>
    </xf>
    <xf numFmtId="0" fontId="13" fillId="20" borderId="3" xfId="0" applyFont="1" applyFill="1" applyBorder="1" applyAlignment="1">
      <alignment horizontal="center" vertical="center"/>
    </xf>
    <xf numFmtId="0" fontId="13" fillId="20" borderId="2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16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14" borderId="16" xfId="0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0" fontId="16" fillId="16" borderId="14" xfId="0" applyFont="1" applyFill="1" applyBorder="1" applyAlignment="1">
      <alignment horizontal="center" vertical="center"/>
    </xf>
    <xf numFmtId="0" fontId="13" fillId="22" borderId="5" xfId="0" applyFont="1" applyFill="1" applyBorder="1" applyAlignment="1">
      <alignment horizontal="center" vertical="center"/>
    </xf>
    <xf numFmtId="0" fontId="13" fillId="28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4" borderId="5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/>
    </xf>
    <xf numFmtId="0" fontId="17" fillId="17" borderId="6" xfId="0" applyFont="1" applyFill="1" applyBorder="1" applyAlignment="1">
      <alignment horizontal="center" vertical="center" textRotation="90"/>
    </xf>
    <xf numFmtId="0" fontId="17" fillId="17" borderId="18" xfId="0" applyFont="1" applyFill="1" applyBorder="1" applyAlignment="1">
      <alignment horizontal="center" vertical="center" textRotation="90"/>
    </xf>
    <xf numFmtId="0" fontId="15" fillId="0" borderId="0" xfId="0" applyFont="1" applyAlignment="1">
      <alignment horizontal="left" textRotation="60"/>
    </xf>
    <xf numFmtId="0" fontId="13" fillId="0" borderId="0" xfId="0" applyFont="1" applyAlignment="1">
      <alignment horizontal="left" textRotation="60"/>
    </xf>
    <xf numFmtId="167" fontId="13" fillId="0" borderId="0" xfId="0" applyNumberFormat="1" applyFont="1" applyAlignment="1">
      <alignment horizontal="left" textRotation="60"/>
    </xf>
    <xf numFmtId="0" fontId="13" fillId="0" borderId="5" xfId="0" applyFont="1" applyBorder="1" applyAlignment="1" applyProtection="1">
      <alignment horizontal="center" vertical="center"/>
      <protection locked="0"/>
    </xf>
    <xf numFmtId="0" fontId="13" fillId="23" borderId="5" xfId="0" applyFont="1" applyFill="1" applyBorder="1" applyAlignment="1">
      <alignment horizontal="center" vertical="center"/>
    </xf>
    <xf numFmtId="0" fontId="13" fillId="29" borderId="5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29" borderId="5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/>
    </xf>
    <xf numFmtId="0" fontId="0" fillId="0" borderId="0" xfId="0" applyAlignment="1">
      <alignment vertical="center"/>
    </xf>
    <xf numFmtId="0" fontId="13" fillId="0" borderId="0" xfId="0" applyFont="1" applyAlignment="1">
      <alignment horizontal="center" vertical="center" textRotation="60"/>
    </xf>
    <xf numFmtId="0" fontId="13" fillId="0" borderId="5" xfId="0" applyFont="1" applyBorder="1" applyAlignment="1">
      <alignment horizontal="center" vertical="center" textRotation="60"/>
    </xf>
    <xf numFmtId="0" fontId="13" fillId="16" borderId="8" xfId="0" applyFont="1" applyFill="1" applyBorder="1" applyAlignment="1">
      <alignment horizontal="center" vertical="center" textRotation="60"/>
    </xf>
    <xf numFmtId="0" fontId="15" fillId="0" borderId="5" xfId="0" applyFont="1" applyBorder="1" applyAlignment="1">
      <alignment horizontal="left" vertical="center" textRotation="60" wrapText="1"/>
    </xf>
    <xf numFmtId="0" fontId="13" fillId="24" borderId="5" xfId="0" applyFont="1" applyFill="1" applyBorder="1" applyAlignment="1">
      <alignment horizontal="center" vertical="center"/>
    </xf>
    <xf numFmtId="0" fontId="13" fillId="30" borderId="15" xfId="0" applyFont="1" applyFill="1" applyBorder="1" applyAlignment="1">
      <alignment horizontal="right" vertical="center" textRotation="90"/>
    </xf>
    <xf numFmtId="0" fontId="13" fillId="30" borderId="16" xfId="0" applyFont="1" applyFill="1" applyBorder="1" applyAlignment="1">
      <alignment horizontal="right" vertical="center" textRotation="90"/>
    </xf>
    <xf numFmtId="0" fontId="13" fillId="32" borderId="5" xfId="0" applyFont="1" applyFill="1" applyBorder="1" applyAlignment="1">
      <alignment horizontal="center" vertical="center"/>
    </xf>
    <xf numFmtId="0" fontId="13" fillId="30" borderId="7" xfId="0" applyFont="1" applyFill="1" applyBorder="1" applyAlignment="1">
      <alignment horizontal="right" vertical="center" textRotation="90"/>
    </xf>
    <xf numFmtId="0" fontId="13" fillId="30" borderId="19" xfId="0" applyFont="1" applyFill="1" applyBorder="1" applyAlignment="1">
      <alignment horizontal="right" vertical="center" textRotation="90"/>
    </xf>
    <xf numFmtId="0" fontId="23" fillId="30" borderId="5" xfId="0" applyFont="1" applyFill="1" applyBorder="1" applyAlignment="1">
      <alignment horizontal="center" vertical="center"/>
    </xf>
    <xf numFmtId="0" fontId="24" fillId="24" borderId="8" xfId="0" applyFont="1" applyFill="1" applyBorder="1" applyAlignment="1">
      <alignment horizontal="center" vertical="center" wrapText="1"/>
    </xf>
    <xf numFmtId="0" fontId="25" fillId="24" borderId="5" xfId="0" applyFont="1" applyFill="1" applyBorder="1" applyAlignment="1">
      <alignment horizontal="center" vertical="center"/>
    </xf>
    <xf numFmtId="0" fontId="25" fillId="4" borderId="5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/>
    </xf>
    <xf numFmtId="0" fontId="16" fillId="30" borderId="7" xfId="0" applyFont="1" applyFill="1" applyBorder="1" applyAlignment="1">
      <alignment horizontal="right" vertical="center" textRotation="90"/>
    </xf>
    <xf numFmtId="0" fontId="16" fillId="30" borderId="19" xfId="0" applyFont="1" applyFill="1" applyBorder="1" applyAlignment="1">
      <alignment horizontal="right" vertical="center" textRotation="90"/>
    </xf>
    <xf numFmtId="0" fontId="13" fillId="30" borderId="20" xfId="0" applyFont="1" applyFill="1" applyBorder="1" applyAlignment="1">
      <alignment horizontal="right" vertical="center" textRotation="90"/>
    </xf>
    <xf numFmtId="0" fontId="25" fillId="30" borderId="7" xfId="0" applyFont="1" applyFill="1" applyBorder="1" applyAlignment="1">
      <alignment horizontal="right" vertical="center" textRotation="90"/>
    </xf>
    <xf numFmtId="0" fontId="25" fillId="30" borderId="19" xfId="0" applyFont="1" applyFill="1" applyBorder="1" applyAlignment="1">
      <alignment horizontal="right" vertical="center" textRotation="90"/>
    </xf>
    <xf numFmtId="0" fontId="25" fillId="0" borderId="5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16" fillId="30" borderId="20" xfId="0" applyFont="1" applyFill="1" applyBorder="1" applyAlignment="1">
      <alignment horizontal="right" vertical="center" textRotation="90"/>
    </xf>
    <xf numFmtId="0" fontId="25" fillId="30" borderId="5" xfId="0" applyFont="1" applyFill="1" applyBorder="1" applyAlignment="1">
      <alignment horizontal="center" vertical="center"/>
    </xf>
    <xf numFmtId="0" fontId="26" fillId="32" borderId="5" xfId="0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6" fillId="30" borderId="7" xfId="0" applyFont="1" applyFill="1" applyBorder="1" applyAlignment="1">
      <alignment horizontal="center" vertical="center"/>
    </xf>
    <xf numFmtId="0" fontId="26" fillId="30" borderId="19" xfId="0" applyFont="1" applyFill="1" applyBorder="1" applyAlignment="1">
      <alignment horizontal="center" vertical="center"/>
    </xf>
    <xf numFmtId="0" fontId="26" fillId="30" borderId="20" xfId="0" applyFont="1" applyFill="1" applyBorder="1" applyAlignment="1">
      <alignment horizontal="center" vertical="center"/>
    </xf>
    <xf numFmtId="0" fontId="26" fillId="30" borderId="7" xfId="0" applyFont="1" applyFill="1" applyBorder="1" applyAlignment="1">
      <alignment horizontal="right" vertical="center" textRotation="90"/>
    </xf>
    <xf numFmtId="0" fontId="26" fillId="30" borderId="19" xfId="0" applyFont="1" applyFill="1" applyBorder="1" applyAlignment="1">
      <alignment horizontal="right" vertical="center" textRotation="90"/>
    </xf>
    <xf numFmtId="0" fontId="26" fillId="24" borderId="5" xfId="0" applyFont="1" applyFill="1" applyBorder="1" applyAlignment="1">
      <alignment horizontal="center" vertical="center"/>
    </xf>
    <xf numFmtId="0" fontId="26" fillId="4" borderId="5" xfId="0" applyFont="1" applyFill="1" applyBorder="1" applyAlignment="1">
      <alignment horizontal="center" vertical="center"/>
    </xf>
    <xf numFmtId="0" fontId="26" fillId="4" borderId="2" xfId="0" applyFont="1" applyFill="1" applyBorder="1" applyAlignment="1">
      <alignment horizontal="center" vertical="center"/>
    </xf>
    <xf numFmtId="0" fontId="26" fillId="30" borderId="6" xfId="0" applyFont="1" applyFill="1" applyBorder="1" applyAlignment="1">
      <alignment horizontal="right" vertical="center" textRotation="90"/>
    </xf>
    <xf numFmtId="0" fontId="26" fillId="30" borderId="18" xfId="0" applyFont="1" applyFill="1" applyBorder="1" applyAlignment="1">
      <alignment horizontal="right" vertical="center" textRotation="90"/>
    </xf>
    <xf numFmtId="0" fontId="16" fillId="30" borderId="8" xfId="0" applyFont="1" applyFill="1" applyBorder="1" applyAlignment="1">
      <alignment horizontal="right" vertical="center" textRotation="90"/>
    </xf>
    <xf numFmtId="0" fontId="27" fillId="32" borderId="5" xfId="0" applyFont="1" applyFill="1" applyBorder="1" applyAlignment="1">
      <alignment horizontal="center" vertical="center" wrapText="1"/>
    </xf>
    <xf numFmtId="0" fontId="26" fillId="30" borderId="5" xfId="0" applyFont="1" applyFill="1" applyBorder="1" applyAlignment="1">
      <alignment horizontal="center" vertical="center"/>
    </xf>
    <xf numFmtId="0" fontId="17" fillId="31" borderId="20" xfId="0" applyFont="1" applyFill="1" applyBorder="1" applyAlignment="1">
      <alignment horizontal="center" vertical="center" textRotation="90"/>
    </xf>
    <xf numFmtId="0" fontId="17" fillId="31" borderId="7" xfId="0" applyFont="1" applyFill="1" applyBorder="1" applyAlignment="1">
      <alignment horizontal="center" vertical="center" textRotation="90"/>
    </xf>
    <xf numFmtId="0" fontId="17" fillId="31" borderId="19" xfId="0" applyFont="1" applyFill="1" applyBorder="1" applyAlignment="1">
      <alignment horizontal="center" vertical="center" textRotation="90"/>
    </xf>
    <xf numFmtId="0" fontId="15" fillId="0" borderId="0" xfId="0" applyFont="1" applyAlignment="1">
      <alignment vertical="center"/>
    </xf>
    <xf numFmtId="0" fontId="13" fillId="25" borderId="5" xfId="0" applyFont="1" applyFill="1" applyBorder="1" applyAlignment="1">
      <alignment horizontal="center" vertical="center"/>
    </xf>
    <xf numFmtId="0" fontId="13" fillId="34" borderId="5" xfId="0" applyFont="1" applyFill="1" applyBorder="1" applyAlignment="1">
      <alignment horizontal="center" vertical="center"/>
    </xf>
    <xf numFmtId="0" fontId="25" fillId="34" borderId="5" xfId="0" applyFont="1" applyFill="1" applyBorder="1" applyAlignment="1">
      <alignment horizontal="center" vertical="center"/>
    </xf>
    <xf numFmtId="0" fontId="25" fillId="20" borderId="8" xfId="0" applyFont="1" applyFill="1" applyBorder="1" applyAlignment="1">
      <alignment horizontal="center" vertical="center"/>
    </xf>
    <xf numFmtId="0" fontId="25" fillId="25" borderId="5" xfId="0" applyFont="1" applyFill="1" applyBorder="1" applyAlignment="1">
      <alignment horizontal="center" vertical="center"/>
    </xf>
    <xf numFmtId="0" fontId="25" fillId="18" borderId="8" xfId="0" applyFont="1" applyFill="1" applyBorder="1" applyAlignment="1">
      <alignment horizontal="center" vertical="center"/>
    </xf>
    <xf numFmtId="0" fontId="26" fillId="34" borderId="5" xfId="0" applyFont="1" applyFill="1" applyBorder="1" applyAlignment="1">
      <alignment horizontal="center" vertical="center"/>
    </xf>
    <xf numFmtId="0" fontId="26" fillId="20" borderId="8" xfId="0" applyFont="1" applyFill="1" applyBorder="1" applyAlignment="1">
      <alignment horizontal="center" vertical="center"/>
    </xf>
    <xf numFmtId="0" fontId="26" fillId="25" borderId="5" xfId="0" applyFont="1" applyFill="1" applyBorder="1" applyAlignment="1">
      <alignment horizontal="center" vertical="center"/>
    </xf>
    <xf numFmtId="0" fontId="26" fillId="18" borderId="8" xfId="0" applyFont="1" applyFill="1" applyBorder="1" applyAlignment="1">
      <alignment horizontal="center" vertical="center"/>
    </xf>
    <xf numFmtId="0" fontId="0" fillId="0" borderId="5" xfId="0" applyBorder="1"/>
    <xf numFmtId="0" fontId="16" fillId="16" borderId="5" xfId="0" applyFont="1" applyFill="1" applyBorder="1" applyAlignment="1">
      <alignment horizontal="left" vertical="center"/>
    </xf>
    <xf numFmtId="0" fontId="13" fillId="26" borderId="7" xfId="0" applyFont="1" applyFill="1" applyBorder="1" applyAlignment="1">
      <alignment horizontal="left" vertical="top" wrapText="1"/>
    </xf>
    <xf numFmtId="0" fontId="13" fillId="19" borderId="5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15" borderId="5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15" borderId="0" xfId="0" applyFont="1" applyFill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7" fillId="17" borderId="5" xfId="0" applyFont="1" applyFill="1" applyBorder="1" applyAlignment="1">
      <alignment horizontal="center" vertical="center" textRotation="90"/>
    </xf>
    <xf numFmtId="0" fontId="13" fillId="19" borderId="4" xfId="0" applyFont="1" applyFill="1" applyBorder="1" applyAlignment="1">
      <alignment horizontal="center" vertical="center"/>
    </xf>
    <xf numFmtId="0" fontId="13" fillId="21" borderId="5" xfId="0" applyFont="1" applyFill="1" applyBorder="1" applyAlignment="1">
      <alignment horizontal="center" vertical="center"/>
    </xf>
    <xf numFmtId="0" fontId="13" fillId="27" borderId="5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27" borderId="14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7" fillId="17" borderId="8" xfId="0" applyFont="1" applyFill="1" applyBorder="1" applyAlignment="1">
      <alignment horizontal="center" vertical="center" textRotation="90"/>
    </xf>
    <xf numFmtId="0" fontId="17" fillId="17" borderId="14" xfId="0" applyFont="1" applyFill="1" applyBorder="1" applyAlignment="1">
      <alignment horizontal="center" vertical="center" textRotation="90"/>
    </xf>
    <xf numFmtId="0" fontId="13" fillId="18" borderId="5" xfId="0" applyFont="1" applyFill="1" applyBorder="1" applyAlignment="1">
      <alignment horizontal="center" vertical="center"/>
    </xf>
    <xf numFmtId="0" fontId="16" fillId="16" borderId="5" xfId="0" applyFont="1" applyFill="1" applyBorder="1" applyAlignment="1">
      <alignment horizontal="center" vertical="center" wrapText="1"/>
    </xf>
    <xf numFmtId="0" fontId="13" fillId="22" borderId="5" xfId="0" applyFont="1" applyFill="1" applyBorder="1" applyAlignment="1">
      <alignment horizontal="center" vertical="center"/>
    </xf>
    <xf numFmtId="0" fontId="13" fillId="28" borderId="5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3" fillId="23" borderId="14" xfId="0" applyFont="1" applyFill="1" applyBorder="1" applyAlignment="1">
      <alignment horizontal="center" vertical="center"/>
    </xf>
    <xf numFmtId="0" fontId="13" fillId="29" borderId="5" xfId="0" applyFont="1" applyFill="1" applyBorder="1" applyAlignment="1">
      <alignment horizontal="center" vertical="center"/>
    </xf>
    <xf numFmtId="0" fontId="13" fillId="23" borderId="5" xfId="0" applyFont="1" applyFill="1" applyBorder="1" applyAlignment="1">
      <alignment horizontal="center" vertical="center" wrapText="1"/>
    </xf>
    <xf numFmtId="0" fontId="14" fillId="24" borderId="0" xfId="0" applyFont="1" applyFill="1" applyAlignment="1">
      <alignment horizontal="center" vertical="center"/>
    </xf>
    <xf numFmtId="0" fontId="22" fillId="30" borderId="14" xfId="0" applyFont="1" applyFill="1" applyBorder="1" applyAlignment="1">
      <alignment horizontal="center" vertical="center" textRotation="90" wrapText="1"/>
    </xf>
    <xf numFmtId="0" fontId="17" fillId="31" borderId="14" xfId="0" applyFont="1" applyFill="1" applyBorder="1" applyAlignment="1">
      <alignment horizontal="center" vertical="center" textRotation="90"/>
    </xf>
    <xf numFmtId="0" fontId="13" fillId="24" borderId="5" xfId="0" applyFont="1" applyFill="1" applyBorder="1" applyAlignment="1">
      <alignment horizontal="center" vertical="center"/>
    </xf>
    <xf numFmtId="0" fontId="22" fillId="30" borderId="20" xfId="0" applyFont="1" applyFill="1" applyBorder="1" applyAlignment="1">
      <alignment horizontal="center" vertical="center" textRotation="90" wrapText="1"/>
    </xf>
    <xf numFmtId="0" fontId="13" fillId="32" borderId="5" xfId="0" applyFont="1" applyFill="1" applyBorder="1" applyAlignment="1">
      <alignment horizontal="center" vertical="center"/>
    </xf>
    <xf numFmtId="0" fontId="13" fillId="32" borderId="14" xfId="0" applyFont="1" applyFill="1" applyBorder="1" applyAlignment="1">
      <alignment horizontal="center" vertical="center"/>
    </xf>
    <xf numFmtId="0" fontId="25" fillId="32" borderId="5" xfId="0" applyFont="1" applyFill="1" applyBorder="1" applyAlignment="1">
      <alignment horizontal="center" vertical="center"/>
    </xf>
    <xf numFmtId="0" fontId="13" fillId="30" borderId="5" xfId="0" applyFont="1" applyFill="1" applyBorder="1" applyAlignment="1">
      <alignment horizontal="center" vertical="center" textRotation="90"/>
    </xf>
    <xf numFmtId="0" fontId="13" fillId="34" borderId="5" xfId="0" applyFont="1" applyFill="1" applyBorder="1" applyAlignment="1">
      <alignment horizontal="center" vertical="center"/>
    </xf>
    <xf numFmtId="0" fontId="16" fillId="16" borderId="5" xfId="0" applyFont="1" applyFill="1" applyBorder="1" applyAlignment="1">
      <alignment horizontal="left" vertical="center" wrapText="1"/>
    </xf>
    <xf numFmtId="0" fontId="14" fillId="25" borderId="0" xfId="0" applyFont="1" applyFill="1" applyAlignment="1">
      <alignment horizontal="center" vertical="center"/>
    </xf>
    <xf numFmtId="0" fontId="13" fillId="25" borderId="5" xfId="0" applyFont="1" applyFill="1" applyBorder="1" applyAlignment="1">
      <alignment horizontal="center" vertical="center"/>
    </xf>
    <xf numFmtId="0" fontId="13" fillId="33" borderId="5" xfId="0" applyFont="1" applyFill="1" applyBorder="1" applyAlignment="1">
      <alignment horizontal="center" vertical="center"/>
    </xf>
    <xf numFmtId="0" fontId="13" fillId="30" borderId="5" xfId="0" applyFont="1" applyFill="1" applyBorder="1" applyAlignment="1">
      <alignment horizontal="center" vertical="center" textRotation="90" wrapText="1"/>
    </xf>
  </cellXfs>
  <cellStyles count="30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Bad 8" xfId="5" xr:uid="{00000000-0005-0000-0000-00000A000000}"/>
    <cellStyle name="cf1" xfId="6" xr:uid="{00000000-0005-0000-0000-00000B000000}"/>
    <cellStyle name="cf10" xfId="7" xr:uid="{00000000-0005-0000-0000-00000C000000}"/>
    <cellStyle name="cf11" xfId="8" xr:uid="{00000000-0005-0000-0000-00000D000000}"/>
    <cellStyle name="cf12" xfId="9" xr:uid="{00000000-0005-0000-0000-00000E000000}"/>
    <cellStyle name="cf2" xfId="10" xr:uid="{00000000-0005-0000-0000-00000F000000}"/>
    <cellStyle name="cf3" xfId="11" xr:uid="{00000000-0005-0000-0000-000010000000}"/>
    <cellStyle name="cf4" xfId="12" xr:uid="{00000000-0005-0000-0000-000011000000}"/>
    <cellStyle name="cf5" xfId="13" xr:uid="{00000000-0005-0000-0000-000012000000}"/>
    <cellStyle name="cf6" xfId="14" xr:uid="{00000000-0005-0000-0000-000013000000}"/>
    <cellStyle name="cf7" xfId="15" xr:uid="{00000000-0005-0000-0000-000014000000}"/>
    <cellStyle name="cf8" xfId="16" xr:uid="{00000000-0005-0000-0000-000015000000}"/>
    <cellStyle name="cf9" xfId="17" xr:uid="{00000000-0005-0000-0000-000016000000}"/>
    <cellStyle name="Error 9" xfId="18" xr:uid="{00000000-0005-0000-0000-000017000000}"/>
    <cellStyle name="Footnote 10" xfId="19" xr:uid="{00000000-0005-0000-0000-000018000000}"/>
    <cellStyle name="Good 11" xfId="20" xr:uid="{00000000-0005-0000-0000-000019000000}"/>
    <cellStyle name="Heading (user) 12" xfId="21" xr:uid="{00000000-0005-0000-0000-00001A000000}"/>
    <cellStyle name="Heading 1 13" xfId="22" xr:uid="{00000000-0005-0000-0000-00001B000000}"/>
    <cellStyle name="Heading 2 14" xfId="23" xr:uid="{00000000-0005-0000-0000-00001C000000}"/>
    <cellStyle name="Hyperlink 15" xfId="24" xr:uid="{00000000-0005-0000-0000-00001D000000}"/>
    <cellStyle name="Neutral 16" xfId="25" xr:uid="{00000000-0005-0000-0000-00001E000000}"/>
    <cellStyle name="Normal" xfId="0" builtinId="0"/>
    <cellStyle name="Résultat2" xfId="26" xr:uid="{00000000-0005-0000-0000-00001F000000}"/>
    <cellStyle name="Status 17" xfId="27" xr:uid="{00000000-0005-0000-0000-000020000000}"/>
    <cellStyle name="Text 18" xfId="28" xr:uid="{00000000-0005-0000-0000-000021000000}"/>
    <cellStyle name="Warning 19" xfId="29" xr:uid="{00000000-0005-0000-0000-000022000000}"/>
  </cellStyles>
  <dxfs count="6">
    <dxf>
      <font>
        <color rgb="FF000000"/>
      </font>
      <fill>
        <patternFill>
          <bgColor rgb="FFFFBFC0"/>
        </patternFill>
      </fill>
    </dxf>
    <dxf>
      <font>
        <color rgb="FF000000"/>
      </font>
      <fill>
        <patternFill>
          <bgColor rgb="FFFFBFC0"/>
        </patternFill>
      </fill>
    </dxf>
    <dxf>
      <font>
        <color rgb="FF000000"/>
      </font>
      <fill>
        <patternFill>
          <bgColor rgb="FFFFBFC0"/>
        </patternFill>
      </fill>
    </dxf>
    <dxf>
      <font>
        <color rgb="FF000000"/>
      </font>
      <fill>
        <patternFill>
          <bgColor rgb="FFFFBFC0"/>
        </patternFill>
      </fill>
    </dxf>
    <dxf>
      <font>
        <color rgb="FF000000"/>
      </font>
      <fill>
        <patternFill>
          <bgColor rgb="FFFFBFC0"/>
        </patternFill>
      </fill>
    </dxf>
    <dxf>
      <font>
        <color rgb="FF000000"/>
      </font>
      <fill>
        <patternFill>
          <bgColor rgb="FFFFBFC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D7E4BD"/>
      <rgbColor rgb="FF0000EE"/>
      <rgbColor rgb="FFFFFF00"/>
      <rgbColor rgb="FFFBE5D6"/>
      <rgbColor rgb="FFD1ECA0"/>
      <rgbColor rgb="FFCC0000"/>
      <rgbColor rgb="FF006600"/>
      <rgbColor rgb="FF000080"/>
      <rgbColor rgb="FF996600"/>
      <rgbColor rgb="FF800080"/>
      <rgbColor rgb="FFD9D9D9"/>
      <rgbColor rgb="FFBFBFBF"/>
      <rgbColor rgb="FF808080"/>
      <rgbColor rgb="FF7EB0D5"/>
      <rgbColor rgb="FFBD7EBE"/>
      <rgbColor rgb="FFFFFFCC"/>
      <rgbColor rgb="FFDEEBF7"/>
      <rgbColor rgb="FF660066"/>
      <rgbColor rgb="FFFD7F6F"/>
      <rgbColor rgb="FF0563C1"/>
      <rgbColor rgb="FFD7DBF9"/>
      <rgbColor rgb="FF000080"/>
      <rgbColor rgb="FFFFF2CC"/>
      <rgbColor rgb="FFFFEE65"/>
      <rgbColor rgb="FFD0CECE"/>
      <rgbColor rgb="FF800080"/>
      <rgbColor rgb="FF800000"/>
      <rgbColor rgb="FFDDDDDD"/>
      <rgbColor rgb="FF0000FF"/>
      <rgbColor rgb="FFB7DEE8"/>
      <rgbColor rgb="FFE2F0D9"/>
      <rgbColor rgb="FFCCFFCC"/>
      <rgbColor rgb="FFFFF5A3"/>
      <rgbColor rgb="FFB2D0E6"/>
      <rgbColor rgb="FFFEB2A9"/>
      <rgbColor rgb="FFD7B2D8"/>
      <rgbColor rgb="FFFFD39C"/>
      <rgbColor rgb="FF4472C4"/>
      <rgbColor rgb="FFB3B3B3"/>
      <rgbColor rgb="FFB2E061"/>
      <rgbColor rgb="FFFFB55A"/>
      <rgbColor rgb="FFFAC090"/>
      <rgbColor rgb="FFC55A11"/>
      <rgbColor rgb="FF666666"/>
      <rgbColor rgb="FF7F7F7F"/>
      <rgbColor rgb="FF003366"/>
      <rgbColor rgb="FF5B9BD5"/>
      <rgbColor rgb="FF003300"/>
      <rgbColor rgb="FF333300"/>
      <rgbColor rgb="FFFFCCCC"/>
      <rgbColor rgb="FFFFBFC0"/>
      <rgbColor rgb="FFE6E6F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xMode val="edge"/>
          <c:yMode val="edge"/>
          <c:x val="1.2573989231849599E-2"/>
          <c:y val="5.25829192187681E-2"/>
          <c:w val="0.93993913654148398"/>
          <c:h val="0.927308447937131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Histogramme!$A$2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rgbClr val="FD7F6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Histogramme!$B$1:$AP$1</c:f>
              <c:numCache>
                <c:formatCode>General</c:formatCode>
                <c:ptCount val="41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</c:numCache>
            </c:numRef>
          </c:cat>
          <c:val>
            <c:numRef>
              <c:f>Histogramme!$B$2:$AP$2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2-4515-A0F3-F5AC1EC340C0}"/>
            </c:ext>
          </c:extLst>
        </c:ser>
        <c:ser>
          <c:idx val="1"/>
          <c:order val="1"/>
          <c:tx>
            <c:strRef>
              <c:f>Histogramme!$A$3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rgbClr val="7EB0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Histogramme!$B$1:$AP$1</c:f>
              <c:numCache>
                <c:formatCode>General</c:formatCode>
                <c:ptCount val="41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</c:numCache>
            </c:numRef>
          </c:cat>
          <c:val>
            <c:numRef>
              <c:f>Histogramme!$B$3:$AP$3</c:f>
              <c:numCache>
                <c:formatCode>General</c:formatCode>
                <c:ptCount val="41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2-4515-A0F3-F5AC1EC340C0}"/>
            </c:ext>
          </c:extLst>
        </c:ser>
        <c:ser>
          <c:idx val="2"/>
          <c:order val="2"/>
          <c:tx>
            <c:strRef>
              <c:f>Histogramme!$A$4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rgbClr val="B2E06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Histogramme!$B$1:$AP$1</c:f>
              <c:numCache>
                <c:formatCode>General</c:formatCode>
                <c:ptCount val="41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</c:numCache>
            </c:numRef>
          </c:cat>
          <c:val>
            <c:numRef>
              <c:f>Histogramme!$B$4:$AP$4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42-4515-A0F3-F5AC1EC340C0}"/>
            </c:ext>
          </c:extLst>
        </c:ser>
        <c:ser>
          <c:idx val="3"/>
          <c:order val="3"/>
          <c:tx>
            <c:strRef>
              <c:f>Histogramme!$A$5</c:f>
              <c:strCache>
                <c:ptCount val="1"/>
                <c:pt idx="0">
                  <c:v>S4</c:v>
                </c:pt>
              </c:strCache>
            </c:strRef>
          </c:tx>
          <c:spPr>
            <a:solidFill>
              <a:srgbClr val="BD7EBE"/>
            </a:solidFill>
            <a:ln w="0">
              <a:noFill/>
            </a:ln>
          </c:spPr>
          <c:invertIfNegative val="0"/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542-4515-A0F3-F5AC1EC340C0}"/>
              </c:ext>
            </c:extLst>
          </c:dPt>
          <c:dLbls>
            <c:dLbl>
              <c:idx val="12"/>
              <c:spPr/>
              <c:txPr>
                <a:bodyPr wrap="square"/>
                <a:lstStyle/>
                <a:p>
                  <a:pPr>
                    <a:defRPr sz="1000" b="1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542-4515-A0F3-F5AC1EC340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Histogramme!$B$1:$AP$1</c:f>
              <c:numCache>
                <c:formatCode>General</c:formatCode>
                <c:ptCount val="41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</c:numCache>
            </c:numRef>
          </c:cat>
          <c:val>
            <c:numRef>
              <c:f>Histogramme!$B$5:$AP$5</c:f>
              <c:numCache>
                <c:formatCode>General</c:formatCode>
                <c:ptCount val="41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42-4515-A0F3-F5AC1EC340C0}"/>
            </c:ext>
          </c:extLst>
        </c:ser>
        <c:ser>
          <c:idx val="4"/>
          <c:order val="4"/>
          <c:tx>
            <c:strRef>
              <c:f>Histogramme!$A$6</c:f>
              <c:strCache>
                <c:ptCount val="1"/>
                <c:pt idx="0">
                  <c:v>S5</c:v>
                </c:pt>
              </c:strCache>
            </c:strRef>
          </c:tx>
          <c:spPr>
            <a:solidFill>
              <a:srgbClr val="FFB55A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Histogramme!$B$1:$AP$1</c:f>
              <c:numCache>
                <c:formatCode>General</c:formatCode>
                <c:ptCount val="41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</c:numCache>
            </c:numRef>
          </c:cat>
          <c:val>
            <c:numRef>
              <c:f>Histogramme!$B$6:$AP$6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42-4515-A0F3-F5AC1EC340C0}"/>
            </c:ext>
          </c:extLst>
        </c:ser>
        <c:ser>
          <c:idx val="5"/>
          <c:order val="5"/>
          <c:tx>
            <c:strRef>
              <c:f>Histogramme!$A$7</c:f>
              <c:strCache>
                <c:ptCount val="1"/>
                <c:pt idx="0">
                  <c:v>S6</c:v>
                </c:pt>
              </c:strCache>
            </c:strRef>
          </c:tx>
          <c:spPr>
            <a:solidFill>
              <a:srgbClr val="FFEE6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Histogramme!$B$1:$AP$1</c:f>
              <c:numCache>
                <c:formatCode>General</c:formatCode>
                <c:ptCount val="41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</c:numCache>
            </c:numRef>
          </c:cat>
          <c:val>
            <c:numRef>
              <c:f>Histogramme!$B$7:$AP$7</c:f>
              <c:numCache>
                <c:formatCode>General</c:formatCode>
                <c:ptCount val="41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42-4515-A0F3-F5AC1EC34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40257600"/>
        <c:axId val="85098081"/>
      </c:barChart>
      <c:catAx>
        <c:axId val="40257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1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85098081"/>
        <c:crosses val="autoZero"/>
        <c:auto val="1"/>
        <c:lblAlgn val="ctr"/>
        <c:lblOffset val="100"/>
        <c:noMultiLvlLbl val="0"/>
      </c:catAx>
      <c:valAx>
        <c:axId val="85098081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1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40257600"/>
        <c:crosses val="autoZero"/>
        <c:crossBetween val="between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1" strike="noStrike" spc="-1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5B9BD5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xMode val="edge"/>
          <c:yMode val="edge"/>
          <c:x val="1.2573989231849599E-2"/>
          <c:y val="5.25829192187681E-2"/>
          <c:w val="0.93993913654148398"/>
          <c:h val="0.927308447937131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Histogramme!$A$2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rgbClr val="FD7F6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Histogramme!$B$1:$AP$1</c:f>
              <c:numCache>
                <c:formatCode>General</c:formatCode>
                <c:ptCount val="41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</c:numCache>
            </c:numRef>
          </c:cat>
          <c:val>
            <c:numRef>
              <c:f>Histogramme!$B$2:$AP$2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3-40E0-8EF3-D321F38E4A4C}"/>
            </c:ext>
          </c:extLst>
        </c:ser>
        <c:ser>
          <c:idx val="1"/>
          <c:order val="1"/>
          <c:tx>
            <c:strRef>
              <c:f>Histogramme!$A$3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rgbClr val="7EB0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Histogramme!$B$1:$AP$1</c:f>
              <c:numCache>
                <c:formatCode>General</c:formatCode>
                <c:ptCount val="41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</c:numCache>
            </c:numRef>
          </c:cat>
          <c:val>
            <c:numRef>
              <c:f>Histogramme!$B$3:$AP$3</c:f>
              <c:numCache>
                <c:formatCode>General</c:formatCode>
                <c:ptCount val="41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23-40E0-8EF3-D321F38E4A4C}"/>
            </c:ext>
          </c:extLst>
        </c:ser>
        <c:ser>
          <c:idx val="2"/>
          <c:order val="2"/>
          <c:tx>
            <c:strRef>
              <c:f>Histogramme!$A$4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rgbClr val="B2E06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Histogramme!$B$1:$AP$1</c:f>
              <c:numCache>
                <c:formatCode>General</c:formatCode>
                <c:ptCount val="41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</c:numCache>
            </c:numRef>
          </c:cat>
          <c:val>
            <c:numRef>
              <c:f>Histogramme!$B$4:$AP$4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23-40E0-8EF3-D321F38E4A4C}"/>
            </c:ext>
          </c:extLst>
        </c:ser>
        <c:ser>
          <c:idx val="3"/>
          <c:order val="3"/>
          <c:tx>
            <c:strRef>
              <c:f>Histogramme!$A$5</c:f>
              <c:strCache>
                <c:ptCount val="1"/>
                <c:pt idx="0">
                  <c:v>S4</c:v>
                </c:pt>
              </c:strCache>
            </c:strRef>
          </c:tx>
          <c:spPr>
            <a:solidFill>
              <a:srgbClr val="BD7EBE"/>
            </a:solidFill>
            <a:ln w="0">
              <a:noFill/>
            </a:ln>
          </c:spPr>
          <c:invertIfNegative val="0"/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6C23-40E0-8EF3-D321F38E4A4C}"/>
              </c:ext>
            </c:extLst>
          </c:dPt>
          <c:dLbls>
            <c:dLbl>
              <c:idx val="12"/>
              <c:spPr/>
              <c:txPr>
                <a:bodyPr wrap="square"/>
                <a:lstStyle/>
                <a:p>
                  <a:pPr>
                    <a:defRPr sz="1000" b="1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C23-40E0-8EF3-D321F38E4A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Histogramme!$B$1:$AP$1</c:f>
              <c:numCache>
                <c:formatCode>General</c:formatCode>
                <c:ptCount val="41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</c:numCache>
            </c:numRef>
          </c:cat>
          <c:val>
            <c:numRef>
              <c:f>Histogramme!$B$5:$AP$5</c:f>
              <c:numCache>
                <c:formatCode>General</c:formatCode>
                <c:ptCount val="41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23-40E0-8EF3-D321F38E4A4C}"/>
            </c:ext>
          </c:extLst>
        </c:ser>
        <c:ser>
          <c:idx val="4"/>
          <c:order val="4"/>
          <c:tx>
            <c:strRef>
              <c:f>Histogramme!$A$6</c:f>
              <c:strCache>
                <c:ptCount val="1"/>
                <c:pt idx="0">
                  <c:v>S5</c:v>
                </c:pt>
              </c:strCache>
            </c:strRef>
          </c:tx>
          <c:spPr>
            <a:solidFill>
              <a:srgbClr val="FFB55A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Histogramme!$B$1:$AP$1</c:f>
              <c:numCache>
                <c:formatCode>General</c:formatCode>
                <c:ptCount val="41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</c:numCache>
            </c:numRef>
          </c:cat>
          <c:val>
            <c:numRef>
              <c:f>Histogramme!$B$6:$AP$6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23-40E0-8EF3-D321F38E4A4C}"/>
            </c:ext>
          </c:extLst>
        </c:ser>
        <c:ser>
          <c:idx val="5"/>
          <c:order val="5"/>
          <c:tx>
            <c:strRef>
              <c:f>Histogramme!$A$7</c:f>
              <c:strCache>
                <c:ptCount val="1"/>
                <c:pt idx="0">
                  <c:v>S6</c:v>
                </c:pt>
              </c:strCache>
            </c:strRef>
          </c:tx>
          <c:spPr>
            <a:solidFill>
              <a:srgbClr val="FFEE6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Histogramme!$B$1:$AP$1</c:f>
              <c:numCache>
                <c:formatCode>General</c:formatCode>
                <c:ptCount val="41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</c:numCache>
            </c:numRef>
          </c:cat>
          <c:val>
            <c:numRef>
              <c:f>Histogramme!$B$7:$AP$7</c:f>
              <c:numCache>
                <c:formatCode>General</c:formatCode>
                <c:ptCount val="41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23-40E0-8EF3-D321F38E4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27134428"/>
        <c:axId val="10826320"/>
      </c:barChart>
      <c:catAx>
        <c:axId val="271344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1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10826320"/>
        <c:crosses val="autoZero"/>
        <c:auto val="1"/>
        <c:lblAlgn val="ctr"/>
        <c:lblOffset val="100"/>
        <c:noMultiLvlLbl val="0"/>
      </c:catAx>
      <c:valAx>
        <c:axId val="1082632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1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27134428"/>
        <c:crosses val="autoZero"/>
        <c:crossBetween val="between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1" strike="noStrike" spc="-1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5B9BD5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xMode val="edge"/>
          <c:yMode val="edge"/>
          <c:x val="1.2573989231849599E-2"/>
          <c:y val="5.25829192187681E-2"/>
          <c:w val="0.93993913654148398"/>
          <c:h val="0.927308447937131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Histogramme!$A$2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rgbClr val="FD7F6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Histogramme!$B$1:$AP$1</c:f>
              <c:numCache>
                <c:formatCode>General</c:formatCode>
                <c:ptCount val="41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</c:numCache>
            </c:numRef>
          </c:cat>
          <c:val>
            <c:numRef>
              <c:f>Histogramme!$B$2:$AP$2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9-4855-A111-4E57CC315F91}"/>
            </c:ext>
          </c:extLst>
        </c:ser>
        <c:ser>
          <c:idx val="1"/>
          <c:order val="1"/>
          <c:tx>
            <c:strRef>
              <c:f>Histogramme!$A$3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rgbClr val="7EB0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Histogramme!$B$1:$AP$1</c:f>
              <c:numCache>
                <c:formatCode>General</c:formatCode>
                <c:ptCount val="41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</c:numCache>
            </c:numRef>
          </c:cat>
          <c:val>
            <c:numRef>
              <c:f>Histogramme!$B$3:$AP$3</c:f>
              <c:numCache>
                <c:formatCode>General</c:formatCode>
                <c:ptCount val="41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9-4855-A111-4E57CC315F91}"/>
            </c:ext>
          </c:extLst>
        </c:ser>
        <c:ser>
          <c:idx val="2"/>
          <c:order val="2"/>
          <c:tx>
            <c:strRef>
              <c:f>Histogramme!$A$4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rgbClr val="B2E06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Histogramme!$B$1:$AP$1</c:f>
              <c:numCache>
                <c:formatCode>General</c:formatCode>
                <c:ptCount val="41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</c:numCache>
            </c:numRef>
          </c:cat>
          <c:val>
            <c:numRef>
              <c:f>Histogramme!$B$4:$AP$4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39-4855-A111-4E57CC315F91}"/>
            </c:ext>
          </c:extLst>
        </c:ser>
        <c:ser>
          <c:idx val="3"/>
          <c:order val="3"/>
          <c:tx>
            <c:strRef>
              <c:f>Histogramme!$A$5</c:f>
              <c:strCache>
                <c:ptCount val="1"/>
                <c:pt idx="0">
                  <c:v>S4</c:v>
                </c:pt>
              </c:strCache>
            </c:strRef>
          </c:tx>
          <c:spPr>
            <a:solidFill>
              <a:srgbClr val="BD7EBE"/>
            </a:solidFill>
            <a:ln w="0">
              <a:noFill/>
            </a:ln>
          </c:spPr>
          <c:invertIfNegative val="0"/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C339-4855-A111-4E57CC315F91}"/>
              </c:ext>
            </c:extLst>
          </c:dPt>
          <c:dLbls>
            <c:dLbl>
              <c:idx val="12"/>
              <c:spPr/>
              <c:txPr>
                <a:bodyPr wrap="square"/>
                <a:lstStyle/>
                <a:p>
                  <a:pPr>
                    <a:defRPr sz="1000" b="1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39-4855-A111-4E57CC315F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Histogramme!$B$1:$AP$1</c:f>
              <c:numCache>
                <c:formatCode>General</c:formatCode>
                <c:ptCount val="41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</c:numCache>
            </c:numRef>
          </c:cat>
          <c:val>
            <c:numRef>
              <c:f>Histogramme!$B$5:$AP$5</c:f>
              <c:numCache>
                <c:formatCode>General</c:formatCode>
                <c:ptCount val="41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39-4855-A111-4E57CC315F91}"/>
            </c:ext>
          </c:extLst>
        </c:ser>
        <c:ser>
          <c:idx val="4"/>
          <c:order val="4"/>
          <c:tx>
            <c:strRef>
              <c:f>Histogramme!$A$6</c:f>
              <c:strCache>
                <c:ptCount val="1"/>
                <c:pt idx="0">
                  <c:v>S5</c:v>
                </c:pt>
              </c:strCache>
            </c:strRef>
          </c:tx>
          <c:spPr>
            <a:solidFill>
              <a:srgbClr val="FFB55A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Histogramme!$B$1:$AP$1</c:f>
              <c:numCache>
                <c:formatCode>General</c:formatCode>
                <c:ptCount val="41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</c:numCache>
            </c:numRef>
          </c:cat>
          <c:val>
            <c:numRef>
              <c:f>Histogramme!$B$6:$AP$6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39-4855-A111-4E57CC315F91}"/>
            </c:ext>
          </c:extLst>
        </c:ser>
        <c:ser>
          <c:idx val="5"/>
          <c:order val="5"/>
          <c:tx>
            <c:strRef>
              <c:f>Histogramme!$A$7</c:f>
              <c:strCache>
                <c:ptCount val="1"/>
                <c:pt idx="0">
                  <c:v>S6</c:v>
                </c:pt>
              </c:strCache>
            </c:strRef>
          </c:tx>
          <c:spPr>
            <a:solidFill>
              <a:srgbClr val="FFEE6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Histogramme!$B$1:$AP$1</c:f>
              <c:numCache>
                <c:formatCode>General</c:formatCode>
                <c:ptCount val="41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</c:numCache>
            </c:numRef>
          </c:cat>
          <c:val>
            <c:numRef>
              <c:f>Histogramme!$B$7:$AP$7</c:f>
              <c:numCache>
                <c:formatCode>General</c:formatCode>
                <c:ptCount val="41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39-4855-A111-4E57CC315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64359718"/>
        <c:axId val="65981057"/>
      </c:barChart>
      <c:catAx>
        <c:axId val="6435971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1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5981057"/>
        <c:crosses val="autoZero"/>
        <c:auto val="1"/>
        <c:lblAlgn val="ctr"/>
        <c:lblOffset val="100"/>
        <c:noMultiLvlLbl val="0"/>
      </c:catAx>
      <c:valAx>
        <c:axId val="65981057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1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4359718"/>
        <c:crosses val="autoZero"/>
        <c:crossBetween val="between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1" strike="noStrike" spc="-1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5B9BD5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xMode val="edge"/>
          <c:yMode val="edge"/>
          <c:x val="1.2573989231849599E-2"/>
          <c:y val="5.25829192187681E-2"/>
          <c:w val="0.93993913654148398"/>
          <c:h val="0.927308447937131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Histogramme!$A$2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rgbClr val="FD7F6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Histogramme!$B$1:$AP$1</c:f>
              <c:numCache>
                <c:formatCode>General</c:formatCode>
                <c:ptCount val="41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</c:numCache>
            </c:numRef>
          </c:cat>
          <c:val>
            <c:numRef>
              <c:f>Histogramme!$B$2:$AP$2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E-43A5-BD5D-1F26417F8ACA}"/>
            </c:ext>
          </c:extLst>
        </c:ser>
        <c:ser>
          <c:idx val="1"/>
          <c:order val="1"/>
          <c:tx>
            <c:strRef>
              <c:f>Histogramme!$A$3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rgbClr val="7EB0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Histogramme!$B$1:$AP$1</c:f>
              <c:numCache>
                <c:formatCode>General</c:formatCode>
                <c:ptCount val="41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</c:numCache>
            </c:numRef>
          </c:cat>
          <c:val>
            <c:numRef>
              <c:f>Histogramme!$B$3:$AP$3</c:f>
              <c:numCache>
                <c:formatCode>General</c:formatCode>
                <c:ptCount val="41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E-43A5-BD5D-1F26417F8ACA}"/>
            </c:ext>
          </c:extLst>
        </c:ser>
        <c:ser>
          <c:idx val="2"/>
          <c:order val="2"/>
          <c:tx>
            <c:strRef>
              <c:f>Histogramme!$A$4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rgbClr val="B2E06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Histogramme!$B$1:$AP$1</c:f>
              <c:numCache>
                <c:formatCode>General</c:formatCode>
                <c:ptCount val="41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</c:numCache>
            </c:numRef>
          </c:cat>
          <c:val>
            <c:numRef>
              <c:f>Histogramme!$B$4:$AP$4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2E-43A5-BD5D-1F26417F8ACA}"/>
            </c:ext>
          </c:extLst>
        </c:ser>
        <c:ser>
          <c:idx val="3"/>
          <c:order val="3"/>
          <c:tx>
            <c:strRef>
              <c:f>Histogramme!$A$5</c:f>
              <c:strCache>
                <c:ptCount val="1"/>
                <c:pt idx="0">
                  <c:v>S4</c:v>
                </c:pt>
              </c:strCache>
            </c:strRef>
          </c:tx>
          <c:spPr>
            <a:solidFill>
              <a:srgbClr val="BD7EBE"/>
            </a:solidFill>
            <a:ln w="0">
              <a:noFill/>
            </a:ln>
          </c:spPr>
          <c:invertIfNegative val="0"/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622E-43A5-BD5D-1F26417F8ACA}"/>
              </c:ext>
            </c:extLst>
          </c:dPt>
          <c:dLbls>
            <c:dLbl>
              <c:idx val="12"/>
              <c:spPr/>
              <c:txPr>
                <a:bodyPr wrap="square"/>
                <a:lstStyle/>
                <a:p>
                  <a:pPr>
                    <a:defRPr sz="1000" b="1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22E-43A5-BD5D-1F26417F8A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Histogramme!$B$1:$AP$1</c:f>
              <c:numCache>
                <c:formatCode>General</c:formatCode>
                <c:ptCount val="41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</c:numCache>
            </c:numRef>
          </c:cat>
          <c:val>
            <c:numRef>
              <c:f>Histogramme!$B$5:$AP$5</c:f>
              <c:numCache>
                <c:formatCode>General</c:formatCode>
                <c:ptCount val="41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2E-43A5-BD5D-1F26417F8ACA}"/>
            </c:ext>
          </c:extLst>
        </c:ser>
        <c:ser>
          <c:idx val="4"/>
          <c:order val="4"/>
          <c:tx>
            <c:strRef>
              <c:f>Histogramme!$A$6</c:f>
              <c:strCache>
                <c:ptCount val="1"/>
                <c:pt idx="0">
                  <c:v>S5</c:v>
                </c:pt>
              </c:strCache>
            </c:strRef>
          </c:tx>
          <c:spPr>
            <a:solidFill>
              <a:srgbClr val="FFB55A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Histogramme!$B$1:$AP$1</c:f>
              <c:numCache>
                <c:formatCode>General</c:formatCode>
                <c:ptCount val="41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</c:numCache>
            </c:numRef>
          </c:cat>
          <c:val>
            <c:numRef>
              <c:f>Histogramme!$B$6:$AP$6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2E-43A5-BD5D-1F26417F8ACA}"/>
            </c:ext>
          </c:extLst>
        </c:ser>
        <c:ser>
          <c:idx val="5"/>
          <c:order val="5"/>
          <c:tx>
            <c:strRef>
              <c:f>Histogramme!$A$7</c:f>
              <c:strCache>
                <c:ptCount val="1"/>
                <c:pt idx="0">
                  <c:v>S6</c:v>
                </c:pt>
              </c:strCache>
            </c:strRef>
          </c:tx>
          <c:spPr>
            <a:solidFill>
              <a:srgbClr val="FFEE6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Histogramme!$B$1:$AP$1</c:f>
              <c:numCache>
                <c:formatCode>General</c:formatCode>
                <c:ptCount val="41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</c:numCache>
            </c:numRef>
          </c:cat>
          <c:val>
            <c:numRef>
              <c:f>Histogramme!$B$7:$AP$7</c:f>
              <c:numCache>
                <c:formatCode>General</c:formatCode>
                <c:ptCount val="41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2E-43A5-BD5D-1F26417F8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7742274"/>
        <c:axId val="8256147"/>
      </c:barChart>
      <c:catAx>
        <c:axId val="77422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1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8256147"/>
        <c:crosses val="autoZero"/>
        <c:auto val="1"/>
        <c:lblAlgn val="ctr"/>
        <c:lblOffset val="100"/>
        <c:noMultiLvlLbl val="0"/>
      </c:catAx>
      <c:valAx>
        <c:axId val="8256147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1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742274"/>
        <c:crosses val="autoZero"/>
        <c:crossBetween val="between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1" strike="noStrike" spc="-1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5B9BD5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xMode val="edge"/>
          <c:yMode val="edge"/>
          <c:x val="1.2573989231849599E-2"/>
          <c:y val="5.25829192187681E-2"/>
          <c:w val="0.93993913654148398"/>
          <c:h val="0.927308447937131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Histogramme!$A$2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rgbClr val="FD7F6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Histogramme!$B$1:$AP$1</c:f>
              <c:numCache>
                <c:formatCode>General</c:formatCode>
                <c:ptCount val="41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</c:numCache>
            </c:numRef>
          </c:cat>
          <c:val>
            <c:numRef>
              <c:f>Histogramme!$B$2:$AP$2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7-4BD9-A0F0-60B4D5B8A3C8}"/>
            </c:ext>
          </c:extLst>
        </c:ser>
        <c:ser>
          <c:idx val="1"/>
          <c:order val="1"/>
          <c:tx>
            <c:strRef>
              <c:f>Histogramme!$A$3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rgbClr val="7EB0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Histogramme!$B$1:$AP$1</c:f>
              <c:numCache>
                <c:formatCode>General</c:formatCode>
                <c:ptCount val="41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</c:numCache>
            </c:numRef>
          </c:cat>
          <c:val>
            <c:numRef>
              <c:f>Histogramme!$B$3:$AP$3</c:f>
              <c:numCache>
                <c:formatCode>General</c:formatCode>
                <c:ptCount val="41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67-4BD9-A0F0-60B4D5B8A3C8}"/>
            </c:ext>
          </c:extLst>
        </c:ser>
        <c:ser>
          <c:idx val="2"/>
          <c:order val="2"/>
          <c:tx>
            <c:strRef>
              <c:f>Histogramme!$A$4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rgbClr val="B2E06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Histogramme!$B$1:$AP$1</c:f>
              <c:numCache>
                <c:formatCode>General</c:formatCode>
                <c:ptCount val="41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</c:numCache>
            </c:numRef>
          </c:cat>
          <c:val>
            <c:numRef>
              <c:f>Histogramme!$B$4:$AP$4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67-4BD9-A0F0-60B4D5B8A3C8}"/>
            </c:ext>
          </c:extLst>
        </c:ser>
        <c:ser>
          <c:idx val="3"/>
          <c:order val="3"/>
          <c:tx>
            <c:strRef>
              <c:f>Histogramme!$A$5</c:f>
              <c:strCache>
                <c:ptCount val="1"/>
                <c:pt idx="0">
                  <c:v>S4</c:v>
                </c:pt>
              </c:strCache>
            </c:strRef>
          </c:tx>
          <c:spPr>
            <a:solidFill>
              <a:srgbClr val="BD7EBE"/>
            </a:solidFill>
            <a:ln w="0">
              <a:noFill/>
            </a:ln>
          </c:spPr>
          <c:invertIfNegative val="0"/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7067-4BD9-A0F0-60B4D5B8A3C8}"/>
              </c:ext>
            </c:extLst>
          </c:dPt>
          <c:dLbls>
            <c:dLbl>
              <c:idx val="12"/>
              <c:spPr/>
              <c:txPr>
                <a:bodyPr wrap="square"/>
                <a:lstStyle/>
                <a:p>
                  <a:pPr>
                    <a:defRPr sz="1000" b="1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067-4BD9-A0F0-60B4D5B8A3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Histogramme!$B$1:$AP$1</c:f>
              <c:numCache>
                <c:formatCode>General</c:formatCode>
                <c:ptCount val="41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</c:numCache>
            </c:numRef>
          </c:cat>
          <c:val>
            <c:numRef>
              <c:f>Histogramme!$B$5:$AP$5</c:f>
              <c:numCache>
                <c:formatCode>General</c:formatCode>
                <c:ptCount val="41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67-4BD9-A0F0-60B4D5B8A3C8}"/>
            </c:ext>
          </c:extLst>
        </c:ser>
        <c:ser>
          <c:idx val="4"/>
          <c:order val="4"/>
          <c:tx>
            <c:strRef>
              <c:f>Histogramme!$A$6</c:f>
              <c:strCache>
                <c:ptCount val="1"/>
                <c:pt idx="0">
                  <c:v>S5</c:v>
                </c:pt>
              </c:strCache>
            </c:strRef>
          </c:tx>
          <c:spPr>
            <a:solidFill>
              <a:srgbClr val="FFB55A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Histogramme!$B$1:$AP$1</c:f>
              <c:numCache>
                <c:formatCode>General</c:formatCode>
                <c:ptCount val="41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</c:numCache>
            </c:numRef>
          </c:cat>
          <c:val>
            <c:numRef>
              <c:f>Histogramme!$B$6:$AP$6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67-4BD9-A0F0-60B4D5B8A3C8}"/>
            </c:ext>
          </c:extLst>
        </c:ser>
        <c:ser>
          <c:idx val="5"/>
          <c:order val="5"/>
          <c:tx>
            <c:strRef>
              <c:f>Histogramme!$A$7</c:f>
              <c:strCache>
                <c:ptCount val="1"/>
                <c:pt idx="0">
                  <c:v>S6</c:v>
                </c:pt>
              </c:strCache>
            </c:strRef>
          </c:tx>
          <c:spPr>
            <a:solidFill>
              <a:srgbClr val="FFEE6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Histogramme!$B$1:$AP$1</c:f>
              <c:numCache>
                <c:formatCode>General</c:formatCode>
                <c:ptCount val="41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</c:numCache>
            </c:numRef>
          </c:cat>
          <c:val>
            <c:numRef>
              <c:f>Histogramme!$B$7:$AP$7</c:f>
              <c:numCache>
                <c:formatCode>General</c:formatCode>
                <c:ptCount val="41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67-4BD9-A0F0-60B4D5B8A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74481437"/>
        <c:axId val="88827593"/>
      </c:barChart>
      <c:catAx>
        <c:axId val="7448143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1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88827593"/>
        <c:crosses val="autoZero"/>
        <c:auto val="1"/>
        <c:lblAlgn val="ctr"/>
        <c:lblOffset val="100"/>
        <c:noMultiLvlLbl val="0"/>
      </c:catAx>
      <c:valAx>
        <c:axId val="8882759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1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4481437"/>
        <c:crosses val="autoZero"/>
        <c:crossBetween val="between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1" strike="noStrike" spc="-1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5B9BD5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xMode val="edge"/>
          <c:yMode val="edge"/>
          <c:x val="1.2573989231849599E-2"/>
          <c:y val="5.25829192187681E-2"/>
          <c:w val="0.93993913654148398"/>
          <c:h val="0.927308447937131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Histogramme!$A$2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rgbClr val="FD7F6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Histogramme!$B$1:$AP$1</c:f>
              <c:numCache>
                <c:formatCode>General</c:formatCode>
                <c:ptCount val="41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</c:numCache>
            </c:numRef>
          </c:cat>
          <c:val>
            <c:numRef>
              <c:f>Histogramme!$B$2:$AP$2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F-44BA-A025-0B9418C7D78E}"/>
            </c:ext>
          </c:extLst>
        </c:ser>
        <c:ser>
          <c:idx val="1"/>
          <c:order val="1"/>
          <c:tx>
            <c:strRef>
              <c:f>Histogramme!$A$3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rgbClr val="7EB0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Histogramme!$B$1:$AP$1</c:f>
              <c:numCache>
                <c:formatCode>General</c:formatCode>
                <c:ptCount val="41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</c:numCache>
            </c:numRef>
          </c:cat>
          <c:val>
            <c:numRef>
              <c:f>Histogramme!$B$3:$AP$3</c:f>
              <c:numCache>
                <c:formatCode>General</c:formatCode>
                <c:ptCount val="41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F-44BA-A025-0B9418C7D78E}"/>
            </c:ext>
          </c:extLst>
        </c:ser>
        <c:ser>
          <c:idx val="2"/>
          <c:order val="2"/>
          <c:tx>
            <c:strRef>
              <c:f>Histogramme!$A$4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rgbClr val="B2E06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Histogramme!$B$1:$AP$1</c:f>
              <c:numCache>
                <c:formatCode>General</c:formatCode>
                <c:ptCount val="41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</c:numCache>
            </c:numRef>
          </c:cat>
          <c:val>
            <c:numRef>
              <c:f>Histogramme!$B$4:$AP$4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2F-44BA-A025-0B9418C7D78E}"/>
            </c:ext>
          </c:extLst>
        </c:ser>
        <c:ser>
          <c:idx val="3"/>
          <c:order val="3"/>
          <c:tx>
            <c:strRef>
              <c:f>Histogramme!$A$5</c:f>
              <c:strCache>
                <c:ptCount val="1"/>
                <c:pt idx="0">
                  <c:v>S4</c:v>
                </c:pt>
              </c:strCache>
            </c:strRef>
          </c:tx>
          <c:spPr>
            <a:solidFill>
              <a:srgbClr val="BD7EBE"/>
            </a:solidFill>
            <a:ln w="0">
              <a:noFill/>
            </a:ln>
          </c:spPr>
          <c:invertIfNegative val="0"/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C32F-44BA-A025-0B9418C7D78E}"/>
              </c:ext>
            </c:extLst>
          </c:dPt>
          <c:dLbls>
            <c:dLbl>
              <c:idx val="12"/>
              <c:spPr/>
              <c:txPr>
                <a:bodyPr wrap="square"/>
                <a:lstStyle/>
                <a:p>
                  <a:pPr>
                    <a:defRPr sz="1000" b="1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2F-44BA-A025-0B9418C7D7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Histogramme!$B$1:$AP$1</c:f>
              <c:numCache>
                <c:formatCode>General</c:formatCode>
                <c:ptCount val="41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</c:numCache>
            </c:numRef>
          </c:cat>
          <c:val>
            <c:numRef>
              <c:f>Histogramme!$B$5:$AP$5</c:f>
              <c:numCache>
                <c:formatCode>General</c:formatCode>
                <c:ptCount val="41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2F-44BA-A025-0B9418C7D78E}"/>
            </c:ext>
          </c:extLst>
        </c:ser>
        <c:ser>
          <c:idx val="4"/>
          <c:order val="4"/>
          <c:tx>
            <c:strRef>
              <c:f>Histogramme!$A$6</c:f>
              <c:strCache>
                <c:ptCount val="1"/>
                <c:pt idx="0">
                  <c:v>S5</c:v>
                </c:pt>
              </c:strCache>
            </c:strRef>
          </c:tx>
          <c:spPr>
            <a:solidFill>
              <a:srgbClr val="FFB55A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Histogramme!$B$1:$AP$1</c:f>
              <c:numCache>
                <c:formatCode>General</c:formatCode>
                <c:ptCount val="41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</c:numCache>
            </c:numRef>
          </c:cat>
          <c:val>
            <c:numRef>
              <c:f>Histogramme!$B$6:$AP$6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2F-44BA-A025-0B9418C7D78E}"/>
            </c:ext>
          </c:extLst>
        </c:ser>
        <c:ser>
          <c:idx val="5"/>
          <c:order val="5"/>
          <c:tx>
            <c:strRef>
              <c:f>Histogramme!$A$7</c:f>
              <c:strCache>
                <c:ptCount val="1"/>
                <c:pt idx="0">
                  <c:v>S6</c:v>
                </c:pt>
              </c:strCache>
            </c:strRef>
          </c:tx>
          <c:spPr>
            <a:solidFill>
              <a:srgbClr val="FFEE6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Histogramme!$B$1:$AP$1</c:f>
              <c:numCache>
                <c:formatCode>General</c:formatCode>
                <c:ptCount val="41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</c:numCache>
            </c:numRef>
          </c:cat>
          <c:val>
            <c:numRef>
              <c:f>Histogramme!$B$7:$AP$7</c:f>
              <c:numCache>
                <c:formatCode>General</c:formatCode>
                <c:ptCount val="41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2F-44BA-A025-0B9418C7D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73930951"/>
        <c:axId val="42678774"/>
      </c:barChart>
      <c:catAx>
        <c:axId val="7393095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1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42678774"/>
        <c:crosses val="autoZero"/>
        <c:auto val="1"/>
        <c:lblAlgn val="ctr"/>
        <c:lblOffset val="100"/>
        <c:noMultiLvlLbl val="0"/>
      </c:catAx>
      <c:valAx>
        <c:axId val="4267877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1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3930951"/>
        <c:crosses val="autoZero"/>
        <c:crossBetween val="between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1" strike="noStrike" spc="-1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5B9BD5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31</xdr:row>
      <xdr:rowOff>0</xdr:rowOff>
    </xdr:from>
    <xdr:to>
      <xdr:col>17</xdr:col>
      <xdr:colOff>348840</xdr:colOff>
      <xdr:row>47</xdr:row>
      <xdr:rowOff>66600</xdr:rowOff>
    </xdr:to>
    <xdr:graphicFrame macro="">
      <xdr:nvGraphicFramePr>
        <xdr:cNvPr id="2" name="Graphiqu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38</xdr:row>
      <xdr:rowOff>0</xdr:rowOff>
    </xdr:from>
    <xdr:to>
      <xdr:col>17</xdr:col>
      <xdr:colOff>348840</xdr:colOff>
      <xdr:row>54</xdr:row>
      <xdr:rowOff>66600</xdr:rowOff>
    </xdr:to>
    <xdr:graphicFrame macro="">
      <xdr:nvGraphicFramePr>
        <xdr:cNvPr id="2" name="Graphiqu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9360</xdr:colOff>
      <xdr:row>38</xdr:row>
      <xdr:rowOff>19080</xdr:rowOff>
    </xdr:from>
    <xdr:to>
      <xdr:col>17</xdr:col>
      <xdr:colOff>358200</xdr:colOff>
      <xdr:row>54</xdr:row>
      <xdr:rowOff>85680</xdr:rowOff>
    </xdr:to>
    <xdr:graphicFrame macro="">
      <xdr:nvGraphicFramePr>
        <xdr:cNvPr id="2" name="Graphiqu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9360</xdr:colOff>
      <xdr:row>25</xdr:row>
      <xdr:rowOff>181080</xdr:rowOff>
    </xdr:from>
    <xdr:to>
      <xdr:col>17</xdr:col>
      <xdr:colOff>358200</xdr:colOff>
      <xdr:row>42</xdr:row>
      <xdr:rowOff>57240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24</xdr:row>
      <xdr:rowOff>9360</xdr:rowOff>
    </xdr:from>
    <xdr:to>
      <xdr:col>17</xdr:col>
      <xdr:colOff>348840</xdr:colOff>
      <xdr:row>40</xdr:row>
      <xdr:rowOff>75960</xdr:rowOff>
    </xdr:to>
    <xdr:graphicFrame macro="">
      <xdr:nvGraphicFramePr>
        <xdr:cNvPr id="4" name="Graphique 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14</xdr:row>
      <xdr:rowOff>9360</xdr:rowOff>
    </xdr:from>
    <xdr:to>
      <xdr:col>17</xdr:col>
      <xdr:colOff>348840</xdr:colOff>
      <xdr:row>30</xdr:row>
      <xdr:rowOff>75960</xdr:rowOff>
    </xdr:to>
    <xdr:graphicFrame macro="">
      <xdr:nvGraphicFramePr>
        <xdr:cNvPr id="5" name="Graphique 2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"/>
  <dimension ref="A1:AMI84"/>
  <sheetViews>
    <sheetView tabSelected="1" topLeftCell="B1" zoomScaleNormal="100" workbookViewId="0">
      <selection activeCell="B1" sqref="B1:C1"/>
    </sheetView>
  </sheetViews>
  <sheetFormatPr baseColWidth="10" defaultColWidth="7.875" defaultRowHeight="14.25"/>
  <cols>
    <col min="1" max="1" width="5.5" style="4" hidden="1" customWidth="1"/>
    <col min="2" max="2" width="14.625" style="4" customWidth="1"/>
    <col min="3" max="3" width="63.625" style="4" customWidth="1"/>
    <col min="4" max="27" width="4.75" style="4" customWidth="1"/>
    <col min="28" max="29" width="10.125" style="4" customWidth="1"/>
    <col min="30" max="33" width="7.875" style="4"/>
    <col min="34" max="34" width="8.875" style="4" customWidth="1"/>
    <col min="35" max="1023" width="7.875" style="4"/>
  </cols>
  <sheetData>
    <row r="1" spans="1:29" ht="108" customHeight="1">
      <c r="B1" s="159" t="s">
        <v>1</v>
      </c>
      <c r="C1" s="159" t="s">
        <v>1</v>
      </c>
      <c r="D1" s="5" t="s">
        <v>2</v>
      </c>
      <c r="E1" s="6" t="s">
        <v>3</v>
      </c>
      <c r="F1" s="6" t="s">
        <v>4</v>
      </c>
      <c r="G1" s="7" t="s">
        <v>0</v>
      </c>
      <c r="H1" s="8">
        <v>36</v>
      </c>
      <c r="I1" s="8">
        <v>37</v>
      </c>
      <c r="J1" s="8">
        <v>38</v>
      </c>
      <c r="K1" s="8">
        <v>39</v>
      </c>
      <c r="L1" s="8">
        <v>40</v>
      </c>
      <c r="M1" s="8">
        <v>41</v>
      </c>
      <c r="N1" s="8">
        <v>42</v>
      </c>
      <c r="O1" s="9">
        <v>43</v>
      </c>
      <c r="P1" s="9">
        <v>44</v>
      </c>
      <c r="Q1" s="8">
        <v>45</v>
      </c>
      <c r="R1" s="8">
        <v>46</v>
      </c>
      <c r="S1" s="8">
        <v>47</v>
      </c>
      <c r="T1" s="8">
        <v>48</v>
      </c>
      <c r="U1" s="8">
        <v>49</v>
      </c>
      <c r="V1" s="8">
        <v>50</v>
      </c>
      <c r="W1" s="9">
        <v>51</v>
      </c>
      <c r="X1" s="9">
        <v>52</v>
      </c>
      <c r="Y1" s="8">
        <v>1</v>
      </c>
      <c r="Z1" s="9">
        <v>2</v>
      </c>
      <c r="AB1" s="10" t="s">
        <v>5</v>
      </c>
      <c r="AC1" s="10" t="s">
        <v>6</v>
      </c>
    </row>
    <row r="2" spans="1:29" ht="15" customHeight="1">
      <c r="A2" s="4">
        <f t="shared" ref="A2:A30" si="0">IF(E2="CM",1.5,1)</f>
        <v>1.5</v>
      </c>
      <c r="B2" s="156" t="s">
        <v>7</v>
      </c>
      <c r="C2" s="160" t="s">
        <v>8</v>
      </c>
      <c r="D2" s="11">
        <v>1</v>
      </c>
      <c r="E2" s="11" t="s">
        <v>9</v>
      </c>
      <c r="F2" s="12">
        <f t="shared" ref="F2:F30" si="1">SUM(H2:Z2)</f>
        <v>8</v>
      </c>
      <c r="G2" s="13"/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14">
        <v>1</v>
      </c>
      <c r="O2" s="14">
        <v>1</v>
      </c>
      <c r="P2" s="161" t="s">
        <v>10</v>
      </c>
      <c r="Q2" s="15"/>
      <c r="R2" s="3"/>
      <c r="S2" s="3"/>
      <c r="T2" s="3"/>
      <c r="U2" s="3"/>
      <c r="V2" s="3"/>
      <c r="W2" s="16"/>
      <c r="X2" s="161" t="s">
        <v>11</v>
      </c>
      <c r="Y2" s="161"/>
      <c r="Z2" s="3"/>
      <c r="AB2" s="17"/>
      <c r="AC2" s="17"/>
    </row>
    <row r="3" spans="1:29" ht="15" customHeight="1">
      <c r="A3" s="4">
        <f t="shared" si="0"/>
        <v>1.5</v>
      </c>
      <c r="B3" s="156"/>
      <c r="C3" s="160"/>
      <c r="D3" s="11">
        <v>1</v>
      </c>
      <c r="E3" s="11" t="s">
        <v>9</v>
      </c>
      <c r="F3" s="12">
        <f t="shared" si="1"/>
        <v>9</v>
      </c>
      <c r="G3" s="18"/>
      <c r="H3" s="3"/>
      <c r="I3" s="3"/>
      <c r="J3" s="3"/>
      <c r="K3" s="3"/>
      <c r="L3" s="3"/>
      <c r="M3" s="3"/>
      <c r="N3" s="14"/>
      <c r="O3" s="14"/>
      <c r="P3" s="161"/>
      <c r="Q3" s="15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16">
        <v>1</v>
      </c>
      <c r="X3" s="161"/>
      <c r="Y3" s="161"/>
      <c r="Z3" s="3">
        <v>2</v>
      </c>
      <c r="AB3" s="17"/>
      <c r="AC3" s="17"/>
    </row>
    <row r="4" spans="1:29" ht="15" customHeight="1">
      <c r="A4" s="4">
        <f t="shared" si="0"/>
        <v>1</v>
      </c>
      <c r="B4" s="156"/>
      <c r="C4" s="160"/>
      <c r="D4" s="11">
        <v>8</v>
      </c>
      <c r="E4" s="11" t="s">
        <v>12</v>
      </c>
      <c r="F4" s="12">
        <f t="shared" si="1"/>
        <v>45</v>
      </c>
      <c r="G4" s="18" t="s">
        <v>13</v>
      </c>
      <c r="H4" s="3"/>
      <c r="I4" s="3">
        <v>3</v>
      </c>
      <c r="J4" s="3">
        <v>3</v>
      </c>
      <c r="K4" s="3">
        <v>3</v>
      </c>
      <c r="L4" s="3">
        <v>3</v>
      </c>
      <c r="M4" s="3">
        <v>3</v>
      </c>
      <c r="N4" s="14">
        <v>3</v>
      </c>
      <c r="O4" s="14">
        <v>3</v>
      </c>
      <c r="P4" s="161"/>
      <c r="Q4" s="15">
        <v>3</v>
      </c>
      <c r="R4" s="3">
        <v>3</v>
      </c>
      <c r="S4" s="3">
        <v>3</v>
      </c>
      <c r="T4" s="3">
        <v>3</v>
      </c>
      <c r="U4" s="3">
        <v>3</v>
      </c>
      <c r="V4" s="3">
        <v>3</v>
      </c>
      <c r="W4" s="16">
        <v>3</v>
      </c>
      <c r="X4" s="161"/>
      <c r="Y4" s="161"/>
      <c r="Z4" s="3">
        <v>3</v>
      </c>
      <c r="AB4" s="17"/>
      <c r="AC4" s="17"/>
    </row>
    <row r="5" spans="1:29" ht="15" customHeight="1">
      <c r="A5" s="4">
        <f t="shared" si="0"/>
        <v>1</v>
      </c>
      <c r="B5" s="156"/>
      <c r="C5" s="19" t="s">
        <v>14</v>
      </c>
      <c r="D5" s="20">
        <v>4</v>
      </c>
      <c r="E5" s="20" t="s">
        <v>15</v>
      </c>
      <c r="F5" s="12">
        <f t="shared" si="1"/>
        <v>30</v>
      </c>
      <c r="G5" s="18" t="s">
        <v>13</v>
      </c>
      <c r="H5" s="21">
        <v>2</v>
      </c>
      <c r="I5" s="21">
        <v>2</v>
      </c>
      <c r="J5" s="21">
        <v>2</v>
      </c>
      <c r="K5" s="21">
        <v>2</v>
      </c>
      <c r="L5" s="21">
        <v>2</v>
      </c>
      <c r="M5" s="21">
        <v>2</v>
      </c>
      <c r="N5" s="22">
        <v>2</v>
      </c>
      <c r="O5" s="22">
        <v>2</v>
      </c>
      <c r="P5" s="161"/>
      <c r="Q5" s="23">
        <v>2</v>
      </c>
      <c r="R5" s="21">
        <v>2</v>
      </c>
      <c r="S5" s="21">
        <v>2</v>
      </c>
      <c r="T5" s="21">
        <v>2</v>
      </c>
      <c r="U5" s="21">
        <v>2</v>
      </c>
      <c r="V5" s="21">
        <v>2</v>
      </c>
      <c r="W5" s="16">
        <v>2</v>
      </c>
      <c r="X5" s="161"/>
      <c r="Y5" s="161"/>
      <c r="Z5" s="21"/>
      <c r="AB5" s="17"/>
      <c r="AC5" s="17"/>
    </row>
    <row r="6" spans="1:29" ht="15" customHeight="1">
      <c r="A6" s="4">
        <f t="shared" si="0"/>
        <v>1</v>
      </c>
      <c r="B6" s="1" t="s">
        <v>16</v>
      </c>
      <c r="C6" s="2" t="s">
        <v>17</v>
      </c>
      <c r="D6" s="24">
        <v>4</v>
      </c>
      <c r="E6" s="24" t="s">
        <v>18</v>
      </c>
      <c r="F6" s="25">
        <f t="shared" si="1"/>
        <v>28</v>
      </c>
      <c r="G6" s="18"/>
      <c r="H6" s="2"/>
      <c r="I6" s="2">
        <v>2</v>
      </c>
      <c r="J6" s="2">
        <v>2</v>
      </c>
      <c r="K6" s="2">
        <v>2</v>
      </c>
      <c r="L6" s="2">
        <v>2</v>
      </c>
      <c r="M6" s="2">
        <v>2</v>
      </c>
      <c r="N6" s="26">
        <v>2</v>
      </c>
      <c r="O6" s="26">
        <v>2</v>
      </c>
      <c r="P6" s="161"/>
      <c r="Q6" s="27">
        <v>2</v>
      </c>
      <c r="R6" s="2">
        <v>2</v>
      </c>
      <c r="S6" s="2">
        <v>2</v>
      </c>
      <c r="T6" s="2">
        <v>2</v>
      </c>
      <c r="U6" s="2">
        <v>2</v>
      </c>
      <c r="V6" s="2">
        <v>2</v>
      </c>
      <c r="W6" s="28">
        <v>2</v>
      </c>
      <c r="X6" s="161"/>
      <c r="Y6" s="161"/>
      <c r="Z6" s="2"/>
      <c r="AB6" s="17"/>
      <c r="AC6" s="17"/>
    </row>
    <row r="7" spans="1:29" ht="15" customHeight="1">
      <c r="A7" s="4">
        <f t="shared" si="0"/>
        <v>1.5</v>
      </c>
      <c r="B7" s="156" t="s">
        <v>19</v>
      </c>
      <c r="C7" s="157" t="s">
        <v>20</v>
      </c>
      <c r="D7" s="11">
        <v>1</v>
      </c>
      <c r="E7" s="11" t="s">
        <v>9</v>
      </c>
      <c r="F7" s="12">
        <f t="shared" si="1"/>
        <v>0</v>
      </c>
      <c r="G7" s="18"/>
      <c r="H7" s="3"/>
      <c r="I7" s="3"/>
      <c r="J7" s="3"/>
      <c r="K7" s="3"/>
      <c r="L7" s="3"/>
      <c r="M7" s="3"/>
      <c r="N7" s="14"/>
      <c r="O7" s="14"/>
      <c r="P7" s="161"/>
      <c r="Q7" s="15"/>
      <c r="R7" s="3"/>
      <c r="S7" s="3"/>
      <c r="T7" s="3"/>
      <c r="U7" s="3"/>
      <c r="V7" s="3"/>
      <c r="W7" s="16"/>
      <c r="X7" s="161"/>
      <c r="Y7" s="161"/>
      <c r="Z7" s="3"/>
      <c r="AB7" s="17"/>
      <c r="AC7" s="17"/>
    </row>
    <row r="8" spans="1:29" ht="15" customHeight="1">
      <c r="A8" s="4">
        <f t="shared" si="0"/>
        <v>1</v>
      </c>
      <c r="B8" s="156"/>
      <c r="C8" s="157"/>
      <c r="D8" s="11">
        <v>4</v>
      </c>
      <c r="E8" s="11" t="s">
        <v>18</v>
      </c>
      <c r="F8" s="12">
        <f t="shared" si="1"/>
        <v>21</v>
      </c>
      <c r="G8" s="18"/>
      <c r="H8" s="21"/>
      <c r="I8" s="21"/>
      <c r="J8" s="21"/>
      <c r="K8" s="21"/>
      <c r="L8" s="21"/>
      <c r="M8" s="21"/>
      <c r="N8" s="22"/>
      <c r="O8" s="14"/>
      <c r="P8" s="161"/>
      <c r="Q8" s="15">
        <v>3</v>
      </c>
      <c r="R8" s="3">
        <v>3</v>
      </c>
      <c r="S8" s="3">
        <v>3</v>
      </c>
      <c r="T8" s="3">
        <v>3</v>
      </c>
      <c r="U8" s="3">
        <v>3</v>
      </c>
      <c r="V8" s="3">
        <v>3</v>
      </c>
      <c r="W8" s="16">
        <v>3</v>
      </c>
      <c r="X8" s="161"/>
      <c r="Y8" s="161"/>
      <c r="Z8" s="3"/>
      <c r="AB8" s="17"/>
      <c r="AC8" s="17"/>
    </row>
    <row r="9" spans="1:29" ht="15" customHeight="1">
      <c r="A9" s="4">
        <f t="shared" si="0"/>
        <v>1.5</v>
      </c>
      <c r="B9" s="162" t="s">
        <v>21</v>
      </c>
      <c r="C9" s="158" t="s">
        <v>22</v>
      </c>
      <c r="D9" s="24">
        <v>1</v>
      </c>
      <c r="E9" s="24" t="s">
        <v>9</v>
      </c>
      <c r="F9" s="25">
        <f t="shared" si="1"/>
        <v>1</v>
      </c>
      <c r="G9" s="18"/>
      <c r="H9" s="2">
        <v>1</v>
      </c>
      <c r="I9" s="2"/>
      <c r="J9" s="2"/>
      <c r="K9" s="2"/>
      <c r="L9" s="2"/>
      <c r="M9" s="2"/>
      <c r="N9" s="26"/>
      <c r="O9" s="26"/>
      <c r="P9" s="161"/>
      <c r="Q9" s="27"/>
      <c r="R9" s="2"/>
      <c r="S9" s="2"/>
      <c r="T9" s="2"/>
      <c r="U9" s="2"/>
      <c r="V9" s="2"/>
      <c r="W9" s="28"/>
      <c r="X9" s="161"/>
      <c r="Y9" s="161"/>
      <c r="Z9" s="2"/>
      <c r="AB9" s="17"/>
      <c r="AC9" s="17"/>
    </row>
    <row r="10" spans="1:29" ht="15" customHeight="1">
      <c r="A10" s="4">
        <f t="shared" si="0"/>
        <v>1</v>
      </c>
      <c r="B10" s="162"/>
      <c r="C10" s="158"/>
      <c r="D10" s="24">
        <v>8</v>
      </c>
      <c r="E10" s="24" t="s">
        <v>12</v>
      </c>
      <c r="F10" s="25">
        <f t="shared" si="1"/>
        <v>18</v>
      </c>
      <c r="G10" s="18">
        <v>3</v>
      </c>
      <c r="H10" s="2">
        <v>3</v>
      </c>
      <c r="I10" s="2">
        <v>3</v>
      </c>
      <c r="J10" s="2">
        <v>3</v>
      </c>
      <c r="K10" s="2">
        <v>3</v>
      </c>
      <c r="L10" s="2">
        <v>3</v>
      </c>
      <c r="M10" s="2">
        <v>3</v>
      </c>
      <c r="N10" s="26"/>
      <c r="O10" s="26"/>
      <c r="P10" s="161"/>
      <c r="Q10" s="27"/>
      <c r="R10" s="2"/>
      <c r="S10" s="2"/>
      <c r="T10" s="2"/>
      <c r="U10" s="2"/>
      <c r="V10" s="2"/>
      <c r="W10" s="28"/>
      <c r="X10" s="161"/>
      <c r="Y10" s="161"/>
      <c r="Z10" s="2"/>
      <c r="AB10" s="17"/>
      <c r="AC10" s="17"/>
    </row>
    <row r="11" spans="1:29" ht="15" customHeight="1">
      <c r="A11" s="4">
        <f t="shared" si="0"/>
        <v>1.5</v>
      </c>
      <c r="B11" s="156" t="s">
        <v>23</v>
      </c>
      <c r="C11" s="157" t="s">
        <v>24</v>
      </c>
      <c r="D11" s="11">
        <v>1</v>
      </c>
      <c r="E11" s="11" t="s">
        <v>9</v>
      </c>
      <c r="F11" s="12">
        <f t="shared" si="1"/>
        <v>8</v>
      </c>
      <c r="G11" s="18"/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14">
        <v>1</v>
      </c>
      <c r="O11" s="14">
        <v>1</v>
      </c>
      <c r="P11" s="161"/>
      <c r="Q11" s="15"/>
      <c r="R11" s="3"/>
      <c r="S11" s="3"/>
      <c r="T11" s="3"/>
      <c r="U11" s="3"/>
      <c r="V11" s="3"/>
      <c r="W11" s="16"/>
      <c r="X11" s="161"/>
      <c r="Y11" s="161"/>
      <c r="Z11" s="3"/>
      <c r="AB11" s="17"/>
      <c r="AC11" s="17"/>
    </row>
    <row r="12" spans="1:29" ht="15" customHeight="1">
      <c r="A12" s="4">
        <f t="shared" si="0"/>
        <v>1</v>
      </c>
      <c r="B12" s="156"/>
      <c r="C12" s="157"/>
      <c r="D12" s="11">
        <v>4</v>
      </c>
      <c r="E12" s="11" t="s">
        <v>15</v>
      </c>
      <c r="F12" s="12">
        <f t="shared" si="1"/>
        <v>30</v>
      </c>
      <c r="G12" s="18">
        <v>4</v>
      </c>
      <c r="H12" s="3">
        <v>2</v>
      </c>
      <c r="I12" s="3">
        <v>2</v>
      </c>
      <c r="J12" s="3">
        <v>2</v>
      </c>
      <c r="K12" s="3">
        <v>2</v>
      </c>
      <c r="L12" s="3">
        <v>2</v>
      </c>
      <c r="M12" s="3">
        <v>2</v>
      </c>
      <c r="N12" s="14">
        <v>2</v>
      </c>
      <c r="O12" s="14">
        <v>2</v>
      </c>
      <c r="P12" s="161"/>
      <c r="Q12" s="15">
        <v>2</v>
      </c>
      <c r="R12" s="3">
        <v>2</v>
      </c>
      <c r="S12" s="3">
        <v>2</v>
      </c>
      <c r="T12" s="3">
        <v>2</v>
      </c>
      <c r="U12" s="3">
        <v>2</v>
      </c>
      <c r="V12" s="3">
        <v>2</v>
      </c>
      <c r="W12" s="16">
        <v>2</v>
      </c>
      <c r="X12" s="161"/>
      <c r="Y12" s="161"/>
      <c r="Z12" s="3"/>
      <c r="AB12" s="17"/>
      <c r="AC12" s="17"/>
    </row>
    <row r="13" spans="1:29" ht="15" customHeight="1">
      <c r="A13" s="4">
        <f t="shared" si="0"/>
        <v>1.5</v>
      </c>
      <c r="B13" s="156"/>
      <c r="C13" s="157" t="s">
        <v>25</v>
      </c>
      <c r="D13" s="11">
        <v>1</v>
      </c>
      <c r="E13" s="11" t="s">
        <v>9</v>
      </c>
      <c r="F13" s="12">
        <f t="shared" si="1"/>
        <v>8</v>
      </c>
      <c r="G13" s="18"/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14">
        <v>1</v>
      </c>
      <c r="O13" s="14">
        <v>1</v>
      </c>
      <c r="P13" s="161"/>
      <c r="Q13" s="15"/>
      <c r="R13" s="3"/>
      <c r="S13" s="3"/>
      <c r="T13" s="3"/>
      <c r="U13" s="3"/>
      <c r="V13" s="3"/>
      <c r="W13" s="16"/>
      <c r="X13" s="161"/>
      <c r="Y13" s="161"/>
      <c r="Z13" s="3"/>
      <c r="AB13" s="17"/>
      <c r="AC13" s="17"/>
    </row>
    <row r="14" spans="1:29" ht="15" customHeight="1">
      <c r="A14" s="4">
        <f t="shared" si="0"/>
        <v>1</v>
      </c>
      <c r="B14" s="156"/>
      <c r="C14" s="157"/>
      <c r="D14" s="11">
        <v>8</v>
      </c>
      <c r="E14" s="11" t="s">
        <v>12</v>
      </c>
      <c r="F14" s="12">
        <f t="shared" si="1"/>
        <v>16</v>
      </c>
      <c r="G14" s="18"/>
      <c r="H14" s="3">
        <v>2</v>
      </c>
      <c r="I14" s="3">
        <v>2</v>
      </c>
      <c r="J14" s="3">
        <v>2</v>
      </c>
      <c r="K14" s="3">
        <v>2</v>
      </c>
      <c r="L14" s="3">
        <v>2</v>
      </c>
      <c r="M14" s="3">
        <v>2</v>
      </c>
      <c r="N14" s="14">
        <v>2</v>
      </c>
      <c r="O14" s="14">
        <v>2</v>
      </c>
      <c r="P14" s="161"/>
      <c r="Q14" s="15"/>
      <c r="R14" s="3"/>
      <c r="S14" s="3"/>
      <c r="T14" s="3"/>
      <c r="U14" s="3"/>
      <c r="V14" s="3"/>
      <c r="W14" s="16"/>
      <c r="X14" s="161"/>
      <c r="Y14" s="161"/>
      <c r="Z14" s="3"/>
      <c r="AB14" s="17"/>
      <c r="AC14" s="17"/>
    </row>
    <row r="15" spans="1:29" ht="15" customHeight="1">
      <c r="A15" s="4">
        <f t="shared" si="0"/>
        <v>1</v>
      </c>
      <c r="B15" s="1" t="s">
        <v>26</v>
      </c>
      <c r="C15" s="2" t="s">
        <v>27</v>
      </c>
      <c r="D15" s="24">
        <v>4</v>
      </c>
      <c r="E15" s="24" t="s">
        <v>15</v>
      </c>
      <c r="F15" s="25">
        <f t="shared" si="1"/>
        <v>32</v>
      </c>
      <c r="G15" s="18"/>
      <c r="H15" s="2">
        <v>4</v>
      </c>
      <c r="I15" s="2">
        <v>4</v>
      </c>
      <c r="J15" s="2">
        <v>4</v>
      </c>
      <c r="K15" s="2">
        <v>4</v>
      </c>
      <c r="L15" s="2">
        <v>4</v>
      </c>
      <c r="M15" s="2">
        <v>4</v>
      </c>
      <c r="N15" s="26">
        <v>4</v>
      </c>
      <c r="O15" s="26">
        <v>4</v>
      </c>
      <c r="P15" s="161"/>
      <c r="Q15" s="27"/>
      <c r="R15" s="2"/>
      <c r="S15" s="2"/>
      <c r="T15" s="29"/>
      <c r="U15" s="2"/>
      <c r="V15" s="2"/>
      <c r="W15" s="28"/>
      <c r="X15" s="161"/>
      <c r="Y15" s="161"/>
      <c r="Z15" s="2"/>
      <c r="AB15" s="17"/>
      <c r="AC15" s="17"/>
    </row>
    <row r="16" spans="1:29" ht="15" customHeight="1">
      <c r="A16" s="4">
        <f t="shared" si="0"/>
        <v>1</v>
      </c>
      <c r="B16" s="156" t="s">
        <v>28</v>
      </c>
      <c r="C16" s="157" t="s">
        <v>29</v>
      </c>
      <c r="D16" s="11">
        <v>4</v>
      </c>
      <c r="E16" s="11" t="s">
        <v>15</v>
      </c>
      <c r="F16" s="12">
        <f t="shared" si="1"/>
        <v>14</v>
      </c>
      <c r="G16" s="18"/>
      <c r="H16" s="3"/>
      <c r="I16" s="3"/>
      <c r="J16" s="3"/>
      <c r="K16" s="3"/>
      <c r="L16" s="3"/>
      <c r="M16" s="3"/>
      <c r="N16" s="14"/>
      <c r="O16" s="14"/>
      <c r="P16" s="161"/>
      <c r="Q16" s="15">
        <v>2</v>
      </c>
      <c r="R16" s="3">
        <v>2</v>
      </c>
      <c r="S16" s="3">
        <v>2</v>
      </c>
      <c r="T16" s="3">
        <v>2</v>
      </c>
      <c r="U16" s="3">
        <v>2</v>
      </c>
      <c r="V16" s="3">
        <v>2</v>
      </c>
      <c r="W16" s="16">
        <v>2</v>
      </c>
      <c r="X16" s="161"/>
      <c r="Y16" s="161"/>
      <c r="Z16" s="3"/>
      <c r="AB16" s="17"/>
      <c r="AC16" s="17"/>
    </row>
    <row r="17" spans="1:35" ht="15" customHeight="1">
      <c r="A17" s="4">
        <f t="shared" si="0"/>
        <v>1</v>
      </c>
      <c r="B17" s="156"/>
      <c r="C17" s="157"/>
      <c r="D17" s="11">
        <v>8</v>
      </c>
      <c r="E17" s="11" t="s">
        <v>12</v>
      </c>
      <c r="F17" s="12">
        <f t="shared" si="1"/>
        <v>14</v>
      </c>
      <c r="G17" s="18"/>
      <c r="H17" s="3"/>
      <c r="I17" s="3"/>
      <c r="J17" s="3"/>
      <c r="K17" s="3"/>
      <c r="L17" s="3"/>
      <c r="M17" s="3"/>
      <c r="N17" s="14"/>
      <c r="O17" s="14"/>
      <c r="P17" s="161"/>
      <c r="Q17" s="15">
        <v>2</v>
      </c>
      <c r="R17" s="3">
        <v>2</v>
      </c>
      <c r="S17" s="3">
        <v>2</v>
      </c>
      <c r="T17" s="3">
        <v>2</v>
      </c>
      <c r="U17" s="3">
        <v>2</v>
      </c>
      <c r="V17" s="3">
        <v>2</v>
      </c>
      <c r="W17" s="16">
        <v>2</v>
      </c>
      <c r="X17" s="161"/>
      <c r="Y17" s="161"/>
      <c r="Z17" s="3"/>
      <c r="AB17" s="17"/>
      <c r="AC17" s="17"/>
    </row>
    <row r="18" spans="1:35" ht="15" customHeight="1">
      <c r="A18" s="4">
        <f t="shared" si="0"/>
        <v>1.5</v>
      </c>
      <c r="B18" s="154" t="s">
        <v>30</v>
      </c>
      <c r="C18" s="158" t="s">
        <v>31</v>
      </c>
      <c r="D18" s="24">
        <v>1</v>
      </c>
      <c r="E18" s="24" t="s">
        <v>9</v>
      </c>
      <c r="F18" s="30">
        <f t="shared" si="1"/>
        <v>8</v>
      </c>
      <c r="G18" s="18"/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6">
        <v>1</v>
      </c>
      <c r="O18" s="26">
        <v>1</v>
      </c>
      <c r="P18" s="161"/>
      <c r="Q18" s="27"/>
      <c r="R18" s="2"/>
      <c r="S18" s="2"/>
      <c r="T18" s="2"/>
      <c r="U18" s="2"/>
      <c r="V18" s="2"/>
      <c r="W18" s="28"/>
      <c r="X18" s="161"/>
      <c r="Y18" s="161"/>
      <c r="Z18" s="2"/>
      <c r="AB18" s="17"/>
      <c r="AC18" s="17"/>
    </row>
    <row r="19" spans="1:35" ht="15" customHeight="1">
      <c r="A19" s="4">
        <f t="shared" si="0"/>
        <v>1</v>
      </c>
      <c r="B19" s="154"/>
      <c r="C19" s="158"/>
      <c r="D19" s="24">
        <v>4</v>
      </c>
      <c r="E19" s="24" t="s">
        <v>18</v>
      </c>
      <c r="F19" s="30">
        <f t="shared" si="1"/>
        <v>21</v>
      </c>
      <c r="G19" s="18"/>
      <c r="H19" s="2"/>
      <c r="I19" s="2">
        <v>1.5</v>
      </c>
      <c r="J19" s="2">
        <v>1.5</v>
      </c>
      <c r="K19" s="2">
        <v>1.5</v>
      </c>
      <c r="L19" s="2">
        <v>1.5</v>
      </c>
      <c r="M19" s="2">
        <v>1.5</v>
      </c>
      <c r="N19" s="26">
        <v>1.5</v>
      </c>
      <c r="O19" s="26">
        <v>1.5</v>
      </c>
      <c r="P19" s="161"/>
      <c r="Q19" s="27">
        <v>1.5</v>
      </c>
      <c r="R19" s="2">
        <v>1.5</v>
      </c>
      <c r="S19" s="2">
        <v>1.5</v>
      </c>
      <c r="T19" s="2">
        <v>1.5</v>
      </c>
      <c r="U19" s="2">
        <v>1.5</v>
      </c>
      <c r="V19" s="2">
        <v>1.5</v>
      </c>
      <c r="W19" s="28">
        <v>1.5</v>
      </c>
      <c r="X19" s="161"/>
      <c r="Y19" s="161"/>
      <c r="Z19" s="2"/>
      <c r="AB19" s="17"/>
      <c r="AC19" s="17"/>
    </row>
    <row r="20" spans="1:35" ht="15" customHeight="1">
      <c r="A20" s="4">
        <f t="shared" si="0"/>
        <v>1</v>
      </c>
      <c r="B20" s="154"/>
      <c r="C20" s="158"/>
      <c r="D20" s="24">
        <v>8</v>
      </c>
      <c r="E20" s="24" t="s">
        <v>12</v>
      </c>
      <c r="F20" s="30">
        <f t="shared" si="1"/>
        <v>6</v>
      </c>
      <c r="G20" s="18">
        <v>6</v>
      </c>
      <c r="H20" s="2"/>
      <c r="I20" s="2"/>
      <c r="J20" s="2"/>
      <c r="K20" s="2"/>
      <c r="L20" s="2"/>
      <c r="M20" s="2"/>
      <c r="N20" s="26"/>
      <c r="O20" s="26"/>
      <c r="P20" s="161"/>
      <c r="Q20" s="27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8"/>
      <c r="X20" s="161"/>
      <c r="Y20" s="161"/>
      <c r="Z20" s="2"/>
      <c r="AB20" s="17"/>
      <c r="AC20" s="17"/>
      <c r="AH20" s="31"/>
      <c r="AI20" s="31"/>
    </row>
    <row r="21" spans="1:35" ht="15" customHeight="1">
      <c r="A21" s="4">
        <f t="shared" si="0"/>
        <v>1.5</v>
      </c>
      <c r="B21" s="156" t="s">
        <v>32</v>
      </c>
      <c r="C21" s="157" t="s">
        <v>33</v>
      </c>
      <c r="D21" s="11">
        <v>1</v>
      </c>
      <c r="E21" s="11" t="s">
        <v>9</v>
      </c>
      <c r="F21" s="12">
        <f t="shared" si="1"/>
        <v>7</v>
      </c>
      <c r="G21" s="18"/>
      <c r="H21" s="3"/>
      <c r="I21" s="3"/>
      <c r="J21" s="3"/>
      <c r="K21" s="3"/>
      <c r="L21" s="3"/>
      <c r="M21" s="3"/>
      <c r="N21" s="14"/>
      <c r="O21" s="14"/>
      <c r="P21" s="161"/>
      <c r="Q21" s="15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16">
        <v>1</v>
      </c>
      <c r="X21" s="161"/>
      <c r="Y21" s="161"/>
      <c r="Z21" s="3"/>
      <c r="AB21" s="17"/>
      <c r="AC21" s="17"/>
    </row>
    <row r="22" spans="1:35" ht="15" customHeight="1">
      <c r="A22" s="4">
        <f t="shared" si="0"/>
        <v>1</v>
      </c>
      <c r="B22" s="156"/>
      <c r="C22" s="157"/>
      <c r="D22" s="11">
        <v>4</v>
      </c>
      <c r="E22" s="11" t="s">
        <v>15</v>
      </c>
      <c r="F22" s="12">
        <f t="shared" si="1"/>
        <v>16</v>
      </c>
      <c r="G22" s="18"/>
      <c r="H22" s="3"/>
      <c r="I22" s="3"/>
      <c r="J22" s="3"/>
      <c r="K22" s="3"/>
      <c r="L22" s="3"/>
      <c r="M22" s="3"/>
      <c r="N22" s="14"/>
      <c r="O22" s="14"/>
      <c r="P22" s="161"/>
      <c r="Q22" s="15">
        <v>2</v>
      </c>
      <c r="R22" s="3">
        <v>2</v>
      </c>
      <c r="S22" s="3">
        <v>2</v>
      </c>
      <c r="T22" s="3">
        <v>2</v>
      </c>
      <c r="U22" s="3">
        <v>2</v>
      </c>
      <c r="V22" s="3">
        <v>2</v>
      </c>
      <c r="W22" s="16">
        <v>2</v>
      </c>
      <c r="X22" s="161"/>
      <c r="Y22" s="161"/>
      <c r="Z22" s="3">
        <v>2</v>
      </c>
      <c r="AB22" s="17"/>
      <c r="AC22" s="17"/>
    </row>
    <row r="23" spans="1:35" ht="15" customHeight="1">
      <c r="A23" s="4">
        <f t="shared" si="0"/>
        <v>1</v>
      </c>
      <c r="B23" s="154" t="s">
        <v>34</v>
      </c>
      <c r="C23" s="158" t="s">
        <v>35</v>
      </c>
      <c r="D23" s="24">
        <v>4</v>
      </c>
      <c r="E23" s="24" t="s">
        <v>15</v>
      </c>
      <c r="F23" s="30">
        <f t="shared" si="1"/>
        <v>16</v>
      </c>
      <c r="G23" s="18"/>
      <c r="H23" s="2">
        <v>2</v>
      </c>
      <c r="I23" s="2">
        <v>2</v>
      </c>
      <c r="J23" s="2">
        <v>2</v>
      </c>
      <c r="K23" s="2">
        <v>2</v>
      </c>
      <c r="L23" s="2">
        <v>2</v>
      </c>
      <c r="M23" s="2">
        <v>2</v>
      </c>
      <c r="N23" s="26">
        <v>2</v>
      </c>
      <c r="O23" s="26">
        <v>2</v>
      </c>
      <c r="P23" s="161"/>
      <c r="Q23" s="27"/>
      <c r="R23" s="2"/>
      <c r="S23" s="2"/>
      <c r="T23" s="2"/>
      <c r="U23" s="2"/>
      <c r="V23" s="2"/>
      <c r="W23" s="28"/>
      <c r="X23" s="161"/>
      <c r="Y23" s="161"/>
      <c r="Z23" s="2"/>
      <c r="AB23" s="17"/>
      <c r="AC23" s="17"/>
    </row>
    <row r="24" spans="1:35" ht="15" customHeight="1">
      <c r="A24" s="4">
        <f t="shared" si="0"/>
        <v>1</v>
      </c>
      <c r="B24" s="154"/>
      <c r="C24" s="158"/>
      <c r="D24" s="24">
        <v>8</v>
      </c>
      <c r="E24" s="24" t="s">
        <v>12</v>
      </c>
      <c r="F24" s="30">
        <f t="shared" si="1"/>
        <v>14</v>
      </c>
      <c r="G24" s="18"/>
      <c r="H24" s="2"/>
      <c r="I24" s="2"/>
      <c r="J24" s="2"/>
      <c r="K24" s="2"/>
      <c r="L24" s="2"/>
      <c r="M24" s="2"/>
      <c r="N24" s="26"/>
      <c r="O24" s="26"/>
      <c r="P24" s="161"/>
      <c r="Q24" s="27">
        <v>2</v>
      </c>
      <c r="R24" s="2">
        <v>2</v>
      </c>
      <c r="S24" s="2">
        <v>2</v>
      </c>
      <c r="T24" s="2">
        <v>2</v>
      </c>
      <c r="U24" s="2">
        <v>2</v>
      </c>
      <c r="V24" s="2">
        <v>2</v>
      </c>
      <c r="W24" s="28">
        <v>2</v>
      </c>
      <c r="X24" s="161"/>
      <c r="Y24" s="161"/>
      <c r="Z24" s="2"/>
      <c r="AB24" s="17"/>
      <c r="AC24" s="17"/>
    </row>
    <row r="25" spans="1:35" ht="15" customHeight="1">
      <c r="A25" s="4">
        <f t="shared" si="0"/>
        <v>1</v>
      </c>
      <c r="B25" s="156" t="s">
        <v>36</v>
      </c>
      <c r="C25" s="157" t="s">
        <v>37</v>
      </c>
      <c r="D25" s="11">
        <v>4</v>
      </c>
      <c r="E25" s="11" t="s">
        <v>15</v>
      </c>
      <c r="F25" s="12">
        <f t="shared" si="1"/>
        <v>16</v>
      </c>
      <c r="G25" s="18"/>
      <c r="H25" s="3">
        <v>2</v>
      </c>
      <c r="I25" s="3">
        <v>2</v>
      </c>
      <c r="J25" s="3">
        <v>2</v>
      </c>
      <c r="K25" s="3">
        <v>2</v>
      </c>
      <c r="L25" s="3">
        <v>2</v>
      </c>
      <c r="M25" s="3">
        <v>2</v>
      </c>
      <c r="N25" s="14">
        <v>2</v>
      </c>
      <c r="O25" s="14">
        <v>2</v>
      </c>
      <c r="P25" s="161"/>
      <c r="Q25" s="15"/>
      <c r="R25" s="3"/>
      <c r="S25" s="3"/>
      <c r="T25" s="3"/>
      <c r="U25" s="3"/>
      <c r="V25" s="3"/>
      <c r="W25" s="16"/>
      <c r="X25" s="161"/>
      <c r="Y25" s="161"/>
      <c r="Z25" s="3"/>
      <c r="AB25" s="17"/>
      <c r="AC25" s="17"/>
    </row>
    <row r="26" spans="1:35" ht="15" customHeight="1">
      <c r="A26" s="4">
        <f t="shared" si="0"/>
        <v>1</v>
      </c>
      <c r="B26" s="156"/>
      <c r="C26" s="157"/>
      <c r="D26" s="11">
        <v>8</v>
      </c>
      <c r="E26" s="11" t="s">
        <v>12</v>
      </c>
      <c r="F26" s="12">
        <f t="shared" si="1"/>
        <v>9</v>
      </c>
      <c r="G26" s="18">
        <v>5</v>
      </c>
      <c r="H26" s="3"/>
      <c r="I26" s="3"/>
      <c r="J26" s="3"/>
      <c r="K26" s="3"/>
      <c r="L26" s="3"/>
      <c r="M26" s="3"/>
      <c r="N26" s="14"/>
      <c r="O26" s="14"/>
      <c r="P26" s="161"/>
      <c r="Q26" s="15">
        <v>1.5</v>
      </c>
      <c r="R26" s="3">
        <v>1.5</v>
      </c>
      <c r="S26" s="3">
        <v>1.5</v>
      </c>
      <c r="T26" s="3">
        <v>1.5</v>
      </c>
      <c r="U26" s="3">
        <v>1.5</v>
      </c>
      <c r="V26" s="3">
        <v>1.5</v>
      </c>
      <c r="W26" s="16"/>
      <c r="X26" s="161"/>
      <c r="Y26" s="161"/>
      <c r="Z26" s="3"/>
      <c r="AB26" s="17"/>
      <c r="AC26" s="17"/>
    </row>
    <row r="27" spans="1:35" ht="15" customHeight="1">
      <c r="A27" s="4">
        <f t="shared" si="0"/>
        <v>1</v>
      </c>
      <c r="B27" s="154" t="s">
        <v>38</v>
      </c>
      <c r="C27" s="32" t="s">
        <v>39</v>
      </c>
      <c r="D27" s="30">
        <v>4</v>
      </c>
      <c r="E27" s="30" t="s">
        <v>18</v>
      </c>
      <c r="F27" s="30">
        <f t="shared" si="1"/>
        <v>3</v>
      </c>
      <c r="G27" s="13"/>
      <c r="H27" s="2">
        <v>3</v>
      </c>
      <c r="I27" s="2"/>
      <c r="J27" s="2"/>
      <c r="K27" s="2"/>
      <c r="L27" s="2"/>
      <c r="M27" s="2"/>
      <c r="N27" s="26"/>
      <c r="O27" s="26"/>
      <c r="P27" s="161"/>
      <c r="Q27" s="27"/>
      <c r="R27" s="2"/>
      <c r="S27" s="2"/>
      <c r="T27" s="2"/>
      <c r="U27" s="2"/>
      <c r="V27" s="2"/>
      <c r="W27" s="28"/>
      <c r="X27" s="161"/>
      <c r="Y27" s="161"/>
      <c r="Z27" s="2"/>
      <c r="AB27" s="17"/>
      <c r="AC27" s="17"/>
    </row>
    <row r="28" spans="1:35" ht="15" customHeight="1">
      <c r="A28" s="4">
        <f t="shared" si="0"/>
        <v>1</v>
      </c>
      <c r="B28" s="154"/>
      <c r="C28" s="155" t="s">
        <v>40</v>
      </c>
      <c r="D28" s="30">
        <v>4</v>
      </c>
      <c r="E28" s="30" t="s">
        <v>18</v>
      </c>
      <c r="F28" s="30">
        <f t="shared" si="1"/>
        <v>7</v>
      </c>
      <c r="G28" s="13"/>
      <c r="H28" s="2"/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6">
        <v>1</v>
      </c>
      <c r="O28" s="26">
        <v>1</v>
      </c>
      <c r="P28" s="161"/>
      <c r="Q28" s="27"/>
      <c r="R28" s="2"/>
      <c r="S28" s="2"/>
      <c r="T28" s="2"/>
      <c r="U28" s="2"/>
      <c r="V28" s="2"/>
      <c r="W28" s="28"/>
      <c r="X28" s="161"/>
      <c r="Y28" s="161"/>
      <c r="Z28" s="2"/>
      <c r="AB28" s="17"/>
      <c r="AC28" s="17"/>
    </row>
    <row r="29" spans="1:35" ht="15" customHeight="1">
      <c r="A29" s="4">
        <f t="shared" si="0"/>
        <v>1.5</v>
      </c>
      <c r="B29" s="154"/>
      <c r="C29" s="155"/>
      <c r="D29" s="33">
        <v>1</v>
      </c>
      <c r="E29" s="30" t="s">
        <v>9</v>
      </c>
      <c r="F29" s="30">
        <f t="shared" si="1"/>
        <v>2</v>
      </c>
      <c r="G29" s="13"/>
      <c r="H29" s="2"/>
      <c r="I29" s="2"/>
      <c r="J29" s="2"/>
      <c r="K29" s="2"/>
      <c r="L29" s="2"/>
      <c r="M29" s="2"/>
      <c r="N29" s="26"/>
      <c r="O29" s="26"/>
      <c r="P29" s="161"/>
      <c r="Q29" s="27"/>
      <c r="R29" s="2"/>
      <c r="S29" s="2"/>
      <c r="T29" s="2"/>
      <c r="U29" s="2"/>
      <c r="V29" s="2"/>
      <c r="W29" s="28">
        <v>2</v>
      </c>
      <c r="X29" s="161"/>
      <c r="Y29" s="161"/>
      <c r="Z29" s="2"/>
      <c r="AB29" s="17"/>
      <c r="AC29" s="17"/>
    </row>
    <row r="30" spans="1:35" ht="15" customHeight="1">
      <c r="A30" s="4">
        <f t="shared" si="0"/>
        <v>1</v>
      </c>
      <c r="B30" s="154"/>
      <c r="C30" s="155"/>
      <c r="D30" s="33">
        <v>8</v>
      </c>
      <c r="E30" s="30" t="s">
        <v>12</v>
      </c>
      <c r="F30" s="30">
        <f t="shared" si="1"/>
        <v>6</v>
      </c>
      <c r="G30" s="13" t="s">
        <v>41</v>
      </c>
      <c r="H30" s="2"/>
      <c r="I30" s="2"/>
      <c r="J30" s="2"/>
      <c r="K30" s="2"/>
      <c r="L30" s="2"/>
      <c r="M30" s="2"/>
      <c r="N30" s="26"/>
      <c r="O30" s="26"/>
      <c r="P30" s="161"/>
      <c r="Q30" s="27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8"/>
      <c r="X30" s="161"/>
      <c r="Y30" s="161"/>
      <c r="Z30" s="2"/>
      <c r="AB30" s="17"/>
      <c r="AC30" s="17"/>
    </row>
    <row r="31" spans="1:35" ht="15" customHeight="1">
      <c r="C31" s="34"/>
      <c r="D31" s="34"/>
    </row>
    <row r="32" spans="1:35" ht="15" customHeight="1">
      <c r="C32" s="34"/>
      <c r="D32" s="34"/>
      <c r="AB32" s="35" t="s">
        <v>42</v>
      </c>
      <c r="AC32" s="34">
        <f>SUMPRODUCT(F2:F30,AB2:AB30,A2:A30)</f>
        <v>0</v>
      </c>
    </row>
    <row r="33" spans="3:40" ht="15" customHeight="1">
      <c r="C33" s="34"/>
      <c r="D33" s="34"/>
    </row>
    <row r="34" spans="3:40" ht="15" customHeight="1">
      <c r="T34" s="152" t="s">
        <v>43</v>
      </c>
      <c r="U34" s="152"/>
      <c r="V34" s="152"/>
      <c r="W34" s="152"/>
      <c r="X34" s="152"/>
      <c r="Y34" s="152"/>
      <c r="Z34" s="36"/>
      <c r="AA34" s="37"/>
      <c r="AB34" s="38" t="s">
        <v>44</v>
      </c>
      <c r="AC34" s="39">
        <f>AC32</f>
        <v>0</v>
      </c>
    </row>
    <row r="35" spans="3:40" ht="15" customHeight="1">
      <c r="T35" s="152" t="s">
        <v>45</v>
      </c>
      <c r="U35" s="152"/>
      <c r="V35" s="152"/>
      <c r="W35" s="152"/>
      <c r="X35" s="152"/>
      <c r="Y35" s="152"/>
      <c r="AB35" s="40" t="s">
        <v>46</v>
      </c>
      <c r="AC35" s="40">
        <f>'S2'!AF39</f>
        <v>0</v>
      </c>
    </row>
    <row r="36" spans="3:40" ht="15" customHeight="1">
      <c r="T36" s="152" t="s">
        <v>47</v>
      </c>
      <c r="U36" s="152"/>
      <c r="V36" s="152"/>
      <c r="W36" s="152"/>
      <c r="X36" s="152"/>
      <c r="Y36" s="152"/>
      <c r="AB36" s="41" t="s">
        <v>48</v>
      </c>
      <c r="AC36" s="41">
        <f>'S3'!AD39</f>
        <v>0</v>
      </c>
    </row>
    <row r="37" spans="3:40" ht="15" customHeight="1">
      <c r="T37" s="152" t="s">
        <v>49</v>
      </c>
      <c r="U37" s="152"/>
      <c r="V37" s="152"/>
      <c r="W37" s="152"/>
      <c r="X37" s="152"/>
      <c r="Y37" s="152"/>
      <c r="AB37" s="42" t="s">
        <v>50</v>
      </c>
      <c r="AC37" s="42">
        <f>'S4'!W27</f>
        <v>0</v>
      </c>
    </row>
    <row r="38" spans="3:40" ht="15" customHeight="1">
      <c r="T38" s="152" t="s">
        <v>51</v>
      </c>
      <c r="U38" s="152"/>
      <c r="V38" s="152"/>
      <c r="W38" s="152"/>
      <c r="X38" s="152"/>
      <c r="Y38" s="152"/>
      <c r="AB38" s="43" t="s">
        <v>52</v>
      </c>
      <c r="AC38" s="43">
        <f>'S5'!AB25</f>
        <v>0</v>
      </c>
    </row>
    <row r="39" spans="3:40" ht="15" customHeight="1">
      <c r="AB39" s="44" t="s">
        <v>53</v>
      </c>
      <c r="AC39" s="44">
        <f>'S6'!AG15</f>
        <v>0</v>
      </c>
    </row>
    <row r="40" spans="3:40" ht="15" customHeight="1">
      <c r="AC40" s="34"/>
    </row>
    <row r="41" spans="3:40" ht="15" customHeight="1">
      <c r="AB41" s="34" t="s">
        <v>54</v>
      </c>
      <c r="AC41" s="34">
        <f>AC34+AC36</f>
        <v>0</v>
      </c>
    </row>
    <row r="42" spans="3:40" ht="15" customHeight="1">
      <c r="AB42" s="34" t="s">
        <v>55</v>
      </c>
      <c r="AC42" s="34">
        <f>AC35+AC37</f>
        <v>0</v>
      </c>
    </row>
    <row r="43" spans="3:40" ht="15" customHeight="1">
      <c r="AB43" s="34" t="s">
        <v>56</v>
      </c>
      <c r="AC43" s="34">
        <f>AC38+AC39</f>
        <v>0</v>
      </c>
    </row>
    <row r="44" spans="3:40" ht="15" customHeight="1">
      <c r="AB44" s="45" t="s">
        <v>57</v>
      </c>
      <c r="AC44" s="45">
        <f>SUM(AC41:AC43)</f>
        <v>0</v>
      </c>
    </row>
    <row r="45" spans="3:40" ht="15" customHeight="1">
      <c r="AB45" s="46" t="s">
        <v>58</v>
      </c>
      <c r="AC45" s="47"/>
      <c r="AD45" s="153" t="s">
        <v>59</v>
      </c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</row>
    <row r="46" spans="3:40" ht="15" customHeight="1"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</row>
    <row r="47" spans="3:40" ht="15" customHeight="1">
      <c r="AB47" s="45" t="s">
        <v>57</v>
      </c>
      <c r="AC47" s="45">
        <f>AC45+AC44</f>
        <v>0</v>
      </c>
    </row>
    <row r="48" spans="3:40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</sheetData>
  <sheetProtection password="DBAF" sheet="1" objects="1" scenarios="1"/>
  <mergeCells count="30">
    <mergeCell ref="B1:C1"/>
    <mergeCell ref="B2:B5"/>
    <mergeCell ref="C2:C4"/>
    <mergeCell ref="P2:P30"/>
    <mergeCell ref="X2:Y30"/>
    <mergeCell ref="B7:B8"/>
    <mergeCell ref="C7:C8"/>
    <mergeCell ref="B9:B10"/>
    <mergeCell ref="C9:C10"/>
    <mergeCell ref="B11:B14"/>
    <mergeCell ref="C11:C12"/>
    <mergeCell ref="C13:C14"/>
    <mergeCell ref="B16:B17"/>
    <mergeCell ref="C16:C17"/>
    <mergeCell ref="B18:B20"/>
    <mergeCell ref="C18:C20"/>
    <mergeCell ref="B21:B22"/>
    <mergeCell ref="C21:C22"/>
    <mergeCell ref="B23:B24"/>
    <mergeCell ref="C23:C24"/>
    <mergeCell ref="B25:B26"/>
    <mergeCell ref="C25:C26"/>
    <mergeCell ref="T37:Y37"/>
    <mergeCell ref="T38:Y38"/>
    <mergeCell ref="AD45:AN45"/>
    <mergeCell ref="B27:B30"/>
    <mergeCell ref="C28:C30"/>
    <mergeCell ref="T34:Y34"/>
    <mergeCell ref="T35:Y35"/>
    <mergeCell ref="T36:Y36"/>
  </mergeCells>
  <conditionalFormatting sqref="E2:E30">
    <cfRule type="expression" dxfId="5" priority="2">
      <formula>AB2&gt;0</formula>
    </cfRule>
  </conditionalFormatting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/>
  <dimension ref="A1:AMJ91"/>
  <sheetViews>
    <sheetView zoomScaleNormal="100" workbookViewId="0">
      <pane ySplit="1" topLeftCell="A2" activePane="bottomLeft" state="frozen"/>
      <selection activeCell="C18" sqref="C18:C19"/>
      <selection pane="bottomLeft" activeCell="B2" sqref="B2:B5"/>
    </sheetView>
  </sheetViews>
  <sheetFormatPr baseColWidth="10" defaultColWidth="5.125" defaultRowHeight="14.25"/>
  <cols>
    <col min="1" max="1" width="7" style="4" hidden="1" customWidth="1"/>
    <col min="2" max="2" width="14.625" style="4" customWidth="1"/>
    <col min="3" max="3" width="63.625" style="4" customWidth="1"/>
    <col min="4" max="20" width="4.75" style="4" customWidth="1"/>
    <col min="21" max="21" width="4.75" style="49" customWidth="1"/>
    <col min="22" max="30" width="4.75" style="4" customWidth="1"/>
    <col min="31" max="32" width="10.125" style="4" customWidth="1"/>
    <col min="33" max="1024" width="5.125" style="4"/>
  </cols>
  <sheetData>
    <row r="1" spans="1:32" ht="108" customHeight="1">
      <c r="B1" s="168" t="s">
        <v>60</v>
      </c>
      <c r="C1" s="168"/>
      <c r="D1" s="5" t="s">
        <v>2</v>
      </c>
      <c r="E1" s="6" t="s">
        <v>3</v>
      </c>
      <c r="F1" s="6" t="s">
        <v>4</v>
      </c>
      <c r="G1" s="7" t="s">
        <v>0</v>
      </c>
      <c r="H1" s="8">
        <v>2</v>
      </c>
      <c r="I1" s="8">
        <v>3</v>
      </c>
      <c r="J1" s="8">
        <v>4</v>
      </c>
      <c r="K1" s="8">
        <v>5</v>
      </c>
      <c r="L1" s="8">
        <v>6</v>
      </c>
      <c r="M1" s="9">
        <v>7</v>
      </c>
      <c r="N1" s="8">
        <v>8</v>
      </c>
      <c r="O1" s="8">
        <v>9</v>
      </c>
      <c r="P1" s="8">
        <v>10</v>
      </c>
      <c r="Q1" s="8">
        <v>11</v>
      </c>
      <c r="R1" s="8">
        <v>12</v>
      </c>
      <c r="S1" s="8">
        <v>13</v>
      </c>
      <c r="T1" s="8">
        <v>14</v>
      </c>
      <c r="U1" s="8">
        <v>15</v>
      </c>
      <c r="V1" s="9">
        <v>16</v>
      </c>
      <c r="W1" s="8">
        <v>17</v>
      </c>
      <c r="X1" s="9">
        <v>18</v>
      </c>
      <c r="Y1" s="8">
        <v>19</v>
      </c>
      <c r="Z1" s="9">
        <v>20</v>
      </c>
      <c r="AA1" s="8">
        <v>21</v>
      </c>
      <c r="AB1" s="8">
        <v>22</v>
      </c>
      <c r="AC1" s="8">
        <v>23</v>
      </c>
      <c r="AE1" s="10" t="s">
        <v>5</v>
      </c>
      <c r="AF1" s="10" t="s">
        <v>6</v>
      </c>
    </row>
    <row r="2" spans="1:32" ht="15" customHeight="1">
      <c r="A2" s="4">
        <f t="shared" ref="A2:A37" si="0">IF(E2="CM",1.5,1)</f>
        <v>1.5</v>
      </c>
      <c r="B2" s="163" t="s">
        <v>61</v>
      </c>
      <c r="C2" s="157" t="s">
        <v>62</v>
      </c>
      <c r="D2" s="11">
        <v>1</v>
      </c>
      <c r="E2" s="11" t="s">
        <v>9</v>
      </c>
      <c r="F2" s="12">
        <f t="shared" ref="F2:F37" si="1">SUM(H2:AC2)</f>
        <v>8</v>
      </c>
      <c r="G2" s="18"/>
      <c r="H2" s="15"/>
      <c r="I2" s="3">
        <v>1</v>
      </c>
      <c r="J2" s="3">
        <v>1</v>
      </c>
      <c r="K2" s="3">
        <v>1</v>
      </c>
      <c r="L2" s="3">
        <v>1</v>
      </c>
      <c r="M2" s="3">
        <v>1</v>
      </c>
      <c r="N2" s="51">
        <v>1</v>
      </c>
      <c r="O2" s="169" t="s">
        <v>63</v>
      </c>
      <c r="P2" s="14">
        <v>1</v>
      </c>
      <c r="Q2" s="3">
        <v>1</v>
      </c>
      <c r="R2" s="15"/>
      <c r="S2" s="14"/>
      <c r="T2" s="53"/>
      <c r="U2" s="54"/>
      <c r="V2" s="14"/>
      <c r="W2" s="170" t="s">
        <v>64</v>
      </c>
      <c r="X2" s="170"/>
      <c r="Y2" s="55"/>
      <c r="Z2" s="14"/>
      <c r="AA2" s="53"/>
      <c r="AB2" s="3"/>
      <c r="AC2" s="3"/>
      <c r="AE2" s="17"/>
      <c r="AF2" s="17"/>
    </row>
    <row r="3" spans="1:32" ht="15" customHeight="1">
      <c r="A3" s="4">
        <f t="shared" si="0"/>
        <v>1</v>
      </c>
      <c r="B3" s="163"/>
      <c r="C3" s="157"/>
      <c r="D3" s="11">
        <v>8</v>
      </c>
      <c r="E3" s="11" t="s">
        <v>12</v>
      </c>
      <c r="F3" s="12">
        <f t="shared" si="1"/>
        <v>36</v>
      </c>
      <c r="G3" s="18"/>
      <c r="H3" s="15"/>
      <c r="I3" s="3"/>
      <c r="J3" s="3">
        <v>4</v>
      </c>
      <c r="K3" s="3">
        <v>4</v>
      </c>
      <c r="L3" s="3">
        <v>4</v>
      </c>
      <c r="M3" s="3">
        <v>4</v>
      </c>
      <c r="N3" s="51">
        <v>4</v>
      </c>
      <c r="O3" s="169"/>
      <c r="P3" s="14">
        <v>4</v>
      </c>
      <c r="Q3" s="3">
        <v>4</v>
      </c>
      <c r="R3" s="15">
        <v>4</v>
      </c>
      <c r="S3" s="14">
        <v>4</v>
      </c>
      <c r="T3" s="53"/>
      <c r="U3" s="56"/>
      <c r="V3" s="57"/>
      <c r="W3" s="170"/>
      <c r="X3" s="170"/>
      <c r="Y3" s="58"/>
      <c r="Z3" s="3"/>
      <c r="AA3" s="53"/>
      <c r="AB3" s="3"/>
      <c r="AC3" s="3"/>
      <c r="AE3" s="17"/>
      <c r="AF3" s="17"/>
    </row>
    <row r="4" spans="1:32" ht="15" customHeight="1">
      <c r="A4" s="4">
        <f t="shared" si="0"/>
        <v>1.5</v>
      </c>
      <c r="B4" s="163"/>
      <c r="C4" s="157" t="s">
        <v>65</v>
      </c>
      <c r="D4" s="11">
        <v>1</v>
      </c>
      <c r="E4" s="11" t="s">
        <v>9</v>
      </c>
      <c r="F4" s="12">
        <f t="shared" si="1"/>
        <v>8</v>
      </c>
      <c r="G4" s="18"/>
      <c r="H4" s="15"/>
      <c r="I4" s="3">
        <v>1</v>
      </c>
      <c r="J4" s="3">
        <v>1</v>
      </c>
      <c r="K4" s="3">
        <v>1</v>
      </c>
      <c r="L4" s="3">
        <v>1</v>
      </c>
      <c r="M4" s="3">
        <v>1</v>
      </c>
      <c r="N4" s="51">
        <v>1</v>
      </c>
      <c r="O4" s="169"/>
      <c r="P4" s="14">
        <v>1</v>
      </c>
      <c r="Q4" s="3">
        <v>1</v>
      </c>
      <c r="R4" s="15"/>
      <c r="S4" s="14"/>
      <c r="T4" s="53"/>
      <c r="U4" s="59"/>
      <c r="V4" s="57"/>
      <c r="W4" s="170"/>
      <c r="X4" s="170"/>
      <c r="Y4" s="58"/>
      <c r="Z4" s="53"/>
      <c r="AA4" s="60"/>
      <c r="AB4" s="3"/>
      <c r="AC4" s="3"/>
      <c r="AE4" s="17"/>
      <c r="AF4" s="17"/>
    </row>
    <row r="5" spans="1:32" ht="15" customHeight="1">
      <c r="A5" s="4">
        <f t="shared" si="0"/>
        <v>1</v>
      </c>
      <c r="B5" s="163"/>
      <c r="C5" s="157"/>
      <c r="D5" s="11">
        <v>4</v>
      </c>
      <c r="E5" s="11" t="s">
        <v>18</v>
      </c>
      <c r="F5" s="12">
        <f t="shared" si="1"/>
        <v>16</v>
      </c>
      <c r="G5" s="18"/>
      <c r="H5" s="15"/>
      <c r="I5" s="3"/>
      <c r="J5" s="3"/>
      <c r="K5" s="3">
        <v>2</v>
      </c>
      <c r="L5" s="3">
        <v>2</v>
      </c>
      <c r="M5" s="3">
        <v>2</v>
      </c>
      <c r="N5" s="51">
        <v>2</v>
      </c>
      <c r="O5" s="169"/>
      <c r="P5" s="14">
        <v>2</v>
      </c>
      <c r="Q5" s="3">
        <v>2</v>
      </c>
      <c r="R5" s="15">
        <v>2</v>
      </c>
      <c r="S5" s="3">
        <v>2</v>
      </c>
      <c r="T5" s="53"/>
      <c r="U5" s="59"/>
      <c r="V5" s="57"/>
      <c r="W5" s="170"/>
      <c r="X5" s="170"/>
      <c r="Y5" s="58"/>
      <c r="Z5" s="53"/>
      <c r="AA5" s="60"/>
      <c r="AB5" s="3"/>
      <c r="AC5" s="3"/>
      <c r="AE5" s="17"/>
      <c r="AF5" s="17"/>
    </row>
    <row r="6" spans="1:32" ht="15" customHeight="1">
      <c r="A6" s="4">
        <f t="shared" si="0"/>
        <v>1.5</v>
      </c>
      <c r="B6" s="164" t="s">
        <v>66</v>
      </c>
      <c r="C6" s="158" t="s">
        <v>67</v>
      </c>
      <c r="D6" s="24">
        <v>1</v>
      </c>
      <c r="E6" s="24" t="s">
        <v>9</v>
      </c>
      <c r="F6" s="30">
        <f t="shared" si="1"/>
        <v>6</v>
      </c>
      <c r="G6" s="18"/>
      <c r="H6" s="27"/>
      <c r="I6" s="2"/>
      <c r="J6" s="2"/>
      <c r="K6" s="2"/>
      <c r="L6" s="2"/>
      <c r="M6" s="2"/>
      <c r="N6" s="62"/>
      <c r="O6" s="169"/>
      <c r="P6" s="26"/>
      <c r="Q6" s="2"/>
      <c r="R6" s="27"/>
      <c r="S6" s="2">
        <v>1</v>
      </c>
      <c r="T6" s="2">
        <v>1</v>
      </c>
      <c r="U6" s="63">
        <v>1</v>
      </c>
      <c r="V6" s="26">
        <v>1</v>
      </c>
      <c r="W6" s="170"/>
      <c r="X6" s="170"/>
      <c r="Y6" s="58"/>
      <c r="Z6" s="2">
        <v>1</v>
      </c>
      <c r="AA6" s="64">
        <v>1</v>
      </c>
      <c r="AB6" s="2"/>
      <c r="AC6" s="2"/>
      <c r="AE6" s="17"/>
      <c r="AF6" s="17"/>
    </row>
    <row r="7" spans="1:32" ht="15" customHeight="1">
      <c r="A7" s="4">
        <f t="shared" si="0"/>
        <v>1</v>
      </c>
      <c r="B7" s="164"/>
      <c r="C7" s="158"/>
      <c r="D7" s="24">
        <v>4</v>
      </c>
      <c r="E7" s="24" t="s">
        <v>18</v>
      </c>
      <c r="F7" s="30">
        <f t="shared" si="1"/>
        <v>12</v>
      </c>
      <c r="G7" s="18"/>
      <c r="H7" s="27"/>
      <c r="I7" s="2"/>
      <c r="J7" s="2"/>
      <c r="K7" s="2"/>
      <c r="L7" s="2"/>
      <c r="M7" s="2"/>
      <c r="N7" s="62"/>
      <c r="O7" s="169"/>
      <c r="P7" s="26"/>
      <c r="Q7" s="2"/>
      <c r="R7" s="27"/>
      <c r="S7" s="2"/>
      <c r="T7" s="2">
        <v>1.5</v>
      </c>
      <c r="U7" s="63">
        <v>1.5</v>
      </c>
      <c r="V7" s="26">
        <v>1.5</v>
      </c>
      <c r="W7" s="170"/>
      <c r="X7" s="170"/>
      <c r="Y7" s="58">
        <v>1.5</v>
      </c>
      <c r="Z7" s="2">
        <v>1.5</v>
      </c>
      <c r="AA7" s="64">
        <v>1.5</v>
      </c>
      <c r="AB7" s="2">
        <v>1.5</v>
      </c>
      <c r="AC7" s="2">
        <v>1.5</v>
      </c>
      <c r="AE7" s="17"/>
      <c r="AF7" s="17"/>
    </row>
    <row r="8" spans="1:32" ht="15" customHeight="1">
      <c r="A8" s="4">
        <f t="shared" si="0"/>
        <v>1.5</v>
      </c>
      <c r="B8" s="163" t="s">
        <v>68</v>
      </c>
      <c r="C8" s="171" t="s">
        <v>69</v>
      </c>
      <c r="D8" s="20">
        <v>1</v>
      </c>
      <c r="E8" s="20" t="s">
        <v>9</v>
      </c>
      <c r="F8" s="65">
        <f t="shared" si="1"/>
        <v>5</v>
      </c>
      <c r="G8" s="18"/>
      <c r="H8" s="23"/>
      <c r="I8" s="21"/>
      <c r="J8" s="21"/>
      <c r="K8" s="21"/>
      <c r="L8" s="21"/>
      <c r="M8" s="21"/>
      <c r="N8" s="66"/>
      <c r="O8" s="169"/>
      <c r="P8" s="22"/>
      <c r="Q8" s="21"/>
      <c r="R8" s="23"/>
      <c r="S8" s="21">
        <v>1</v>
      </c>
      <c r="T8" s="21">
        <v>1</v>
      </c>
      <c r="U8" s="59">
        <v>1</v>
      </c>
      <c r="V8" s="22">
        <v>1</v>
      </c>
      <c r="W8" s="170"/>
      <c r="X8" s="170"/>
      <c r="Y8" s="58"/>
      <c r="Z8" s="21">
        <v>1</v>
      </c>
      <c r="AA8" s="60"/>
      <c r="AB8" s="21"/>
      <c r="AC8" s="21"/>
      <c r="AE8" s="17"/>
      <c r="AF8" s="17"/>
    </row>
    <row r="9" spans="1:32" ht="15" customHeight="1">
      <c r="A9" s="4">
        <f t="shared" si="0"/>
        <v>1</v>
      </c>
      <c r="B9" s="163"/>
      <c r="C9" s="171"/>
      <c r="D9" s="20">
        <v>8</v>
      </c>
      <c r="E9" s="20" t="s">
        <v>12</v>
      </c>
      <c r="F9" s="65">
        <f t="shared" si="1"/>
        <v>40</v>
      </c>
      <c r="G9" s="18">
        <v>1</v>
      </c>
      <c r="H9" s="23"/>
      <c r="I9" s="21"/>
      <c r="J9" s="21"/>
      <c r="K9" s="21"/>
      <c r="L9" s="21"/>
      <c r="M9" s="21"/>
      <c r="N9" s="66"/>
      <c r="O9" s="169"/>
      <c r="P9" s="22"/>
      <c r="Q9" s="21"/>
      <c r="R9" s="23"/>
      <c r="S9" s="21"/>
      <c r="T9" s="21">
        <v>5</v>
      </c>
      <c r="U9" s="59">
        <v>5</v>
      </c>
      <c r="V9" s="22">
        <v>5</v>
      </c>
      <c r="W9" s="170"/>
      <c r="X9" s="170"/>
      <c r="Y9" s="58">
        <v>5</v>
      </c>
      <c r="Z9" s="21">
        <v>5</v>
      </c>
      <c r="AA9" s="60">
        <v>5</v>
      </c>
      <c r="AB9" s="21">
        <v>5</v>
      </c>
      <c r="AC9" s="21">
        <v>5</v>
      </c>
      <c r="AE9" s="17"/>
      <c r="AF9" s="17"/>
    </row>
    <row r="10" spans="1:32" ht="15" customHeight="1">
      <c r="A10" s="4">
        <f t="shared" si="0"/>
        <v>1.5</v>
      </c>
      <c r="B10" s="164" t="s">
        <v>70</v>
      </c>
      <c r="C10" s="158" t="s">
        <v>71</v>
      </c>
      <c r="D10" s="24">
        <v>1</v>
      </c>
      <c r="E10" s="24" t="s">
        <v>9</v>
      </c>
      <c r="F10" s="30">
        <f t="shared" si="1"/>
        <v>5</v>
      </c>
      <c r="G10" s="18"/>
      <c r="H10" s="27"/>
      <c r="I10" s="2"/>
      <c r="J10" s="2"/>
      <c r="K10" s="2"/>
      <c r="L10" s="2"/>
      <c r="M10" s="2">
        <v>1</v>
      </c>
      <c r="N10" s="62">
        <v>1</v>
      </c>
      <c r="O10" s="169"/>
      <c r="P10" s="26">
        <v>1</v>
      </c>
      <c r="Q10" s="2">
        <v>1</v>
      </c>
      <c r="R10" s="27">
        <v>1</v>
      </c>
      <c r="S10" s="2"/>
      <c r="T10" s="2"/>
      <c r="U10" s="63"/>
      <c r="V10" s="26"/>
      <c r="W10" s="170"/>
      <c r="X10" s="170"/>
      <c r="Y10" s="58"/>
      <c r="Z10" s="2"/>
      <c r="AA10" s="64"/>
      <c r="AB10" s="2"/>
      <c r="AC10" s="2"/>
      <c r="AE10" s="17"/>
      <c r="AF10" s="17"/>
    </row>
    <row r="11" spans="1:32" ht="15" customHeight="1">
      <c r="A11" s="4">
        <f t="shared" si="0"/>
        <v>1</v>
      </c>
      <c r="B11" s="164"/>
      <c r="C11" s="158"/>
      <c r="D11" s="24">
        <v>4</v>
      </c>
      <c r="E11" s="24" t="s">
        <v>18</v>
      </c>
      <c r="F11" s="30">
        <f t="shared" si="1"/>
        <v>12</v>
      </c>
      <c r="G11" s="18"/>
      <c r="H11" s="27"/>
      <c r="I11" s="2"/>
      <c r="J11" s="67"/>
      <c r="K11" s="67">
        <v>1.5</v>
      </c>
      <c r="L11" s="67">
        <v>1.5</v>
      </c>
      <c r="M11" s="67">
        <v>1.5</v>
      </c>
      <c r="N11" s="68">
        <v>1.5</v>
      </c>
      <c r="O11" s="169"/>
      <c r="P11" s="69">
        <v>1.5</v>
      </c>
      <c r="Q11" s="67">
        <v>1.5</v>
      </c>
      <c r="R11" s="27">
        <v>1.5</v>
      </c>
      <c r="S11" s="2">
        <v>1.5</v>
      </c>
      <c r="T11" s="2"/>
      <c r="U11" s="63"/>
      <c r="V11" s="26"/>
      <c r="W11" s="170"/>
      <c r="X11" s="170"/>
      <c r="Y11" s="58"/>
      <c r="Z11" s="2"/>
      <c r="AA11" s="64"/>
      <c r="AB11" s="2"/>
      <c r="AC11" s="2"/>
      <c r="AE11" s="17"/>
      <c r="AF11" s="17"/>
    </row>
    <row r="12" spans="1:32" ht="15" customHeight="1">
      <c r="A12" s="4">
        <f t="shared" si="0"/>
        <v>1.5</v>
      </c>
      <c r="B12" s="163" t="s">
        <v>72</v>
      </c>
      <c r="C12" s="171" t="s">
        <v>73</v>
      </c>
      <c r="D12" s="20">
        <v>1</v>
      </c>
      <c r="E12" s="20" t="s">
        <v>9</v>
      </c>
      <c r="F12" s="65">
        <f t="shared" si="1"/>
        <v>1</v>
      </c>
      <c r="G12" s="18"/>
      <c r="H12" s="23">
        <v>1</v>
      </c>
      <c r="I12" s="21"/>
      <c r="J12" s="21"/>
      <c r="K12" s="21"/>
      <c r="L12" s="21"/>
      <c r="M12" s="21"/>
      <c r="N12" s="66"/>
      <c r="O12" s="169"/>
      <c r="P12" s="22"/>
      <c r="Q12" s="21"/>
      <c r="R12" s="23"/>
      <c r="S12" s="21"/>
      <c r="T12" s="21"/>
      <c r="U12" s="59"/>
      <c r="V12" s="22"/>
      <c r="W12" s="170"/>
      <c r="X12" s="170"/>
      <c r="Y12" s="58"/>
      <c r="Z12" s="21"/>
      <c r="AA12" s="60"/>
      <c r="AB12" s="21"/>
      <c r="AC12" s="21"/>
      <c r="AE12" s="17"/>
      <c r="AF12" s="17"/>
    </row>
    <row r="13" spans="1:32" ht="15" customHeight="1">
      <c r="A13" s="4">
        <f t="shared" si="0"/>
        <v>1</v>
      </c>
      <c r="B13" s="163"/>
      <c r="C13" s="171"/>
      <c r="D13" s="20">
        <v>4</v>
      </c>
      <c r="E13" s="20" t="s">
        <v>18</v>
      </c>
      <c r="F13" s="65">
        <f t="shared" si="1"/>
        <v>30</v>
      </c>
      <c r="G13" s="18">
        <v>3</v>
      </c>
      <c r="H13" s="23"/>
      <c r="I13" s="21">
        <v>3</v>
      </c>
      <c r="J13" s="21">
        <v>3</v>
      </c>
      <c r="K13" s="21">
        <v>3</v>
      </c>
      <c r="L13" s="21">
        <v>3</v>
      </c>
      <c r="M13" s="21">
        <v>3</v>
      </c>
      <c r="N13" s="66">
        <v>3</v>
      </c>
      <c r="O13" s="169"/>
      <c r="P13" s="22">
        <v>3</v>
      </c>
      <c r="Q13" s="21">
        <v>3</v>
      </c>
      <c r="R13" s="23">
        <v>3</v>
      </c>
      <c r="S13" s="21">
        <v>3</v>
      </c>
      <c r="T13" s="21"/>
      <c r="U13" s="59"/>
      <c r="V13" s="22"/>
      <c r="W13" s="170"/>
      <c r="X13" s="170"/>
      <c r="Y13" s="58"/>
      <c r="Z13" s="21"/>
      <c r="AA13" s="60"/>
      <c r="AB13" s="21"/>
      <c r="AC13" s="21"/>
      <c r="AE13" s="17"/>
      <c r="AF13" s="17"/>
    </row>
    <row r="14" spans="1:32" ht="15" customHeight="1">
      <c r="A14" s="4">
        <f t="shared" si="0"/>
        <v>1.5</v>
      </c>
      <c r="B14" s="164" t="s">
        <v>74</v>
      </c>
      <c r="C14" s="158" t="s">
        <v>75</v>
      </c>
      <c r="D14" s="24">
        <v>1</v>
      </c>
      <c r="E14" s="24" t="s">
        <v>9</v>
      </c>
      <c r="F14" s="30">
        <f t="shared" si="1"/>
        <v>15</v>
      </c>
      <c r="G14" s="18"/>
      <c r="H14" s="27"/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62">
        <v>1</v>
      </c>
      <c r="O14" s="169"/>
      <c r="P14" s="26">
        <v>1</v>
      </c>
      <c r="Q14" s="2">
        <v>1</v>
      </c>
      <c r="R14" s="27">
        <v>1</v>
      </c>
      <c r="S14" s="2">
        <v>1</v>
      </c>
      <c r="T14" s="2">
        <v>1</v>
      </c>
      <c r="U14" s="63">
        <v>1</v>
      </c>
      <c r="V14" s="26">
        <v>1</v>
      </c>
      <c r="W14" s="170"/>
      <c r="X14" s="170"/>
      <c r="Y14" s="58"/>
      <c r="Z14" s="2">
        <v>1</v>
      </c>
      <c r="AA14" s="64">
        <v>1</v>
      </c>
      <c r="AB14" s="2"/>
      <c r="AC14" s="2"/>
      <c r="AE14" s="17"/>
      <c r="AF14" s="17"/>
    </row>
    <row r="15" spans="1:32" ht="15" customHeight="1">
      <c r="A15" s="4">
        <f t="shared" si="0"/>
        <v>1</v>
      </c>
      <c r="B15" s="164"/>
      <c r="C15" s="158"/>
      <c r="D15" s="24">
        <v>8</v>
      </c>
      <c r="E15" s="24" t="s">
        <v>12</v>
      </c>
      <c r="F15" s="30">
        <f t="shared" si="1"/>
        <v>27</v>
      </c>
      <c r="G15" s="18">
        <v>4</v>
      </c>
      <c r="H15" s="27"/>
      <c r="I15" s="2"/>
      <c r="J15" s="2">
        <v>2</v>
      </c>
      <c r="K15" s="2">
        <v>2</v>
      </c>
      <c r="L15" s="2">
        <v>2</v>
      </c>
      <c r="M15" s="2">
        <v>2</v>
      </c>
      <c r="N15" s="62">
        <v>2</v>
      </c>
      <c r="O15" s="169"/>
      <c r="P15" s="26">
        <v>2</v>
      </c>
      <c r="Q15" s="2">
        <v>2</v>
      </c>
      <c r="R15" s="27">
        <v>2</v>
      </c>
      <c r="S15" s="2">
        <v>2</v>
      </c>
      <c r="T15" s="2">
        <v>1.5</v>
      </c>
      <c r="U15" s="63">
        <v>1.5</v>
      </c>
      <c r="V15" s="26">
        <v>1.5</v>
      </c>
      <c r="W15" s="170"/>
      <c r="X15" s="170"/>
      <c r="Y15" s="58">
        <v>1.5</v>
      </c>
      <c r="Z15" s="2">
        <v>1.5</v>
      </c>
      <c r="AA15" s="64">
        <v>1.5</v>
      </c>
      <c r="AB15" s="2"/>
      <c r="AC15" s="2"/>
      <c r="AE15" s="17"/>
      <c r="AF15" s="17"/>
    </row>
    <row r="16" spans="1:32" ht="15" customHeight="1">
      <c r="A16" s="4">
        <f t="shared" si="0"/>
        <v>1</v>
      </c>
      <c r="B16" s="163" t="s">
        <v>76</v>
      </c>
      <c r="C16" s="157" t="s">
        <v>77</v>
      </c>
      <c r="D16" s="11">
        <v>4</v>
      </c>
      <c r="E16" s="11" t="s">
        <v>15</v>
      </c>
      <c r="F16" s="12">
        <f t="shared" si="1"/>
        <v>18</v>
      </c>
      <c r="G16" s="18"/>
      <c r="H16" s="15"/>
      <c r="I16" s="3">
        <v>2</v>
      </c>
      <c r="J16" s="3">
        <v>2</v>
      </c>
      <c r="K16" s="3">
        <v>2</v>
      </c>
      <c r="L16" s="3">
        <v>2</v>
      </c>
      <c r="M16" s="3">
        <v>2</v>
      </c>
      <c r="N16" s="51">
        <v>2</v>
      </c>
      <c r="O16" s="169"/>
      <c r="P16" s="14">
        <v>2</v>
      </c>
      <c r="Q16" s="3">
        <v>2</v>
      </c>
      <c r="R16" s="15">
        <v>2</v>
      </c>
      <c r="S16" s="3"/>
      <c r="T16" s="3"/>
      <c r="U16" s="59"/>
      <c r="V16" s="14"/>
      <c r="W16" s="170"/>
      <c r="X16" s="170"/>
      <c r="Y16" s="58"/>
      <c r="Z16" s="3"/>
      <c r="AA16" s="60"/>
      <c r="AB16" s="3"/>
      <c r="AC16" s="3"/>
      <c r="AE16" s="17"/>
      <c r="AF16" s="17"/>
    </row>
    <row r="17" spans="1:32" ht="15" customHeight="1">
      <c r="A17" s="4">
        <f t="shared" si="0"/>
        <v>1</v>
      </c>
      <c r="B17" s="163"/>
      <c r="C17" s="157"/>
      <c r="D17" s="11">
        <v>8</v>
      </c>
      <c r="E17" s="11" t="s">
        <v>12</v>
      </c>
      <c r="F17" s="12">
        <f t="shared" si="1"/>
        <v>16</v>
      </c>
      <c r="G17" s="18">
        <v>2</v>
      </c>
      <c r="H17" s="15"/>
      <c r="I17" s="3"/>
      <c r="J17" s="3">
        <v>2</v>
      </c>
      <c r="K17" s="3">
        <v>2</v>
      </c>
      <c r="L17" s="3">
        <v>2</v>
      </c>
      <c r="M17" s="3">
        <v>2</v>
      </c>
      <c r="N17" s="51">
        <v>2</v>
      </c>
      <c r="O17" s="169"/>
      <c r="P17" s="14">
        <v>2</v>
      </c>
      <c r="Q17" s="3">
        <v>2</v>
      </c>
      <c r="R17" s="15">
        <v>2</v>
      </c>
      <c r="S17" s="3"/>
      <c r="T17" s="3"/>
      <c r="U17" s="59"/>
      <c r="V17" s="14"/>
      <c r="W17" s="170"/>
      <c r="X17" s="170"/>
      <c r="Y17" s="58"/>
      <c r="Z17" s="3"/>
      <c r="AA17" s="60"/>
      <c r="AB17" s="3"/>
      <c r="AC17" s="3"/>
      <c r="AE17" s="17"/>
      <c r="AF17" s="17"/>
    </row>
    <row r="18" spans="1:32" ht="15" customHeight="1">
      <c r="A18" s="4">
        <f t="shared" si="0"/>
        <v>1</v>
      </c>
      <c r="B18" s="61" t="s">
        <v>78</v>
      </c>
      <c r="C18" s="2" t="s">
        <v>79</v>
      </c>
      <c r="D18" s="24">
        <v>8</v>
      </c>
      <c r="E18" s="24" t="s">
        <v>12</v>
      </c>
      <c r="F18" s="30">
        <f t="shared" si="1"/>
        <v>14</v>
      </c>
      <c r="G18" s="18"/>
      <c r="H18" s="27"/>
      <c r="I18" s="2"/>
      <c r="J18" s="2"/>
      <c r="K18" s="2"/>
      <c r="L18" s="2"/>
      <c r="M18" s="2"/>
      <c r="N18" s="62"/>
      <c r="O18" s="169"/>
      <c r="P18" s="26"/>
      <c r="Q18" s="2"/>
      <c r="R18" s="27"/>
      <c r="S18" s="2"/>
      <c r="T18" s="2">
        <v>2</v>
      </c>
      <c r="U18" s="63">
        <v>2</v>
      </c>
      <c r="V18" s="26">
        <v>2</v>
      </c>
      <c r="W18" s="170"/>
      <c r="X18" s="170"/>
      <c r="Y18" s="58"/>
      <c r="Z18" s="2">
        <v>2</v>
      </c>
      <c r="AA18" s="64">
        <v>2</v>
      </c>
      <c r="AB18" s="2">
        <v>2</v>
      </c>
      <c r="AC18" s="2">
        <v>2</v>
      </c>
      <c r="AE18" s="17"/>
      <c r="AF18" s="17"/>
    </row>
    <row r="19" spans="1:32" ht="15" customHeight="1">
      <c r="A19" s="4">
        <f t="shared" si="0"/>
        <v>1</v>
      </c>
      <c r="B19" s="50" t="s">
        <v>80</v>
      </c>
      <c r="C19" s="3" t="s">
        <v>81</v>
      </c>
      <c r="D19" s="11">
        <v>4</v>
      </c>
      <c r="E19" s="11" t="s">
        <v>15</v>
      </c>
      <c r="F19" s="12">
        <f t="shared" si="1"/>
        <v>14</v>
      </c>
      <c r="G19" s="18"/>
      <c r="H19" s="15"/>
      <c r="I19" s="3"/>
      <c r="J19" s="3"/>
      <c r="K19" s="3"/>
      <c r="L19" s="3"/>
      <c r="M19" s="3"/>
      <c r="N19" s="51"/>
      <c r="O19" s="169"/>
      <c r="P19" s="14"/>
      <c r="Q19" s="3"/>
      <c r="R19" s="15"/>
      <c r="S19" s="3"/>
      <c r="T19" s="3">
        <v>2</v>
      </c>
      <c r="U19" s="59">
        <v>2</v>
      </c>
      <c r="V19" s="14">
        <v>2</v>
      </c>
      <c r="W19" s="170"/>
      <c r="X19" s="170"/>
      <c r="Y19" s="58"/>
      <c r="Z19" s="3">
        <v>2</v>
      </c>
      <c r="AA19" s="60">
        <v>2</v>
      </c>
      <c r="AB19" s="3">
        <v>2</v>
      </c>
      <c r="AC19" s="3">
        <v>2</v>
      </c>
      <c r="AE19" s="17"/>
      <c r="AF19" s="17"/>
    </row>
    <row r="20" spans="1:32" ht="15" customHeight="1">
      <c r="A20" s="4">
        <f t="shared" si="0"/>
        <v>1.5</v>
      </c>
      <c r="B20" s="164" t="s">
        <v>82</v>
      </c>
      <c r="C20" s="158" t="s">
        <v>83</v>
      </c>
      <c r="D20" s="24">
        <v>1</v>
      </c>
      <c r="E20" s="24" t="s">
        <v>9</v>
      </c>
      <c r="F20" s="30">
        <f t="shared" si="1"/>
        <v>7</v>
      </c>
      <c r="G20" s="18"/>
      <c r="H20" s="27"/>
      <c r="I20" s="2"/>
      <c r="J20" s="2">
        <v>1</v>
      </c>
      <c r="K20" s="2">
        <v>1</v>
      </c>
      <c r="L20" s="2">
        <v>1</v>
      </c>
      <c r="M20" s="2">
        <v>1</v>
      </c>
      <c r="N20" s="62">
        <v>1</v>
      </c>
      <c r="O20" s="169"/>
      <c r="P20" s="26">
        <v>1</v>
      </c>
      <c r="Q20" s="2">
        <v>1</v>
      </c>
      <c r="R20" s="27"/>
      <c r="S20" s="2"/>
      <c r="T20" s="2"/>
      <c r="U20" s="63"/>
      <c r="V20" s="26"/>
      <c r="W20" s="170"/>
      <c r="X20" s="170"/>
      <c r="Y20" s="58"/>
      <c r="Z20" s="2"/>
      <c r="AA20" s="64"/>
      <c r="AB20" s="2"/>
      <c r="AC20" s="2"/>
      <c r="AE20" s="17"/>
      <c r="AF20" s="17"/>
    </row>
    <row r="21" spans="1:32" ht="15" customHeight="1">
      <c r="A21" s="4">
        <f t="shared" si="0"/>
        <v>1</v>
      </c>
      <c r="B21" s="164"/>
      <c r="C21" s="158"/>
      <c r="D21" s="24">
        <v>4</v>
      </c>
      <c r="E21" s="24" t="s">
        <v>18</v>
      </c>
      <c r="F21" s="30">
        <f t="shared" si="1"/>
        <v>7</v>
      </c>
      <c r="G21" s="18"/>
      <c r="H21" s="27"/>
      <c r="I21" s="2"/>
      <c r="J21" s="2"/>
      <c r="K21" s="2">
        <v>1</v>
      </c>
      <c r="L21" s="2">
        <v>1</v>
      </c>
      <c r="M21" s="2">
        <v>1</v>
      </c>
      <c r="N21" s="62">
        <v>1</v>
      </c>
      <c r="O21" s="169"/>
      <c r="P21" s="26">
        <v>1</v>
      </c>
      <c r="Q21" s="2">
        <v>1</v>
      </c>
      <c r="R21" s="27">
        <v>1</v>
      </c>
      <c r="S21" s="2"/>
      <c r="T21" s="2"/>
      <c r="U21" s="63"/>
      <c r="V21" s="26"/>
      <c r="W21" s="170"/>
      <c r="X21" s="170"/>
      <c r="Y21" s="58"/>
      <c r="Z21" s="2"/>
      <c r="AA21" s="64"/>
      <c r="AB21" s="2"/>
      <c r="AC21" s="2"/>
      <c r="AE21" s="17"/>
      <c r="AF21" s="17"/>
    </row>
    <row r="22" spans="1:32" ht="15" customHeight="1">
      <c r="A22" s="4">
        <f t="shared" si="0"/>
        <v>1</v>
      </c>
      <c r="B22" s="164"/>
      <c r="C22" s="158"/>
      <c r="D22" s="24">
        <v>8</v>
      </c>
      <c r="E22" s="24" t="s">
        <v>12</v>
      </c>
      <c r="F22" s="30">
        <f t="shared" si="1"/>
        <v>7</v>
      </c>
      <c r="G22" s="18"/>
      <c r="H22" s="27"/>
      <c r="I22" s="2"/>
      <c r="J22" s="2"/>
      <c r="K22" s="2"/>
      <c r="L22" s="2"/>
      <c r="M22" s="2"/>
      <c r="N22" s="62"/>
      <c r="O22" s="169"/>
      <c r="P22" s="26"/>
      <c r="Q22" s="2"/>
      <c r="R22" s="27"/>
      <c r="S22" s="2"/>
      <c r="T22" s="2">
        <v>1</v>
      </c>
      <c r="U22" s="63">
        <v>1</v>
      </c>
      <c r="V22" s="26">
        <v>1</v>
      </c>
      <c r="W22" s="170"/>
      <c r="X22" s="170"/>
      <c r="Y22" s="58"/>
      <c r="Z22" s="2">
        <v>1</v>
      </c>
      <c r="AA22" s="64">
        <v>1</v>
      </c>
      <c r="AB22" s="2">
        <v>1</v>
      </c>
      <c r="AC22" s="2">
        <v>1</v>
      </c>
      <c r="AE22" s="17"/>
      <c r="AF22" s="17"/>
    </row>
    <row r="23" spans="1:32" ht="15" customHeight="1">
      <c r="A23" s="4">
        <f t="shared" si="0"/>
        <v>1.5</v>
      </c>
      <c r="B23" s="163" t="s">
        <v>82</v>
      </c>
      <c r="C23" s="157" t="s">
        <v>84</v>
      </c>
      <c r="D23" s="11">
        <v>1</v>
      </c>
      <c r="E23" s="11" t="s">
        <v>9</v>
      </c>
      <c r="F23" s="12">
        <f t="shared" si="1"/>
        <v>7</v>
      </c>
      <c r="G23" s="18"/>
      <c r="H23" s="15"/>
      <c r="I23" s="3"/>
      <c r="J23" s="3"/>
      <c r="K23" s="3"/>
      <c r="L23" s="3"/>
      <c r="M23" s="3"/>
      <c r="N23" s="51"/>
      <c r="O23" s="169"/>
      <c r="P23" s="14"/>
      <c r="Q23" s="3"/>
      <c r="R23" s="15">
        <v>1</v>
      </c>
      <c r="S23" s="3">
        <v>1</v>
      </c>
      <c r="T23" s="3">
        <v>1</v>
      </c>
      <c r="U23" s="59">
        <v>1</v>
      </c>
      <c r="V23" s="14">
        <v>1</v>
      </c>
      <c r="W23" s="170"/>
      <c r="X23" s="170"/>
      <c r="Y23" s="58"/>
      <c r="Z23" s="3">
        <v>1</v>
      </c>
      <c r="AA23" s="60">
        <v>1</v>
      </c>
      <c r="AB23" s="3"/>
      <c r="AC23" s="3"/>
      <c r="AE23" s="17"/>
      <c r="AF23" s="17"/>
    </row>
    <row r="24" spans="1:32" ht="15" customHeight="1">
      <c r="A24" s="4">
        <f t="shared" si="0"/>
        <v>1</v>
      </c>
      <c r="B24" s="163"/>
      <c r="C24" s="157"/>
      <c r="D24" s="11">
        <v>4</v>
      </c>
      <c r="E24" s="11" t="s">
        <v>18</v>
      </c>
      <c r="F24" s="12">
        <f t="shared" si="1"/>
        <v>7</v>
      </c>
      <c r="G24" s="18"/>
      <c r="H24" s="15"/>
      <c r="I24" s="3"/>
      <c r="J24" s="3"/>
      <c r="K24" s="3"/>
      <c r="L24" s="3"/>
      <c r="M24" s="3"/>
      <c r="N24" s="51"/>
      <c r="O24" s="169"/>
      <c r="P24" s="14"/>
      <c r="Q24" s="3"/>
      <c r="R24" s="15"/>
      <c r="S24" s="3"/>
      <c r="T24" s="3">
        <v>1</v>
      </c>
      <c r="U24" s="59">
        <v>1</v>
      </c>
      <c r="V24" s="14">
        <v>1</v>
      </c>
      <c r="W24" s="170"/>
      <c r="X24" s="170"/>
      <c r="Y24" s="58"/>
      <c r="Z24" s="3">
        <v>1</v>
      </c>
      <c r="AA24" s="60">
        <v>1</v>
      </c>
      <c r="AB24" s="3">
        <v>1</v>
      </c>
      <c r="AC24" s="3">
        <v>1</v>
      </c>
      <c r="AE24" s="17"/>
      <c r="AF24" s="17"/>
    </row>
    <row r="25" spans="1:32" ht="15" customHeight="1">
      <c r="A25" s="4">
        <f t="shared" si="0"/>
        <v>1</v>
      </c>
      <c r="B25" s="163"/>
      <c r="C25" s="157"/>
      <c r="D25" s="11">
        <v>8</v>
      </c>
      <c r="E25" s="11" t="s">
        <v>12</v>
      </c>
      <c r="F25" s="12">
        <f t="shared" si="1"/>
        <v>7</v>
      </c>
      <c r="G25" s="18">
        <v>5</v>
      </c>
      <c r="H25" s="15"/>
      <c r="I25" s="3"/>
      <c r="J25" s="3"/>
      <c r="K25" s="3"/>
      <c r="L25" s="3"/>
      <c r="M25" s="3"/>
      <c r="N25" s="51"/>
      <c r="O25" s="169"/>
      <c r="P25" s="14"/>
      <c r="Q25" s="3"/>
      <c r="R25" s="15"/>
      <c r="S25" s="3"/>
      <c r="T25" s="3">
        <v>1</v>
      </c>
      <c r="U25" s="59">
        <v>1</v>
      </c>
      <c r="V25" s="14">
        <v>1</v>
      </c>
      <c r="W25" s="170"/>
      <c r="X25" s="170"/>
      <c r="Y25" s="58"/>
      <c r="Z25" s="3">
        <v>1</v>
      </c>
      <c r="AA25" s="60">
        <v>1</v>
      </c>
      <c r="AB25" s="3">
        <v>1</v>
      </c>
      <c r="AC25" s="3">
        <v>1</v>
      </c>
      <c r="AE25" s="17"/>
      <c r="AF25" s="17"/>
    </row>
    <row r="26" spans="1:32" ht="15" customHeight="1">
      <c r="A26" s="4">
        <f t="shared" si="0"/>
        <v>1.5</v>
      </c>
      <c r="B26" s="164" t="s">
        <v>85</v>
      </c>
      <c r="C26" s="158" t="s">
        <v>86</v>
      </c>
      <c r="D26" s="24">
        <v>1</v>
      </c>
      <c r="E26" s="24" t="s">
        <v>9</v>
      </c>
      <c r="F26" s="30">
        <f t="shared" si="1"/>
        <v>4</v>
      </c>
      <c r="G26" s="18"/>
      <c r="H26" s="27"/>
      <c r="I26" s="2">
        <v>1</v>
      </c>
      <c r="J26" s="2">
        <v>1</v>
      </c>
      <c r="K26" s="2">
        <v>1</v>
      </c>
      <c r="L26" s="2">
        <v>1</v>
      </c>
      <c r="M26" s="2"/>
      <c r="N26" s="62"/>
      <c r="O26" s="169"/>
      <c r="P26" s="26"/>
      <c r="Q26" s="2"/>
      <c r="R26" s="27"/>
      <c r="S26" s="2"/>
      <c r="T26" s="2"/>
      <c r="U26" s="63"/>
      <c r="V26" s="26"/>
      <c r="W26" s="170"/>
      <c r="X26" s="170"/>
      <c r="Y26" s="58"/>
      <c r="Z26" s="2"/>
      <c r="AA26" s="64"/>
      <c r="AB26" s="2"/>
      <c r="AC26" s="2"/>
      <c r="AE26" s="17"/>
      <c r="AF26" s="17"/>
    </row>
    <row r="27" spans="1:32" ht="15" customHeight="1">
      <c r="A27" s="4">
        <f t="shared" si="0"/>
        <v>1</v>
      </c>
      <c r="B27" s="164"/>
      <c r="C27" s="158"/>
      <c r="D27" s="24">
        <v>4</v>
      </c>
      <c r="E27" s="24" t="s">
        <v>18</v>
      </c>
      <c r="F27" s="30">
        <f t="shared" si="1"/>
        <v>16</v>
      </c>
      <c r="G27" s="18"/>
      <c r="H27" s="27"/>
      <c r="I27" s="2"/>
      <c r="J27" s="2">
        <v>2</v>
      </c>
      <c r="K27" s="2">
        <v>2</v>
      </c>
      <c r="L27" s="2">
        <v>2</v>
      </c>
      <c r="M27" s="2">
        <v>2</v>
      </c>
      <c r="N27" s="62">
        <v>2</v>
      </c>
      <c r="O27" s="169"/>
      <c r="P27" s="26">
        <v>2</v>
      </c>
      <c r="Q27" s="2">
        <v>2</v>
      </c>
      <c r="R27" s="27">
        <v>2</v>
      </c>
      <c r="S27" s="2"/>
      <c r="T27" s="2"/>
      <c r="U27" s="63"/>
      <c r="V27" s="26"/>
      <c r="W27" s="170"/>
      <c r="X27" s="170"/>
      <c r="Y27" s="58"/>
      <c r="Z27" s="2"/>
      <c r="AA27" s="64"/>
      <c r="AB27" s="2"/>
      <c r="AC27" s="2"/>
      <c r="AE27" s="17"/>
      <c r="AF27" s="17"/>
    </row>
    <row r="28" spans="1:32" ht="15" customHeight="1">
      <c r="A28" s="4">
        <f t="shared" si="0"/>
        <v>1</v>
      </c>
      <c r="B28" s="163" t="s">
        <v>87</v>
      </c>
      <c r="C28" s="157" t="s">
        <v>35</v>
      </c>
      <c r="D28" s="11">
        <v>4</v>
      </c>
      <c r="E28" s="11" t="s">
        <v>15</v>
      </c>
      <c r="F28" s="12">
        <f t="shared" si="1"/>
        <v>16</v>
      </c>
      <c r="G28" s="18"/>
      <c r="H28" s="15"/>
      <c r="I28" s="3"/>
      <c r="J28" s="3">
        <v>2</v>
      </c>
      <c r="K28" s="3">
        <v>2</v>
      </c>
      <c r="L28" s="3">
        <v>2</v>
      </c>
      <c r="M28" s="3">
        <v>2</v>
      </c>
      <c r="N28" s="51">
        <v>2</v>
      </c>
      <c r="O28" s="169"/>
      <c r="P28" s="14">
        <v>2</v>
      </c>
      <c r="Q28" s="3">
        <v>2</v>
      </c>
      <c r="R28" s="15">
        <v>2</v>
      </c>
      <c r="S28" s="3"/>
      <c r="T28" s="3"/>
      <c r="U28" s="59"/>
      <c r="V28" s="14"/>
      <c r="W28" s="170"/>
      <c r="X28" s="170"/>
      <c r="Y28" s="58"/>
      <c r="Z28" s="3"/>
      <c r="AA28" s="60"/>
      <c r="AB28" s="3"/>
      <c r="AC28" s="3"/>
      <c r="AE28" s="17"/>
      <c r="AF28" s="17"/>
    </row>
    <row r="29" spans="1:32" ht="15" customHeight="1">
      <c r="A29" s="4">
        <f t="shared" si="0"/>
        <v>1</v>
      </c>
      <c r="B29" s="163"/>
      <c r="C29" s="157"/>
      <c r="D29" s="11">
        <v>8</v>
      </c>
      <c r="E29" s="11" t="s">
        <v>12</v>
      </c>
      <c r="F29" s="12">
        <f t="shared" si="1"/>
        <v>14</v>
      </c>
      <c r="G29" s="18"/>
      <c r="H29" s="15"/>
      <c r="I29" s="3"/>
      <c r="J29" s="3"/>
      <c r="K29" s="3"/>
      <c r="L29" s="3"/>
      <c r="M29" s="3"/>
      <c r="N29" s="51"/>
      <c r="O29" s="169"/>
      <c r="P29" s="14"/>
      <c r="Q29" s="3"/>
      <c r="R29" s="15"/>
      <c r="S29" s="3"/>
      <c r="T29" s="3">
        <v>2</v>
      </c>
      <c r="U29" s="59">
        <v>2</v>
      </c>
      <c r="V29" s="14">
        <v>2</v>
      </c>
      <c r="W29" s="170"/>
      <c r="X29" s="170"/>
      <c r="Y29" s="58"/>
      <c r="Z29" s="3">
        <v>2</v>
      </c>
      <c r="AA29" s="60">
        <v>2</v>
      </c>
      <c r="AB29" s="3">
        <v>2</v>
      </c>
      <c r="AC29" s="3">
        <v>2</v>
      </c>
      <c r="AE29" s="17"/>
      <c r="AF29" s="17"/>
    </row>
    <row r="30" spans="1:32" ht="15" customHeight="1">
      <c r="A30" s="4">
        <f t="shared" si="0"/>
        <v>1</v>
      </c>
      <c r="B30" s="166" t="s">
        <v>88</v>
      </c>
      <c r="C30" s="167" t="s">
        <v>37</v>
      </c>
      <c r="D30" s="24">
        <v>4</v>
      </c>
      <c r="E30" s="24" t="s">
        <v>15</v>
      </c>
      <c r="F30" s="30">
        <f t="shared" si="1"/>
        <v>16</v>
      </c>
      <c r="G30" s="18"/>
      <c r="H30" s="27"/>
      <c r="I30" s="2"/>
      <c r="J30" s="2">
        <v>2</v>
      </c>
      <c r="K30" s="2">
        <v>2</v>
      </c>
      <c r="L30" s="2">
        <v>2</v>
      </c>
      <c r="M30" s="2">
        <v>2</v>
      </c>
      <c r="N30" s="62">
        <v>2</v>
      </c>
      <c r="O30" s="169"/>
      <c r="P30" s="26">
        <v>2</v>
      </c>
      <c r="Q30" s="2">
        <v>2</v>
      </c>
      <c r="R30" s="27">
        <v>2</v>
      </c>
      <c r="S30" s="2"/>
      <c r="T30" s="2"/>
      <c r="U30" s="63"/>
      <c r="V30" s="26"/>
      <c r="W30" s="170"/>
      <c r="X30" s="170"/>
      <c r="Y30" s="58"/>
      <c r="Z30" s="2"/>
      <c r="AA30" s="64"/>
      <c r="AB30" s="2"/>
      <c r="AC30" s="2"/>
      <c r="AE30" s="17"/>
      <c r="AF30" s="17"/>
    </row>
    <row r="31" spans="1:32" ht="15" customHeight="1">
      <c r="A31" s="4">
        <f t="shared" si="0"/>
        <v>1</v>
      </c>
      <c r="B31" s="166"/>
      <c r="C31" s="167"/>
      <c r="D31" s="71">
        <v>4</v>
      </c>
      <c r="E31" s="71" t="s">
        <v>18</v>
      </c>
      <c r="F31" s="72">
        <f t="shared" si="1"/>
        <v>14</v>
      </c>
      <c r="G31" s="73"/>
      <c r="H31" s="74"/>
      <c r="I31" s="70"/>
      <c r="J31" s="70"/>
      <c r="K31" s="70"/>
      <c r="L31" s="70"/>
      <c r="M31" s="70"/>
      <c r="N31" s="75"/>
      <c r="O31" s="169"/>
      <c r="P31" s="76"/>
      <c r="Q31" s="70"/>
      <c r="R31" s="74"/>
      <c r="S31" s="70"/>
      <c r="T31" s="70">
        <v>2</v>
      </c>
      <c r="U31" s="63">
        <v>2</v>
      </c>
      <c r="V31" s="76">
        <v>2</v>
      </c>
      <c r="W31" s="170"/>
      <c r="X31" s="170"/>
      <c r="Y31" s="77"/>
      <c r="Z31" s="70">
        <v>2</v>
      </c>
      <c r="AA31" s="64">
        <v>2</v>
      </c>
      <c r="AB31" s="70">
        <v>2</v>
      </c>
      <c r="AC31" s="70">
        <v>2</v>
      </c>
      <c r="AE31" s="17"/>
      <c r="AF31" s="17"/>
    </row>
    <row r="32" spans="1:32" ht="15" customHeight="1">
      <c r="A32" s="4">
        <f t="shared" si="0"/>
        <v>1.5</v>
      </c>
      <c r="B32" s="163" t="s">
        <v>89</v>
      </c>
      <c r="C32" s="157" t="s">
        <v>39</v>
      </c>
      <c r="D32" s="12">
        <v>1</v>
      </c>
      <c r="E32" s="12" t="s">
        <v>9</v>
      </c>
      <c r="F32" s="78">
        <f t="shared" si="1"/>
        <v>2</v>
      </c>
      <c r="G32" s="79"/>
      <c r="H32" s="3"/>
      <c r="I32" s="3">
        <v>2</v>
      </c>
      <c r="J32" s="3"/>
      <c r="K32" s="3"/>
      <c r="L32" s="3"/>
      <c r="M32" s="3"/>
      <c r="N32" s="15"/>
      <c r="O32" s="169"/>
      <c r="P32" s="3"/>
      <c r="Q32" s="3"/>
      <c r="R32" s="3"/>
      <c r="S32" s="3"/>
      <c r="T32" s="3"/>
      <c r="U32" s="59"/>
      <c r="V32" s="14"/>
      <c r="W32" s="170"/>
      <c r="X32" s="170"/>
      <c r="Y32" s="58"/>
      <c r="Z32" s="3"/>
      <c r="AA32" s="60"/>
      <c r="AB32" s="3"/>
      <c r="AC32" s="3"/>
      <c r="AE32" s="17"/>
      <c r="AF32" s="17"/>
    </row>
    <row r="33" spans="1:32" ht="15" customHeight="1">
      <c r="A33" s="4">
        <f t="shared" si="0"/>
        <v>1</v>
      </c>
      <c r="B33" s="163"/>
      <c r="C33" s="157"/>
      <c r="D33" s="12">
        <v>4</v>
      </c>
      <c r="E33" s="12" t="s">
        <v>18</v>
      </c>
      <c r="F33" s="12">
        <f t="shared" si="1"/>
        <v>4</v>
      </c>
      <c r="G33" s="13"/>
      <c r="H33" s="3"/>
      <c r="I33" s="3">
        <v>4</v>
      </c>
      <c r="J33" s="3"/>
      <c r="K33" s="3"/>
      <c r="L33" s="3"/>
      <c r="M33" s="3"/>
      <c r="N33" s="15"/>
      <c r="O33" s="169"/>
      <c r="P33" s="3"/>
      <c r="Q33" s="3"/>
      <c r="R33" s="3"/>
      <c r="S33" s="3"/>
      <c r="T33" s="3"/>
      <c r="U33" s="59"/>
      <c r="V33" s="14"/>
      <c r="W33" s="170"/>
      <c r="X33" s="170"/>
      <c r="Y33" s="58"/>
      <c r="Z33" s="3"/>
      <c r="AA33" s="60"/>
      <c r="AB33" s="3"/>
      <c r="AC33" s="3"/>
      <c r="AE33" s="17"/>
      <c r="AF33" s="17"/>
    </row>
    <row r="34" spans="1:32" ht="15" customHeight="1">
      <c r="A34" s="4">
        <f t="shared" si="0"/>
        <v>1.5</v>
      </c>
      <c r="B34" s="164" t="s">
        <v>89</v>
      </c>
      <c r="C34" s="158" t="s">
        <v>90</v>
      </c>
      <c r="D34" s="30">
        <v>1</v>
      </c>
      <c r="E34" s="30" t="s">
        <v>9</v>
      </c>
      <c r="F34" s="30">
        <f t="shared" si="1"/>
        <v>1</v>
      </c>
      <c r="G34" s="13"/>
      <c r="H34" s="2"/>
      <c r="I34" s="2">
        <v>1</v>
      </c>
      <c r="J34" s="2"/>
      <c r="K34" s="2"/>
      <c r="L34" s="2"/>
      <c r="M34" s="2"/>
      <c r="N34" s="27"/>
      <c r="O34" s="169"/>
      <c r="P34" s="2"/>
      <c r="Q34" s="2"/>
      <c r="R34" s="2"/>
      <c r="S34" s="2"/>
      <c r="T34" s="2"/>
      <c r="U34" s="63"/>
      <c r="V34" s="26"/>
      <c r="W34" s="170"/>
      <c r="X34" s="170"/>
      <c r="Y34" s="58"/>
      <c r="Z34" s="2"/>
      <c r="AA34" s="64"/>
      <c r="AB34" s="2"/>
      <c r="AC34" s="2"/>
      <c r="AE34" s="17"/>
      <c r="AF34" s="17"/>
    </row>
    <row r="35" spans="1:32" ht="15" customHeight="1">
      <c r="A35" s="4">
        <f t="shared" si="0"/>
        <v>1</v>
      </c>
      <c r="B35" s="164"/>
      <c r="C35" s="158"/>
      <c r="D35" s="30">
        <v>4</v>
      </c>
      <c r="E35" s="30" t="s">
        <v>15</v>
      </c>
      <c r="F35" s="30">
        <f t="shared" si="1"/>
        <v>3</v>
      </c>
      <c r="G35" s="13"/>
      <c r="H35" s="2"/>
      <c r="I35" s="2">
        <v>3</v>
      </c>
      <c r="J35" s="2"/>
      <c r="K35" s="2"/>
      <c r="L35" s="2"/>
      <c r="M35" s="2"/>
      <c r="N35" s="27"/>
      <c r="O35" s="169"/>
      <c r="P35" s="2"/>
      <c r="Q35" s="2"/>
      <c r="R35" s="2"/>
      <c r="S35" s="2"/>
      <c r="T35" s="2"/>
      <c r="U35" s="63"/>
      <c r="V35" s="26"/>
      <c r="W35" s="170"/>
      <c r="X35" s="170"/>
      <c r="Y35" s="58"/>
      <c r="Z35" s="2"/>
      <c r="AA35" s="64"/>
      <c r="AB35" s="2"/>
      <c r="AC35" s="2"/>
      <c r="AE35" s="17"/>
      <c r="AF35" s="17"/>
    </row>
    <row r="36" spans="1:32" ht="15" customHeight="1">
      <c r="A36" s="4">
        <f t="shared" si="0"/>
        <v>1</v>
      </c>
      <c r="B36" s="163" t="s">
        <v>89</v>
      </c>
      <c r="C36" s="165" t="s">
        <v>91</v>
      </c>
      <c r="D36" s="12">
        <v>4</v>
      </c>
      <c r="E36" s="12" t="s">
        <v>18</v>
      </c>
      <c r="F36" s="12">
        <f t="shared" si="1"/>
        <v>5</v>
      </c>
      <c r="G36" s="13">
        <v>6</v>
      </c>
      <c r="H36" s="3"/>
      <c r="I36" s="3"/>
      <c r="J36" s="3">
        <v>1</v>
      </c>
      <c r="K36" s="3">
        <v>1</v>
      </c>
      <c r="L36" s="3">
        <v>1</v>
      </c>
      <c r="M36" s="3">
        <v>1</v>
      </c>
      <c r="N36" s="15">
        <v>1</v>
      </c>
      <c r="O36" s="169"/>
      <c r="P36" s="3"/>
      <c r="Q36" s="3"/>
      <c r="R36" s="3"/>
      <c r="S36" s="3"/>
      <c r="T36" s="3"/>
      <c r="U36" s="59"/>
      <c r="V36" s="14"/>
      <c r="W36" s="170"/>
      <c r="X36" s="170"/>
      <c r="Y36" s="58"/>
      <c r="Z36" s="3"/>
      <c r="AA36" s="60"/>
      <c r="AB36" s="3"/>
      <c r="AC36" s="3"/>
      <c r="AE36" s="17"/>
      <c r="AF36" s="17"/>
    </row>
    <row r="37" spans="1:32" ht="15" customHeight="1">
      <c r="A37" s="4">
        <f t="shared" si="0"/>
        <v>1</v>
      </c>
      <c r="B37" s="163"/>
      <c r="C37" s="165"/>
      <c r="D37" s="12">
        <v>8</v>
      </c>
      <c r="E37" s="12" t="s">
        <v>12</v>
      </c>
      <c r="F37" s="12">
        <f t="shared" si="1"/>
        <v>5</v>
      </c>
      <c r="G37" s="13" t="s">
        <v>41</v>
      </c>
      <c r="H37" s="3"/>
      <c r="I37" s="3"/>
      <c r="J37" s="3"/>
      <c r="K37" s="3"/>
      <c r="L37" s="3"/>
      <c r="M37" s="3"/>
      <c r="N37" s="15"/>
      <c r="O37" s="169"/>
      <c r="P37" s="3"/>
      <c r="Q37" s="3"/>
      <c r="R37" s="3"/>
      <c r="S37" s="3"/>
      <c r="T37" s="3">
        <v>1</v>
      </c>
      <c r="U37" s="59">
        <v>1</v>
      </c>
      <c r="V37" s="14">
        <v>1</v>
      </c>
      <c r="W37" s="170"/>
      <c r="X37" s="170"/>
      <c r="Y37" s="58"/>
      <c r="Z37" s="3">
        <v>1</v>
      </c>
      <c r="AA37" s="60">
        <v>1</v>
      </c>
      <c r="AB37" s="3"/>
      <c r="AC37" s="3"/>
      <c r="AE37" s="17"/>
      <c r="AF37" s="17"/>
    </row>
    <row r="38" spans="1:32" ht="15" customHeight="1"/>
    <row r="39" spans="1:32" ht="15" customHeight="1">
      <c r="AE39" s="35" t="s">
        <v>92</v>
      </c>
      <c r="AF39" s="34">
        <f>SUMPRODUCT(A2:A37,F2:F37,AE2:AE37)</f>
        <v>0</v>
      </c>
    </row>
    <row r="40" spans="1:32" ht="15" customHeight="1">
      <c r="T40" s="152" t="s">
        <v>93</v>
      </c>
      <c r="U40" s="152"/>
      <c r="V40" s="152"/>
      <c r="W40" s="152"/>
      <c r="X40" s="152"/>
      <c r="Y40" s="152"/>
    </row>
    <row r="41" spans="1:32" ht="15" customHeight="1">
      <c r="T41" s="152" t="s">
        <v>94</v>
      </c>
      <c r="U41" s="152"/>
      <c r="V41" s="152"/>
      <c r="W41" s="152"/>
      <c r="X41" s="152"/>
      <c r="Y41" s="152"/>
    </row>
    <row r="42" spans="1:32" ht="15" customHeight="1">
      <c r="T42" s="152" t="s">
        <v>45</v>
      </c>
      <c r="U42" s="152"/>
      <c r="V42" s="152"/>
      <c r="W42" s="152"/>
      <c r="X42" s="152"/>
      <c r="Y42" s="152"/>
    </row>
    <row r="43" spans="1:32" ht="15" customHeight="1">
      <c r="T43" s="152" t="s">
        <v>47</v>
      </c>
      <c r="U43" s="152"/>
      <c r="V43" s="152"/>
      <c r="W43" s="152"/>
      <c r="X43" s="152"/>
      <c r="Y43" s="152"/>
    </row>
    <row r="44" spans="1:32" ht="15" customHeight="1">
      <c r="T44" s="152" t="s">
        <v>95</v>
      </c>
      <c r="U44" s="152"/>
      <c r="V44" s="152"/>
      <c r="W44" s="152"/>
      <c r="X44" s="152"/>
      <c r="Y44" s="152"/>
    </row>
    <row r="45" spans="1:32" ht="15" customHeight="1">
      <c r="T45" s="152" t="s">
        <v>96</v>
      </c>
      <c r="U45" s="152"/>
      <c r="V45" s="152"/>
      <c r="W45" s="152"/>
      <c r="X45" s="152"/>
      <c r="Y45" s="152"/>
    </row>
    <row r="46" spans="1:32" ht="15" customHeight="1"/>
    <row r="47" spans="1:32" ht="15" customHeight="1"/>
    <row r="48" spans="1:32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</sheetData>
  <sheetProtection password="DBAF" sheet="1" objects="1" scenarios="1"/>
  <mergeCells count="40">
    <mergeCell ref="B1:C1"/>
    <mergeCell ref="B2:B5"/>
    <mergeCell ref="C2:C3"/>
    <mergeCell ref="O2:O37"/>
    <mergeCell ref="W2:X37"/>
    <mergeCell ref="C4:C5"/>
    <mergeCell ref="B6:B7"/>
    <mergeCell ref="C6:C7"/>
    <mergeCell ref="B8:B9"/>
    <mergeCell ref="C8:C9"/>
    <mergeCell ref="B10:B11"/>
    <mergeCell ref="C10:C11"/>
    <mergeCell ref="B12:B13"/>
    <mergeCell ref="C12:C13"/>
    <mergeCell ref="B14:B15"/>
    <mergeCell ref="C14:C15"/>
    <mergeCell ref="B16:B17"/>
    <mergeCell ref="C16:C17"/>
    <mergeCell ref="B20:B22"/>
    <mergeCell ref="C20:C22"/>
    <mergeCell ref="B23:B25"/>
    <mergeCell ref="C23:C25"/>
    <mergeCell ref="B26:B27"/>
    <mergeCell ref="C26:C27"/>
    <mergeCell ref="B28:B29"/>
    <mergeCell ref="C28:C29"/>
    <mergeCell ref="B30:B31"/>
    <mergeCell ref="C30:C31"/>
    <mergeCell ref="B32:B33"/>
    <mergeCell ref="C32:C33"/>
    <mergeCell ref="B34:B35"/>
    <mergeCell ref="C34:C35"/>
    <mergeCell ref="B36:B37"/>
    <mergeCell ref="C36:C37"/>
    <mergeCell ref="T45:Y45"/>
    <mergeCell ref="T40:Y40"/>
    <mergeCell ref="T41:Y41"/>
    <mergeCell ref="T42:Y42"/>
    <mergeCell ref="T43:Y43"/>
    <mergeCell ref="T44:Y44"/>
  </mergeCells>
  <conditionalFormatting sqref="E2:E37">
    <cfRule type="expression" dxfId="4" priority="2">
      <formula>AE2&gt;0</formula>
    </cfRule>
  </conditionalFormatting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3"/>
  <dimension ref="A1:AMJ86"/>
  <sheetViews>
    <sheetView topLeftCell="B1" zoomScaleNormal="100" workbookViewId="0">
      <pane ySplit="1" topLeftCell="A2" activePane="bottomLeft" state="frozen"/>
      <selection activeCell="C18" sqref="C18:C19"/>
      <selection pane="bottomLeft" activeCell="B2" sqref="B2:B3"/>
    </sheetView>
  </sheetViews>
  <sheetFormatPr baseColWidth="10" defaultColWidth="9.875" defaultRowHeight="14.25"/>
  <cols>
    <col min="1" max="1" width="5.25" style="4" hidden="1" customWidth="1"/>
    <col min="2" max="2" width="14.625" style="4" customWidth="1"/>
    <col min="3" max="3" width="63.625" style="4" customWidth="1"/>
    <col min="4" max="28" width="4.75" style="4" customWidth="1"/>
    <col min="29" max="29" width="12.75" style="4" customWidth="1"/>
    <col min="30" max="30" width="10.125" style="4" customWidth="1"/>
    <col min="31" max="1024" width="9.875" style="4"/>
  </cols>
  <sheetData>
    <row r="1" spans="1:30" ht="108" customHeight="1">
      <c r="B1" s="175" t="s">
        <v>97</v>
      </c>
      <c r="C1" s="175"/>
      <c r="D1" s="5" t="s">
        <v>2</v>
      </c>
      <c r="E1" s="6" t="s">
        <v>3</v>
      </c>
      <c r="F1" s="6" t="s">
        <v>4</v>
      </c>
      <c r="G1" s="7" t="s">
        <v>0</v>
      </c>
      <c r="H1" s="8">
        <v>36</v>
      </c>
      <c r="I1" s="8">
        <v>37</v>
      </c>
      <c r="J1" s="8">
        <v>38</v>
      </c>
      <c r="K1" s="8">
        <v>39</v>
      </c>
      <c r="L1" s="8">
        <v>40</v>
      </c>
      <c r="M1" s="8">
        <v>41</v>
      </c>
      <c r="N1" s="8">
        <v>42</v>
      </c>
      <c r="O1" s="9">
        <v>43</v>
      </c>
      <c r="P1" s="8">
        <v>44</v>
      </c>
      <c r="Q1" s="8">
        <v>45</v>
      </c>
      <c r="R1" s="8">
        <v>46</v>
      </c>
      <c r="S1" s="8">
        <v>47</v>
      </c>
      <c r="T1" s="8">
        <v>48</v>
      </c>
      <c r="U1" s="8">
        <v>49</v>
      </c>
      <c r="V1" s="8">
        <v>50</v>
      </c>
      <c r="W1" s="8">
        <v>51</v>
      </c>
      <c r="X1" s="9">
        <v>52</v>
      </c>
      <c r="Y1" s="9">
        <v>1</v>
      </c>
      <c r="Z1" s="9">
        <v>2</v>
      </c>
      <c r="AA1" s="9">
        <v>3</v>
      </c>
      <c r="AC1" s="10" t="s">
        <v>5</v>
      </c>
      <c r="AD1" s="10" t="s">
        <v>6</v>
      </c>
    </row>
    <row r="2" spans="1:30" ht="15" customHeight="1">
      <c r="A2" s="4">
        <f>IF(E2="CM",1.5,1)</f>
        <v>1.5</v>
      </c>
      <c r="B2" s="173" t="s">
        <v>98</v>
      </c>
      <c r="C2" s="157" t="s">
        <v>99</v>
      </c>
      <c r="D2" s="11">
        <v>1</v>
      </c>
      <c r="E2" s="11" t="s">
        <v>9</v>
      </c>
      <c r="F2" s="12">
        <f t="shared" ref="F2:F37" si="0">SUM(H2:AA2)</f>
        <v>8</v>
      </c>
      <c r="G2" s="18"/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14">
        <v>1</v>
      </c>
      <c r="O2" s="3">
        <v>1</v>
      </c>
      <c r="P2" s="170"/>
      <c r="Q2" s="3"/>
      <c r="R2" s="3"/>
      <c r="S2" s="3"/>
      <c r="T2" s="3"/>
      <c r="U2" s="3"/>
      <c r="V2" s="14"/>
      <c r="W2" s="3"/>
      <c r="X2" s="170"/>
      <c r="Y2" s="170"/>
      <c r="Z2" s="15"/>
      <c r="AA2" s="3"/>
      <c r="AC2" s="17"/>
      <c r="AD2" s="17"/>
    </row>
    <row r="3" spans="1:30" ht="15" customHeight="1">
      <c r="A3" s="4">
        <f>IF(E3="CM",1.5,1)</f>
        <v>1</v>
      </c>
      <c r="B3" s="173"/>
      <c r="C3" s="157"/>
      <c r="D3" s="11">
        <v>8</v>
      </c>
      <c r="E3" s="11" t="s">
        <v>12</v>
      </c>
      <c r="F3" s="12">
        <f t="shared" si="0"/>
        <v>28</v>
      </c>
      <c r="G3" s="18"/>
      <c r="H3" s="3"/>
      <c r="I3" s="3">
        <v>4</v>
      </c>
      <c r="J3" s="3">
        <v>4</v>
      </c>
      <c r="K3" s="3">
        <v>4</v>
      </c>
      <c r="L3" s="3">
        <v>4</v>
      </c>
      <c r="M3" s="3">
        <v>4</v>
      </c>
      <c r="N3" s="14">
        <v>4</v>
      </c>
      <c r="O3" s="3">
        <v>4</v>
      </c>
      <c r="P3" s="170"/>
      <c r="Q3" s="3"/>
      <c r="R3" s="3"/>
      <c r="S3" s="3"/>
      <c r="T3" s="3"/>
      <c r="U3" s="3"/>
      <c r="V3" s="14"/>
      <c r="W3" s="3"/>
      <c r="X3" s="170"/>
      <c r="Y3" s="170"/>
      <c r="Z3" s="15"/>
      <c r="AA3" s="3"/>
      <c r="AC3" s="17"/>
      <c r="AD3" s="17"/>
    </row>
    <row r="4" spans="1:30" ht="15" customHeight="1">
      <c r="A4" s="4">
        <f>IF(E4="CM",1.5,1)</f>
        <v>1</v>
      </c>
      <c r="B4" s="81" t="s">
        <v>100</v>
      </c>
      <c r="C4" s="82" t="s">
        <v>99</v>
      </c>
      <c r="D4" s="24">
        <v>8</v>
      </c>
      <c r="E4" s="24" t="s">
        <v>12</v>
      </c>
      <c r="F4" s="30">
        <f t="shared" si="0"/>
        <v>21</v>
      </c>
      <c r="G4" s="18">
        <v>1</v>
      </c>
      <c r="H4" s="2"/>
      <c r="I4" s="2"/>
      <c r="J4" s="2"/>
      <c r="K4" s="2"/>
      <c r="L4" s="2"/>
      <c r="M4" s="2"/>
      <c r="N4" s="26"/>
      <c r="O4" s="2"/>
      <c r="P4" s="170"/>
      <c r="Q4" s="2">
        <v>3</v>
      </c>
      <c r="R4" s="2">
        <v>3</v>
      </c>
      <c r="S4" s="2">
        <v>3</v>
      </c>
      <c r="T4" s="2">
        <v>3</v>
      </c>
      <c r="U4" s="2">
        <v>3</v>
      </c>
      <c r="V4" s="26">
        <v>3</v>
      </c>
      <c r="W4" s="2">
        <v>3</v>
      </c>
      <c r="X4" s="170"/>
      <c r="Y4" s="170"/>
      <c r="Z4" s="27"/>
      <c r="AA4" s="2"/>
      <c r="AC4" s="17"/>
      <c r="AD4" s="17"/>
    </row>
    <row r="5" spans="1:30" ht="15" customHeight="1">
      <c r="A5" s="4">
        <f>IF(E5="CM",1.5,1)</f>
        <v>1</v>
      </c>
      <c r="B5" s="80" t="s">
        <v>101</v>
      </c>
      <c r="C5" s="3" t="s">
        <v>102</v>
      </c>
      <c r="D5" s="11">
        <v>8</v>
      </c>
      <c r="E5" s="11" t="s">
        <v>12</v>
      </c>
      <c r="F5" s="12">
        <f t="shared" si="0"/>
        <v>21</v>
      </c>
      <c r="G5" s="18"/>
      <c r="H5" s="3"/>
      <c r="I5" s="3"/>
      <c r="J5" s="3"/>
      <c r="K5" s="3"/>
      <c r="L5" s="3"/>
      <c r="M5" s="3"/>
      <c r="N5" s="14"/>
      <c r="O5" s="3"/>
      <c r="P5" s="170"/>
      <c r="Q5" s="3">
        <v>3</v>
      </c>
      <c r="R5" s="3">
        <v>3</v>
      </c>
      <c r="S5" s="3">
        <v>3</v>
      </c>
      <c r="T5" s="3">
        <v>3</v>
      </c>
      <c r="U5" s="3">
        <v>3</v>
      </c>
      <c r="V5" s="14">
        <v>3</v>
      </c>
      <c r="W5" s="3">
        <v>3</v>
      </c>
      <c r="X5" s="170"/>
      <c r="Y5" s="170"/>
      <c r="Z5" s="15"/>
      <c r="AA5" s="3"/>
      <c r="AC5" s="17"/>
      <c r="AD5" s="17"/>
    </row>
    <row r="6" spans="1:30" ht="15" customHeight="1">
      <c r="A6" s="4">
        <f>IF(E6="CM",1.5,1)</f>
        <v>1</v>
      </c>
      <c r="B6" s="174" t="s">
        <v>103</v>
      </c>
      <c r="C6" s="82" t="s">
        <v>104</v>
      </c>
      <c r="D6" s="24">
        <v>1</v>
      </c>
      <c r="E6" s="24" t="s">
        <v>18</v>
      </c>
      <c r="F6" s="30">
        <f t="shared" si="0"/>
        <v>21</v>
      </c>
      <c r="G6" s="18"/>
      <c r="H6" s="2"/>
      <c r="I6" s="2"/>
      <c r="J6" s="2"/>
      <c r="K6" s="2"/>
      <c r="L6" s="2"/>
      <c r="M6" s="2"/>
      <c r="N6" s="26"/>
      <c r="O6" s="2"/>
      <c r="P6" s="170"/>
      <c r="Q6" s="2">
        <v>3</v>
      </c>
      <c r="R6" s="2">
        <v>3</v>
      </c>
      <c r="S6" s="2">
        <v>3</v>
      </c>
      <c r="T6" s="2">
        <v>3</v>
      </c>
      <c r="U6" s="2">
        <v>3</v>
      </c>
      <c r="V6" s="26">
        <v>3</v>
      </c>
      <c r="W6" s="2">
        <v>3</v>
      </c>
      <c r="X6" s="170"/>
      <c r="Y6" s="170"/>
      <c r="Z6" s="27"/>
      <c r="AA6" s="2"/>
      <c r="AC6" s="17"/>
      <c r="AD6" s="17"/>
    </row>
    <row r="7" spans="1:30" ht="15" customHeight="1">
      <c r="A7" s="4">
        <v>1</v>
      </c>
      <c r="B7" s="174"/>
      <c r="C7" s="82" t="s">
        <v>105</v>
      </c>
      <c r="D7" s="24">
        <v>2</v>
      </c>
      <c r="E7" s="24" t="s">
        <v>18</v>
      </c>
      <c r="F7" s="30">
        <f t="shared" si="0"/>
        <v>21</v>
      </c>
      <c r="G7" s="18"/>
      <c r="H7" s="2"/>
      <c r="I7" s="2"/>
      <c r="J7" s="2"/>
      <c r="K7" s="2"/>
      <c r="L7" s="2"/>
      <c r="M7" s="2"/>
      <c r="N7" s="26"/>
      <c r="O7" s="2"/>
      <c r="P7" s="170"/>
      <c r="Q7" s="2">
        <v>3</v>
      </c>
      <c r="R7" s="2">
        <v>3</v>
      </c>
      <c r="S7" s="2">
        <v>3</v>
      </c>
      <c r="T7" s="2">
        <v>3</v>
      </c>
      <c r="U7" s="2">
        <v>3</v>
      </c>
      <c r="V7" s="26">
        <v>3</v>
      </c>
      <c r="W7" s="2">
        <v>3</v>
      </c>
      <c r="X7" s="170"/>
      <c r="Y7" s="170"/>
      <c r="Z7" s="27"/>
      <c r="AA7" s="2"/>
      <c r="AC7" s="17"/>
      <c r="AD7" s="17"/>
    </row>
    <row r="8" spans="1:30" ht="15" customHeight="1">
      <c r="A8" s="4">
        <f>IF(E8="CM",1.5,1)</f>
        <v>1</v>
      </c>
      <c r="B8" s="174"/>
      <c r="C8" s="82" t="s">
        <v>106</v>
      </c>
      <c r="D8" s="24">
        <v>1</v>
      </c>
      <c r="E8" s="24" t="s">
        <v>18</v>
      </c>
      <c r="F8" s="30">
        <f t="shared" si="0"/>
        <v>21</v>
      </c>
      <c r="G8" s="18"/>
      <c r="H8" s="2"/>
      <c r="I8" s="2"/>
      <c r="J8" s="2"/>
      <c r="K8" s="2"/>
      <c r="L8" s="2"/>
      <c r="M8" s="2"/>
      <c r="N8" s="26"/>
      <c r="O8" s="2"/>
      <c r="P8" s="170"/>
      <c r="Q8" s="2">
        <v>3</v>
      </c>
      <c r="R8" s="2">
        <v>3</v>
      </c>
      <c r="S8" s="2">
        <v>3</v>
      </c>
      <c r="T8" s="2">
        <v>3</v>
      </c>
      <c r="U8" s="2">
        <v>3</v>
      </c>
      <c r="V8" s="26">
        <v>3</v>
      </c>
      <c r="W8" s="2">
        <v>3</v>
      </c>
      <c r="X8" s="170"/>
      <c r="Y8" s="170"/>
      <c r="Z8" s="27"/>
      <c r="AA8" s="2"/>
      <c r="AC8" s="17"/>
      <c r="AD8" s="17"/>
    </row>
    <row r="9" spans="1:30" ht="15" customHeight="1">
      <c r="A9" s="4">
        <f>IF(E9="CM",1.5,1)</f>
        <v>1.5</v>
      </c>
      <c r="B9" s="173" t="s">
        <v>107</v>
      </c>
      <c r="C9" s="157" t="s">
        <v>108</v>
      </c>
      <c r="D9" s="11">
        <v>1</v>
      </c>
      <c r="E9" s="11" t="s">
        <v>9</v>
      </c>
      <c r="F9" s="12">
        <f t="shared" si="0"/>
        <v>4</v>
      </c>
      <c r="G9" s="18"/>
      <c r="H9" s="3">
        <v>1</v>
      </c>
      <c r="I9" s="3">
        <v>1</v>
      </c>
      <c r="J9" s="3">
        <v>1</v>
      </c>
      <c r="K9" s="3">
        <v>1</v>
      </c>
      <c r="L9" s="3"/>
      <c r="M9" s="3"/>
      <c r="N9" s="14"/>
      <c r="O9" s="3"/>
      <c r="P9" s="170"/>
      <c r="Q9" s="3"/>
      <c r="R9" s="3"/>
      <c r="S9" s="3"/>
      <c r="T9" s="3"/>
      <c r="U9" s="3"/>
      <c r="V9" s="14"/>
      <c r="W9" s="3"/>
      <c r="X9" s="170"/>
      <c r="Y9" s="170"/>
      <c r="Z9" s="15"/>
      <c r="AA9" s="3"/>
      <c r="AC9" s="17"/>
      <c r="AD9" s="17"/>
    </row>
    <row r="10" spans="1:30" ht="15" customHeight="1">
      <c r="A10" s="4">
        <f>IF(E10="CM",1.5,1)</f>
        <v>1</v>
      </c>
      <c r="B10" s="173"/>
      <c r="C10" s="157"/>
      <c r="D10" s="11">
        <v>4</v>
      </c>
      <c r="E10" s="11" t="s">
        <v>18</v>
      </c>
      <c r="F10" s="12">
        <f t="shared" si="0"/>
        <v>16</v>
      </c>
      <c r="G10" s="18"/>
      <c r="H10" s="3">
        <v>2</v>
      </c>
      <c r="I10" s="3">
        <v>2</v>
      </c>
      <c r="J10" s="3">
        <v>2</v>
      </c>
      <c r="K10" s="3">
        <v>2</v>
      </c>
      <c r="L10" s="3">
        <v>2</v>
      </c>
      <c r="M10" s="3">
        <v>2</v>
      </c>
      <c r="N10" s="14">
        <v>2</v>
      </c>
      <c r="O10" s="3">
        <v>2</v>
      </c>
      <c r="P10" s="170"/>
      <c r="Q10" s="3"/>
      <c r="R10" s="3"/>
      <c r="S10" s="3"/>
      <c r="T10" s="3"/>
      <c r="U10" s="3"/>
      <c r="V10" s="14"/>
      <c r="W10" s="3"/>
      <c r="X10" s="170"/>
      <c r="Y10" s="170"/>
      <c r="Z10" s="15"/>
      <c r="AA10" s="3"/>
      <c r="AC10" s="17"/>
      <c r="AD10" s="17"/>
    </row>
    <row r="11" spans="1:30" ht="15" customHeight="1">
      <c r="A11" s="4">
        <f>IF(E11="CM",1.5,1)</f>
        <v>1</v>
      </c>
      <c r="B11" s="174" t="s">
        <v>109</v>
      </c>
      <c r="C11" s="158" t="s">
        <v>110</v>
      </c>
      <c r="D11" s="24">
        <v>1</v>
      </c>
      <c r="E11" s="24" t="s">
        <v>15</v>
      </c>
      <c r="F11" s="30">
        <f t="shared" si="0"/>
        <v>7</v>
      </c>
      <c r="G11" s="18"/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6">
        <v>1</v>
      </c>
      <c r="O11" s="2"/>
      <c r="P11" s="170"/>
      <c r="Q11" s="2"/>
      <c r="R11" s="2"/>
      <c r="S11" s="2"/>
      <c r="T11" s="2"/>
      <c r="U11" s="2"/>
      <c r="V11" s="26"/>
      <c r="W11" s="2"/>
      <c r="X11" s="170"/>
      <c r="Y11" s="170"/>
      <c r="Z11" s="27"/>
      <c r="AA11" s="2"/>
      <c r="AC11" s="17"/>
      <c r="AD11" s="17"/>
    </row>
    <row r="12" spans="1:30" ht="15" customHeight="1">
      <c r="A12" s="4">
        <f>IF(E12="CM",1.5,1)</f>
        <v>1</v>
      </c>
      <c r="B12" s="174"/>
      <c r="C12" s="158"/>
      <c r="D12" s="24">
        <v>2</v>
      </c>
      <c r="E12" s="24" t="s">
        <v>12</v>
      </c>
      <c r="F12" s="30">
        <f t="shared" si="0"/>
        <v>24</v>
      </c>
      <c r="G12" s="18"/>
      <c r="H12" s="2"/>
      <c r="I12" s="2">
        <v>3.5</v>
      </c>
      <c r="J12" s="2">
        <v>3.5</v>
      </c>
      <c r="K12" s="2">
        <v>3.5</v>
      </c>
      <c r="L12" s="2">
        <v>3.5</v>
      </c>
      <c r="M12" s="2">
        <v>3.5</v>
      </c>
      <c r="N12" s="26">
        <v>3.5</v>
      </c>
      <c r="O12" s="2">
        <v>3</v>
      </c>
      <c r="P12" s="170"/>
      <c r="Q12" s="2"/>
      <c r="R12" s="2"/>
      <c r="S12" s="2"/>
      <c r="T12" s="2"/>
      <c r="U12" s="2"/>
      <c r="V12" s="26"/>
      <c r="W12" s="2"/>
      <c r="X12" s="170"/>
      <c r="Y12" s="170"/>
      <c r="Z12" s="27"/>
      <c r="AA12" s="2"/>
      <c r="AC12" s="17"/>
      <c r="AD12" s="17"/>
    </row>
    <row r="13" spans="1:30" ht="15" customHeight="1">
      <c r="A13" s="4">
        <v>1</v>
      </c>
      <c r="B13" s="174"/>
      <c r="C13" s="158" t="s">
        <v>111</v>
      </c>
      <c r="D13" s="24">
        <v>2</v>
      </c>
      <c r="E13" s="24" t="s">
        <v>15</v>
      </c>
      <c r="F13" s="30">
        <f t="shared" si="0"/>
        <v>7</v>
      </c>
      <c r="G13" s="18"/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6">
        <v>1</v>
      </c>
      <c r="O13" s="2"/>
      <c r="P13" s="170"/>
      <c r="Q13" s="2"/>
      <c r="R13" s="2"/>
      <c r="S13" s="2"/>
      <c r="T13" s="2"/>
      <c r="U13" s="2"/>
      <c r="V13" s="26"/>
      <c r="W13" s="2"/>
      <c r="X13" s="170"/>
      <c r="Y13" s="170"/>
      <c r="Z13" s="27"/>
      <c r="AA13" s="2"/>
      <c r="AC13" s="17"/>
      <c r="AD13" s="17"/>
    </row>
    <row r="14" spans="1:30" ht="15" customHeight="1">
      <c r="A14" s="4">
        <v>1</v>
      </c>
      <c r="B14" s="174"/>
      <c r="C14" s="158"/>
      <c r="D14" s="24">
        <v>4</v>
      </c>
      <c r="E14" s="24" t="s">
        <v>12</v>
      </c>
      <c r="F14" s="30">
        <f t="shared" si="0"/>
        <v>24</v>
      </c>
      <c r="G14" s="18"/>
      <c r="H14" s="2"/>
      <c r="I14" s="2">
        <v>3.5</v>
      </c>
      <c r="J14" s="2">
        <v>3.5</v>
      </c>
      <c r="K14" s="2">
        <v>3.5</v>
      </c>
      <c r="L14" s="2">
        <v>3.5</v>
      </c>
      <c r="M14" s="2">
        <v>3.5</v>
      </c>
      <c r="N14" s="26">
        <v>3.5</v>
      </c>
      <c r="O14" s="2">
        <v>3</v>
      </c>
      <c r="P14" s="170"/>
      <c r="Q14" s="2"/>
      <c r="R14" s="2"/>
      <c r="S14" s="2"/>
      <c r="T14" s="2"/>
      <c r="U14" s="2"/>
      <c r="V14" s="26"/>
      <c r="W14" s="2"/>
      <c r="X14" s="170"/>
      <c r="Y14" s="170"/>
      <c r="Z14" s="27"/>
      <c r="AA14" s="2"/>
      <c r="AC14" s="17"/>
      <c r="AD14" s="17"/>
    </row>
    <row r="15" spans="1:30" ht="15" customHeight="1">
      <c r="A15" s="4">
        <f>IF(E15="CM",1.5,1)</f>
        <v>1</v>
      </c>
      <c r="B15" s="174"/>
      <c r="C15" s="158" t="s">
        <v>112</v>
      </c>
      <c r="D15" s="24">
        <v>1</v>
      </c>
      <c r="E15" s="24" t="s">
        <v>15</v>
      </c>
      <c r="F15" s="30">
        <f t="shared" si="0"/>
        <v>7</v>
      </c>
      <c r="G15" s="18"/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6">
        <v>1</v>
      </c>
      <c r="O15" s="2"/>
      <c r="P15" s="170"/>
      <c r="Q15" s="2"/>
      <c r="R15" s="2"/>
      <c r="S15" s="2"/>
      <c r="T15" s="2"/>
      <c r="U15" s="2"/>
      <c r="V15" s="26"/>
      <c r="W15" s="2"/>
      <c r="X15" s="170"/>
      <c r="Y15" s="170"/>
      <c r="Z15" s="27"/>
      <c r="AA15" s="2"/>
      <c r="AC15" s="17"/>
      <c r="AD15" s="17"/>
    </row>
    <row r="16" spans="1:30" ht="15" customHeight="1">
      <c r="A16" s="4">
        <f>IF(E16="CM",1.5,1)</f>
        <v>1</v>
      </c>
      <c r="B16" s="174"/>
      <c r="C16" s="158"/>
      <c r="D16" s="24">
        <v>2</v>
      </c>
      <c r="E16" s="24" t="s">
        <v>12</v>
      </c>
      <c r="F16" s="30">
        <f t="shared" si="0"/>
        <v>24</v>
      </c>
      <c r="G16" s="18"/>
      <c r="H16" s="2"/>
      <c r="I16" s="2">
        <v>3.5</v>
      </c>
      <c r="J16" s="2">
        <v>3.5</v>
      </c>
      <c r="K16" s="2">
        <v>3.5</v>
      </c>
      <c r="L16" s="2">
        <v>3.5</v>
      </c>
      <c r="M16" s="2">
        <v>3.5</v>
      </c>
      <c r="N16" s="26">
        <v>3.5</v>
      </c>
      <c r="O16" s="2">
        <v>3</v>
      </c>
      <c r="P16" s="170"/>
      <c r="Q16" s="2"/>
      <c r="R16" s="2"/>
      <c r="S16" s="2"/>
      <c r="T16" s="2"/>
      <c r="U16" s="2"/>
      <c r="V16" s="26"/>
      <c r="W16" s="2"/>
      <c r="X16" s="170"/>
      <c r="Y16" s="170"/>
      <c r="Z16" s="27"/>
      <c r="AA16" s="2"/>
      <c r="AC16" s="17"/>
      <c r="AD16" s="17"/>
    </row>
    <row r="17" spans="1:30" ht="15" customHeight="1">
      <c r="A17" s="4">
        <f>IF(E17="CM",1.5,1)</f>
        <v>1</v>
      </c>
      <c r="B17" s="173" t="s">
        <v>113</v>
      </c>
      <c r="C17" s="3" t="s">
        <v>114</v>
      </c>
      <c r="D17" s="11">
        <v>1</v>
      </c>
      <c r="E17" s="11" t="s">
        <v>18</v>
      </c>
      <c r="F17" s="12">
        <f t="shared" si="0"/>
        <v>28</v>
      </c>
      <c r="G17" s="18"/>
      <c r="H17" s="3"/>
      <c r="I17" s="3"/>
      <c r="J17" s="3"/>
      <c r="K17" s="3"/>
      <c r="L17" s="3"/>
      <c r="M17" s="3"/>
      <c r="N17" s="14"/>
      <c r="O17" s="3"/>
      <c r="P17" s="170"/>
      <c r="Q17" s="3">
        <v>4</v>
      </c>
      <c r="R17" s="3">
        <v>4</v>
      </c>
      <c r="S17" s="3">
        <v>4</v>
      </c>
      <c r="T17" s="3">
        <v>4</v>
      </c>
      <c r="U17" s="3">
        <v>4</v>
      </c>
      <c r="V17" s="14">
        <v>4</v>
      </c>
      <c r="W17" s="3">
        <v>4</v>
      </c>
      <c r="X17" s="170"/>
      <c r="Y17" s="170"/>
      <c r="Z17" s="15"/>
      <c r="AA17" s="3"/>
      <c r="AC17" s="17"/>
      <c r="AD17" s="17"/>
    </row>
    <row r="18" spans="1:30" ht="15" customHeight="1">
      <c r="A18" s="4">
        <v>1</v>
      </c>
      <c r="B18" s="173"/>
      <c r="C18" s="3" t="s">
        <v>115</v>
      </c>
      <c r="D18" s="11">
        <v>2</v>
      </c>
      <c r="E18" s="11" t="s">
        <v>18</v>
      </c>
      <c r="F18" s="12">
        <f t="shared" si="0"/>
        <v>28</v>
      </c>
      <c r="G18" s="18"/>
      <c r="H18" s="3"/>
      <c r="I18" s="3"/>
      <c r="J18" s="3"/>
      <c r="K18" s="3"/>
      <c r="L18" s="3"/>
      <c r="M18" s="3"/>
      <c r="N18" s="14"/>
      <c r="O18" s="3"/>
      <c r="P18" s="170"/>
      <c r="Q18" s="3">
        <v>4</v>
      </c>
      <c r="R18" s="3">
        <v>4</v>
      </c>
      <c r="S18" s="3">
        <v>4</v>
      </c>
      <c r="T18" s="3">
        <v>4</v>
      </c>
      <c r="U18" s="3">
        <v>4</v>
      </c>
      <c r="V18" s="14">
        <v>4</v>
      </c>
      <c r="W18" s="3">
        <v>4</v>
      </c>
      <c r="X18" s="170"/>
      <c r="Y18" s="170"/>
      <c r="Z18" s="15"/>
      <c r="AA18" s="3"/>
      <c r="AC18" s="17"/>
      <c r="AD18" s="17"/>
    </row>
    <row r="19" spans="1:30" ht="15" customHeight="1">
      <c r="A19" s="4">
        <f>IF(E19="CM",1.5,1)</f>
        <v>1</v>
      </c>
      <c r="B19" s="173"/>
      <c r="C19" s="3" t="s">
        <v>116</v>
      </c>
      <c r="D19" s="11">
        <v>1</v>
      </c>
      <c r="E19" s="11" t="s">
        <v>18</v>
      </c>
      <c r="F19" s="12">
        <f t="shared" si="0"/>
        <v>28</v>
      </c>
      <c r="G19" s="18"/>
      <c r="H19" s="3"/>
      <c r="I19" s="3"/>
      <c r="J19" s="3"/>
      <c r="K19" s="3"/>
      <c r="L19" s="3"/>
      <c r="M19" s="3"/>
      <c r="N19" s="14"/>
      <c r="O19" s="3"/>
      <c r="P19" s="170"/>
      <c r="Q19" s="3">
        <v>4</v>
      </c>
      <c r="R19" s="3">
        <v>4</v>
      </c>
      <c r="S19" s="3">
        <v>4</v>
      </c>
      <c r="T19" s="3">
        <v>4</v>
      </c>
      <c r="U19" s="3">
        <v>4</v>
      </c>
      <c r="V19" s="14">
        <v>4</v>
      </c>
      <c r="W19" s="3">
        <v>4</v>
      </c>
      <c r="X19" s="170"/>
      <c r="Y19" s="170"/>
      <c r="Z19" s="15"/>
      <c r="AA19" s="3"/>
      <c r="AC19" s="17"/>
      <c r="AD19" s="17"/>
    </row>
    <row r="20" spans="1:30" ht="15" customHeight="1">
      <c r="A20" s="4">
        <f>IF(E20="CM",1.5,1)</f>
        <v>1.5</v>
      </c>
      <c r="B20" s="174" t="s">
        <v>117</v>
      </c>
      <c r="C20" s="158" t="s">
        <v>118</v>
      </c>
      <c r="D20" s="24">
        <v>1</v>
      </c>
      <c r="E20" s="24" t="s">
        <v>9</v>
      </c>
      <c r="F20" s="30">
        <f t="shared" si="0"/>
        <v>1</v>
      </c>
      <c r="G20" s="18"/>
      <c r="H20" s="2">
        <v>1</v>
      </c>
      <c r="I20" s="2"/>
      <c r="J20" s="2"/>
      <c r="K20" s="2"/>
      <c r="L20" s="2"/>
      <c r="M20" s="2"/>
      <c r="N20" s="26"/>
      <c r="O20" s="2"/>
      <c r="P20" s="170"/>
      <c r="Q20" s="2"/>
      <c r="R20" s="2"/>
      <c r="S20" s="2"/>
      <c r="T20" s="2"/>
      <c r="U20" s="2"/>
      <c r="V20" s="26"/>
      <c r="W20" s="2"/>
      <c r="X20" s="170"/>
      <c r="Y20" s="170"/>
      <c r="Z20" s="27"/>
      <c r="AA20" s="2"/>
      <c r="AC20" s="17"/>
      <c r="AD20" s="17"/>
    </row>
    <row r="21" spans="1:30" ht="15" customHeight="1">
      <c r="A21" s="4">
        <f>IF(E21="CM",1.5,1)</f>
        <v>1</v>
      </c>
      <c r="B21" s="174"/>
      <c r="C21" s="158"/>
      <c r="D21" s="24">
        <v>4</v>
      </c>
      <c r="E21" s="24" t="s">
        <v>18</v>
      </c>
      <c r="F21" s="30">
        <f t="shared" si="0"/>
        <v>16</v>
      </c>
      <c r="G21" s="18"/>
      <c r="H21" s="2">
        <v>2</v>
      </c>
      <c r="I21" s="2">
        <v>2</v>
      </c>
      <c r="J21" s="2">
        <v>2</v>
      </c>
      <c r="K21" s="2">
        <v>2</v>
      </c>
      <c r="L21" s="2">
        <v>2</v>
      </c>
      <c r="M21" s="2">
        <v>2</v>
      </c>
      <c r="N21" s="26">
        <v>2</v>
      </c>
      <c r="O21" s="2">
        <v>2</v>
      </c>
      <c r="P21" s="170"/>
      <c r="Q21" s="2"/>
      <c r="R21" s="2"/>
      <c r="S21" s="2"/>
      <c r="T21" s="2"/>
      <c r="U21" s="2"/>
      <c r="V21" s="26"/>
      <c r="W21" s="2"/>
      <c r="X21" s="170"/>
      <c r="Y21" s="170"/>
      <c r="Z21" s="27"/>
      <c r="AA21" s="2"/>
      <c r="AC21" s="17"/>
      <c r="AD21" s="17"/>
    </row>
    <row r="22" spans="1:30" ht="15" customHeight="1">
      <c r="A22" s="4">
        <v>1.5</v>
      </c>
      <c r="B22" s="173" t="s">
        <v>119</v>
      </c>
      <c r="C22" s="157" t="s">
        <v>120</v>
      </c>
      <c r="D22" s="20">
        <v>1</v>
      </c>
      <c r="E22" s="20" t="s">
        <v>9</v>
      </c>
      <c r="F22" s="12">
        <f t="shared" si="0"/>
        <v>4</v>
      </c>
      <c r="G22" s="18"/>
      <c r="H22" s="21"/>
      <c r="I22" s="21"/>
      <c r="J22" s="21"/>
      <c r="K22" s="21"/>
      <c r="L22" s="21"/>
      <c r="M22" s="21"/>
      <c r="N22" s="22"/>
      <c r="O22" s="21">
        <v>1</v>
      </c>
      <c r="P22" s="170"/>
      <c r="Q22" s="21">
        <v>1</v>
      </c>
      <c r="R22" s="21">
        <v>1</v>
      </c>
      <c r="S22" s="21">
        <v>1</v>
      </c>
      <c r="T22" s="21"/>
      <c r="U22" s="21"/>
      <c r="V22" s="22"/>
      <c r="W22" s="21"/>
      <c r="X22" s="170"/>
      <c r="Y22" s="170"/>
      <c r="Z22" s="23"/>
      <c r="AA22" s="21"/>
      <c r="AC22" s="17"/>
      <c r="AD22" s="17"/>
    </row>
    <row r="23" spans="1:30" ht="15" customHeight="1">
      <c r="A23" s="4">
        <f>IF(E23="CM",1.5,1)</f>
        <v>1</v>
      </c>
      <c r="B23" s="173"/>
      <c r="C23" s="157"/>
      <c r="D23" s="11">
        <v>4</v>
      </c>
      <c r="E23" s="11" t="s">
        <v>18</v>
      </c>
      <c r="F23" s="12">
        <f t="shared" si="0"/>
        <v>28</v>
      </c>
      <c r="G23" s="18"/>
      <c r="H23" s="3"/>
      <c r="I23" s="3"/>
      <c r="J23" s="3"/>
      <c r="K23" s="3"/>
      <c r="L23" s="3"/>
      <c r="M23" s="3"/>
      <c r="N23" s="14"/>
      <c r="O23" s="3"/>
      <c r="P23" s="170"/>
      <c r="Q23" s="3">
        <v>4</v>
      </c>
      <c r="R23" s="3">
        <v>4</v>
      </c>
      <c r="S23" s="3">
        <v>4</v>
      </c>
      <c r="T23" s="3">
        <v>4</v>
      </c>
      <c r="U23" s="3">
        <v>4</v>
      </c>
      <c r="V23" s="14">
        <v>4</v>
      </c>
      <c r="W23" s="3">
        <v>4</v>
      </c>
      <c r="X23" s="170"/>
      <c r="Y23" s="170"/>
      <c r="Z23" s="15"/>
      <c r="AA23" s="3"/>
      <c r="AC23" s="17"/>
      <c r="AD23" s="17"/>
    </row>
    <row r="24" spans="1:30" ht="15" customHeight="1">
      <c r="A24" s="4">
        <v>1.5</v>
      </c>
      <c r="B24" s="174" t="s">
        <v>121</v>
      </c>
      <c r="C24" s="158" t="s">
        <v>122</v>
      </c>
      <c r="D24" s="24">
        <v>1</v>
      </c>
      <c r="E24" s="24" t="s">
        <v>9</v>
      </c>
      <c r="F24" s="30">
        <f t="shared" si="0"/>
        <v>4</v>
      </c>
      <c r="G24" s="18"/>
      <c r="H24" s="2">
        <v>1</v>
      </c>
      <c r="I24" s="2"/>
      <c r="J24" s="2">
        <v>1</v>
      </c>
      <c r="K24" s="2"/>
      <c r="L24" s="2">
        <v>1</v>
      </c>
      <c r="M24" s="2"/>
      <c r="N24" s="26">
        <v>1</v>
      </c>
      <c r="O24" s="2"/>
      <c r="P24" s="170"/>
      <c r="Q24" s="2"/>
      <c r="R24" s="2"/>
      <c r="S24" s="2"/>
      <c r="T24" s="2"/>
      <c r="U24" s="2"/>
      <c r="V24" s="26"/>
      <c r="W24" s="2"/>
      <c r="X24" s="170"/>
      <c r="Y24" s="170"/>
      <c r="Z24" s="27"/>
      <c r="AA24" s="2"/>
      <c r="AC24" s="17"/>
      <c r="AD24" s="17"/>
    </row>
    <row r="25" spans="1:30" ht="15" customHeight="1">
      <c r="A25" s="4">
        <f t="shared" ref="A25:A37" si="1">IF(E25="CM",1.5,1)</f>
        <v>1</v>
      </c>
      <c r="B25" s="174"/>
      <c r="C25" s="158"/>
      <c r="D25" s="24">
        <v>4</v>
      </c>
      <c r="E25" s="24" t="s">
        <v>15</v>
      </c>
      <c r="F25" s="30">
        <f t="shared" si="0"/>
        <v>16</v>
      </c>
      <c r="G25" s="18"/>
      <c r="H25" s="2">
        <v>2</v>
      </c>
      <c r="I25" s="2">
        <v>2</v>
      </c>
      <c r="J25" s="2">
        <v>2</v>
      </c>
      <c r="K25" s="2">
        <v>2</v>
      </c>
      <c r="L25" s="2">
        <v>2</v>
      </c>
      <c r="M25" s="2">
        <v>2</v>
      </c>
      <c r="N25" s="26">
        <v>2</v>
      </c>
      <c r="O25" s="2">
        <v>2</v>
      </c>
      <c r="P25" s="170"/>
      <c r="Q25" s="2"/>
      <c r="R25" s="2"/>
      <c r="S25" s="2"/>
      <c r="T25" s="2"/>
      <c r="U25" s="2"/>
      <c r="V25" s="26"/>
      <c r="W25" s="2"/>
      <c r="X25" s="170"/>
      <c r="Y25" s="170"/>
      <c r="Z25" s="27"/>
      <c r="AA25" s="2"/>
      <c r="AC25" s="17"/>
      <c r="AD25" s="17"/>
    </row>
    <row r="26" spans="1:30" ht="15" customHeight="1">
      <c r="A26" s="4">
        <f t="shared" si="1"/>
        <v>1</v>
      </c>
      <c r="B26" s="174"/>
      <c r="C26" s="158"/>
      <c r="D26" s="24">
        <v>8</v>
      </c>
      <c r="E26" s="24" t="s">
        <v>12</v>
      </c>
      <c r="F26" s="30">
        <f t="shared" si="0"/>
        <v>12</v>
      </c>
      <c r="G26" s="18"/>
      <c r="H26" s="2">
        <v>1.5</v>
      </c>
      <c r="I26" s="2">
        <v>1.5</v>
      </c>
      <c r="J26" s="2">
        <v>1.5</v>
      </c>
      <c r="K26" s="2">
        <v>1.5</v>
      </c>
      <c r="L26" s="2">
        <v>1.5</v>
      </c>
      <c r="M26" s="2">
        <v>1.5</v>
      </c>
      <c r="N26" s="26">
        <v>1.5</v>
      </c>
      <c r="O26" s="2">
        <v>1.5</v>
      </c>
      <c r="P26" s="170"/>
      <c r="Q26" s="2"/>
      <c r="R26" s="2"/>
      <c r="S26" s="2"/>
      <c r="T26" s="2"/>
      <c r="U26" s="2"/>
      <c r="V26" s="26"/>
      <c r="W26" s="2"/>
      <c r="X26" s="170"/>
      <c r="Y26" s="170"/>
      <c r="Z26" s="27"/>
      <c r="AA26" s="2"/>
      <c r="AC26" s="17"/>
      <c r="AD26" s="17"/>
    </row>
    <row r="27" spans="1:30" ht="15" customHeight="1">
      <c r="A27" s="4">
        <f t="shared" si="1"/>
        <v>1</v>
      </c>
      <c r="B27" s="80" t="s">
        <v>123</v>
      </c>
      <c r="C27" s="3" t="s">
        <v>124</v>
      </c>
      <c r="D27" s="11">
        <v>4</v>
      </c>
      <c r="E27" s="11" t="s">
        <v>15</v>
      </c>
      <c r="F27" s="12">
        <f t="shared" si="0"/>
        <v>27</v>
      </c>
      <c r="G27" s="18"/>
      <c r="H27" s="3"/>
      <c r="I27" s="3"/>
      <c r="J27" s="3"/>
      <c r="K27" s="3"/>
      <c r="L27" s="3"/>
      <c r="M27" s="3"/>
      <c r="N27" s="14"/>
      <c r="O27" s="3"/>
      <c r="P27" s="170"/>
      <c r="Q27" s="3">
        <v>3</v>
      </c>
      <c r="R27" s="3">
        <v>3</v>
      </c>
      <c r="S27" s="3">
        <v>3</v>
      </c>
      <c r="T27" s="3">
        <v>3</v>
      </c>
      <c r="U27" s="3">
        <v>3</v>
      </c>
      <c r="V27" s="14">
        <v>3</v>
      </c>
      <c r="W27" s="3">
        <v>3</v>
      </c>
      <c r="X27" s="170"/>
      <c r="Y27" s="170"/>
      <c r="Z27" s="15">
        <v>3</v>
      </c>
      <c r="AA27" s="3">
        <v>3</v>
      </c>
      <c r="AC27" s="17"/>
      <c r="AD27" s="17"/>
    </row>
    <row r="28" spans="1:30" ht="15" customHeight="1">
      <c r="A28" s="4">
        <f t="shared" si="1"/>
        <v>1.5</v>
      </c>
      <c r="B28" s="174" t="s">
        <v>125</v>
      </c>
      <c r="C28" s="158" t="s">
        <v>126</v>
      </c>
      <c r="D28" s="24">
        <v>1</v>
      </c>
      <c r="E28" s="24" t="s">
        <v>9</v>
      </c>
      <c r="F28" s="30">
        <f t="shared" si="0"/>
        <v>3</v>
      </c>
      <c r="G28" s="18"/>
      <c r="H28" s="2">
        <v>1</v>
      </c>
      <c r="I28" s="2">
        <v>1</v>
      </c>
      <c r="J28" s="2">
        <v>1</v>
      </c>
      <c r="K28" s="2"/>
      <c r="L28" s="2"/>
      <c r="M28" s="2"/>
      <c r="N28" s="26"/>
      <c r="O28" s="2"/>
      <c r="P28" s="170"/>
      <c r="Q28" s="2"/>
      <c r="R28" s="2"/>
      <c r="S28" s="2"/>
      <c r="T28" s="2"/>
      <c r="U28" s="2"/>
      <c r="V28" s="26"/>
      <c r="W28" s="2"/>
      <c r="X28" s="170"/>
      <c r="Y28" s="170"/>
      <c r="Z28" s="27"/>
      <c r="AA28" s="2"/>
      <c r="AC28" s="17"/>
      <c r="AD28" s="17"/>
    </row>
    <row r="29" spans="1:30" ht="15" customHeight="1">
      <c r="A29" s="4">
        <f t="shared" si="1"/>
        <v>1</v>
      </c>
      <c r="B29" s="174"/>
      <c r="C29" s="158"/>
      <c r="D29" s="24">
        <v>4</v>
      </c>
      <c r="E29" s="24" t="s">
        <v>18</v>
      </c>
      <c r="F29" s="30">
        <f t="shared" si="0"/>
        <v>16</v>
      </c>
      <c r="G29" s="18">
        <v>1</v>
      </c>
      <c r="H29" s="2">
        <v>2</v>
      </c>
      <c r="I29" s="2">
        <v>2</v>
      </c>
      <c r="J29" s="2">
        <v>2</v>
      </c>
      <c r="K29" s="2">
        <v>2</v>
      </c>
      <c r="L29" s="2">
        <v>2</v>
      </c>
      <c r="M29" s="2">
        <v>2</v>
      </c>
      <c r="N29" s="26">
        <v>2</v>
      </c>
      <c r="O29" s="2">
        <v>2</v>
      </c>
      <c r="P29" s="170"/>
      <c r="Q29" s="2"/>
      <c r="R29" s="2"/>
      <c r="S29" s="2"/>
      <c r="T29" s="2"/>
      <c r="U29" s="2"/>
      <c r="V29" s="26"/>
      <c r="W29" s="2"/>
      <c r="X29" s="170"/>
      <c r="Y29" s="170"/>
      <c r="Z29" s="27"/>
      <c r="AA29" s="2"/>
      <c r="AC29" s="17"/>
      <c r="AD29" s="17"/>
    </row>
    <row r="30" spans="1:30" ht="15" customHeight="1">
      <c r="A30" s="4">
        <f t="shared" si="1"/>
        <v>1.5</v>
      </c>
      <c r="B30" s="173" t="s">
        <v>125</v>
      </c>
      <c r="C30" s="157" t="s">
        <v>127</v>
      </c>
      <c r="D30" s="11">
        <v>1</v>
      </c>
      <c r="E30" s="11" t="s">
        <v>9</v>
      </c>
      <c r="F30" s="12">
        <f t="shared" si="0"/>
        <v>6.5</v>
      </c>
      <c r="G30" s="18"/>
      <c r="H30" s="3"/>
      <c r="I30" s="3"/>
      <c r="J30" s="3"/>
      <c r="K30" s="3"/>
      <c r="L30" s="3"/>
      <c r="M30" s="3"/>
      <c r="N30" s="14"/>
      <c r="O30" s="3">
        <v>1</v>
      </c>
      <c r="P30" s="170"/>
      <c r="Q30" s="3">
        <v>1</v>
      </c>
      <c r="R30" s="3">
        <v>1</v>
      </c>
      <c r="S30" s="3">
        <v>1</v>
      </c>
      <c r="T30" s="3"/>
      <c r="U30" s="3"/>
      <c r="V30" s="14"/>
      <c r="W30" s="3"/>
      <c r="X30" s="170"/>
      <c r="Y30" s="170"/>
      <c r="Z30" s="15">
        <v>1.5</v>
      </c>
      <c r="AA30" s="3">
        <v>1</v>
      </c>
      <c r="AC30" s="17"/>
      <c r="AD30" s="17"/>
    </row>
    <row r="31" spans="1:30" ht="15" customHeight="1">
      <c r="A31" s="4">
        <f t="shared" si="1"/>
        <v>1</v>
      </c>
      <c r="B31" s="173"/>
      <c r="C31" s="157"/>
      <c r="D31" s="11">
        <v>4</v>
      </c>
      <c r="E31" s="11" t="s">
        <v>18</v>
      </c>
      <c r="F31" s="12">
        <f t="shared" si="0"/>
        <v>17</v>
      </c>
      <c r="G31" s="18">
        <v>2</v>
      </c>
      <c r="H31" s="3"/>
      <c r="I31" s="3"/>
      <c r="J31" s="3"/>
      <c r="K31" s="3"/>
      <c r="L31" s="3"/>
      <c r="M31" s="3"/>
      <c r="N31" s="14"/>
      <c r="O31" s="3"/>
      <c r="P31" s="170"/>
      <c r="Q31" s="3">
        <v>2</v>
      </c>
      <c r="R31" s="3">
        <v>2</v>
      </c>
      <c r="S31" s="3">
        <v>2</v>
      </c>
      <c r="T31" s="3">
        <v>2</v>
      </c>
      <c r="U31" s="3">
        <v>2</v>
      </c>
      <c r="V31" s="14">
        <v>2</v>
      </c>
      <c r="W31" s="3">
        <v>2</v>
      </c>
      <c r="X31" s="170"/>
      <c r="Y31" s="170"/>
      <c r="Z31" s="15"/>
      <c r="AA31" s="3">
        <v>3</v>
      </c>
      <c r="AC31" s="17"/>
      <c r="AD31" s="17"/>
    </row>
    <row r="32" spans="1:30" ht="15" customHeight="1">
      <c r="A32" s="4">
        <f t="shared" si="1"/>
        <v>1.5</v>
      </c>
      <c r="B32" s="174" t="s">
        <v>128</v>
      </c>
      <c r="C32" s="158" t="s">
        <v>86</v>
      </c>
      <c r="D32" s="24">
        <v>1</v>
      </c>
      <c r="E32" s="24" t="s">
        <v>9</v>
      </c>
      <c r="F32" s="30">
        <f t="shared" si="0"/>
        <v>8</v>
      </c>
      <c r="G32" s="18"/>
      <c r="H32" s="2">
        <v>2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6">
        <v>1</v>
      </c>
      <c r="O32" s="2"/>
      <c r="P32" s="170"/>
      <c r="Q32" s="2"/>
      <c r="R32" s="2"/>
      <c r="S32" s="2"/>
      <c r="T32" s="2"/>
      <c r="U32" s="2"/>
      <c r="V32" s="26"/>
      <c r="W32" s="2"/>
      <c r="X32" s="170"/>
      <c r="Y32" s="170"/>
      <c r="Z32" s="27"/>
      <c r="AA32" s="2"/>
      <c r="AC32" s="17"/>
      <c r="AD32" s="17"/>
    </row>
    <row r="33" spans="1:30" ht="15" customHeight="1">
      <c r="A33" s="4">
        <f t="shared" si="1"/>
        <v>1</v>
      </c>
      <c r="B33" s="174"/>
      <c r="C33" s="158"/>
      <c r="D33" s="24">
        <v>4</v>
      </c>
      <c r="E33" s="24" t="s">
        <v>18</v>
      </c>
      <c r="F33" s="30">
        <f t="shared" si="0"/>
        <v>16</v>
      </c>
      <c r="G33" s="18"/>
      <c r="H33" s="2">
        <v>2</v>
      </c>
      <c r="I33" s="2">
        <v>2</v>
      </c>
      <c r="J33" s="2">
        <v>2</v>
      </c>
      <c r="K33" s="2">
        <v>2</v>
      </c>
      <c r="L33" s="2">
        <v>2</v>
      </c>
      <c r="M33" s="2">
        <v>2</v>
      </c>
      <c r="N33" s="26">
        <v>2</v>
      </c>
      <c r="O33" s="2">
        <v>2</v>
      </c>
      <c r="P33" s="170"/>
      <c r="Q33" s="2"/>
      <c r="R33" s="2"/>
      <c r="S33" s="2"/>
      <c r="T33" s="2"/>
      <c r="U33" s="2"/>
      <c r="V33" s="26"/>
      <c r="W33" s="2"/>
      <c r="X33" s="170"/>
      <c r="Y33" s="170"/>
      <c r="Z33" s="27"/>
      <c r="AA33" s="2"/>
      <c r="AC33" s="17"/>
      <c r="AD33" s="17"/>
    </row>
    <row r="34" spans="1:30" ht="15" customHeight="1">
      <c r="A34" s="4">
        <f t="shared" si="1"/>
        <v>1</v>
      </c>
      <c r="B34" s="80" t="s">
        <v>129</v>
      </c>
      <c r="C34" s="3" t="s">
        <v>35</v>
      </c>
      <c r="D34" s="11">
        <v>4</v>
      </c>
      <c r="E34" s="11" t="s">
        <v>15</v>
      </c>
      <c r="F34" s="12">
        <f t="shared" si="0"/>
        <v>30</v>
      </c>
      <c r="G34" s="18"/>
      <c r="H34" s="3">
        <v>2</v>
      </c>
      <c r="I34" s="3">
        <v>2</v>
      </c>
      <c r="J34" s="3">
        <v>2</v>
      </c>
      <c r="K34" s="3">
        <v>2</v>
      </c>
      <c r="L34" s="3">
        <v>2</v>
      </c>
      <c r="M34" s="3">
        <v>2</v>
      </c>
      <c r="N34" s="14">
        <v>2</v>
      </c>
      <c r="O34" s="3">
        <v>2</v>
      </c>
      <c r="P34" s="170"/>
      <c r="Q34" s="3">
        <v>2</v>
      </c>
      <c r="R34" s="3">
        <v>2</v>
      </c>
      <c r="S34" s="3">
        <v>2</v>
      </c>
      <c r="T34" s="3">
        <v>2</v>
      </c>
      <c r="U34" s="3">
        <v>2</v>
      </c>
      <c r="V34" s="14">
        <v>2</v>
      </c>
      <c r="W34" s="3">
        <v>2</v>
      </c>
      <c r="X34" s="170"/>
      <c r="Y34" s="170"/>
      <c r="Z34" s="15"/>
      <c r="AA34" s="3"/>
      <c r="AC34" s="17"/>
      <c r="AD34" s="17"/>
    </row>
    <row r="35" spans="1:30" ht="15" customHeight="1">
      <c r="A35" s="4">
        <f t="shared" si="1"/>
        <v>1</v>
      </c>
      <c r="B35" s="81" t="s">
        <v>130</v>
      </c>
      <c r="C35" s="2" t="s">
        <v>37</v>
      </c>
      <c r="D35" s="24">
        <v>4</v>
      </c>
      <c r="E35" s="24" t="s">
        <v>18</v>
      </c>
      <c r="F35" s="30">
        <f t="shared" si="0"/>
        <v>30</v>
      </c>
      <c r="G35" s="18"/>
      <c r="H35" s="2">
        <v>2</v>
      </c>
      <c r="I35" s="2">
        <v>2</v>
      </c>
      <c r="J35" s="2">
        <v>2</v>
      </c>
      <c r="K35" s="2">
        <v>2</v>
      </c>
      <c r="L35" s="2">
        <v>2</v>
      </c>
      <c r="M35" s="2">
        <v>2</v>
      </c>
      <c r="N35" s="26">
        <v>2</v>
      </c>
      <c r="O35" s="2">
        <v>2</v>
      </c>
      <c r="P35" s="170"/>
      <c r="Q35" s="2">
        <v>2</v>
      </c>
      <c r="R35" s="2">
        <v>2</v>
      </c>
      <c r="S35" s="2">
        <v>2</v>
      </c>
      <c r="T35" s="2">
        <v>2</v>
      </c>
      <c r="U35" s="2">
        <v>2</v>
      </c>
      <c r="V35" s="26">
        <v>2</v>
      </c>
      <c r="W35" s="2">
        <v>2</v>
      </c>
      <c r="X35" s="170"/>
      <c r="Y35" s="170"/>
      <c r="Z35" s="27"/>
      <c r="AA35" s="2"/>
      <c r="AC35" s="17"/>
      <c r="AD35" s="17"/>
    </row>
    <row r="36" spans="1:30" ht="15" customHeight="1">
      <c r="A36" s="4">
        <f t="shared" si="1"/>
        <v>1</v>
      </c>
      <c r="B36" s="173" t="s">
        <v>131</v>
      </c>
      <c r="C36" s="83" t="s">
        <v>91</v>
      </c>
      <c r="D36" s="84">
        <v>4</v>
      </c>
      <c r="E36" s="11" t="s">
        <v>18</v>
      </c>
      <c r="F36" s="12">
        <f t="shared" si="0"/>
        <v>8</v>
      </c>
      <c r="G36" s="18"/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14">
        <v>1</v>
      </c>
      <c r="O36" s="3">
        <v>1</v>
      </c>
      <c r="P36" s="170"/>
      <c r="Q36" s="3"/>
      <c r="R36" s="3"/>
      <c r="S36" s="3"/>
      <c r="T36" s="3"/>
      <c r="U36" s="3"/>
      <c r="V36" s="14"/>
      <c r="W36" s="3"/>
      <c r="X36" s="170"/>
      <c r="Y36" s="170"/>
      <c r="Z36" s="15"/>
      <c r="AA36" s="3"/>
      <c r="AC36" s="17"/>
      <c r="AD36" s="17"/>
    </row>
    <row r="37" spans="1:30" ht="15" customHeight="1">
      <c r="A37" s="4">
        <f t="shared" si="1"/>
        <v>1</v>
      </c>
      <c r="B37" s="173"/>
      <c r="C37" s="83" t="s">
        <v>90</v>
      </c>
      <c r="D37" s="12">
        <v>4</v>
      </c>
      <c r="E37" s="12" t="s">
        <v>18</v>
      </c>
      <c r="F37" s="12">
        <f t="shared" si="0"/>
        <v>4</v>
      </c>
      <c r="G37" s="13"/>
      <c r="H37" s="3"/>
      <c r="I37" s="3"/>
      <c r="J37" s="3"/>
      <c r="K37" s="3"/>
      <c r="L37" s="3"/>
      <c r="M37" s="3"/>
      <c r="N37" s="3"/>
      <c r="O37" s="14"/>
      <c r="P37" s="52"/>
      <c r="Q37" s="15"/>
      <c r="R37" s="3"/>
      <c r="S37" s="3"/>
      <c r="T37" s="3"/>
      <c r="U37" s="3"/>
      <c r="V37" s="14"/>
      <c r="W37" s="3"/>
      <c r="X37" s="85"/>
      <c r="Y37" s="86"/>
      <c r="Z37" s="15">
        <v>4</v>
      </c>
      <c r="AA37" s="3"/>
      <c r="AC37" s="17"/>
      <c r="AD37" s="17"/>
    </row>
    <row r="38" spans="1:30" ht="15" customHeight="1"/>
    <row r="39" spans="1:30" ht="15" customHeight="1">
      <c r="AC39" s="35" t="s">
        <v>132</v>
      </c>
      <c r="AD39" s="34">
        <f>SUMPRODUCT(A2:A37,F2:F37,AC2:AC37)</f>
        <v>0</v>
      </c>
    </row>
    <row r="40" spans="1:30" ht="15" customHeight="1">
      <c r="U40" s="172" t="s">
        <v>133</v>
      </c>
      <c r="V40" s="172"/>
      <c r="W40" s="172"/>
      <c r="X40" s="172"/>
      <c r="Y40" s="172"/>
      <c r="Z40" s="172"/>
    </row>
    <row r="41" spans="1:30" ht="15" customHeight="1">
      <c r="U41" s="172"/>
      <c r="V41" s="172"/>
      <c r="W41" s="172"/>
      <c r="X41" s="172"/>
      <c r="Y41" s="172"/>
      <c r="Z41" s="172"/>
    </row>
    <row r="42" spans="1:30" ht="15" customHeight="1">
      <c r="U42" s="172" t="s">
        <v>134</v>
      </c>
      <c r="V42" s="172"/>
      <c r="W42" s="172"/>
      <c r="X42" s="172"/>
      <c r="Y42" s="172"/>
      <c r="Z42" s="172"/>
    </row>
    <row r="43" spans="1:30" ht="15" customHeight="1">
      <c r="U43" s="172"/>
      <c r="V43" s="172"/>
      <c r="W43" s="172"/>
      <c r="X43" s="172"/>
      <c r="Y43" s="172"/>
      <c r="Z43" s="172"/>
    </row>
    <row r="44" spans="1:30" ht="15" customHeight="1"/>
    <row r="45" spans="1:30" ht="15" customHeight="1"/>
    <row r="46" spans="1:30" ht="15" customHeight="1"/>
    <row r="47" spans="1:30" ht="15" customHeight="1"/>
    <row r="48" spans="1:30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</sheetData>
  <sheetProtection algorithmName="SHA-512" hashValue="+5mj93f8rDOvzptWX66MYdjHqQtpDbeuoowmMJS8N/CBmY51mBVCG4CAw6EWuCN6P/PJgUkwZBD0Ad5krJkBQQ==" saltValue="7qxOTD7i7+ZB8wzA9kHkQQ==" spinCount="100000" sheet="1" objects="1" scenarios="1"/>
  <mergeCells count="28">
    <mergeCell ref="B1:C1"/>
    <mergeCell ref="B2:B3"/>
    <mergeCell ref="C2:C3"/>
    <mergeCell ref="P2:P36"/>
    <mergeCell ref="X2:Y36"/>
    <mergeCell ref="B6:B8"/>
    <mergeCell ref="B9:B10"/>
    <mergeCell ref="C9:C10"/>
    <mergeCell ref="B11:B16"/>
    <mergeCell ref="C11:C12"/>
    <mergeCell ref="C13:C14"/>
    <mergeCell ref="C15:C16"/>
    <mergeCell ref="B17:B19"/>
    <mergeCell ref="B20:B21"/>
    <mergeCell ref="C20:C21"/>
    <mergeCell ref="B22:B23"/>
    <mergeCell ref="C22:C23"/>
    <mergeCell ref="B24:B26"/>
    <mergeCell ref="C24:C26"/>
    <mergeCell ref="B28:B29"/>
    <mergeCell ref="C28:C29"/>
    <mergeCell ref="U40:Z41"/>
    <mergeCell ref="U42:Z43"/>
    <mergeCell ref="B30:B31"/>
    <mergeCell ref="C30:C31"/>
    <mergeCell ref="B32:B33"/>
    <mergeCell ref="C32:C33"/>
    <mergeCell ref="B36:B37"/>
  </mergeCells>
  <conditionalFormatting sqref="E2:E37">
    <cfRule type="expression" dxfId="3" priority="2">
      <formula>AC2&gt;0</formula>
    </cfRule>
  </conditionalFormatting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4"/>
  <dimension ref="A1:AML91"/>
  <sheetViews>
    <sheetView topLeftCell="B1" zoomScaleNormal="100" workbookViewId="0">
      <selection activeCell="B1" sqref="B1:C1"/>
    </sheetView>
  </sheetViews>
  <sheetFormatPr baseColWidth="10" defaultColWidth="9.875" defaultRowHeight="14.25"/>
  <cols>
    <col min="1" max="1" width="4.75" style="4" hidden="1" customWidth="1"/>
    <col min="2" max="2" width="14.625" style="4" customWidth="1"/>
    <col min="3" max="3" width="63.625" style="4" customWidth="1"/>
    <col min="4" max="20" width="4.75" style="4" customWidth="1"/>
    <col min="21" max="21" width="4.75" customWidth="1"/>
    <col min="22" max="23" width="10.125" style="4" customWidth="1"/>
    <col min="24" max="1026" width="9.875" style="4"/>
  </cols>
  <sheetData>
    <row r="1" spans="1:29" ht="108" customHeight="1">
      <c r="B1" s="176" t="s">
        <v>135</v>
      </c>
      <c r="C1" s="176"/>
      <c r="D1" s="5" t="s">
        <v>2</v>
      </c>
      <c r="E1" s="6" t="s">
        <v>3</v>
      </c>
      <c r="F1" s="6" t="s">
        <v>4</v>
      </c>
      <c r="G1" s="7" t="s">
        <v>0</v>
      </c>
      <c r="H1" s="8">
        <v>2</v>
      </c>
      <c r="I1" s="8">
        <v>3</v>
      </c>
      <c r="J1" s="8">
        <v>4</v>
      </c>
      <c r="K1" s="8">
        <v>5</v>
      </c>
      <c r="L1" s="8">
        <v>6</v>
      </c>
      <c r="M1" s="8">
        <v>7</v>
      </c>
      <c r="N1" s="8">
        <v>8</v>
      </c>
      <c r="O1" s="8">
        <v>9</v>
      </c>
      <c r="P1" s="8">
        <v>10</v>
      </c>
      <c r="Q1" s="9">
        <v>11</v>
      </c>
      <c r="R1" s="9">
        <v>12</v>
      </c>
      <c r="S1" s="9">
        <v>13</v>
      </c>
      <c r="T1" s="9">
        <v>14</v>
      </c>
      <c r="V1" s="10" t="s">
        <v>5</v>
      </c>
      <c r="W1" s="10" t="s">
        <v>6</v>
      </c>
      <c r="X1" s="87"/>
      <c r="Y1" s="88"/>
      <c r="Z1" s="88"/>
      <c r="AA1" s="88"/>
      <c r="AB1" s="89"/>
      <c r="AC1" s="88"/>
    </row>
    <row r="2" spans="1:29" ht="15" customHeight="1">
      <c r="A2" s="4">
        <f>IF(E2="CM",1.5,1)</f>
        <v>1</v>
      </c>
      <c r="B2" s="177" t="s">
        <v>136</v>
      </c>
      <c r="C2" s="3" t="s">
        <v>137</v>
      </c>
      <c r="D2" s="11">
        <v>1</v>
      </c>
      <c r="E2" s="11" t="s">
        <v>18</v>
      </c>
      <c r="F2" s="12">
        <f t="shared" ref="F2:F25" si="0">SUM(H2:T2)</f>
        <v>27</v>
      </c>
      <c r="G2" s="18"/>
      <c r="H2" s="3"/>
      <c r="I2" s="3"/>
      <c r="J2" s="3">
        <v>3</v>
      </c>
      <c r="K2" s="3">
        <v>3</v>
      </c>
      <c r="L2" s="3">
        <v>3</v>
      </c>
      <c r="M2" s="3">
        <v>3</v>
      </c>
      <c r="N2" s="3">
        <v>3</v>
      </c>
      <c r="O2" s="161" t="s">
        <v>138</v>
      </c>
      <c r="P2" s="3">
        <v>3</v>
      </c>
      <c r="Q2" s="3">
        <v>3</v>
      </c>
      <c r="R2" s="3">
        <v>3</v>
      </c>
      <c r="S2" s="3">
        <v>3</v>
      </c>
      <c r="T2" s="3"/>
      <c r="V2" s="90"/>
      <c r="W2" s="90"/>
    </row>
    <row r="3" spans="1:29" ht="15" customHeight="1">
      <c r="B3" s="177"/>
      <c r="C3" s="3" t="s">
        <v>139</v>
      </c>
      <c r="D3" s="11">
        <v>1</v>
      </c>
      <c r="E3" s="11" t="s">
        <v>18</v>
      </c>
      <c r="F3" s="12">
        <f t="shared" si="0"/>
        <v>27</v>
      </c>
      <c r="G3" s="18"/>
      <c r="H3" s="15"/>
      <c r="I3" s="3"/>
      <c r="J3" s="3">
        <v>3</v>
      </c>
      <c r="K3" s="3">
        <v>3</v>
      </c>
      <c r="L3" s="3">
        <v>3</v>
      </c>
      <c r="M3" s="3">
        <v>3</v>
      </c>
      <c r="N3" s="3">
        <v>3</v>
      </c>
      <c r="O3" s="161"/>
      <c r="P3" s="3">
        <v>3</v>
      </c>
      <c r="Q3" s="3">
        <v>3</v>
      </c>
      <c r="R3" s="3">
        <v>3</v>
      </c>
      <c r="S3" s="3">
        <v>3</v>
      </c>
      <c r="T3" s="3"/>
      <c r="V3" s="90"/>
      <c r="W3" s="90"/>
    </row>
    <row r="4" spans="1:29" ht="15" customHeight="1">
      <c r="A4" s="4">
        <f>IF(E4="CM",1.5,1)</f>
        <v>1</v>
      </c>
      <c r="B4" s="177"/>
      <c r="C4" s="157" t="s">
        <v>140</v>
      </c>
      <c r="D4" s="11">
        <v>2</v>
      </c>
      <c r="E4" s="11" t="s">
        <v>18</v>
      </c>
      <c r="F4" s="12">
        <f t="shared" si="0"/>
        <v>15</v>
      </c>
      <c r="G4" s="18"/>
      <c r="H4" s="15"/>
      <c r="I4" s="3">
        <v>3</v>
      </c>
      <c r="J4" s="3">
        <v>3</v>
      </c>
      <c r="K4" s="3">
        <v>3</v>
      </c>
      <c r="L4" s="3">
        <v>3</v>
      </c>
      <c r="M4" s="3">
        <v>3</v>
      </c>
      <c r="N4" s="3"/>
      <c r="O4" s="161"/>
      <c r="P4" s="3"/>
      <c r="Q4" s="3"/>
      <c r="R4" s="3"/>
      <c r="S4" s="3"/>
      <c r="T4" s="3"/>
      <c r="V4" s="90"/>
      <c r="W4" s="90"/>
    </row>
    <row r="5" spans="1:29" ht="15" customHeight="1">
      <c r="B5" s="91" t="s">
        <v>141</v>
      </c>
      <c r="C5" s="157"/>
      <c r="D5" s="11">
        <v>4</v>
      </c>
      <c r="E5" s="11" t="s">
        <v>12</v>
      </c>
      <c r="F5" s="12">
        <f t="shared" si="0"/>
        <v>12</v>
      </c>
      <c r="G5" s="18"/>
      <c r="H5" s="15"/>
      <c r="I5" s="3"/>
      <c r="J5" s="3"/>
      <c r="K5" s="3"/>
      <c r="L5" s="3"/>
      <c r="M5" s="3"/>
      <c r="N5" s="3">
        <v>2</v>
      </c>
      <c r="O5" s="161"/>
      <c r="P5" s="3">
        <v>2</v>
      </c>
      <c r="Q5" s="3">
        <v>2</v>
      </c>
      <c r="R5" s="3">
        <v>2</v>
      </c>
      <c r="S5" s="3">
        <v>2</v>
      </c>
      <c r="T5" s="3">
        <v>2</v>
      </c>
      <c r="V5" s="2">
        <f>V4*2</f>
        <v>0</v>
      </c>
      <c r="W5" s="2">
        <f>W4*2</f>
        <v>0</v>
      </c>
    </row>
    <row r="6" spans="1:29" ht="15" customHeight="1">
      <c r="A6" s="4">
        <f>IF(E6="CM",1.5,1)</f>
        <v>1</v>
      </c>
      <c r="B6" s="92" t="s">
        <v>142</v>
      </c>
      <c r="C6" s="2" t="s">
        <v>143</v>
      </c>
      <c r="D6" s="24">
        <v>8</v>
      </c>
      <c r="E6" s="24" t="s">
        <v>12</v>
      </c>
      <c r="F6" s="12">
        <f t="shared" si="0"/>
        <v>36</v>
      </c>
      <c r="G6" s="18" t="s">
        <v>144</v>
      </c>
      <c r="H6" s="27"/>
      <c r="I6" s="2"/>
      <c r="J6" s="2">
        <v>4</v>
      </c>
      <c r="K6" s="2">
        <v>4</v>
      </c>
      <c r="L6" s="2">
        <v>4</v>
      </c>
      <c r="M6" s="2">
        <v>4</v>
      </c>
      <c r="N6" s="2">
        <v>4</v>
      </c>
      <c r="O6" s="161"/>
      <c r="P6" s="2">
        <v>4</v>
      </c>
      <c r="Q6" s="2">
        <v>4</v>
      </c>
      <c r="R6" s="2">
        <v>4</v>
      </c>
      <c r="S6" s="2">
        <v>4</v>
      </c>
      <c r="T6" s="2"/>
      <c r="V6" s="90"/>
      <c r="W6" s="90"/>
    </row>
    <row r="7" spans="1:29" ht="15" customHeight="1">
      <c r="A7" s="4">
        <f>IF(E7="CM",1.5,1)</f>
        <v>1</v>
      </c>
      <c r="B7" s="91" t="s">
        <v>145</v>
      </c>
      <c r="C7" s="3" t="s">
        <v>146</v>
      </c>
      <c r="D7" s="11">
        <v>8</v>
      </c>
      <c r="E7" s="11" t="s">
        <v>12</v>
      </c>
      <c r="F7" s="12">
        <f t="shared" si="0"/>
        <v>27</v>
      </c>
      <c r="G7" s="18" t="s">
        <v>144</v>
      </c>
      <c r="H7" s="15"/>
      <c r="I7" s="3"/>
      <c r="J7" s="3">
        <v>3</v>
      </c>
      <c r="K7" s="3">
        <v>3</v>
      </c>
      <c r="L7" s="3">
        <v>3</v>
      </c>
      <c r="M7" s="3">
        <v>3</v>
      </c>
      <c r="N7" s="3">
        <v>3</v>
      </c>
      <c r="O7" s="161"/>
      <c r="P7" s="3">
        <v>3</v>
      </c>
      <c r="Q7" s="3">
        <v>3</v>
      </c>
      <c r="R7" s="3">
        <v>3</v>
      </c>
      <c r="S7" s="3">
        <v>3</v>
      </c>
      <c r="T7" s="3"/>
      <c r="V7" s="90"/>
      <c r="W7" s="90"/>
    </row>
    <row r="8" spans="1:29" ht="15" customHeight="1">
      <c r="A8" s="4">
        <f>IF(E8="CM",1.5,1)</f>
        <v>1</v>
      </c>
      <c r="B8" s="178" t="s">
        <v>147</v>
      </c>
      <c r="C8" s="2" t="s">
        <v>148</v>
      </c>
      <c r="D8" s="24">
        <v>1</v>
      </c>
      <c r="E8" s="24" t="s">
        <v>18</v>
      </c>
      <c r="F8" s="12">
        <f t="shared" si="0"/>
        <v>27</v>
      </c>
      <c r="G8" s="18"/>
      <c r="H8" s="27"/>
      <c r="I8" s="2"/>
      <c r="J8" s="2">
        <v>3</v>
      </c>
      <c r="K8" s="2">
        <v>3</v>
      </c>
      <c r="L8" s="2">
        <v>3</v>
      </c>
      <c r="M8" s="2">
        <v>3</v>
      </c>
      <c r="N8" s="2">
        <v>3</v>
      </c>
      <c r="O8" s="161"/>
      <c r="P8" s="2">
        <v>3</v>
      </c>
      <c r="Q8" s="2">
        <v>3</v>
      </c>
      <c r="R8" s="2">
        <v>3</v>
      </c>
      <c r="S8" s="2">
        <v>3</v>
      </c>
      <c r="T8" s="2"/>
      <c r="V8" s="90"/>
      <c r="W8" s="90"/>
    </row>
    <row r="9" spans="1:29" ht="15" customHeight="1">
      <c r="A9" s="4">
        <v>1</v>
      </c>
      <c r="B9" s="178"/>
      <c r="C9" s="2" t="s">
        <v>149</v>
      </c>
      <c r="D9" s="24">
        <v>2</v>
      </c>
      <c r="E9" s="24" t="s">
        <v>18</v>
      </c>
      <c r="F9" s="12">
        <f t="shared" si="0"/>
        <v>27</v>
      </c>
      <c r="G9" s="18"/>
      <c r="H9" s="27"/>
      <c r="I9" s="2"/>
      <c r="J9" s="2">
        <v>3</v>
      </c>
      <c r="K9" s="2">
        <v>3</v>
      </c>
      <c r="L9" s="2">
        <v>3</v>
      </c>
      <c r="M9" s="2">
        <v>3</v>
      </c>
      <c r="N9" s="2">
        <v>3</v>
      </c>
      <c r="O9" s="161"/>
      <c r="P9" s="2">
        <v>3</v>
      </c>
      <c r="Q9" s="2">
        <v>3</v>
      </c>
      <c r="R9" s="2">
        <v>3</v>
      </c>
      <c r="S9" s="2">
        <v>3</v>
      </c>
      <c r="T9" s="2"/>
      <c r="V9" s="90"/>
      <c r="W9" s="90"/>
    </row>
    <row r="10" spans="1:29" ht="15" customHeight="1">
      <c r="A10" s="4">
        <f>IF(E10="CM",1.5,1)</f>
        <v>1</v>
      </c>
      <c r="B10" s="91" t="s">
        <v>141</v>
      </c>
      <c r="C10" s="3" t="s">
        <v>150</v>
      </c>
      <c r="D10" s="11">
        <v>2</v>
      </c>
      <c r="E10" s="11" t="s">
        <v>12</v>
      </c>
      <c r="F10" s="12">
        <f t="shared" si="0"/>
        <v>18</v>
      </c>
      <c r="G10" s="18"/>
      <c r="H10" s="15"/>
      <c r="I10" s="3"/>
      <c r="J10" s="3">
        <v>2</v>
      </c>
      <c r="K10" s="3">
        <v>2</v>
      </c>
      <c r="L10" s="3">
        <v>2</v>
      </c>
      <c r="M10" s="3">
        <v>2</v>
      </c>
      <c r="N10" s="3">
        <v>2</v>
      </c>
      <c r="O10" s="161"/>
      <c r="P10" s="3">
        <v>2</v>
      </c>
      <c r="Q10" s="3">
        <v>2</v>
      </c>
      <c r="R10" s="3">
        <v>2</v>
      </c>
      <c r="S10" s="3">
        <v>2</v>
      </c>
      <c r="T10" s="3"/>
      <c r="V10" s="90"/>
      <c r="W10" s="90"/>
    </row>
    <row r="11" spans="1:29" ht="15" customHeight="1">
      <c r="A11" s="4">
        <v>1</v>
      </c>
      <c r="B11" s="91" t="s">
        <v>136</v>
      </c>
      <c r="C11" s="157" t="s">
        <v>151</v>
      </c>
      <c r="D11" s="11">
        <v>2</v>
      </c>
      <c r="E11" s="11" t="s">
        <v>18</v>
      </c>
      <c r="F11" s="12">
        <f t="shared" si="0"/>
        <v>12</v>
      </c>
      <c r="G11" s="18"/>
      <c r="H11" s="15"/>
      <c r="I11" s="3"/>
      <c r="J11" s="3"/>
      <c r="K11" s="3"/>
      <c r="L11" s="3"/>
      <c r="M11" s="3"/>
      <c r="N11" s="3">
        <v>2</v>
      </c>
      <c r="O11" s="161"/>
      <c r="P11" s="3">
        <v>2</v>
      </c>
      <c r="Q11" s="3">
        <v>2</v>
      </c>
      <c r="R11" s="3">
        <v>2</v>
      </c>
      <c r="S11" s="3">
        <v>2</v>
      </c>
      <c r="T11" s="3">
        <v>2</v>
      </c>
      <c r="V11" s="90"/>
      <c r="W11" s="90"/>
    </row>
    <row r="12" spans="1:29" ht="15" customHeight="1">
      <c r="A12" s="4">
        <v>1</v>
      </c>
      <c r="B12" s="91" t="s">
        <v>141</v>
      </c>
      <c r="C12" s="157"/>
      <c r="D12" s="11">
        <v>4</v>
      </c>
      <c r="E12" s="11" t="s">
        <v>12</v>
      </c>
      <c r="F12" s="12">
        <f t="shared" si="0"/>
        <v>6</v>
      </c>
      <c r="G12" s="18"/>
      <c r="H12" s="15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/>
      <c r="O12" s="161"/>
      <c r="P12" s="3"/>
      <c r="Q12" s="3"/>
      <c r="R12" s="3"/>
      <c r="S12" s="3"/>
      <c r="T12" s="3"/>
      <c r="V12" s="90"/>
      <c r="W12" s="90"/>
    </row>
    <row r="13" spans="1:29" ht="15" customHeight="1">
      <c r="A13" s="4">
        <f>IF(E13="CM",1.5,1)</f>
        <v>1</v>
      </c>
      <c r="B13" s="92" t="s">
        <v>152</v>
      </c>
      <c r="C13" s="2" t="s">
        <v>153</v>
      </c>
      <c r="D13" s="24">
        <v>1</v>
      </c>
      <c r="E13" s="24" t="s">
        <v>18</v>
      </c>
      <c r="F13" s="12">
        <f t="shared" si="0"/>
        <v>27</v>
      </c>
      <c r="G13" s="18" t="s">
        <v>154</v>
      </c>
      <c r="H13" s="27"/>
      <c r="I13" s="2"/>
      <c r="J13" s="2">
        <v>3</v>
      </c>
      <c r="K13" s="2">
        <v>3</v>
      </c>
      <c r="L13" s="2">
        <v>3</v>
      </c>
      <c r="M13" s="2">
        <v>3</v>
      </c>
      <c r="N13" s="2">
        <v>3</v>
      </c>
      <c r="O13" s="161"/>
      <c r="P13" s="2">
        <v>3</v>
      </c>
      <c r="Q13" s="2">
        <v>3</v>
      </c>
      <c r="R13" s="2">
        <v>3</v>
      </c>
      <c r="S13" s="2">
        <v>3</v>
      </c>
      <c r="T13" s="2"/>
      <c r="V13" s="90"/>
      <c r="W13" s="90"/>
    </row>
    <row r="14" spans="1:29" ht="15" customHeight="1">
      <c r="A14" s="4">
        <f>IF(E14="CM",1.5,1)</f>
        <v>1</v>
      </c>
      <c r="B14" s="91" t="s">
        <v>155</v>
      </c>
      <c r="C14" s="3" t="s">
        <v>156</v>
      </c>
      <c r="D14" s="11">
        <v>2</v>
      </c>
      <c r="E14" s="11" t="s">
        <v>12</v>
      </c>
      <c r="F14" s="12">
        <f t="shared" si="0"/>
        <v>18</v>
      </c>
      <c r="G14" s="18" t="s">
        <v>154</v>
      </c>
      <c r="H14" s="15"/>
      <c r="I14" s="3"/>
      <c r="J14" s="3">
        <v>2</v>
      </c>
      <c r="K14" s="3">
        <v>2</v>
      </c>
      <c r="L14" s="3">
        <v>2</v>
      </c>
      <c r="M14" s="3">
        <v>2</v>
      </c>
      <c r="N14" s="3">
        <v>2</v>
      </c>
      <c r="O14" s="161"/>
      <c r="P14" s="3">
        <v>2</v>
      </c>
      <c r="Q14" s="3">
        <v>2</v>
      </c>
      <c r="R14" s="3">
        <v>2</v>
      </c>
      <c r="S14" s="3">
        <v>2</v>
      </c>
      <c r="T14" s="3"/>
      <c r="V14" s="90"/>
      <c r="W14" s="90"/>
    </row>
    <row r="15" spans="1:29" s="93" customFormat="1" ht="15" customHeight="1">
      <c r="A15" s="4">
        <f>IF(E15="CM",1.5,1)</f>
        <v>1.5</v>
      </c>
      <c r="B15" s="178" t="s">
        <v>157</v>
      </c>
      <c r="C15" s="158" t="s">
        <v>158</v>
      </c>
      <c r="D15" s="24">
        <v>1</v>
      </c>
      <c r="E15" s="24" t="s">
        <v>9</v>
      </c>
      <c r="F15" s="12">
        <f t="shared" si="0"/>
        <v>4</v>
      </c>
      <c r="G15" s="18"/>
      <c r="H15" s="27"/>
      <c r="I15" s="2">
        <v>1</v>
      </c>
      <c r="J15" s="2">
        <v>1</v>
      </c>
      <c r="K15" s="2">
        <v>1</v>
      </c>
      <c r="L15" s="2">
        <v>1</v>
      </c>
      <c r="M15" s="2"/>
      <c r="N15" s="2"/>
      <c r="O15" s="161"/>
      <c r="P15" s="2"/>
      <c r="Q15" s="2"/>
      <c r="R15" s="2"/>
      <c r="S15" s="2"/>
      <c r="T15" s="2"/>
      <c r="V15" s="90"/>
      <c r="W15" s="90"/>
    </row>
    <row r="16" spans="1:29" s="93" customFormat="1" ht="15" customHeight="1">
      <c r="A16" s="4">
        <f>IF(E16="CM",1.5,1)</f>
        <v>1</v>
      </c>
      <c r="B16" s="178"/>
      <c r="C16" s="158"/>
      <c r="D16" s="24">
        <v>4</v>
      </c>
      <c r="E16" s="24" t="s">
        <v>18</v>
      </c>
      <c r="F16" s="12">
        <f t="shared" si="0"/>
        <v>18</v>
      </c>
      <c r="G16" s="18"/>
      <c r="H16" s="27"/>
      <c r="I16" s="2"/>
      <c r="J16" s="2">
        <v>2</v>
      </c>
      <c r="K16" s="2">
        <v>2</v>
      </c>
      <c r="L16" s="2">
        <v>2</v>
      </c>
      <c r="M16" s="2">
        <v>2</v>
      </c>
      <c r="N16" s="2">
        <v>2</v>
      </c>
      <c r="O16" s="161"/>
      <c r="P16" s="2">
        <v>2</v>
      </c>
      <c r="Q16" s="2">
        <v>2</v>
      </c>
      <c r="R16" s="2">
        <v>2</v>
      </c>
      <c r="S16" s="2">
        <v>2</v>
      </c>
      <c r="T16" s="2"/>
      <c r="V16" s="90"/>
      <c r="W16" s="90"/>
    </row>
    <row r="17" spans="1:23" s="93" customFormat="1" ht="15" customHeight="1">
      <c r="A17" s="4">
        <v>1.5</v>
      </c>
      <c r="B17" s="179" t="s">
        <v>159</v>
      </c>
      <c r="C17" s="157" t="s">
        <v>160</v>
      </c>
      <c r="D17" s="20">
        <v>1</v>
      </c>
      <c r="E17" s="20" t="s">
        <v>9</v>
      </c>
      <c r="F17" s="12">
        <f t="shared" si="0"/>
        <v>1</v>
      </c>
      <c r="G17" s="18"/>
      <c r="H17" s="23"/>
      <c r="I17" s="21"/>
      <c r="J17" s="21"/>
      <c r="K17" s="21"/>
      <c r="L17" s="21"/>
      <c r="M17" s="21"/>
      <c r="N17" s="21"/>
      <c r="O17" s="161"/>
      <c r="P17" s="21">
        <v>1</v>
      </c>
      <c r="Q17" s="21"/>
      <c r="R17" s="21"/>
      <c r="S17" s="21"/>
      <c r="T17" s="21"/>
      <c r="V17" s="90"/>
      <c r="W17" s="90"/>
    </row>
    <row r="18" spans="1:23" ht="15" customHeight="1">
      <c r="A18" s="4">
        <f t="shared" ref="A18:A25" si="1">IF(E18="CM",1.5,1)</f>
        <v>1</v>
      </c>
      <c r="B18" s="179"/>
      <c r="C18" s="157"/>
      <c r="D18" s="11">
        <v>4</v>
      </c>
      <c r="E18" s="11" t="s">
        <v>18</v>
      </c>
      <c r="F18" s="12">
        <f t="shared" si="0"/>
        <v>27</v>
      </c>
      <c r="G18" s="18"/>
      <c r="H18" s="15"/>
      <c r="I18" s="3"/>
      <c r="J18" s="3">
        <v>3</v>
      </c>
      <c r="K18" s="3">
        <v>3</v>
      </c>
      <c r="L18" s="3">
        <v>3</v>
      </c>
      <c r="M18" s="3">
        <v>3</v>
      </c>
      <c r="N18" s="3">
        <v>3</v>
      </c>
      <c r="O18" s="161"/>
      <c r="P18" s="3">
        <v>3</v>
      </c>
      <c r="Q18" s="3">
        <v>3</v>
      </c>
      <c r="R18" s="3">
        <v>3</v>
      </c>
      <c r="S18" s="3">
        <v>3</v>
      </c>
      <c r="T18" s="3"/>
      <c r="V18" s="90"/>
      <c r="W18" s="90"/>
    </row>
    <row r="19" spans="1:23" s="93" customFormat="1" ht="15" customHeight="1">
      <c r="A19" s="4">
        <f t="shared" si="1"/>
        <v>1</v>
      </c>
      <c r="B19" s="92" t="s">
        <v>161</v>
      </c>
      <c r="C19" s="2" t="s">
        <v>162</v>
      </c>
      <c r="D19" s="24">
        <v>4</v>
      </c>
      <c r="E19" s="24" t="s">
        <v>18</v>
      </c>
      <c r="F19" s="12">
        <f t="shared" si="0"/>
        <v>13.5</v>
      </c>
      <c r="G19" s="18"/>
      <c r="H19" s="27"/>
      <c r="I19" s="2"/>
      <c r="J19" s="2">
        <v>1.5</v>
      </c>
      <c r="K19" s="2">
        <v>1.5</v>
      </c>
      <c r="L19" s="2">
        <v>1.5</v>
      </c>
      <c r="M19" s="2">
        <v>1.5</v>
      </c>
      <c r="N19" s="2">
        <v>1.5</v>
      </c>
      <c r="O19" s="161"/>
      <c r="P19" s="2">
        <v>1.5</v>
      </c>
      <c r="Q19" s="2">
        <v>1.5</v>
      </c>
      <c r="R19" s="2">
        <v>1.5</v>
      </c>
      <c r="S19" s="2">
        <v>1.5</v>
      </c>
      <c r="T19" s="2"/>
      <c r="V19" s="90"/>
      <c r="W19" s="90"/>
    </row>
    <row r="20" spans="1:23" ht="15" customHeight="1">
      <c r="A20" s="4">
        <f t="shared" si="1"/>
        <v>1</v>
      </c>
      <c r="B20" s="91" t="s">
        <v>163</v>
      </c>
      <c r="C20" s="3" t="s">
        <v>164</v>
      </c>
      <c r="D20" s="11">
        <v>4</v>
      </c>
      <c r="E20" s="11" t="s">
        <v>18</v>
      </c>
      <c r="F20" s="12">
        <f t="shared" si="0"/>
        <v>13.5</v>
      </c>
      <c r="G20" s="18"/>
      <c r="H20" s="15"/>
      <c r="I20" s="3"/>
      <c r="J20" s="3">
        <v>1.5</v>
      </c>
      <c r="K20" s="3">
        <v>1.5</v>
      </c>
      <c r="L20" s="3">
        <v>1.5</v>
      </c>
      <c r="M20" s="3">
        <v>1.5</v>
      </c>
      <c r="N20" s="3">
        <v>1.5</v>
      </c>
      <c r="O20" s="161"/>
      <c r="P20" s="3">
        <v>1.5</v>
      </c>
      <c r="Q20" s="3">
        <v>1.5</v>
      </c>
      <c r="R20" s="3">
        <v>1.5</v>
      </c>
      <c r="S20" s="3">
        <v>1.5</v>
      </c>
      <c r="T20" s="3"/>
      <c r="V20" s="90"/>
      <c r="W20" s="90"/>
    </row>
    <row r="21" spans="1:23" ht="15" customHeight="1">
      <c r="A21" s="4">
        <f t="shared" si="1"/>
        <v>1</v>
      </c>
      <c r="B21" s="94" t="s">
        <v>165</v>
      </c>
      <c r="C21" s="2" t="s">
        <v>166</v>
      </c>
      <c r="D21" s="24">
        <v>4</v>
      </c>
      <c r="E21" s="24" t="s">
        <v>18</v>
      </c>
      <c r="F21" s="12">
        <f t="shared" si="0"/>
        <v>18</v>
      </c>
      <c r="G21" s="18"/>
      <c r="H21" s="27"/>
      <c r="I21" s="2"/>
      <c r="J21" s="2">
        <v>2</v>
      </c>
      <c r="K21" s="2">
        <v>2</v>
      </c>
      <c r="L21" s="2">
        <v>2</v>
      </c>
      <c r="M21" s="2">
        <v>2</v>
      </c>
      <c r="N21" s="2">
        <v>2</v>
      </c>
      <c r="O21" s="161"/>
      <c r="P21" s="2">
        <v>2</v>
      </c>
      <c r="Q21" s="2">
        <v>2</v>
      </c>
      <c r="R21" s="2">
        <v>2</v>
      </c>
      <c r="S21" s="2">
        <v>2</v>
      </c>
      <c r="T21" s="2"/>
      <c r="V21" s="90"/>
      <c r="W21" s="90"/>
    </row>
    <row r="22" spans="1:23" ht="15" customHeight="1">
      <c r="A22" s="4">
        <f t="shared" si="1"/>
        <v>1</v>
      </c>
      <c r="B22" s="91" t="s">
        <v>167</v>
      </c>
      <c r="C22" s="3" t="s">
        <v>35</v>
      </c>
      <c r="D22" s="11">
        <v>8</v>
      </c>
      <c r="E22" s="11" t="s">
        <v>12</v>
      </c>
      <c r="F22" s="12">
        <f t="shared" si="0"/>
        <v>18</v>
      </c>
      <c r="G22" s="18"/>
      <c r="H22" s="15"/>
      <c r="I22" s="3"/>
      <c r="J22" s="3">
        <v>2</v>
      </c>
      <c r="K22" s="3">
        <v>2</v>
      </c>
      <c r="L22" s="3">
        <v>2</v>
      </c>
      <c r="M22" s="3">
        <v>2</v>
      </c>
      <c r="N22" s="3">
        <v>2</v>
      </c>
      <c r="O22" s="161"/>
      <c r="P22" s="3">
        <v>2</v>
      </c>
      <c r="Q22" s="3">
        <v>2</v>
      </c>
      <c r="R22" s="3">
        <v>2</v>
      </c>
      <c r="S22" s="3">
        <v>2</v>
      </c>
      <c r="T22" s="3"/>
      <c r="V22" s="90"/>
      <c r="W22" s="90"/>
    </row>
    <row r="23" spans="1:23" ht="15" customHeight="1">
      <c r="A23" s="4">
        <f t="shared" si="1"/>
        <v>1</v>
      </c>
      <c r="B23" s="178" t="s">
        <v>168</v>
      </c>
      <c r="C23" s="158" t="s">
        <v>37</v>
      </c>
      <c r="D23" s="24">
        <v>4</v>
      </c>
      <c r="E23" s="24" t="s">
        <v>15</v>
      </c>
      <c r="F23" s="12">
        <f t="shared" si="0"/>
        <v>9</v>
      </c>
      <c r="G23" s="18"/>
      <c r="H23" s="27"/>
      <c r="I23" s="2"/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161"/>
      <c r="P23" s="2">
        <v>1</v>
      </c>
      <c r="Q23" s="2">
        <v>1</v>
      </c>
      <c r="R23" s="2">
        <v>1</v>
      </c>
      <c r="S23" s="2">
        <v>1</v>
      </c>
      <c r="T23" s="2"/>
      <c r="V23" s="90"/>
      <c r="W23" s="90"/>
    </row>
    <row r="24" spans="1:23" ht="15" customHeight="1">
      <c r="A24" s="4">
        <f t="shared" si="1"/>
        <v>1</v>
      </c>
      <c r="B24" s="178"/>
      <c r="C24" s="158"/>
      <c r="D24" s="24">
        <v>8</v>
      </c>
      <c r="E24" s="24" t="s">
        <v>12</v>
      </c>
      <c r="F24" s="12">
        <f t="shared" si="0"/>
        <v>9</v>
      </c>
      <c r="G24" s="18"/>
      <c r="H24" s="27"/>
      <c r="I24" s="2"/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161"/>
      <c r="P24" s="2">
        <v>1</v>
      </c>
      <c r="Q24" s="2">
        <v>1</v>
      </c>
      <c r="R24" s="2">
        <v>1</v>
      </c>
      <c r="S24" s="2">
        <v>1</v>
      </c>
      <c r="T24" s="2"/>
      <c r="V24" s="90"/>
      <c r="W24" s="90"/>
    </row>
    <row r="25" spans="1:23" ht="15" customHeight="1">
      <c r="A25" s="4">
        <f t="shared" si="1"/>
        <v>1</v>
      </c>
      <c r="B25" s="91" t="s">
        <v>169</v>
      </c>
      <c r="C25" s="3" t="s">
        <v>170</v>
      </c>
      <c r="D25" s="11">
        <v>4</v>
      </c>
      <c r="E25" s="11" t="s">
        <v>18</v>
      </c>
      <c r="F25" s="12">
        <f t="shared" si="0"/>
        <v>9</v>
      </c>
      <c r="G25" s="18" t="s">
        <v>41</v>
      </c>
      <c r="H25" s="15"/>
      <c r="I25" s="3"/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161"/>
      <c r="P25" s="3">
        <v>1</v>
      </c>
      <c r="Q25" s="3">
        <v>1</v>
      </c>
      <c r="R25" s="3">
        <v>1</v>
      </c>
      <c r="S25" s="3">
        <v>1</v>
      </c>
      <c r="T25" s="3"/>
      <c r="V25" s="90"/>
      <c r="W25" s="90"/>
    </row>
    <row r="26" spans="1:23" ht="15" customHeight="1"/>
    <row r="27" spans="1:23" ht="15" customHeight="1">
      <c r="V27" s="35" t="s">
        <v>171</v>
      </c>
      <c r="W27" s="34">
        <f>SUMPRODUCT(F2:F25,V2:V25,A2:A25)</f>
        <v>0</v>
      </c>
    </row>
    <row r="28" spans="1:23" ht="15" customHeight="1"/>
    <row r="29" spans="1:23" ht="15" customHeight="1">
      <c r="U29" s="152" t="s">
        <v>172</v>
      </c>
      <c r="V29" s="152"/>
      <c r="W29" s="152"/>
    </row>
    <row r="30" spans="1:23" ht="15" customHeight="1">
      <c r="U30" s="152" t="s">
        <v>173</v>
      </c>
      <c r="V30" s="152"/>
      <c r="W30" s="152"/>
    </row>
    <row r="31" spans="1:23" ht="15" customHeight="1">
      <c r="U31" s="152" t="s">
        <v>174</v>
      </c>
      <c r="V31" s="152"/>
      <c r="W31" s="152"/>
    </row>
    <row r="32" spans="1:23" ht="15" customHeight="1"/>
    <row r="33" spans="24:26" ht="15" customHeight="1">
      <c r="X33" s="95"/>
      <c r="Y33" s="95"/>
      <c r="Z33" s="95"/>
    </row>
    <row r="34" spans="24:26" ht="15" customHeight="1"/>
    <row r="35" spans="24:26" ht="15" customHeight="1"/>
    <row r="36" spans="24:26" ht="15" customHeight="1"/>
    <row r="37" spans="24:26" ht="15" customHeight="1"/>
    <row r="38" spans="24:26" ht="15" customHeight="1"/>
    <row r="39" spans="24:26" ht="15" customHeight="1"/>
    <row r="40" spans="24:26" ht="15" customHeight="1"/>
    <row r="41" spans="24:26" ht="15" customHeight="1"/>
    <row r="42" spans="24:26" ht="15" customHeight="1"/>
    <row r="43" spans="24:26" ht="15" customHeight="1"/>
    <row r="44" spans="24:26" ht="15" customHeight="1"/>
    <row r="45" spans="24:26" ht="15" customHeight="1"/>
    <row r="46" spans="24:26" ht="15" customHeight="1"/>
    <row r="47" spans="24:26" ht="15" customHeight="1"/>
    <row r="48" spans="24:26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</sheetData>
  <sheetProtection password="DBAF" sheet="1" objects="1" scenarios="1"/>
  <mergeCells count="15">
    <mergeCell ref="U29:W29"/>
    <mergeCell ref="U30:W30"/>
    <mergeCell ref="U31:W31"/>
    <mergeCell ref="B1:C1"/>
    <mergeCell ref="B2:B4"/>
    <mergeCell ref="O2:O25"/>
    <mergeCell ref="C4:C5"/>
    <mergeCell ref="B8:B9"/>
    <mergeCell ref="C11:C12"/>
    <mergeCell ref="B15:B16"/>
    <mergeCell ref="C15:C16"/>
    <mergeCell ref="B17:B18"/>
    <mergeCell ref="C17:C18"/>
    <mergeCell ref="B23:B24"/>
    <mergeCell ref="C23:C24"/>
  </mergeCells>
  <conditionalFormatting sqref="E2:E25">
    <cfRule type="expression" dxfId="2" priority="2">
      <formula>$V2&gt;0</formula>
    </cfRule>
  </conditionalFormatting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5"/>
  <dimension ref="A1:AMH72"/>
  <sheetViews>
    <sheetView topLeftCell="B1" zoomScaleNormal="100" workbookViewId="0">
      <selection activeCell="B1" sqref="B1:C1"/>
    </sheetView>
  </sheetViews>
  <sheetFormatPr baseColWidth="10" defaultColWidth="9.875" defaultRowHeight="14.25"/>
  <cols>
    <col min="1" max="1" width="5.25" style="93" hidden="1" customWidth="1"/>
    <col min="2" max="2" width="14.625" style="93" customWidth="1"/>
    <col min="3" max="3" width="63.625" style="93" customWidth="1"/>
    <col min="4" max="26" width="4.75" style="93" customWidth="1"/>
    <col min="27" max="27" width="12.75" style="93" customWidth="1"/>
    <col min="28" max="28" width="10.125" style="93" customWidth="1"/>
    <col min="29" max="1022" width="9.875" style="93"/>
    <col min="1023" max="16384" width="9.875" style="96"/>
  </cols>
  <sheetData>
    <row r="1" spans="1:28" ht="108" customHeight="1">
      <c r="B1" s="180" t="s">
        <v>175</v>
      </c>
      <c r="C1" s="180"/>
      <c r="D1" s="97" t="s">
        <v>2</v>
      </c>
      <c r="E1" s="98" t="s">
        <v>3</v>
      </c>
      <c r="F1" s="98" t="s">
        <v>4</v>
      </c>
      <c r="G1" s="99" t="s">
        <v>0</v>
      </c>
      <c r="H1" s="8">
        <v>36</v>
      </c>
      <c r="I1" s="8">
        <v>37</v>
      </c>
      <c r="J1" s="8">
        <v>38</v>
      </c>
      <c r="K1" s="8">
        <v>39</v>
      </c>
      <c r="L1" s="8">
        <v>40</v>
      </c>
      <c r="M1" s="8">
        <v>41</v>
      </c>
      <c r="N1" s="8">
        <v>42</v>
      </c>
      <c r="O1" s="9">
        <v>43</v>
      </c>
      <c r="P1" s="8">
        <v>44</v>
      </c>
      <c r="Q1" s="8">
        <v>45</v>
      </c>
      <c r="R1" s="8">
        <v>46</v>
      </c>
      <c r="S1" s="8">
        <v>47</v>
      </c>
      <c r="T1" s="8">
        <v>48</v>
      </c>
      <c r="U1" s="8">
        <v>49</v>
      </c>
      <c r="V1" s="8">
        <v>50</v>
      </c>
      <c r="W1" s="8">
        <v>51</v>
      </c>
      <c r="X1" s="9">
        <v>52</v>
      </c>
      <c r="Y1" s="9">
        <v>1</v>
      </c>
      <c r="AA1" s="100" t="s">
        <v>5</v>
      </c>
      <c r="AB1" s="100" t="s">
        <v>6</v>
      </c>
    </row>
    <row r="2" spans="1:28" ht="15" customHeight="1">
      <c r="A2" s="93">
        <f t="shared" ref="A2:A12" si="0">IF(E2="CM",1.5,1)</f>
        <v>1</v>
      </c>
      <c r="B2" s="101" t="s">
        <v>176</v>
      </c>
      <c r="C2" s="3" t="s">
        <v>177</v>
      </c>
      <c r="D2" s="11">
        <v>3</v>
      </c>
      <c r="E2" s="11" t="s">
        <v>18</v>
      </c>
      <c r="F2" s="12">
        <f t="shared" ref="F2:F23" si="1">SUM(H2:W2)</f>
        <v>15</v>
      </c>
      <c r="G2" s="18"/>
      <c r="H2" s="3">
        <v>3</v>
      </c>
      <c r="I2" s="3">
        <v>3</v>
      </c>
      <c r="J2" s="3">
        <v>3</v>
      </c>
      <c r="K2" s="181" t="s">
        <v>178</v>
      </c>
      <c r="L2" s="181"/>
      <c r="M2" s="3">
        <v>3</v>
      </c>
      <c r="N2" s="14">
        <v>3</v>
      </c>
      <c r="O2" s="181" t="s">
        <v>178</v>
      </c>
      <c r="P2" s="182" t="s">
        <v>179</v>
      </c>
      <c r="Q2" s="3"/>
      <c r="R2" s="3"/>
      <c r="S2" s="102"/>
      <c r="T2" s="103"/>
      <c r="U2" s="3"/>
      <c r="V2" s="14"/>
      <c r="W2" s="3"/>
      <c r="X2" s="182" t="s">
        <v>180</v>
      </c>
      <c r="Y2" s="182"/>
      <c r="AA2" s="90"/>
      <c r="AB2" s="90"/>
    </row>
    <row r="3" spans="1:28" ht="15" customHeight="1">
      <c r="A3" s="93">
        <f t="shared" si="0"/>
        <v>1</v>
      </c>
      <c r="B3" s="104" t="s">
        <v>181</v>
      </c>
      <c r="C3" s="2" t="s">
        <v>170</v>
      </c>
      <c r="D3" s="24">
        <v>3</v>
      </c>
      <c r="E3" s="24" t="s">
        <v>18</v>
      </c>
      <c r="F3" s="30">
        <f t="shared" si="1"/>
        <v>10</v>
      </c>
      <c r="G3" s="18"/>
      <c r="H3" s="2">
        <v>1</v>
      </c>
      <c r="I3" s="2">
        <v>1</v>
      </c>
      <c r="J3" s="2">
        <v>1</v>
      </c>
      <c r="K3" s="181"/>
      <c r="L3" s="181"/>
      <c r="M3" s="2">
        <v>1</v>
      </c>
      <c r="N3" s="26">
        <v>1</v>
      </c>
      <c r="O3" s="181"/>
      <c r="P3" s="182"/>
      <c r="Q3" s="2">
        <v>1</v>
      </c>
      <c r="R3" s="2">
        <v>1</v>
      </c>
      <c r="S3" s="105"/>
      <c r="T3" s="106"/>
      <c r="U3" s="2">
        <v>1</v>
      </c>
      <c r="V3" s="26">
        <v>1</v>
      </c>
      <c r="W3" s="2">
        <v>1</v>
      </c>
      <c r="X3" s="182"/>
      <c r="Y3" s="182"/>
      <c r="AA3" s="90"/>
      <c r="AB3" s="90"/>
    </row>
    <row r="4" spans="1:28" ht="15" customHeight="1">
      <c r="A4" s="93">
        <f t="shared" si="0"/>
        <v>1</v>
      </c>
      <c r="B4" s="101" t="s">
        <v>182</v>
      </c>
      <c r="C4" s="3" t="s">
        <v>37</v>
      </c>
      <c r="D4" s="11">
        <v>3</v>
      </c>
      <c r="E4" s="11" t="s">
        <v>18</v>
      </c>
      <c r="F4" s="12">
        <f t="shared" si="1"/>
        <v>24</v>
      </c>
      <c r="G4" s="18"/>
      <c r="H4" s="3">
        <v>2</v>
      </c>
      <c r="I4" s="3">
        <v>2</v>
      </c>
      <c r="J4" s="3">
        <v>2</v>
      </c>
      <c r="K4" s="181"/>
      <c r="L4" s="181"/>
      <c r="M4" s="3">
        <v>2</v>
      </c>
      <c r="N4" s="14">
        <v>2</v>
      </c>
      <c r="O4" s="181"/>
      <c r="P4" s="182"/>
      <c r="Q4" s="3">
        <v>2</v>
      </c>
      <c r="R4" s="3">
        <v>2</v>
      </c>
      <c r="S4" s="107">
        <v>2</v>
      </c>
      <c r="T4" s="107">
        <v>2</v>
      </c>
      <c r="U4" s="3">
        <v>2</v>
      </c>
      <c r="V4" s="14">
        <v>2</v>
      </c>
      <c r="W4" s="3">
        <v>2</v>
      </c>
      <c r="X4" s="182"/>
      <c r="Y4" s="182"/>
      <c r="AA4" s="90"/>
      <c r="AB4" s="90"/>
    </row>
    <row r="5" spans="1:28" ht="15" customHeight="1">
      <c r="A5" s="93">
        <f t="shared" si="0"/>
        <v>1</v>
      </c>
      <c r="B5" s="104" t="s">
        <v>183</v>
      </c>
      <c r="C5" s="2" t="s">
        <v>35</v>
      </c>
      <c r="D5" s="24">
        <v>3</v>
      </c>
      <c r="E5" s="24" t="s">
        <v>15</v>
      </c>
      <c r="F5" s="30">
        <f t="shared" si="1"/>
        <v>29</v>
      </c>
      <c r="G5" s="18"/>
      <c r="H5" s="2">
        <v>3</v>
      </c>
      <c r="I5" s="2">
        <v>3</v>
      </c>
      <c r="J5" s="2">
        <v>3</v>
      </c>
      <c r="K5" s="181"/>
      <c r="L5" s="181"/>
      <c r="M5" s="2">
        <v>3</v>
      </c>
      <c r="N5" s="26">
        <v>3</v>
      </c>
      <c r="O5" s="181"/>
      <c r="P5" s="182"/>
      <c r="Q5" s="2">
        <v>2</v>
      </c>
      <c r="R5" s="2">
        <v>2</v>
      </c>
      <c r="S5" s="107">
        <v>2</v>
      </c>
      <c r="T5" s="107">
        <v>2</v>
      </c>
      <c r="U5" s="2">
        <v>2</v>
      </c>
      <c r="V5" s="26">
        <v>2</v>
      </c>
      <c r="W5" s="2">
        <v>2</v>
      </c>
      <c r="X5" s="182"/>
      <c r="Y5" s="182"/>
      <c r="AA5" s="90"/>
      <c r="AB5" s="90"/>
    </row>
    <row r="6" spans="1:28" ht="15" customHeight="1">
      <c r="A6" s="93">
        <f t="shared" si="0"/>
        <v>1.5</v>
      </c>
      <c r="B6" s="183" t="s">
        <v>184</v>
      </c>
      <c r="C6" s="157" t="s">
        <v>33</v>
      </c>
      <c r="D6" s="11">
        <v>1</v>
      </c>
      <c r="E6" s="11" t="s">
        <v>9</v>
      </c>
      <c r="F6" s="12">
        <f t="shared" si="1"/>
        <v>5</v>
      </c>
      <c r="G6" s="18"/>
      <c r="H6" s="3">
        <v>1</v>
      </c>
      <c r="I6" s="3">
        <v>1</v>
      </c>
      <c r="J6" s="3">
        <v>1</v>
      </c>
      <c r="K6" s="181"/>
      <c r="L6" s="181"/>
      <c r="M6" s="3">
        <v>1</v>
      </c>
      <c r="N6" s="14">
        <v>1</v>
      </c>
      <c r="O6" s="181"/>
      <c r="P6" s="182"/>
      <c r="Q6" s="3"/>
      <c r="R6" s="3"/>
      <c r="S6" s="184" t="s">
        <v>178</v>
      </c>
      <c r="T6" s="184"/>
      <c r="U6" s="3"/>
      <c r="V6" s="14"/>
      <c r="W6" s="3"/>
      <c r="X6" s="182"/>
      <c r="Y6" s="182"/>
      <c r="AA6" s="90"/>
      <c r="AB6" s="90"/>
    </row>
    <row r="7" spans="1:28" ht="15" customHeight="1">
      <c r="A7" s="93">
        <f t="shared" si="0"/>
        <v>1</v>
      </c>
      <c r="B7" s="183"/>
      <c r="C7" s="157"/>
      <c r="D7" s="11">
        <v>3</v>
      </c>
      <c r="E7" s="11" t="s">
        <v>15</v>
      </c>
      <c r="F7" s="12">
        <f t="shared" si="1"/>
        <v>10</v>
      </c>
      <c r="G7" s="18"/>
      <c r="H7" s="3">
        <v>2</v>
      </c>
      <c r="I7" s="3">
        <v>2</v>
      </c>
      <c r="J7" s="3">
        <v>2</v>
      </c>
      <c r="K7" s="181"/>
      <c r="L7" s="181"/>
      <c r="M7" s="3">
        <v>2</v>
      </c>
      <c r="N7" s="14">
        <v>2</v>
      </c>
      <c r="O7" s="181"/>
      <c r="P7" s="182"/>
      <c r="Q7" s="3"/>
      <c r="R7" s="3"/>
      <c r="S7" s="184"/>
      <c r="T7" s="184"/>
      <c r="U7" s="3"/>
      <c r="V7" s="14"/>
      <c r="W7" s="3"/>
      <c r="X7" s="182"/>
      <c r="Y7" s="182"/>
      <c r="AA7" s="90"/>
      <c r="AB7" s="90"/>
    </row>
    <row r="8" spans="1:28" ht="15" customHeight="1">
      <c r="A8" s="93">
        <f t="shared" si="0"/>
        <v>1</v>
      </c>
      <c r="B8" s="104" t="s">
        <v>185</v>
      </c>
      <c r="C8" s="2" t="s">
        <v>186</v>
      </c>
      <c r="D8" s="24">
        <v>3</v>
      </c>
      <c r="E8" s="24" t="s">
        <v>18</v>
      </c>
      <c r="F8" s="30">
        <f t="shared" si="1"/>
        <v>15</v>
      </c>
      <c r="G8" s="18"/>
      <c r="H8" s="2"/>
      <c r="I8" s="2"/>
      <c r="J8" s="2"/>
      <c r="K8" s="181"/>
      <c r="L8" s="181"/>
      <c r="M8" s="2"/>
      <c r="N8" s="26"/>
      <c r="O8" s="181"/>
      <c r="P8" s="182"/>
      <c r="Q8" s="2">
        <v>3</v>
      </c>
      <c r="R8" s="2">
        <v>3</v>
      </c>
      <c r="S8" s="184"/>
      <c r="T8" s="184"/>
      <c r="U8" s="2">
        <v>3</v>
      </c>
      <c r="V8" s="26">
        <v>3</v>
      </c>
      <c r="W8" s="2">
        <v>3</v>
      </c>
      <c r="X8" s="182"/>
      <c r="Y8" s="182"/>
      <c r="AA8" s="90"/>
      <c r="AB8" s="90"/>
    </row>
    <row r="9" spans="1:28" ht="15" customHeight="1">
      <c r="A9" s="93">
        <f t="shared" si="0"/>
        <v>1</v>
      </c>
      <c r="B9" s="101" t="s">
        <v>187</v>
      </c>
      <c r="C9" s="3" t="s">
        <v>188</v>
      </c>
      <c r="D9" s="11">
        <v>3</v>
      </c>
      <c r="E9" s="11" t="s">
        <v>18</v>
      </c>
      <c r="F9" s="12">
        <f t="shared" si="1"/>
        <v>25</v>
      </c>
      <c r="G9" s="18"/>
      <c r="H9" s="3">
        <v>2</v>
      </c>
      <c r="I9" s="3">
        <v>2</v>
      </c>
      <c r="J9" s="3">
        <v>2</v>
      </c>
      <c r="K9" s="181"/>
      <c r="L9" s="181"/>
      <c r="M9" s="3">
        <v>2</v>
      </c>
      <c r="N9" s="14">
        <v>2</v>
      </c>
      <c r="O9" s="181"/>
      <c r="P9" s="182"/>
      <c r="Q9" s="3">
        <v>3</v>
      </c>
      <c r="R9" s="3">
        <v>3</v>
      </c>
      <c r="S9" s="184"/>
      <c r="T9" s="184"/>
      <c r="U9" s="3">
        <v>3</v>
      </c>
      <c r="V9" s="14">
        <v>3</v>
      </c>
      <c r="W9" s="3">
        <v>3</v>
      </c>
      <c r="X9" s="182"/>
      <c r="Y9" s="182"/>
      <c r="AA9" s="90"/>
      <c r="AB9" s="90"/>
    </row>
    <row r="10" spans="1:28" ht="15" customHeight="1">
      <c r="A10" s="93">
        <f t="shared" si="0"/>
        <v>1.5</v>
      </c>
      <c r="B10" s="185" t="s">
        <v>189</v>
      </c>
      <c r="C10" s="158" t="s">
        <v>190</v>
      </c>
      <c r="D10" s="24">
        <v>1</v>
      </c>
      <c r="E10" s="24" t="s">
        <v>9</v>
      </c>
      <c r="F10" s="30">
        <f t="shared" si="1"/>
        <v>10</v>
      </c>
      <c r="G10" s="18"/>
      <c r="H10" s="2">
        <v>1</v>
      </c>
      <c r="I10" s="2">
        <v>1</v>
      </c>
      <c r="J10" s="2">
        <v>1</v>
      </c>
      <c r="K10" s="181"/>
      <c r="L10" s="181"/>
      <c r="M10" s="2">
        <v>1</v>
      </c>
      <c r="N10" s="26">
        <v>1</v>
      </c>
      <c r="O10" s="181"/>
      <c r="P10" s="182"/>
      <c r="Q10" s="2">
        <v>1</v>
      </c>
      <c r="R10" s="2">
        <v>1</v>
      </c>
      <c r="S10" s="184"/>
      <c r="T10" s="184"/>
      <c r="U10" s="2">
        <v>1</v>
      </c>
      <c r="V10" s="26">
        <v>1</v>
      </c>
      <c r="W10" s="2">
        <v>1</v>
      </c>
      <c r="X10" s="182"/>
      <c r="Y10" s="182"/>
      <c r="AA10" s="90"/>
      <c r="AB10" s="90"/>
    </row>
    <row r="11" spans="1:28" ht="15" customHeight="1">
      <c r="A11" s="93">
        <f t="shared" si="0"/>
        <v>1</v>
      </c>
      <c r="B11" s="185"/>
      <c r="C11" s="158"/>
      <c r="D11" s="24">
        <v>3</v>
      </c>
      <c r="E11" s="24" t="s">
        <v>18</v>
      </c>
      <c r="F11" s="30">
        <f t="shared" si="1"/>
        <v>40</v>
      </c>
      <c r="G11" s="18"/>
      <c r="H11" s="2">
        <v>4</v>
      </c>
      <c r="I11" s="2">
        <v>4</v>
      </c>
      <c r="J11" s="2">
        <v>4</v>
      </c>
      <c r="K11" s="181"/>
      <c r="L11" s="181"/>
      <c r="M11" s="2">
        <v>4</v>
      </c>
      <c r="N11" s="26">
        <v>4</v>
      </c>
      <c r="O11" s="181"/>
      <c r="P11" s="182"/>
      <c r="Q11" s="2">
        <v>4</v>
      </c>
      <c r="R11" s="2">
        <v>4</v>
      </c>
      <c r="S11" s="184"/>
      <c r="T11" s="184"/>
      <c r="U11" s="2">
        <v>4</v>
      </c>
      <c r="V11" s="26">
        <v>4</v>
      </c>
      <c r="W11" s="2">
        <v>4</v>
      </c>
      <c r="X11" s="182"/>
      <c r="Y11" s="182"/>
      <c r="AA11" s="90"/>
      <c r="AB11" s="90"/>
    </row>
    <row r="12" spans="1:28" ht="24" customHeight="1">
      <c r="A12" s="93">
        <f t="shared" si="0"/>
        <v>1</v>
      </c>
      <c r="B12" s="108" t="s">
        <v>191</v>
      </c>
      <c r="C12" s="53" t="s">
        <v>192</v>
      </c>
      <c r="D12" s="11">
        <v>3</v>
      </c>
      <c r="E12" s="11" t="s">
        <v>18</v>
      </c>
      <c r="F12" s="12">
        <f t="shared" si="1"/>
        <v>40</v>
      </c>
      <c r="G12" s="18"/>
      <c r="H12" s="3">
        <v>4</v>
      </c>
      <c r="I12" s="3">
        <v>4</v>
      </c>
      <c r="J12" s="3">
        <v>4</v>
      </c>
      <c r="K12" s="181"/>
      <c r="L12" s="181"/>
      <c r="M12" s="3">
        <v>4</v>
      </c>
      <c r="N12" s="14">
        <v>4</v>
      </c>
      <c r="O12" s="181"/>
      <c r="P12" s="182"/>
      <c r="Q12" s="3">
        <v>4</v>
      </c>
      <c r="R12" s="3">
        <v>4</v>
      </c>
      <c r="S12" s="105"/>
      <c r="T12" s="106"/>
      <c r="U12" s="3">
        <v>4</v>
      </c>
      <c r="V12" s="14">
        <v>4</v>
      </c>
      <c r="W12" s="3">
        <v>4</v>
      </c>
      <c r="X12" s="182"/>
      <c r="Y12" s="182"/>
      <c r="AA12" s="90"/>
      <c r="AB12" s="90"/>
    </row>
    <row r="13" spans="1:28" ht="15" customHeight="1">
      <c r="A13" s="93">
        <v>1.5</v>
      </c>
      <c r="B13" s="186" t="s">
        <v>193</v>
      </c>
      <c r="C13" s="167" t="s">
        <v>194</v>
      </c>
      <c r="D13" s="24">
        <v>1</v>
      </c>
      <c r="E13" s="24" t="s">
        <v>9</v>
      </c>
      <c r="F13" s="30">
        <f t="shared" si="1"/>
        <v>5</v>
      </c>
      <c r="G13" s="18"/>
      <c r="H13" s="2"/>
      <c r="I13" s="2"/>
      <c r="J13" s="2"/>
      <c r="K13" s="181"/>
      <c r="L13" s="181"/>
      <c r="M13" s="2"/>
      <c r="N13" s="26"/>
      <c r="O13" s="181"/>
      <c r="P13" s="182"/>
      <c r="Q13" s="2">
        <v>1</v>
      </c>
      <c r="R13" s="2">
        <v>1</v>
      </c>
      <c r="S13" s="105"/>
      <c r="T13" s="106"/>
      <c r="U13" s="2">
        <v>1</v>
      </c>
      <c r="V13" s="26">
        <v>1</v>
      </c>
      <c r="W13" s="2">
        <v>1</v>
      </c>
      <c r="X13" s="182"/>
      <c r="Y13" s="182"/>
      <c r="AA13" s="90"/>
      <c r="AB13" s="90"/>
    </row>
    <row r="14" spans="1:28" ht="15" customHeight="1">
      <c r="A14" s="93">
        <f>IF(E14="CM",1.5,1)</f>
        <v>1</v>
      </c>
      <c r="B14" s="186"/>
      <c r="C14" s="167"/>
      <c r="D14" s="24">
        <v>3</v>
      </c>
      <c r="E14" s="24" t="s">
        <v>18</v>
      </c>
      <c r="F14" s="30">
        <f t="shared" si="1"/>
        <v>10</v>
      </c>
      <c r="G14" s="18"/>
      <c r="H14" s="2"/>
      <c r="I14" s="2"/>
      <c r="J14" s="2"/>
      <c r="K14" s="181"/>
      <c r="L14" s="181"/>
      <c r="M14" s="2"/>
      <c r="N14" s="26"/>
      <c r="O14" s="181"/>
      <c r="P14" s="182"/>
      <c r="Q14" s="2">
        <v>2</v>
      </c>
      <c r="R14" s="2">
        <v>2</v>
      </c>
      <c r="S14" s="105"/>
      <c r="T14" s="106"/>
      <c r="U14" s="2">
        <v>2</v>
      </c>
      <c r="V14" s="26">
        <v>2</v>
      </c>
      <c r="W14" s="2">
        <v>2</v>
      </c>
      <c r="X14" s="182"/>
      <c r="Y14" s="182"/>
      <c r="AA14" s="90"/>
      <c r="AB14" s="90"/>
    </row>
    <row r="15" spans="1:28" ht="15" customHeight="1">
      <c r="A15" s="93">
        <f>IF(E15="CM",1.5,1)</f>
        <v>1</v>
      </c>
      <c r="B15" s="109" t="s">
        <v>195</v>
      </c>
      <c r="C15" s="110" t="s">
        <v>196</v>
      </c>
      <c r="D15" s="111">
        <v>5</v>
      </c>
      <c r="E15" s="111" t="s">
        <v>12</v>
      </c>
      <c r="F15" s="110">
        <f t="shared" si="1"/>
        <v>40</v>
      </c>
      <c r="G15" s="18"/>
      <c r="H15" s="110">
        <v>4</v>
      </c>
      <c r="I15" s="110">
        <v>4</v>
      </c>
      <c r="J15" s="110">
        <v>4</v>
      </c>
      <c r="K15" s="112"/>
      <c r="L15" s="113"/>
      <c r="M15" s="110">
        <v>4</v>
      </c>
      <c r="N15" s="111">
        <v>4</v>
      </c>
      <c r="O15" s="114"/>
      <c r="P15" s="182"/>
      <c r="Q15" s="110">
        <v>4</v>
      </c>
      <c r="R15" s="110">
        <v>4</v>
      </c>
      <c r="S15" s="115"/>
      <c r="T15" s="116"/>
      <c r="U15" s="110">
        <v>4</v>
      </c>
      <c r="V15" s="111">
        <v>4</v>
      </c>
      <c r="W15" s="110">
        <v>4</v>
      </c>
      <c r="X15" s="182"/>
      <c r="Y15" s="182"/>
      <c r="AA15" s="90"/>
      <c r="AB15" s="90"/>
    </row>
    <row r="16" spans="1:28" ht="15" customHeight="1">
      <c r="A16" s="93">
        <f>IF(E16="CM",1.5,1)</f>
        <v>1</v>
      </c>
      <c r="B16" s="187" t="s">
        <v>197</v>
      </c>
      <c r="C16" s="117" t="s">
        <v>198</v>
      </c>
      <c r="D16" s="118">
        <v>3</v>
      </c>
      <c r="E16" s="118" t="s">
        <v>18</v>
      </c>
      <c r="F16" s="117">
        <f t="shared" si="1"/>
        <v>15</v>
      </c>
      <c r="G16" s="18" t="s">
        <v>199</v>
      </c>
      <c r="H16" s="117">
        <v>3</v>
      </c>
      <c r="I16" s="117">
        <v>3</v>
      </c>
      <c r="J16" s="117">
        <v>3</v>
      </c>
      <c r="K16" s="112"/>
      <c r="L16" s="113"/>
      <c r="M16" s="117">
        <v>3</v>
      </c>
      <c r="N16" s="118">
        <v>3</v>
      </c>
      <c r="O16" s="119"/>
      <c r="P16" s="182"/>
      <c r="Q16" s="117"/>
      <c r="R16" s="117"/>
      <c r="S16" s="115"/>
      <c r="T16" s="116"/>
      <c r="U16" s="117"/>
      <c r="V16" s="118"/>
      <c r="W16" s="117"/>
      <c r="X16" s="182"/>
      <c r="Y16" s="182"/>
      <c r="AA16" s="90"/>
      <c r="AB16" s="90"/>
    </row>
    <row r="17" spans="1:28" ht="15" customHeight="1">
      <c r="A17" s="93">
        <f>IF(E17="CM",1.5,1)</f>
        <v>1</v>
      </c>
      <c r="B17" s="187"/>
      <c r="C17" s="117" t="s">
        <v>200</v>
      </c>
      <c r="D17" s="118">
        <v>3</v>
      </c>
      <c r="E17" s="118" t="s">
        <v>18</v>
      </c>
      <c r="F17" s="117">
        <f t="shared" si="1"/>
        <v>15</v>
      </c>
      <c r="G17" s="18"/>
      <c r="H17" s="117"/>
      <c r="I17" s="117"/>
      <c r="J17" s="117"/>
      <c r="K17" s="112"/>
      <c r="L17" s="113"/>
      <c r="M17" s="117"/>
      <c r="N17" s="118"/>
      <c r="O17" s="119"/>
      <c r="P17" s="182"/>
      <c r="Q17" s="117">
        <v>3</v>
      </c>
      <c r="R17" s="117">
        <v>3</v>
      </c>
      <c r="S17" s="115"/>
      <c r="T17" s="116"/>
      <c r="U17" s="117">
        <v>3</v>
      </c>
      <c r="V17" s="118">
        <v>3</v>
      </c>
      <c r="W17" s="117">
        <v>3</v>
      </c>
      <c r="X17" s="182"/>
      <c r="Y17" s="182"/>
      <c r="AA17" s="90"/>
      <c r="AB17" s="90"/>
    </row>
    <row r="18" spans="1:28" ht="15" customHeight="1">
      <c r="A18" s="93">
        <v>1</v>
      </c>
      <c r="B18" s="109" t="s">
        <v>201</v>
      </c>
      <c r="C18" s="110" t="s">
        <v>202</v>
      </c>
      <c r="D18" s="111">
        <v>2</v>
      </c>
      <c r="E18" s="111" t="s">
        <v>18</v>
      </c>
      <c r="F18" s="110">
        <f t="shared" si="1"/>
        <v>22</v>
      </c>
      <c r="G18" s="18" t="s">
        <v>144</v>
      </c>
      <c r="H18" s="110"/>
      <c r="I18" s="110"/>
      <c r="J18" s="110"/>
      <c r="K18" s="120">
        <v>4</v>
      </c>
      <c r="L18" s="120">
        <v>4</v>
      </c>
      <c r="M18" s="110"/>
      <c r="N18" s="111"/>
      <c r="O18" s="120">
        <v>4</v>
      </c>
      <c r="P18" s="182"/>
      <c r="Q18" s="110"/>
      <c r="R18" s="110"/>
      <c r="S18" s="120">
        <v>5</v>
      </c>
      <c r="T18" s="120">
        <v>5</v>
      </c>
      <c r="U18" s="110"/>
      <c r="V18" s="111"/>
      <c r="W18" s="110"/>
      <c r="X18" s="182"/>
      <c r="Y18" s="182"/>
      <c r="AA18" s="90"/>
      <c r="AB18" s="90"/>
    </row>
    <row r="19" spans="1:28" ht="15" customHeight="1">
      <c r="A19" s="93">
        <v>1</v>
      </c>
      <c r="B19" s="121" t="s">
        <v>203</v>
      </c>
      <c r="C19" s="122" t="s">
        <v>204</v>
      </c>
      <c r="D19" s="123">
        <v>1</v>
      </c>
      <c r="E19" s="123" t="s">
        <v>18</v>
      </c>
      <c r="F19" s="122">
        <f t="shared" si="1"/>
        <v>15</v>
      </c>
      <c r="G19" s="18"/>
      <c r="H19" s="122"/>
      <c r="I19" s="122"/>
      <c r="J19" s="122"/>
      <c r="K19" s="124"/>
      <c r="L19" s="125"/>
      <c r="M19" s="122"/>
      <c r="N19" s="123"/>
      <c r="O19" s="126"/>
      <c r="P19" s="182"/>
      <c r="Q19" s="122">
        <v>3</v>
      </c>
      <c r="R19" s="122">
        <v>3</v>
      </c>
      <c r="S19" s="127"/>
      <c r="T19" s="128"/>
      <c r="U19" s="122">
        <v>3</v>
      </c>
      <c r="V19" s="123">
        <v>3</v>
      </c>
      <c r="W19" s="122">
        <v>3</v>
      </c>
      <c r="X19" s="182"/>
      <c r="Y19" s="182"/>
      <c r="AA19" s="90"/>
      <c r="AB19" s="90"/>
    </row>
    <row r="20" spans="1:28" ht="15" customHeight="1">
      <c r="A20" s="93">
        <f>IF(F20="CM",1.5,1)</f>
        <v>1</v>
      </c>
      <c r="B20" s="129" t="s">
        <v>205</v>
      </c>
      <c r="C20" s="130" t="s">
        <v>206</v>
      </c>
      <c r="D20" s="131">
        <v>1</v>
      </c>
      <c r="E20" s="131" t="s">
        <v>18</v>
      </c>
      <c r="F20" s="130">
        <f t="shared" si="1"/>
        <v>15</v>
      </c>
      <c r="G20" s="18"/>
      <c r="H20" s="130">
        <v>3</v>
      </c>
      <c r="I20" s="130">
        <v>3</v>
      </c>
      <c r="J20" s="130">
        <v>3</v>
      </c>
      <c r="K20" s="124"/>
      <c r="L20" s="125"/>
      <c r="M20" s="130">
        <v>3</v>
      </c>
      <c r="N20" s="131">
        <v>3</v>
      </c>
      <c r="O20" s="126"/>
      <c r="P20" s="182"/>
      <c r="Q20" s="130"/>
      <c r="R20" s="130"/>
      <c r="S20" s="127"/>
      <c r="T20" s="128"/>
      <c r="U20" s="130"/>
      <c r="V20" s="131"/>
      <c r="W20" s="130"/>
      <c r="X20" s="182"/>
      <c r="Y20" s="182"/>
      <c r="AA20" s="90"/>
      <c r="AB20" s="90"/>
    </row>
    <row r="21" spans="1:28" ht="15" customHeight="1">
      <c r="A21" s="93">
        <f>IF(F21="CM",1.5,1)</f>
        <v>1</v>
      </c>
      <c r="B21" s="121" t="s">
        <v>207</v>
      </c>
      <c r="C21" s="122" t="s">
        <v>208</v>
      </c>
      <c r="D21" s="123">
        <v>1</v>
      </c>
      <c r="E21" s="123" t="s">
        <v>18</v>
      </c>
      <c r="F21" s="122">
        <f t="shared" si="1"/>
        <v>20</v>
      </c>
      <c r="G21" s="18"/>
      <c r="H21" s="122"/>
      <c r="I21" s="122"/>
      <c r="J21" s="122"/>
      <c r="K21" s="127"/>
      <c r="L21" s="128"/>
      <c r="M21" s="122"/>
      <c r="N21" s="123"/>
      <c r="O21" s="119"/>
      <c r="P21" s="182"/>
      <c r="Q21" s="122">
        <v>4</v>
      </c>
      <c r="R21" s="122">
        <v>4</v>
      </c>
      <c r="S21" s="124"/>
      <c r="T21" s="125"/>
      <c r="U21" s="122">
        <v>4</v>
      </c>
      <c r="V21" s="123">
        <v>4</v>
      </c>
      <c r="W21" s="122">
        <v>4</v>
      </c>
      <c r="X21" s="182"/>
      <c r="Y21" s="182"/>
      <c r="AA21" s="90"/>
      <c r="AB21" s="90"/>
    </row>
    <row r="22" spans="1:28" ht="15" customHeight="1">
      <c r="A22" s="93">
        <f>IF(F22="CM",1.5,1)</f>
        <v>1</v>
      </c>
      <c r="B22" s="129" t="s">
        <v>209</v>
      </c>
      <c r="C22" s="130" t="s">
        <v>210</v>
      </c>
      <c r="D22" s="131">
        <v>1</v>
      </c>
      <c r="E22" s="131" t="s">
        <v>18</v>
      </c>
      <c r="F22" s="130">
        <f t="shared" si="1"/>
        <v>20</v>
      </c>
      <c r="G22" s="18" t="s">
        <v>211</v>
      </c>
      <c r="H22" s="130">
        <v>4</v>
      </c>
      <c r="I22" s="130">
        <v>4</v>
      </c>
      <c r="J22" s="130">
        <v>4</v>
      </c>
      <c r="K22" s="132"/>
      <c r="L22" s="133"/>
      <c r="M22" s="130">
        <v>4</v>
      </c>
      <c r="N22" s="131">
        <v>4</v>
      </c>
      <c r="O22" s="134"/>
      <c r="P22" s="182"/>
      <c r="Q22" s="130"/>
      <c r="R22" s="130"/>
      <c r="S22" s="127"/>
      <c r="T22" s="128"/>
      <c r="U22" s="130"/>
      <c r="V22" s="131"/>
      <c r="W22" s="130"/>
      <c r="X22" s="182"/>
      <c r="Y22" s="182"/>
      <c r="AA22" s="90"/>
      <c r="AB22" s="90"/>
    </row>
    <row r="23" spans="1:28" ht="24" customHeight="1">
      <c r="A23" s="93">
        <v>1</v>
      </c>
      <c r="B23" s="135" t="s">
        <v>212</v>
      </c>
      <c r="C23" s="122" t="s">
        <v>213</v>
      </c>
      <c r="D23" s="123">
        <v>1</v>
      </c>
      <c r="E23" s="123" t="s">
        <v>18</v>
      </c>
      <c r="F23" s="122">
        <f t="shared" si="1"/>
        <v>22</v>
      </c>
      <c r="G23" s="18" t="s">
        <v>154</v>
      </c>
      <c r="H23" s="122"/>
      <c r="I23" s="122"/>
      <c r="J23" s="122"/>
      <c r="K23" s="136">
        <v>4</v>
      </c>
      <c r="L23" s="136">
        <v>4</v>
      </c>
      <c r="M23" s="122"/>
      <c r="N23" s="123"/>
      <c r="O23" s="136">
        <v>4</v>
      </c>
      <c r="P23" s="137"/>
      <c r="Q23" s="122"/>
      <c r="R23" s="123"/>
      <c r="S23" s="136">
        <v>5</v>
      </c>
      <c r="T23" s="136">
        <v>5</v>
      </c>
      <c r="U23" s="122"/>
      <c r="V23" s="122"/>
      <c r="W23" s="123"/>
      <c r="X23" s="138"/>
      <c r="Y23" s="139"/>
      <c r="AA23" s="90"/>
      <c r="AB23" s="90"/>
    </row>
    <row r="24" spans="1:28" ht="15" customHeight="1"/>
    <row r="25" spans="1:28" ht="15" customHeight="1">
      <c r="AA25" s="46" t="s">
        <v>214</v>
      </c>
      <c r="AB25" s="140">
        <f>SUMPRODUCT(A2:A23,F2:F23,AA2:AA23)</f>
        <v>0</v>
      </c>
    </row>
    <row r="26" spans="1:28" ht="15" customHeight="1"/>
    <row r="27" spans="1:28" ht="15" customHeight="1">
      <c r="U27" s="172" t="s">
        <v>215</v>
      </c>
      <c r="V27" s="172"/>
      <c r="W27" s="172"/>
      <c r="X27" s="172"/>
      <c r="Y27" s="172"/>
      <c r="Z27" s="172"/>
    </row>
    <row r="28" spans="1:28" ht="15" customHeight="1">
      <c r="U28" s="172"/>
      <c r="V28" s="172"/>
      <c r="W28" s="172"/>
      <c r="X28" s="172"/>
      <c r="Y28" s="172"/>
      <c r="Z28" s="172"/>
    </row>
    <row r="29" spans="1:28" ht="15" customHeight="1">
      <c r="U29" s="172" t="s">
        <v>216</v>
      </c>
      <c r="V29" s="172"/>
      <c r="W29" s="172"/>
      <c r="X29" s="172"/>
      <c r="Y29" s="172"/>
      <c r="Z29" s="172"/>
    </row>
    <row r="30" spans="1:28" ht="15" customHeight="1">
      <c r="U30" s="172"/>
      <c r="V30" s="172"/>
      <c r="W30" s="172"/>
      <c r="X30" s="172"/>
      <c r="Y30" s="172"/>
      <c r="Z30" s="172"/>
    </row>
    <row r="31" spans="1:28" ht="15" customHeight="1">
      <c r="U31" s="172" t="s">
        <v>217</v>
      </c>
      <c r="V31" s="172"/>
      <c r="W31" s="172"/>
      <c r="X31" s="172"/>
      <c r="Y31" s="172"/>
      <c r="Z31" s="172"/>
    </row>
    <row r="32" spans="1:28" ht="15" customHeight="1">
      <c r="U32" s="172"/>
      <c r="V32" s="172"/>
      <c r="W32" s="172"/>
      <c r="X32" s="172"/>
      <c r="Y32" s="172"/>
      <c r="Z32" s="172"/>
    </row>
    <row r="33" spans="21:26" ht="15" customHeight="1">
      <c r="U33" s="172" t="s">
        <v>218</v>
      </c>
      <c r="V33" s="172"/>
      <c r="W33" s="172"/>
      <c r="X33" s="172"/>
      <c r="Y33" s="172"/>
      <c r="Z33" s="172"/>
    </row>
    <row r="34" spans="21:26" ht="15" customHeight="1">
      <c r="U34" s="172"/>
      <c r="V34" s="172"/>
      <c r="W34" s="172"/>
      <c r="X34" s="172"/>
      <c r="Y34" s="172"/>
      <c r="Z34" s="172"/>
    </row>
    <row r="35" spans="21:26" ht="15" customHeight="1"/>
    <row r="36" spans="21:26" ht="15" customHeight="1"/>
    <row r="37" spans="21:26" ht="15" customHeight="1"/>
    <row r="38" spans="21:26" ht="15" customHeight="1"/>
    <row r="39" spans="21:26" ht="15" customHeight="1"/>
    <row r="40" spans="21:26" ht="15" customHeight="1"/>
    <row r="41" spans="21:26" ht="15" customHeight="1"/>
    <row r="42" spans="21:26" ht="15" customHeight="1"/>
    <row r="43" spans="21:26" ht="15" customHeight="1"/>
    <row r="44" spans="21:26" ht="15" customHeight="1"/>
    <row r="45" spans="21:26" ht="15" customHeight="1"/>
    <row r="46" spans="21:26" ht="15" customHeight="1"/>
    <row r="47" spans="21:26" ht="15" customHeight="1"/>
    <row r="48" spans="21:26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</sheetData>
  <sheetProtection algorithmName="SHA-512" hashValue="JsBNYpQcMPhe69sAiQ3rBoK8/7h1Vz22uPCw9deoF84cDTuMIeWOsrK/JkiUh2Te5RFPA9fDRkpggSl9sBV9PQ==" saltValue="kJpXYP7yrY2N4RKvCuG28A==" spinCount="100000" sheet="1" objects="1" scenarios="1"/>
  <mergeCells count="17">
    <mergeCell ref="B16:B17"/>
    <mergeCell ref="U27:Z28"/>
    <mergeCell ref="U29:Z30"/>
    <mergeCell ref="U31:Z32"/>
    <mergeCell ref="U33:Z34"/>
    <mergeCell ref="B1:C1"/>
    <mergeCell ref="K2:L14"/>
    <mergeCell ref="O2:O14"/>
    <mergeCell ref="P2:P22"/>
    <mergeCell ref="X2:Y22"/>
    <mergeCell ref="B6:B7"/>
    <mergeCell ref="C6:C7"/>
    <mergeCell ref="S6:T11"/>
    <mergeCell ref="B10:B11"/>
    <mergeCell ref="C10:C11"/>
    <mergeCell ref="B13:B14"/>
    <mergeCell ref="C13:C14"/>
  </mergeCells>
  <conditionalFormatting sqref="E2:E23">
    <cfRule type="expression" dxfId="1" priority="2">
      <formula>AA2&gt;0</formula>
    </cfRule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6"/>
  <dimension ref="A1:AMK67"/>
  <sheetViews>
    <sheetView topLeftCell="B1" zoomScaleNormal="100" workbookViewId="0">
      <selection activeCell="B1" sqref="B1:C1"/>
    </sheetView>
  </sheetViews>
  <sheetFormatPr baseColWidth="10" defaultColWidth="5.125" defaultRowHeight="14.25"/>
  <cols>
    <col min="1" max="1" width="7" style="4" hidden="1" customWidth="1"/>
    <col min="2" max="2" width="14.625" style="4" customWidth="1"/>
    <col min="3" max="3" width="63.625" style="4" customWidth="1"/>
    <col min="4" max="20" width="4.75" style="4" customWidth="1"/>
    <col min="21" max="21" width="4.75" style="49" customWidth="1"/>
    <col min="22" max="31" width="4.75" style="4" customWidth="1"/>
    <col min="32" max="33" width="10.125" style="4" customWidth="1"/>
    <col min="34" max="1025" width="5.125" style="4"/>
  </cols>
  <sheetData>
    <row r="1" spans="1:33" ht="108" customHeight="1">
      <c r="B1" s="191" t="s">
        <v>219</v>
      </c>
      <c r="C1" s="191"/>
      <c r="D1" s="5" t="s">
        <v>2</v>
      </c>
      <c r="E1" s="6" t="s">
        <v>3</v>
      </c>
      <c r="F1" s="6" t="s">
        <v>4</v>
      </c>
      <c r="G1" s="7" t="s">
        <v>0</v>
      </c>
      <c r="H1" s="9">
        <v>2</v>
      </c>
      <c r="I1" s="9">
        <v>3</v>
      </c>
      <c r="J1" s="9">
        <v>4</v>
      </c>
      <c r="K1" s="9">
        <v>5</v>
      </c>
      <c r="L1" s="9">
        <v>6</v>
      </c>
      <c r="M1" s="9">
        <v>7</v>
      </c>
      <c r="N1" s="9">
        <v>8</v>
      </c>
      <c r="O1" s="9">
        <v>9</v>
      </c>
      <c r="P1" s="9">
        <v>10</v>
      </c>
      <c r="Q1" s="9">
        <v>11</v>
      </c>
      <c r="R1" s="9">
        <v>12</v>
      </c>
      <c r="S1" s="9">
        <v>13</v>
      </c>
      <c r="T1" s="9">
        <v>14</v>
      </c>
      <c r="U1" s="9">
        <v>15</v>
      </c>
      <c r="V1" s="9">
        <v>16</v>
      </c>
      <c r="W1" s="9">
        <v>17</v>
      </c>
      <c r="X1" s="9">
        <v>18</v>
      </c>
      <c r="Y1" s="8">
        <v>19</v>
      </c>
      <c r="Z1" s="9">
        <v>20</v>
      </c>
      <c r="AA1" s="8">
        <v>21</v>
      </c>
      <c r="AB1" s="8">
        <v>22</v>
      </c>
      <c r="AC1" s="8">
        <v>23</v>
      </c>
      <c r="AD1" s="8">
        <v>24</v>
      </c>
      <c r="AF1" s="10" t="s">
        <v>5</v>
      </c>
      <c r="AG1" s="10" t="s">
        <v>6</v>
      </c>
    </row>
    <row r="2" spans="1:33" ht="15" customHeight="1">
      <c r="A2" s="4">
        <f>IF(E2="CM",1.5,1)</f>
        <v>1.5</v>
      </c>
      <c r="B2" s="192" t="s">
        <v>220</v>
      </c>
      <c r="C2" s="157" t="s">
        <v>221</v>
      </c>
      <c r="D2" s="11">
        <v>1</v>
      </c>
      <c r="E2" s="11" t="s">
        <v>9</v>
      </c>
      <c r="F2" s="12">
        <f t="shared" ref="F2:F13" si="0">SUM(H2:AD2)</f>
        <v>4</v>
      </c>
      <c r="G2" s="18"/>
      <c r="H2" s="193" t="s">
        <v>222</v>
      </c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4" t="s">
        <v>223</v>
      </c>
      <c r="W2" s="194"/>
      <c r="X2" s="194"/>
      <c r="Y2" s="58"/>
      <c r="Z2" s="3">
        <v>1</v>
      </c>
      <c r="AA2" s="60">
        <v>1</v>
      </c>
      <c r="AB2" s="188"/>
      <c r="AC2" s="3">
        <v>1</v>
      </c>
      <c r="AD2" s="3">
        <v>1</v>
      </c>
      <c r="AF2" s="17"/>
      <c r="AG2" s="17"/>
    </row>
    <row r="3" spans="1:33" ht="15" customHeight="1">
      <c r="A3" s="4">
        <f>IF(E3="CM",1.5,1)</f>
        <v>1</v>
      </c>
      <c r="B3" s="192"/>
      <c r="C3" s="157"/>
      <c r="D3" s="11">
        <v>3</v>
      </c>
      <c r="E3" s="11" t="s">
        <v>18</v>
      </c>
      <c r="F3" s="12">
        <f t="shared" si="0"/>
        <v>16</v>
      </c>
      <c r="G3" s="18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4"/>
      <c r="W3" s="194"/>
      <c r="X3" s="194"/>
      <c r="Y3" s="58"/>
      <c r="Z3" s="53">
        <v>4</v>
      </c>
      <c r="AA3" s="60">
        <v>4</v>
      </c>
      <c r="AB3" s="188"/>
      <c r="AC3" s="3">
        <v>4</v>
      </c>
      <c r="AD3" s="3">
        <v>4</v>
      </c>
      <c r="AF3" s="17"/>
      <c r="AG3" s="17"/>
    </row>
    <row r="4" spans="1:33" ht="15" customHeight="1">
      <c r="A4" s="4">
        <f>IF(E4="CM",1.5,1)</f>
        <v>1.5</v>
      </c>
      <c r="B4" s="189" t="s">
        <v>224</v>
      </c>
      <c r="C4" s="158" t="s">
        <v>86</v>
      </c>
      <c r="D4" s="24">
        <v>1</v>
      </c>
      <c r="E4" s="24" t="s">
        <v>9</v>
      </c>
      <c r="F4" s="30">
        <f t="shared" si="0"/>
        <v>4</v>
      </c>
      <c r="G4" s="18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4"/>
      <c r="W4" s="194"/>
      <c r="X4" s="194"/>
      <c r="Y4" s="58"/>
      <c r="Z4" s="2">
        <v>1</v>
      </c>
      <c r="AA4" s="64">
        <v>1</v>
      </c>
      <c r="AB4" s="188"/>
      <c r="AC4" s="2">
        <v>1</v>
      </c>
      <c r="AD4" s="2">
        <v>1</v>
      </c>
      <c r="AF4" s="17"/>
      <c r="AG4" s="17"/>
    </row>
    <row r="5" spans="1:33" ht="15" customHeight="1">
      <c r="A5" s="4">
        <f>IF(E5="CM",1.5,1)</f>
        <v>1</v>
      </c>
      <c r="B5" s="189"/>
      <c r="C5" s="158"/>
      <c r="D5" s="24">
        <v>3</v>
      </c>
      <c r="E5" s="24" t="s">
        <v>18</v>
      </c>
      <c r="F5" s="30">
        <f t="shared" si="0"/>
        <v>10</v>
      </c>
      <c r="G5" s="18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4"/>
      <c r="W5" s="194"/>
      <c r="X5" s="194"/>
      <c r="Y5" s="58"/>
      <c r="Z5" s="2">
        <v>2.5</v>
      </c>
      <c r="AA5" s="64">
        <v>2.5</v>
      </c>
      <c r="AB5" s="188"/>
      <c r="AC5" s="2">
        <v>2.5</v>
      </c>
      <c r="AD5" s="2">
        <v>2.5</v>
      </c>
      <c r="AF5" s="17"/>
      <c r="AG5" s="17"/>
    </row>
    <row r="6" spans="1:33" ht="15" customHeight="1">
      <c r="A6" s="4">
        <v>1</v>
      </c>
      <c r="B6" s="141" t="s">
        <v>225</v>
      </c>
      <c r="C6" s="21" t="s">
        <v>37</v>
      </c>
      <c r="D6" s="20">
        <v>3</v>
      </c>
      <c r="E6" s="20" t="s">
        <v>18</v>
      </c>
      <c r="F6" s="65">
        <f t="shared" si="0"/>
        <v>10</v>
      </c>
      <c r="G6" s="18"/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4"/>
      <c r="W6" s="194"/>
      <c r="X6" s="194"/>
      <c r="Y6" s="58"/>
      <c r="Z6" s="21">
        <v>2.5</v>
      </c>
      <c r="AA6" s="60">
        <v>2.5</v>
      </c>
      <c r="AB6" s="188"/>
      <c r="AC6" s="21">
        <v>2.5</v>
      </c>
      <c r="AD6" s="21">
        <v>2.5</v>
      </c>
      <c r="AF6" s="17"/>
      <c r="AG6" s="17"/>
    </row>
    <row r="7" spans="1:33" ht="15" customHeight="1">
      <c r="A7" s="4">
        <v>1</v>
      </c>
      <c r="B7" s="142" t="s">
        <v>226</v>
      </c>
      <c r="C7" s="2" t="s">
        <v>170</v>
      </c>
      <c r="D7" s="24">
        <v>3</v>
      </c>
      <c r="E7" s="24" t="s">
        <v>18</v>
      </c>
      <c r="F7" s="30">
        <f t="shared" si="0"/>
        <v>10</v>
      </c>
      <c r="G7" s="18" t="s">
        <v>41</v>
      </c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4"/>
      <c r="W7" s="194"/>
      <c r="X7" s="194"/>
      <c r="Y7" s="58"/>
      <c r="Z7" s="2">
        <v>2.5</v>
      </c>
      <c r="AA7" s="64">
        <v>2.5</v>
      </c>
      <c r="AB7" s="188"/>
      <c r="AC7" s="2">
        <v>2.5</v>
      </c>
      <c r="AD7" s="2">
        <v>2.5</v>
      </c>
      <c r="AF7" s="17"/>
      <c r="AG7" s="17"/>
    </row>
    <row r="8" spans="1:33" ht="15" customHeight="1">
      <c r="A8" s="4">
        <f>IF(E8="CM",1.5,1)</f>
        <v>1</v>
      </c>
      <c r="B8" s="141" t="s">
        <v>227</v>
      </c>
      <c r="C8" s="21" t="s">
        <v>35</v>
      </c>
      <c r="D8" s="20">
        <v>6</v>
      </c>
      <c r="E8" s="20" t="s">
        <v>12</v>
      </c>
      <c r="F8" s="65">
        <f t="shared" si="0"/>
        <v>10</v>
      </c>
      <c r="G8" s="18"/>
      <c r="H8" s="193"/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94"/>
      <c r="W8" s="194"/>
      <c r="X8" s="194"/>
      <c r="Y8" s="58"/>
      <c r="Z8" s="21">
        <v>2.5</v>
      </c>
      <c r="AA8" s="60">
        <v>2.5</v>
      </c>
      <c r="AB8" s="188"/>
      <c r="AC8" s="21">
        <v>2.5</v>
      </c>
      <c r="AD8" s="21">
        <v>2.5</v>
      </c>
      <c r="AF8" s="17"/>
      <c r="AG8" s="17"/>
    </row>
    <row r="9" spans="1:33" ht="15" customHeight="1">
      <c r="A9" s="4">
        <v>1</v>
      </c>
      <c r="B9" s="143" t="s">
        <v>228</v>
      </c>
      <c r="C9" s="117" t="s">
        <v>229</v>
      </c>
      <c r="D9" s="118">
        <v>5</v>
      </c>
      <c r="E9" s="118" t="s">
        <v>12</v>
      </c>
      <c r="F9" s="117">
        <f t="shared" si="0"/>
        <v>36</v>
      </c>
      <c r="G9" s="18"/>
      <c r="H9" s="193"/>
      <c r="I9" s="193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4"/>
      <c r="W9" s="194"/>
      <c r="X9" s="194"/>
      <c r="Y9" s="58"/>
      <c r="Z9" s="117">
        <v>9</v>
      </c>
      <c r="AA9" s="144">
        <v>9</v>
      </c>
      <c r="AB9" s="188"/>
      <c r="AC9" s="117">
        <v>9</v>
      </c>
      <c r="AD9" s="117">
        <v>9</v>
      </c>
      <c r="AF9" s="17"/>
      <c r="AG9" s="17"/>
    </row>
    <row r="10" spans="1:33" ht="15" customHeight="1">
      <c r="A10" s="4">
        <f>IF(E10="CM",1.5,1)</f>
        <v>1</v>
      </c>
      <c r="B10" s="145" t="s">
        <v>230</v>
      </c>
      <c r="C10" s="110" t="s">
        <v>231</v>
      </c>
      <c r="D10" s="111">
        <v>3</v>
      </c>
      <c r="E10" s="111" t="s">
        <v>18</v>
      </c>
      <c r="F10" s="110">
        <f t="shared" si="0"/>
        <v>20</v>
      </c>
      <c r="G10" s="18" t="s">
        <v>144</v>
      </c>
      <c r="H10" s="193"/>
      <c r="I10" s="193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3"/>
      <c r="U10" s="193"/>
      <c r="V10" s="194"/>
      <c r="W10" s="194"/>
      <c r="X10" s="194"/>
      <c r="Y10" s="58"/>
      <c r="Z10" s="110">
        <v>5</v>
      </c>
      <c r="AA10" s="146">
        <v>5</v>
      </c>
      <c r="AB10" s="188"/>
      <c r="AC10" s="110">
        <v>5</v>
      </c>
      <c r="AD10" s="110">
        <v>5</v>
      </c>
      <c r="AF10" s="17"/>
      <c r="AG10" s="17"/>
    </row>
    <row r="11" spans="1:33" ht="15" customHeight="1">
      <c r="A11" s="4">
        <f>IF(E11="CM",1.5,1)</f>
        <v>1</v>
      </c>
      <c r="B11" s="147" t="s">
        <v>232</v>
      </c>
      <c r="C11" s="122" t="s">
        <v>233</v>
      </c>
      <c r="D11" s="123">
        <v>1</v>
      </c>
      <c r="E11" s="123" t="s">
        <v>18</v>
      </c>
      <c r="F11" s="122">
        <f t="shared" si="0"/>
        <v>24</v>
      </c>
      <c r="G11" s="18" t="s">
        <v>154</v>
      </c>
      <c r="H11" s="193"/>
      <c r="I11" s="193"/>
      <c r="J11" s="193"/>
      <c r="K11" s="193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4"/>
      <c r="W11" s="194"/>
      <c r="X11" s="194"/>
      <c r="Y11" s="58"/>
      <c r="Z11" s="122">
        <v>6</v>
      </c>
      <c r="AA11" s="148">
        <v>6</v>
      </c>
      <c r="AB11" s="188"/>
      <c r="AC11" s="122">
        <v>6</v>
      </c>
      <c r="AD11" s="122">
        <v>6</v>
      </c>
      <c r="AF11" s="17"/>
      <c r="AG11" s="17"/>
    </row>
    <row r="12" spans="1:33" ht="15" customHeight="1">
      <c r="A12" s="4">
        <f>IF(E12="CM",1.5,1)</f>
        <v>1</v>
      </c>
      <c r="B12" s="149" t="s">
        <v>234</v>
      </c>
      <c r="C12" s="130" t="s">
        <v>208</v>
      </c>
      <c r="D12" s="131">
        <v>1</v>
      </c>
      <c r="E12" s="131" t="s">
        <v>18</v>
      </c>
      <c r="F12" s="130">
        <f t="shared" si="0"/>
        <v>16</v>
      </c>
      <c r="G12" s="18"/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4"/>
      <c r="W12" s="194"/>
      <c r="X12" s="194"/>
      <c r="Y12" s="58"/>
      <c r="Z12" s="130">
        <v>4</v>
      </c>
      <c r="AA12" s="150">
        <v>4</v>
      </c>
      <c r="AB12" s="188"/>
      <c r="AC12" s="130">
        <v>4</v>
      </c>
      <c r="AD12" s="130">
        <v>4</v>
      </c>
      <c r="AF12" s="17"/>
      <c r="AG12" s="17"/>
    </row>
    <row r="13" spans="1:33" ht="15" customHeight="1">
      <c r="A13" s="4">
        <f>IF(E13="CM",1.5,1)</f>
        <v>1</v>
      </c>
      <c r="B13" s="147" t="s">
        <v>235</v>
      </c>
      <c r="C13" s="122" t="s">
        <v>210</v>
      </c>
      <c r="D13" s="123">
        <v>1</v>
      </c>
      <c r="E13" s="123" t="s">
        <v>18</v>
      </c>
      <c r="F13" s="122">
        <f t="shared" si="0"/>
        <v>16</v>
      </c>
      <c r="G13" s="18"/>
      <c r="H13" s="193"/>
      <c r="I13" s="193"/>
      <c r="J13" s="193"/>
      <c r="K13" s="193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4"/>
      <c r="W13" s="194"/>
      <c r="X13" s="194"/>
      <c r="Y13" s="58"/>
      <c r="Z13" s="122">
        <v>4</v>
      </c>
      <c r="AA13" s="148">
        <v>4</v>
      </c>
      <c r="AB13" s="188"/>
      <c r="AC13" s="122">
        <v>4</v>
      </c>
      <c r="AD13" s="122">
        <v>4</v>
      </c>
      <c r="AF13" s="17"/>
      <c r="AG13" s="17"/>
    </row>
    <row r="14" spans="1:33" ht="15" customHeight="1"/>
    <row r="15" spans="1:33" ht="15" customHeight="1">
      <c r="AF15" s="35" t="s">
        <v>236</v>
      </c>
      <c r="AG15" s="34">
        <f>SUMPRODUCT(A2:A13,F2:F13,AF2:AF13)</f>
        <v>0</v>
      </c>
    </row>
    <row r="16" spans="1:33" ht="15" customHeight="1"/>
    <row r="17" spans="21:26" ht="15" customHeight="1">
      <c r="U17" s="190" t="s">
        <v>237</v>
      </c>
      <c r="V17" s="190"/>
      <c r="W17" s="190"/>
      <c r="X17" s="190"/>
      <c r="Y17" s="190"/>
      <c r="Z17" s="190"/>
    </row>
    <row r="18" spans="21:26" ht="15" customHeight="1">
      <c r="U18" s="190"/>
      <c r="V18" s="190"/>
      <c r="W18" s="190"/>
      <c r="X18" s="190"/>
      <c r="Y18" s="190"/>
      <c r="Z18" s="190"/>
    </row>
    <row r="19" spans="21:26" ht="15" customHeight="1">
      <c r="U19" s="190" t="s">
        <v>217</v>
      </c>
      <c r="V19" s="190"/>
      <c r="W19" s="190"/>
      <c r="X19" s="190"/>
      <c r="Y19" s="190"/>
      <c r="Z19" s="190"/>
    </row>
    <row r="20" spans="21:26" ht="15" customHeight="1">
      <c r="U20" s="190"/>
      <c r="V20" s="190"/>
      <c r="W20" s="190"/>
      <c r="X20" s="190"/>
      <c r="Y20" s="190"/>
      <c r="Z20" s="190"/>
    </row>
    <row r="21" spans="21:26" ht="15" customHeight="1">
      <c r="U21" s="152" t="s">
        <v>174</v>
      </c>
      <c r="V21" s="152"/>
      <c r="W21" s="152"/>
      <c r="X21" s="152"/>
      <c r="Y21" s="152"/>
      <c r="Z21" s="152"/>
    </row>
    <row r="22" spans="21:26" ht="15" customHeight="1"/>
    <row r="23" spans="21:26" ht="15" customHeight="1"/>
    <row r="24" spans="21:26" ht="15" customHeight="1"/>
    <row r="25" spans="21:26" ht="15" customHeight="1"/>
    <row r="26" spans="21:26" ht="15" customHeight="1"/>
    <row r="27" spans="21:26" ht="15" customHeight="1"/>
    <row r="28" spans="21:26" ht="15" customHeight="1"/>
    <row r="29" spans="21:26" ht="15" customHeight="1"/>
    <row r="30" spans="21:26" ht="15" customHeight="1"/>
    <row r="31" spans="21:26" ht="15" customHeight="1"/>
    <row r="32" spans="21:26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</sheetData>
  <sheetProtection password="DBAF" sheet="1" objects="1" scenarios="1"/>
  <mergeCells count="11">
    <mergeCell ref="B1:C1"/>
    <mergeCell ref="B2:B3"/>
    <mergeCell ref="C2:C3"/>
    <mergeCell ref="H2:U13"/>
    <mergeCell ref="V2:X13"/>
    <mergeCell ref="U21:Z21"/>
    <mergeCell ref="AB2:AB13"/>
    <mergeCell ref="B4:B5"/>
    <mergeCell ref="C4:C5"/>
    <mergeCell ref="U17:Z18"/>
    <mergeCell ref="U19:Z20"/>
  </mergeCells>
  <conditionalFormatting sqref="E2:E13">
    <cfRule type="expression" dxfId="0" priority="2">
      <formula>AF2&gt;0</formula>
    </cfRule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7"/>
  <dimension ref="A1:AP8"/>
  <sheetViews>
    <sheetView zoomScaleNormal="100" workbookViewId="0"/>
  </sheetViews>
  <sheetFormatPr baseColWidth="10" defaultColWidth="9.875" defaultRowHeight="14.25"/>
  <cols>
    <col min="1" max="1" width="6.125" customWidth="1"/>
    <col min="2" max="44" width="3.125" customWidth="1"/>
  </cols>
  <sheetData>
    <row r="1" spans="1:42">
      <c r="A1" s="151" t="s">
        <v>238</v>
      </c>
      <c r="B1" s="151">
        <v>36</v>
      </c>
      <c r="C1" s="151">
        <f t="shared" ref="C1:R1" si="0">B1+1</f>
        <v>37</v>
      </c>
      <c r="D1" s="151">
        <f t="shared" si="0"/>
        <v>38</v>
      </c>
      <c r="E1" s="151">
        <f t="shared" si="0"/>
        <v>39</v>
      </c>
      <c r="F1" s="151">
        <f t="shared" si="0"/>
        <v>40</v>
      </c>
      <c r="G1" s="151">
        <f t="shared" si="0"/>
        <v>41</v>
      </c>
      <c r="H1" s="151">
        <f t="shared" si="0"/>
        <v>42</v>
      </c>
      <c r="I1" s="151">
        <f t="shared" si="0"/>
        <v>43</v>
      </c>
      <c r="J1" s="151">
        <f t="shared" si="0"/>
        <v>44</v>
      </c>
      <c r="K1" s="151">
        <f t="shared" si="0"/>
        <v>45</v>
      </c>
      <c r="L1" s="151">
        <f t="shared" si="0"/>
        <v>46</v>
      </c>
      <c r="M1" s="151">
        <f t="shared" si="0"/>
        <v>47</v>
      </c>
      <c r="N1" s="151">
        <f t="shared" si="0"/>
        <v>48</v>
      </c>
      <c r="O1" s="151">
        <f t="shared" si="0"/>
        <v>49</v>
      </c>
      <c r="P1" s="151">
        <f t="shared" si="0"/>
        <v>50</v>
      </c>
      <c r="Q1" s="151">
        <f t="shared" si="0"/>
        <v>51</v>
      </c>
      <c r="R1" s="151">
        <f t="shared" si="0"/>
        <v>52</v>
      </c>
      <c r="S1" s="151">
        <v>1</v>
      </c>
      <c r="T1" s="151">
        <f t="shared" ref="T1:AP1" si="1">S1+1</f>
        <v>2</v>
      </c>
      <c r="U1" s="151">
        <f t="shared" si="1"/>
        <v>3</v>
      </c>
      <c r="V1" s="151">
        <f t="shared" si="1"/>
        <v>4</v>
      </c>
      <c r="W1" s="151">
        <f t="shared" si="1"/>
        <v>5</v>
      </c>
      <c r="X1" s="151">
        <f t="shared" si="1"/>
        <v>6</v>
      </c>
      <c r="Y1" s="151">
        <f t="shared" si="1"/>
        <v>7</v>
      </c>
      <c r="Z1" s="151">
        <f t="shared" si="1"/>
        <v>8</v>
      </c>
      <c r="AA1" s="151">
        <f t="shared" si="1"/>
        <v>9</v>
      </c>
      <c r="AB1" s="151">
        <f t="shared" si="1"/>
        <v>10</v>
      </c>
      <c r="AC1" s="151">
        <f t="shared" si="1"/>
        <v>11</v>
      </c>
      <c r="AD1" s="151">
        <f t="shared" si="1"/>
        <v>12</v>
      </c>
      <c r="AE1" s="151">
        <f t="shared" si="1"/>
        <v>13</v>
      </c>
      <c r="AF1" s="151">
        <f t="shared" si="1"/>
        <v>14</v>
      </c>
      <c r="AG1" s="151">
        <f t="shared" si="1"/>
        <v>15</v>
      </c>
      <c r="AH1" s="151">
        <f t="shared" si="1"/>
        <v>16</v>
      </c>
      <c r="AI1" s="151">
        <f t="shared" si="1"/>
        <v>17</v>
      </c>
      <c r="AJ1" s="151">
        <f t="shared" si="1"/>
        <v>18</v>
      </c>
      <c r="AK1" s="151">
        <f t="shared" si="1"/>
        <v>19</v>
      </c>
      <c r="AL1" s="151">
        <f t="shared" si="1"/>
        <v>20</v>
      </c>
      <c r="AM1" s="151">
        <f t="shared" si="1"/>
        <v>21</v>
      </c>
      <c r="AN1" s="151">
        <f t="shared" si="1"/>
        <v>22</v>
      </c>
      <c r="AO1" s="151">
        <f t="shared" si="1"/>
        <v>23</v>
      </c>
      <c r="AP1" s="151">
        <f t="shared" si="1"/>
        <v>24</v>
      </c>
    </row>
    <row r="2" spans="1:42">
      <c r="A2" s="38" t="s">
        <v>44</v>
      </c>
      <c r="B2" s="151">
        <f>SUMPRODUCT('S1'!H$2:H$30,'S1'!$AB$2:$AB$30)</f>
        <v>0</v>
      </c>
      <c r="C2" s="151">
        <f>SUMPRODUCT('S1'!I$2:I$30,'S1'!$AB$2:$AB$30)</f>
        <v>0</v>
      </c>
      <c r="D2" s="151">
        <f>SUMPRODUCT('S1'!J$2:J$30,'S1'!$AB$2:$AB$30)</f>
        <v>0</v>
      </c>
      <c r="E2" s="151">
        <f>SUMPRODUCT('S1'!K$2:K$30,'S1'!$AB$2:$AB$30)</f>
        <v>0</v>
      </c>
      <c r="F2" s="151">
        <f>SUMPRODUCT('S1'!L$2:L$30,'S1'!$AB$2:$AB$30)</f>
        <v>0</v>
      </c>
      <c r="G2" s="151">
        <f>SUMPRODUCT('S1'!M$2:M$30,'S1'!$AB$2:$AB$30)</f>
        <v>0</v>
      </c>
      <c r="H2" s="151">
        <f>SUMPRODUCT('S1'!N$2:N$30,'S1'!$AB$2:$AB$30)</f>
        <v>0</v>
      </c>
      <c r="I2" s="151">
        <f>SUMPRODUCT('S1'!O$2:O$30,'S1'!$AB$2:$AB$30)</f>
        <v>0</v>
      </c>
      <c r="J2" s="151">
        <f>SUMPRODUCT('S1'!P$2:P$30,'S1'!$AB$2:$AB$30)</f>
        <v>0</v>
      </c>
      <c r="K2" s="151">
        <f>SUMPRODUCT('S1'!Q$2:Q$30,'S1'!$AB$2:$AB$30)</f>
        <v>0</v>
      </c>
      <c r="L2" s="151">
        <f>SUMPRODUCT('S1'!R$2:R$30,'S1'!$AB$2:$AB$30)</f>
        <v>0</v>
      </c>
      <c r="M2" s="151">
        <f>SUMPRODUCT('S1'!S$2:S$30,'S1'!$AB$2:$AB$30)</f>
        <v>0</v>
      </c>
      <c r="N2" s="151">
        <f>SUMPRODUCT('S1'!T$2:T$30,'S1'!$AB$2:$AB$30)</f>
        <v>0</v>
      </c>
      <c r="O2" s="151">
        <f>SUMPRODUCT('S1'!U$2:U$30,'S1'!$AB$2:$AB$30)</f>
        <v>0</v>
      </c>
      <c r="P2" s="151">
        <f>SUMPRODUCT('S1'!V$2:V$30,'S1'!$AB$2:$AB$30)</f>
        <v>0</v>
      </c>
      <c r="Q2" s="151">
        <f>SUMPRODUCT('S1'!W$2:W$30,'S1'!$AB$2:$AB$30)</f>
        <v>0</v>
      </c>
      <c r="R2" s="151">
        <f>SUMPRODUCT('S1'!X$2:X$30,'S1'!$AB$2:$AB$30)</f>
        <v>0</v>
      </c>
      <c r="S2" s="151">
        <f>SUMPRODUCT('S1'!Y$2:Y$30,'S1'!$AB$2:$AB$30)</f>
        <v>0</v>
      </c>
      <c r="T2" s="151">
        <f>SUMPRODUCT('S1'!Z$2:Z$30,'S1'!$AB$2:$AB$30)</f>
        <v>0</v>
      </c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</row>
    <row r="3" spans="1:42">
      <c r="A3" s="40" t="s">
        <v>46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>
        <f>SUMPRODUCT('S2'!H$2:H$37,'S2'!$AE$2:$AE$37)</f>
        <v>0</v>
      </c>
      <c r="U3" s="151">
        <f>SUMPRODUCT('S2'!I2:I$37,'S2'!$AE$2:$AE$37)</f>
        <v>0</v>
      </c>
      <c r="V3" s="151">
        <f>SUMPRODUCT('S2'!J2:J$37,'S2'!$AE$2:$AE$37)</f>
        <v>0</v>
      </c>
      <c r="W3" s="151">
        <f>SUMPRODUCT('S2'!K2:K$37,'S2'!$AE$2:$AE$37)</f>
        <v>0</v>
      </c>
      <c r="X3" s="151">
        <f>SUMPRODUCT('S2'!L2:L$37,'S2'!$AE$2:$AE$37)</f>
        <v>0</v>
      </c>
      <c r="Y3" s="151">
        <f>SUMPRODUCT('S2'!M2:M$37,'S2'!$AE$2:$AE$37)</f>
        <v>0</v>
      </c>
      <c r="Z3" s="151">
        <f>SUMPRODUCT('S2'!O2:O$37,'S2'!$AE$2:$AE$37)</f>
        <v>0</v>
      </c>
      <c r="AA3" s="151">
        <f>SUMPRODUCT('S2'!N2:N$37,'S2'!$AE$2:$AE$37)</f>
        <v>0</v>
      </c>
      <c r="AB3" s="151">
        <f>SUMPRODUCT('S2'!P2:P$37,'S2'!$AE$2:$AE$37)</f>
        <v>0</v>
      </c>
      <c r="AC3" s="151">
        <f>SUMPRODUCT('S2'!Q2:Q$37,'S2'!$AE$2:$AE$37)</f>
        <v>0</v>
      </c>
      <c r="AD3" s="151">
        <f>SUMPRODUCT('S2'!R2:R$37,'S2'!$AE$2:$AE$37)</f>
        <v>0</v>
      </c>
      <c r="AE3" s="151">
        <f>SUMPRODUCT('S2'!S2:S$37,'S2'!$AE$2:$AE$37)</f>
        <v>0</v>
      </c>
      <c r="AF3" s="151">
        <f>SUMPRODUCT('S2'!T2:T$37,'S2'!$AE$2:$AE$37)</f>
        <v>0</v>
      </c>
      <c r="AG3" s="151">
        <f>SUMPRODUCT('S2'!U2:U$37,'S2'!$AE$2:$AE$37)</f>
        <v>0</v>
      </c>
      <c r="AH3" s="151">
        <f>SUMPRODUCT('S2'!W2:W$37,'S2'!$AE$2:$AE$37)</f>
        <v>0</v>
      </c>
      <c r="AI3" s="151">
        <f>SUMPRODUCT('S2'!X2:X$37,'S2'!$AE$2:$AE$37)</f>
        <v>0</v>
      </c>
      <c r="AJ3" s="151">
        <f>SUMPRODUCT('S2'!V2:V$37,'S2'!$AE$2:$AE$37)</f>
        <v>0</v>
      </c>
      <c r="AK3" s="151">
        <f>SUMPRODUCT('S2'!Z2:Z$37,'S2'!$AE$2:$AE$37)</f>
        <v>0</v>
      </c>
      <c r="AL3" s="151">
        <f>SUMPRODUCT('S2'!Y2:Y$37,'S2'!$AE$2:$AE$37)</f>
        <v>0</v>
      </c>
      <c r="AM3" s="151">
        <f>SUMPRODUCT('S2'!AA2:AA$37,'S2'!$AE$2:$AE$37)</f>
        <v>0</v>
      </c>
      <c r="AN3" s="151">
        <f>SUMPRODUCT('S2'!AB2:AB$37,'S2'!$AE$2:$AE$37)</f>
        <v>0</v>
      </c>
      <c r="AO3" s="151">
        <f>SUMPRODUCT('S2'!AC2:AC$37,'S2'!$AE$2:$AE$37)</f>
        <v>0</v>
      </c>
      <c r="AP3" s="151">
        <f>SUMPRODUCT('S2'!AD2:AD$37,'S2'!$AE$2:$AE$37)</f>
        <v>0</v>
      </c>
    </row>
    <row r="4" spans="1:42">
      <c r="A4" s="41" t="s">
        <v>48</v>
      </c>
      <c r="B4" s="151">
        <f>SUMPRODUCT('S3'!H$2:H$37,'S3'!$AC$2:$AC$37)</f>
        <v>0</v>
      </c>
      <c r="C4" s="151">
        <f>SUMPRODUCT('S3'!I$2:I$37,'S3'!$AC$2:$AC$37)</f>
        <v>0</v>
      </c>
      <c r="D4" s="151">
        <f>SUMPRODUCT('S3'!J$2:J$37,'S3'!$AC$2:$AC$37)</f>
        <v>0</v>
      </c>
      <c r="E4" s="151">
        <f>SUMPRODUCT('S3'!K$2:K$37,'S3'!$AC$2:$AC$37)</f>
        <v>0</v>
      </c>
      <c r="F4" s="151">
        <f>SUMPRODUCT('S3'!L$2:L$37,'S3'!$AC$2:$AC$37)</f>
        <v>0</v>
      </c>
      <c r="G4" s="151">
        <f>SUMPRODUCT('S3'!M$2:M$37,'S3'!$AC$2:$AC$37)</f>
        <v>0</v>
      </c>
      <c r="H4" s="151">
        <f>SUMPRODUCT('S3'!N$2:N$37,'S3'!$AC$2:$AC$37)</f>
        <v>0</v>
      </c>
      <c r="I4" s="151">
        <f>SUMPRODUCT('S3'!O$2:O$37,'S3'!$AC$2:$AC$37)</f>
        <v>0</v>
      </c>
      <c r="J4" s="151">
        <f>SUMPRODUCT('S3'!P$2:P$37,'S3'!$AC$2:$AC$37)</f>
        <v>0</v>
      </c>
      <c r="K4" s="151">
        <f>SUMPRODUCT('S3'!Q$2:Q$37,'S3'!$AC$2:$AC$37)</f>
        <v>0</v>
      </c>
      <c r="L4" s="151">
        <f>SUMPRODUCT('S3'!R$2:R$37,'S3'!$AC$2:$AC$37)</f>
        <v>0</v>
      </c>
      <c r="M4" s="151">
        <f>SUMPRODUCT('S3'!S$2:S$37,'S3'!$AC$2:$AC$37)</f>
        <v>0</v>
      </c>
      <c r="N4" s="151">
        <f>SUMPRODUCT('S3'!T$2:T$37,'S3'!$AC$2:$AC$37)</f>
        <v>0</v>
      </c>
      <c r="O4" s="151">
        <f>SUMPRODUCT('S3'!U$2:U$37,'S3'!$AC$2:$AC$37)</f>
        <v>0</v>
      </c>
      <c r="P4" s="151">
        <f>SUMPRODUCT('S3'!V$2:V$37,'S3'!$AC$2:$AC$37)</f>
        <v>0</v>
      </c>
      <c r="Q4" s="151">
        <f>SUMPRODUCT('S3'!W$2:W$37,'S3'!$AC$2:$AC$37)</f>
        <v>0</v>
      </c>
      <c r="R4" s="151">
        <f>SUMPRODUCT('S3'!Y$2:Y$37,'S3'!$AC$2:$AC$37)</f>
        <v>0</v>
      </c>
      <c r="S4" s="151">
        <f>SUMPRODUCT('S3'!Y$2:Y$37,'S3'!$AC$2:$AC$37)</f>
        <v>0</v>
      </c>
      <c r="T4" s="151">
        <f>SUMPRODUCT('S3'!Z$2:Z$37,'S3'!$AC$2:$AC$37)</f>
        <v>0</v>
      </c>
      <c r="U4" s="151">
        <f>SUMPRODUCT('S3'!AA$2:AA$37,'S3'!$AC$2:$AC$37)</f>
        <v>0</v>
      </c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</row>
    <row r="5" spans="1:42">
      <c r="A5" s="42" t="s">
        <v>50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>
        <f>SUMPRODUCT('S4'!H$2:H$25,'S4'!$V$2:$V$25)</f>
        <v>0</v>
      </c>
      <c r="U5" s="151">
        <f>SUMPRODUCT('S4'!I$2:I$25,'S4'!$V$2:$V$25)</f>
        <v>0</v>
      </c>
      <c r="V5" s="151">
        <f>SUMPRODUCT('S4'!J$2:J$25,'S4'!$V$2:$V$25)</f>
        <v>0</v>
      </c>
      <c r="W5" s="151">
        <f>SUMPRODUCT('S4'!K$2:K$25,'S4'!$V$2:$V$25)</f>
        <v>0</v>
      </c>
      <c r="X5" s="151">
        <f>SUMPRODUCT('S4'!L$2:L$25,'S4'!$V$2:$V$25)</f>
        <v>0</v>
      </c>
      <c r="Y5" s="151">
        <f>SUMPRODUCT('S4'!M$2:M$25,'S4'!$V$2:$V$25)</f>
        <v>0</v>
      </c>
      <c r="Z5" s="151">
        <f>SUMPRODUCT('S4'!O$2:O$25,'S4'!$V$2:$V$25)</f>
        <v>0</v>
      </c>
      <c r="AA5" s="151">
        <f>SUMPRODUCT('S4'!N$2:N$25,'S4'!$V$2:$V$25)</f>
        <v>0</v>
      </c>
      <c r="AB5" s="151">
        <f>SUMPRODUCT('S4'!P$2:P$25,'S4'!$V$2:$V$25)</f>
        <v>0</v>
      </c>
      <c r="AC5" s="151">
        <f>SUMPRODUCT('S4'!Q$2:Q$25,'S4'!$V$2:$V$25)</f>
        <v>0</v>
      </c>
      <c r="AD5" s="151">
        <f>SUMPRODUCT('S4'!R$2:R$25,'S4'!$V$2:$V$25)</f>
        <v>0</v>
      </c>
      <c r="AE5" s="151">
        <f>SUMPRODUCT('S4'!S$2:S$25,'S4'!$V$2:$V$25)</f>
        <v>0</v>
      </c>
      <c r="AF5" s="151">
        <f>SUMPRODUCT('S4'!T$2:T$25,'S4'!$V$2:$V$25)</f>
        <v>0</v>
      </c>
      <c r="AG5" s="151"/>
      <c r="AH5" s="151"/>
      <c r="AI5" s="151"/>
      <c r="AJ5" s="151"/>
      <c r="AK5" s="151"/>
      <c r="AL5" s="151"/>
      <c r="AM5" s="151"/>
      <c r="AN5" s="151"/>
      <c r="AO5" s="151"/>
      <c r="AP5" s="151"/>
    </row>
    <row r="6" spans="1:42">
      <c r="A6" s="43" t="s">
        <v>52</v>
      </c>
      <c r="B6" s="151">
        <f>SUMPRODUCT('S5'!H$2:H$43,'S5'!$AA$2:$AA$43)</f>
        <v>0</v>
      </c>
      <c r="C6" s="151">
        <f>SUMPRODUCT('S5'!I$2:I$43,'S5'!$AA$2:$AA$43)</f>
        <v>0</v>
      </c>
      <c r="D6" s="151">
        <f>SUMPRODUCT('S5'!J$2:J$43,'S5'!$AA$2:$AA$43)</f>
        <v>0</v>
      </c>
      <c r="E6" s="151">
        <f>SUMPRODUCT('S5'!K$2:K$43,'S5'!$AA$2:$AA$43)</f>
        <v>0</v>
      </c>
      <c r="F6" s="151">
        <f>SUMPRODUCT('S5'!L$2:L$43,'S5'!$AA$2:$AA$43)</f>
        <v>0</v>
      </c>
      <c r="G6" s="151">
        <f>SUMPRODUCT('S5'!M$2:M$43,'S5'!$AA$2:$AA$43)</f>
        <v>0</v>
      </c>
      <c r="H6" s="151">
        <f>SUMPRODUCT('S5'!N$2:N$43,'S5'!$AA$2:$AA$43)</f>
        <v>0</v>
      </c>
      <c r="I6" s="151">
        <f>SUMPRODUCT('S5'!O$2:O$43,'S5'!$AA$2:$AA$43)</f>
        <v>0</v>
      </c>
      <c r="J6" s="151">
        <f>SUMPRODUCT('S5'!P$2:P$43,'S5'!$AA$2:$AA$43)</f>
        <v>0</v>
      </c>
      <c r="K6" s="151">
        <f>SUMPRODUCT('S5'!Q$2:Q$43,'S5'!$AA$2:$AA$43)</f>
        <v>0</v>
      </c>
      <c r="L6" s="151">
        <f>SUMPRODUCT('S5'!R$2:R$43,'S5'!$AA$2:$AA$43)</f>
        <v>0</v>
      </c>
      <c r="M6" s="151">
        <f>SUMPRODUCT('S5'!S$2:S$43,'S5'!$AA$2:$AA$43)</f>
        <v>0</v>
      </c>
      <c r="N6" s="151">
        <f>SUMPRODUCT('S5'!T$2:T$43,'S5'!$AA$2:$AA$43)</f>
        <v>0</v>
      </c>
      <c r="O6" s="151">
        <f>SUMPRODUCT('S5'!U$2:U$43,'S5'!$AA$2:$AA$43)</f>
        <v>0</v>
      </c>
      <c r="P6" s="151">
        <f>SUMPRODUCT('S5'!V$2:V$43,'S5'!$AA$2:$AA$43)</f>
        <v>0</v>
      </c>
      <c r="Q6" s="151">
        <f>SUMPRODUCT('S5'!W$2:W$43,'S5'!$AA$2:$AA$43)</f>
        <v>0</v>
      </c>
      <c r="R6" s="151">
        <f>SUMPRODUCT('S5'!X$2:X$43,'S5'!$AA$2:$AA$43)</f>
        <v>0</v>
      </c>
      <c r="S6" s="151">
        <f>SUMPRODUCT('S5'!Y$2:Y$43,'S5'!$AA$2:$AA$43)</f>
        <v>0</v>
      </c>
      <c r="T6" s="151">
        <f>SUMPRODUCT('S5'!Z$2:Z$43,'S5'!$AA$2:$AA$43)</f>
        <v>0</v>
      </c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51"/>
      <c r="AO6" s="151"/>
      <c r="AP6" s="151"/>
    </row>
    <row r="7" spans="1:42">
      <c r="A7" s="44" t="s">
        <v>53</v>
      </c>
      <c r="T7" s="151">
        <f>SUMPRODUCT('S6'!H$2:H$42,'S6'!$AF$2:$AF$42)</f>
        <v>0</v>
      </c>
      <c r="U7" s="151">
        <f>SUMPRODUCT('S6'!I$2:I$42,'S6'!$AF$2:$AF$42)</f>
        <v>0</v>
      </c>
      <c r="V7" s="151">
        <f>SUMPRODUCT('S6'!J$2:J$42,'S6'!$AF$2:$AF$42)</f>
        <v>0</v>
      </c>
      <c r="W7" s="151">
        <f>SUMPRODUCT('S6'!K$2:K$42,'S6'!$AF$2:$AF$42)</f>
        <v>0</v>
      </c>
      <c r="X7" s="151">
        <f>SUMPRODUCT('S6'!L$2:L$42,'S6'!$AF$2:$AF$42)</f>
        <v>0</v>
      </c>
      <c r="Y7" s="151">
        <f>SUMPRODUCT('S6'!M$2:M$42,'S6'!$AF$2:$AF$42)</f>
        <v>0</v>
      </c>
      <c r="Z7" s="151">
        <f>SUMPRODUCT('S6'!N$2:N$42,'S6'!$AF$2:$AF$42)</f>
        <v>0</v>
      </c>
      <c r="AA7" s="151">
        <f>SUMPRODUCT('S6'!O$2:O$42,'S6'!$AF$2:$AF$42)</f>
        <v>0</v>
      </c>
      <c r="AB7" s="151">
        <f>SUMPRODUCT('S6'!P$2:P$42,'S6'!$AF$2:$AF$42)</f>
        <v>0</v>
      </c>
      <c r="AC7" s="151">
        <f>SUMPRODUCT('S6'!Q$2:Q$42,'S6'!$AF$2:$AF$42)</f>
        <v>0</v>
      </c>
      <c r="AD7" s="151">
        <f>SUMPRODUCT('S6'!R$2:R$42,'S6'!$AF$2:$AF$42)</f>
        <v>0</v>
      </c>
      <c r="AE7" s="151">
        <f>SUMPRODUCT('S6'!S$2:S$42,'S6'!$AF$2:$AF$42)</f>
        <v>0</v>
      </c>
      <c r="AF7" s="151">
        <f>SUMPRODUCT('S6'!T$2:T$42,'S6'!$AF$2:$AF$42)</f>
        <v>0</v>
      </c>
      <c r="AG7" s="151">
        <f>SUMPRODUCT('S6'!U$2:U$42,'S6'!$AF$2:$AF$42)</f>
        <v>0</v>
      </c>
      <c r="AH7" s="151">
        <f>SUMPRODUCT('S6'!V$2:V$42,'S6'!$AF$2:$AF$42)</f>
        <v>0</v>
      </c>
      <c r="AI7" s="151">
        <f>SUMPRODUCT('S6'!W$2:W$42,'S6'!$AF$2:$AF$42)</f>
        <v>0</v>
      </c>
      <c r="AJ7" s="151">
        <f>SUMPRODUCT('S6'!X$2:X$42,'S6'!$AF$2:$AF$42)</f>
        <v>0</v>
      </c>
      <c r="AK7" s="151">
        <f>SUMPRODUCT('S6'!Y$2:Y$42,'S6'!$AF$2:$AF$42)</f>
        <v>0</v>
      </c>
      <c r="AL7" s="151">
        <f>SUMPRODUCT('S6'!Z$2:Z$42,'S6'!$AF$2:$AF$42)</f>
        <v>0</v>
      </c>
      <c r="AM7" s="151">
        <f>SUMPRODUCT('S6'!AA$2:AA$42,'S6'!$AF$2:$AF$42)</f>
        <v>0</v>
      </c>
      <c r="AN7" s="151">
        <f>SUMPRODUCT('S6'!AB$2:AB$42,'S6'!$AF$2:$AF$42)</f>
        <v>0</v>
      </c>
      <c r="AO7" s="151">
        <f>SUMPRODUCT('S6'!AC$2:AC$42,'S6'!$AF$2:$AF$42)</f>
        <v>0</v>
      </c>
      <c r="AP7" s="151">
        <f>SUMPRODUCT('S6'!AD$2:AD$42,'S6'!$AF$2:$AF$42)</f>
        <v>0</v>
      </c>
    </row>
    <row r="8" spans="1:42">
      <c r="B8">
        <f t="shared" ref="B8:AP8" si="2">SUM(B$2:B$7)</f>
        <v>0</v>
      </c>
      <c r="C8">
        <f t="shared" si="2"/>
        <v>0</v>
      </c>
      <c r="D8">
        <f t="shared" si="2"/>
        <v>0</v>
      </c>
      <c r="E8">
        <f t="shared" si="2"/>
        <v>0</v>
      </c>
      <c r="F8">
        <f t="shared" si="2"/>
        <v>0</v>
      </c>
      <c r="G8">
        <f t="shared" si="2"/>
        <v>0</v>
      </c>
      <c r="H8">
        <f t="shared" si="2"/>
        <v>0</v>
      </c>
      <c r="I8">
        <f t="shared" si="2"/>
        <v>0</v>
      </c>
      <c r="J8">
        <f t="shared" si="2"/>
        <v>0</v>
      </c>
      <c r="K8">
        <f t="shared" si="2"/>
        <v>0</v>
      </c>
      <c r="L8">
        <f t="shared" si="2"/>
        <v>0</v>
      </c>
      <c r="M8">
        <f t="shared" si="2"/>
        <v>0</v>
      </c>
      <c r="N8">
        <f t="shared" si="2"/>
        <v>0</v>
      </c>
      <c r="O8">
        <f t="shared" si="2"/>
        <v>0</v>
      </c>
      <c r="P8">
        <f t="shared" si="2"/>
        <v>0</v>
      </c>
      <c r="Q8">
        <f t="shared" si="2"/>
        <v>0</v>
      </c>
      <c r="R8">
        <f t="shared" si="2"/>
        <v>0</v>
      </c>
      <c r="S8">
        <f t="shared" si="2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</row>
  </sheetData>
  <sheetProtection password="DBAF" sheet="1" objects="1" scenarios="1"/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S1</vt:lpstr>
      <vt:lpstr>S2</vt:lpstr>
      <vt:lpstr>S3</vt:lpstr>
      <vt:lpstr>S4</vt:lpstr>
      <vt:lpstr>S5</vt:lpstr>
      <vt:lpstr>S6</vt:lpstr>
      <vt:lpstr>Histogramme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Etienne COUTANT</dc:creator>
  <dc:description/>
  <cp:lastModifiedBy>JEROME CUTRONA</cp:lastModifiedBy>
  <cp:revision>116</cp:revision>
  <dcterms:created xsi:type="dcterms:W3CDTF">2018-05-22T16:24:09Z</dcterms:created>
  <dcterms:modified xsi:type="dcterms:W3CDTF">2023-09-14T16:33:55Z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