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homas\Desktop\Adminpanel\"/>
    </mc:Choice>
  </mc:AlternateContent>
  <bookViews>
    <workbookView xWindow="0" yWindow="0" windowWidth="28800" windowHeight="13020" activeTab="1"/>
  </bookViews>
  <sheets>
    <sheet name="Projektoversigt" sheetId="1" r:id="rId1"/>
    <sheet name="Opgaveoplysninger" sheetId="2" r:id="rId2"/>
  </sheets>
  <definedNames>
    <definedName name="_xlnm.Print_Titles" localSheetId="1">Opgaveoplysninger!$3:$3</definedName>
    <definedName name="_xlnm.Print_Titles" localSheetId="0">Projektoversigt!$3:$3</definedName>
    <definedName name="ProjektListe">Projekter[Projekt]</definedName>
    <definedName name="Projektstart">Opgaver[[#Headers],[Projekt]]</definedName>
  </definedNames>
  <calcPr calcId="152511"/>
</workbook>
</file>

<file path=xl/calcChain.xml><?xml version="1.0" encoding="utf-8"?>
<calcChain xmlns="http://schemas.openxmlformats.org/spreadsheetml/2006/main">
  <c r="C9" i="1" l="1"/>
  <c r="D9" i="1" s="1"/>
  <c r="C10" i="1"/>
  <c r="D10" i="1" s="1"/>
  <c r="C11" i="1"/>
  <c r="D11" i="1" s="1"/>
  <c r="E9" i="1" a="1"/>
  <c r="E9" i="1" s="1"/>
  <c r="E11" i="1" a="1"/>
  <c r="E11" i="1" s="1"/>
  <c r="F9" i="1" a="1"/>
  <c r="F9" i="1" s="1"/>
  <c r="F11" i="1" a="1"/>
  <c r="F11" i="1" s="1"/>
  <c r="C5" i="1" l="1"/>
  <c r="D5" i="1" s="1"/>
  <c r="C12" i="1"/>
  <c r="D12" i="1" s="1"/>
  <c r="C4" i="1" l="1"/>
  <c r="C6" i="1"/>
  <c r="C7" i="1"/>
  <c r="C8" i="1"/>
  <c r="D4" i="1" l="1"/>
  <c r="D6" i="1"/>
  <c r="D7" i="1"/>
  <c r="D8" i="1"/>
</calcChain>
</file>

<file path=xl/sharedStrings.xml><?xml version="1.0" encoding="utf-8"?>
<sst xmlns="http://schemas.openxmlformats.org/spreadsheetml/2006/main" count="118" uniqueCount="77">
  <si>
    <t>Start</t>
  </si>
  <si>
    <t xml:space="preserve"> Start</t>
  </si>
  <si>
    <t xml:space="preserve">  </t>
  </si>
  <si>
    <t>Projekt</t>
  </si>
  <si>
    <t>Status</t>
  </si>
  <si>
    <t xml:space="preserve"> Slut</t>
  </si>
  <si>
    <t>Bemærkninger</t>
  </si>
  <si>
    <t>Opgaveoplysninger</t>
  </si>
  <si>
    <t>Slut</t>
  </si>
  <si>
    <t>Opgave</t>
  </si>
  <si>
    <t>Udført</t>
  </si>
  <si>
    <t>Inspirations Søgning</t>
  </si>
  <si>
    <t>Graphicriver, rundt på nettet.</t>
  </si>
  <si>
    <t>Design Photoshop</t>
  </si>
  <si>
    <t>Foundation Framework</t>
  </si>
  <si>
    <t>Deadline</t>
  </si>
  <si>
    <t>From Works Architects</t>
  </si>
  <si>
    <t>HTML5 / CSS3 Markup</t>
  </si>
  <si>
    <t>Foundation Markup</t>
  </si>
  <si>
    <t>HTML5 / SASS = CSS3</t>
  </si>
  <si>
    <t>Business Card / Paper Mockups</t>
  </si>
  <si>
    <t>Preview af Logo på brevpapir, visitkort, mm.</t>
  </si>
  <si>
    <t>Find inspiration på themeforrest.net</t>
  </si>
  <si>
    <t>Install Ruby</t>
  </si>
  <si>
    <t>Install SASS, Foundation</t>
  </si>
  <si>
    <t>Find inspiration på uden for Pinterest</t>
  </si>
  <si>
    <t>Sæt op boilerplate til Foundation</t>
  </si>
  <si>
    <t>Forside Layout</t>
  </si>
  <si>
    <t>1280 Px Wide Grid</t>
  </si>
  <si>
    <t>2 Collum Layout</t>
  </si>
  <si>
    <t>Nyheds side,  Projekt</t>
  </si>
  <si>
    <t>Galleri</t>
  </si>
  <si>
    <t>Kontakt Layout</t>
  </si>
  <si>
    <t>Grid Galleri Layout</t>
  </si>
  <si>
    <t>Mock up af Desktop layout Forside</t>
  </si>
  <si>
    <t>Mock up af Mobile Layout Forside</t>
  </si>
  <si>
    <t>Install Brackets Mark 34</t>
  </si>
  <si>
    <t>Brevpapir, logo, visitkort, preview</t>
  </si>
  <si>
    <t>Time Estimering</t>
  </si>
  <si>
    <t>sd</t>
  </si>
  <si>
    <t>Font awesome.sass install</t>
  </si>
  <si>
    <t>Sæt op HTML/SASS/CSS for basic</t>
  </si>
  <si>
    <t>CMS System</t>
  </si>
  <si>
    <t>Sæt Basic CMS op!</t>
  </si>
  <si>
    <t>Design</t>
  </si>
  <si>
    <t>Code Pages</t>
  </si>
  <si>
    <t>Code Projects</t>
  </si>
  <si>
    <t>Code News</t>
  </si>
  <si>
    <t>Code Users</t>
  </si>
  <si>
    <t>My Profile (Go to Edit This userID)</t>
  </si>
  <si>
    <t>Basic HTML/CSS/SASS</t>
  </si>
  <si>
    <t xml:space="preserve"> </t>
  </si>
  <si>
    <t>Mangler Pass words og Image</t>
  </si>
  <si>
    <t>Mangler Template, Media Picker, Tags,</t>
  </si>
  <si>
    <t>Mangler  Media Picker, Tags, Categori</t>
  </si>
  <si>
    <t>DashBoard Quick News</t>
  </si>
  <si>
    <t>Dashboard Right now</t>
  </si>
  <si>
    <t>Pages Sort Ajax</t>
  </si>
  <si>
    <t>Pages Media Picker</t>
  </si>
  <si>
    <t>Pages Template</t>
  </si>
  <si>
    <t>Media Everything</t>
  </si>
  <si>
    <t>Projects Tags</t>
  </si>
  <si>
    <t>Projects MediaPicker</t>
  </si>
  <si>
    <t>News Tags</t>
  </si>
  <si>
    <t>News Media Picker</t>
  </si>
  <si>
    <t>Users Create, Functional</t>
  </si>
  <si>
    <t>Users Edit, Functional</t>
  </si>
  <si>
    <t>Users Profile Image</t>
  </si>
  <si>
    <t>Users Role Aggisnment</t>
  </si>
  <si>
    <t>Settings Everything</t>
  </si>
  <si>
    <t xml:space="preserve">   </t>
  </si>
  <si>
    <t>Password Mangler</t>
  </si>
  <si>
    <t>Ajax get Zipcodes</t>
  </si>
  <si>
    <t>Default admin</t>
  </si>
  <si>
    <t>Not Yet</t>
  </si>
  <si>
    <t>Feature Building</t>
  </si>
  <si>
    <t>Later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</si>
</sst>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F400]h:mm:ss\ AM/PM"/>
  </numFmts>
  <fonts count="11"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9"/>
      <color theme="1" tint="0.34998626667073579"/>
      <name val="Century Gothic"/>
      <scheme val="minor"/>
    </font>
    <font>
      <b/>
      <sz val="9"/>
      <color theme="4"/>
      <name val="Century Gothic"/>
      <scheme val="minor"/>
    </font>
    <font>
      <sz val="9"/>
      <color theme="1"/>
      <name val="Century Gothic"/>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8">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0" fontId="8" fillId="0" borderId="0" xfId="3" applyFont="1">
      <alignment horizontal="left" indent="1"/>
    </xf>
    <xf numFmtId="9" fontId="9" fillId="0" borderId="0" xfId="0" applyNumberFormat="1" applyFont="1">
      <alignment vertical="center"/>
    </xf>
    <xf numFmtId="0" fontId="3" fillId="0" borderId="0" xfId="4" applyNumberFormat="1">
      <alignment horizontal="left" vertical="center"/>
    </xf>
    <xf numFmtId="164" fontId="0" fillId="0" borderId="0" xfId="0" applyNumberFormat="1" applyAlignment="1">
      <alignment horizontal="right" indent="1"/>
    </xf>
    <xf numFmtId="9" fontId="9" fillId="0" borderId="0" xfId="1" applyNumberFormat="1" applyFont="1" applyFill="1" applyBorder="1" applyAlignment="1">
      <alignment vertical="center"/>
    </xf>
    <xf numFmtId="165" fontId="0" fillId="0" borderId="0" xfId="3" applyNumberFormat="1" applyFont="1" applyAlignment="1">
      <alignment horizontal="left" indent="1"/>
    </xf>
    <xf numFmtId="14" fontId="0" fillId="0" borderId="0" xfId="0" applyNumberFormat="1" applyAlignment="1">
      <alignment horizontal="right" indent="1"/>
    </xf>
    <xf numFmtId="0" fontId="10" fillId="0" borderId="0" xfId="3" applyFont="1" applyAlignment="1">
      <alignment horizontal="left" indent="1"/>
    </xf>
    <xf numFmtId="0" fontId="8" fillId="0" borderId="0" xfId="0" applyFont="1" applyFill="1" applyAlignment="1">
      <alignment horizontal="center"/>
    </xf>
    <xf numFmtId="165" fontId="8" fillId="0" borderId="0" xfId="3" applyNumberFormat="1" applyFont="1" applyFill="1" applyAlignment="1">
      <alignment horizontal="left" indent="1"/>
    </xf>
    <xf numFmtId="0" fontId="8" fillId="0" borderId="0" xfId="0" applyFont="1" applyFill="1" applyBorder="1" applyAlignment="1">
      <alignment horizontal="center"/>
    </xf>
  </cellXfs>
  <cellStyles count="5">
    <cellStyle name="Chart" xfId="4"/>
    <cellStyle name="Heading 1" xfId="2" builtinId="16" customBuiltin="1"/>
    <cellStyle name="Indent" xfId="3"/>
    <cellStyle name="Normal" xfId="0" builtinId="0" customBuiltin="1"/>
    <cellStyle name="Percent" xfId="1" builtinId="5"/>
  </cellStyles>
  <dxfs count="22">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numFmt numFmtId="165" formatCode="[$-F400]h:mm:ss\ AM/PM"/>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ajor"/>
      </font>
      <alignment horizontal="left" vertical="center" textRotation="0" wrapText="0" 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font>
        <b val="0"/>
        <i val="0"/>
        <strike val="0"/>
        <condense val="0"/>
        <extend val="0"/>
        <outline val="0"/>
        <shadow val="0"/>
        <u val="none"/>
        <vertAlign val="baseline"/>
        <sz val="9"/>
        <color theme="1" tint="0.34998626667073579"/>
        <name val="Century Gothic"/>
        <scheme val="minor"/>
      </font>
    </dxf>
    <dxf>
      <font>
        <b val="0"/>
        <i val="0"/>
        <strike val="0"/>
        <condense val="0"/>
        <extend val="0"/>
        <outline val="0"/>
        <shadow val="0"/>
        <u val="none"/>
        <vertAlign val="baseline"/>
        <sz val="9"/>
        <color theme="1" tint="0.34998626667073579"/>
        <name val="Century Gothic"/>
        <scheme val="major"/>
      </font>
      <fill>
        <patternFill patternType="none">
          <fgColor indexed="64"/>
          <bgColor indexed="65"/>
        </patternFill>
      </fill>
      <alignment horizontal="left" vertical="center" textRotation="0" wrapText="0" 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1"/>
      <tableStyleElement type="headerRow" dxfId="20"/>
      <tableStyleElement type="firstColumn"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Opgaveoplysninger!A1"/></Relationships>
</file>

<file path=xl/drawings/_rels/drawing2.xml.rels><?xml version="1.0" encoding="UTF-8" standalone="yes"?>
<Relationships xmlns="http://schemas.openxmlformats.org/package/2006/relationships"><Relationship Id="rId1" Type="http://schemas.openxmlformats.org/officeDocument/2006/relationships/hyperlink" Target="#Projektoversigt!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Opgaveoplysninger" descr="Klik på denne figur for at skifte til fanen Opgaveoplysninger." title="Navigationsknap – Opgaveoplysninger">
          <a:hlinkClick xmlns:r="http://schemas.openxmlformats.org/officeDocument/2006/relationships" r:id="rId1" tooltip="Klik for at se arket Opgavedetaljer."/>
        </xdr:cNvPr>
        <xdr:cNvGrpSpPr/>
      </xdr:nvGrpSpPr>
      <xdr:grpSpPr>
        <a:xfrm>
          <a:off x="8010525" y="200025"/>
          <a:ext cx="2476500" cy="342901"/>
          <a:chOff x="2933700" y="6505574"/>
          <a:chExt cx="2476500" cy="342901"/>
        </a:xfrm>
      </xdr:grpSpPr>
      <xdr:sp macro="[0]!Sheet1.ShowTasks" textlink="">
        <xdr:nvSpPr>
          <xdr:cNvPr id="5" name="Kombinationstegning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Kombinationstegning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kstboks 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marL="0" indent="0" algn="r"/>
            <a:r>
              <a:rPr lang="da-DK" sz="1400">
                <a:ln>
                  <a:noFill/>
                </a:ln>
                <a:solidFill>
                  <a:schemeClr val="accent1"/>
                </a:solidFill>
                <a:latin typeface="+mj-lt"/>
                <a:ea typeface="+mn-ea"/>
                <a:cs typeface="+mn-cs"/>
              </a:rPr>
              <a:t>Opgaveoplysninger</a:t>
            </a:r>
            <a:endParaRPr lang="en-US" sz="1400">
              <a:ln>
                <a:noFill/>
              </a:ln>
              <a:solidFill>
                <a:schemeClr val="accent1"/>
              </a:solidFill>
              <a:latin typeface="+mj-lt"/>
              <a:ea typeface="+mn-ea"/>
              <a:cs typeface="+mn-cs"/>
            </a:endParaRPr>
          </a:p>
        </xdr:txBody>
      </xdr:sp>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0</xdr:row>
      <xdr:rowOff>200025</xdr:rowOff>
    </xdr:from>
    <xdr:to>
      <xdr:col>7</xdr:col>
      <xdr:colOff>2686051</xdr:colOff>
      <xdr:row>0</xdr:row>
      <xdr:rowOff>542926</xdr:rowOff>
    </xdr:to>
    <xdr:grpSp>
      <xdr:nvGrpSpPr>
        <xdr:cNvPr id="14" name="Projektoversigt" descr="Klik på denne figur for at skifte til fanen Opgaveoplysninger." title="Navigationsknap – Opgaveoplysninger">
          <a:hlinkClick xmlns:r="http://schemas.openxmlformats.org/officeDocument/2006/relationships" r:id="rId1" tooltip="Klik for at se arket Projektoversigt."/>
        </xdr:cNvPr>
        <xdr:cNvGrpSpPr/>
      </xdr:nvGrpSpPr>
      <xdr:grpSpPr>
        <a:xfrm>
          <a:off x="9448800" y="200025"/>
          <a:ext cx="2381251" cy="342901"/>
          <a:chOff x="2933700" y="6505574"/>
          <a:chExt cx="2381251" cy="342901"/>
        </a:xfrm>
      </xdr:grpSpPr>
      <xdr:sp macro="[0]!Sheet2.ShowProjects" textlink="">
        <xdr:nvSpPr>
          <xdr:cNvPr id="15" name="Kombinationstegning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Kombinationstegning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kstboks 1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marL="0" indent="0" algn="r" rtl="0"/>
            <a:r>
              <a:rPr lang="da-DK" sz="1400">
                <a:ln>
                  <a:noFill/>
                </a:ln>
                <a:solidFill>
                  <a:schemeClr val="accent1"/>
                </a:solidFill>
                <a:latin typeface="+mj-lt"/>
                <a:ea typeface="+mn-ea"/>
                <a:cs typeface="+mn-cs"/>
              </a:rPr>
              <a:t>Projektoversigt     </a:t>
            </a:r>
          </a:p>
        </xdr:txBody>
      </xdr:sp>
    </xdr:grpSp>
    <xdr:clientData fPrintsWithSheet="0"/>
  </xdr:twoCellAnchor>
</xdr:wsDr>
</file>

<file path=xl/tables/table1.xml><?xml version="1.0" encoding="utf-8"?>
<table xmlns="http://schemas.openxmlformats.org/spreadsheetml/2006/main" id="1" name="Projekter" displayName="Projekter" ref="B3:G12" headerRowDxfId="18">
  <autoFilter ref="B3:G12"/>
  <tableColumns count="6">
    <tableColumn id="1" name="Projekt" totalsRowLabel="Total" dataDxfId="17" dataCellStyle="Indent"/>
    <tableColumn id="2" name="  " totalsRowFunction="count" dataDxfId="16" totalsRowDxfId="15">
      <calculatedColumnFormula>IFERROR((SUMIFS(Opgaver[Udført],Opgaver[Projekt],Projekter[[#This Row],[Projekt]])/COUNTIFS(Opgaver[Projekt],Projekter[[#This Row],[Projekt]]))+0.0001,0.0001)</calculatedColumnFormula>
    </tableColumn>
    <tableColumn id="3" name="Status" dataDxfId="14" totalsRowDxfId="13" dataCellStyle="Chart">
      <calculatedColumnFormula>REPT("|",Projekter[[  ]]*175)</calculatedColumnFormula>
    </tableColumn>
    <tableColumn id="4" name=" Start" dataDxfId="12" totalsRowDxfId="11">
      <calculatedColumnFormula array="1">MIN(IF((Opgaver[Projekt]=Projekter[[#This Row],[Projekt]])*(Opgaver[Start]&gt;0),Opgaver[Start]))</calculatedColumnFormula>
    </tableColumn>
    <tableColumn id="5" name=" Slut" dataDxfId="10" totalsRowDxfId="9">
      <calculatedColumnFormula array="1">MAX(IF((Opgaver[Projekt]=Projekter[[#This Row],[Projekt]])*(Opgaver[Start]&gt;0),Opgaver[[Start]:[Slut]]))</calculatedColumnFormula>
    </tableColumn>
    <tableColumn id="6" name="Bemærkninger" totalsRowFunction="count"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Opgaver" displayName="Opgaver" ref="B3:H46" totalsRowShown="0" headerRowDxfId="7" headerRowCellStyle="Indent">
  <autoFilter ref="B3:H46"/>
  <tableColumns count="7">
    <tableColumn id="3" name="Start" dataDxfId="6"/>
    <tableColumn id="4" name="Slut" dataDxfId="5"/>
    <tableColumn id="1" name="Projekt" dataDxfId="4" dataCellStyle="Indent"/>
    <tableColumn id="2" name="Opgave" dataDxfId="3" dataCellStyle="Indent"/>
    <tableColumn id="5" name="Udført" dataDxfId="2"/>
    <tableColumn id="8" name="Time Estimering" dataDxfId="1" dataCellStyle="Indent"/>
    <tableColumn id="6" name="Bemærkninger"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2"/>
  <sheetViews>
    <sheetView showGridLines="0" showZeros="0" zoomScaleNormal="100" workbookViewId="0"/>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16</v>
      </c>
    </row>
    <row r="3" spans="2:7" ht="18" customHeight="1" x14ac:dyDescent="0.3">
      <c r="B3" s="11" t="s">
        <v>3</v>
      </c>
      <c r="C3" s="12" t="s">
        <v>2</v>
      </c>
      <c r="D3" s="12" t="s">
        <v>4</v>
      </c>
      <c r="E3" s="13" t="s">
        <v>1</v>
      </c>
      <c r="F3" s="13" t="s">
        <v>5</v>
      </c>
      <c r="G3" s="11" t="s">
        <v>6</v>
      </c>
    </row>
    <row r="4" spans="2:7" ht="18" customHeight="1" x14ac:dyDescent="0.3">
      <c r="B4" s="2" t="s">
        <v>11</v>
      </c>
      <c r="C4" s="5">
        <f>IFERROR((SUMIFS(Opgaver[Udført],Opgaver[Projekt],Projekter[[#This Row],[Projekt]])/COUNTIFS(Opgaver[Projekt],Projekter[[#This Row],[Projekt]]))+0.0001,0.0001)</f>
        <v>1.0001</v>
      </c>
      <c r="D4" s="4" t="str">
        <f>REPT("|",Projekter[[  ]]*175)</f>
        <v>|||||||||||||||||||||||||||||||||||||||||||||||||||||||||||||||||||||||||||||||||||||||||||||||||||||||||||||||||||||||||||||||||||||||||||||||||||||||||||||||||||||||||||||||</v>
      </c>
      <c r="E4" s="10">
        <v>41596</v>
      </c>
      <c r="F4" s="10">
        <v>41596</v>
      </c>
      <c r="G4" s="3" t="s">
        <v>12</v>
      </c>
    </row>
    <row r="5" spans="2:7" ht="18" customHeight="1" x14ac:dyDescent="0.3">
      <c r="B5" s="17" t="s">
        <v>20</v>
      </c>
      <c r="C5" s="21">
        <f>IFERROR((SUMIFS(Opgaver[Udført],Opgaver[Projekt],Projekter[[#This Row],[Projekt]])/COUNTIFS(Opgaver[Projekt],Projekter[[#This Row],[Projekt]]))+0.0001,0.0001)</f>
        <v>1.0001</v>
      </c>
      <c r="D5" s="19" t="str">
        <f>REPT("|",Projekter[[  ]]*175)</f>
        <v>|||||||||||||||||||||||||||||||||||||||||||||||||||||||||||||||||||||||||||||||||||||||||||||||||||||||||||||||||||||||||||||||||||||||||||||||||||||||||||||||||||||||||||||||</v>
      </c>
      <c r="E5" s="10">
        <v>41596</v>
      </c>
      <c r="F5" s="10">
        <v>41600</v>
      </c>
      <c r="G5" s="3" t="s">
        <v>21</v>
      </c>
    </row>
    <row r="6" spans="2:7" ht="18" customHeight="1" x14ac:dyDescent="0.3">
      <c r="B6" s="2" t="s">
        <v>13</v>
      </c>
      <c r="C6" s="5">
        <f>IFERROR((SUMIFS(Opgaver[Udført],Opgaver[Projekt],Projekter[[#This Row],[Projekt]])/COUNTIFS(Opgaver[Projekt],Projekter[[#This Row],[Projekt]]))+0.0001,0.0001)</f>
        <v>1.0001</v>
      </c>
      <c r="D6" s="4" t="str">
        <f>REPT("|",Projekter[[  ]]*175)</f>
        <v>|||||||||||||||||||||||||||||||||||||||||||||||||||||||||||||||||||||||||||||||||||||||||||||||||||||||||||||||||||||||||||||||||||||||||||||||||||||||||||||||||||||||||||||||</v>
      </c>
      <c r="E6" s="10">
        <v>41596</v>
      </c>
      <c r="F6" s="10">
        <v>41598</v>
      </c>
      <c r="G6" s="3"/>
    </row>
    <row r="7" spans="2:7" ht="18" customHeight="1" x14ac:dyDescent="0.3">
      <c r="B7" s="17" t="s">
        <v>18</v>
      </c>
      <c r="C7" s="5">
        <f>IFERROR((SUMIFS(Opgaver[Udført],Opgaver[Projekt],Projekter[[#This Row],[Projekt]])/COUNTIFS(Opgaver[Projekt],Projekter[[#This Row],[Projekt]]))+0.0001,0.0001)</f>
        <v>1.0001</v>
      </c>
      <c r="D7" s="4" t="str">
        <f>REPT("|",Projekter[[  ]]*175)</f>
        <v>|||||||||||||||||||||||||||||||||||||||||||||||||||||||||||||||||||||||||||||||||||||||||||||||||||||||||||||||||||||||||||||||||||||||||||||||||||||||||||||||||||||||||||||||</v>
      </c>
      <c r="E7" s="10">
        <v>41598</v>
      </c>
      <c r="F7" s="10">
        <v>41598</v>
      </c>
      <c r="G7" s="3" t="s">
        <v>14</v>
      </c>
    </row>
    <row r="8" spans="2:7" ht="18" customHeight="1" x14ac:dyDescent="0.3">
      <c r="B8" s="2" t="s">
        <v>17</v>
      </c>
      <c r="C8" s="6">
        <f>IFERROR((SUMIFS(Opgaver[Udført],Opgaver[Projekt],Projekter[[#This Row],[Projekt]])/COUNTIFS(Opgaver[Projekt],Projekter[[#This Row],[Projekt]]))+0.0001,0.0001)</f>
        <v>0.37509999999999999</v>
      </c>
      <c r="D8" s="4" t="str">
        <f>REPT("|",Projekter[[  ]]*175)</f>
        <v>|||||||||||||||||||||||||||||||||||||||||||||||||||||||||||||||||</v>
      </c>
      <c r="E8" s="10">
        <v>41598</v>
      </c>
      <c r="F8" s="10">
        <v>41599</v>
      </c>
      <c r="G8" s="2" t="s">
        <v>19</v>
      </c>
    </row>
    <row r="9" spans="2:7" ht="18" customHeight="1" x14ac:dyDescent="0.3">
      <c r="B9" s="17"/>
      <c r="C9" s="18">
        <f>IFERROR((SUMIFS(Opgaver[Udført],Opgaver[Projekt],Projekter[[#This Row],[Projekt]])/COUNTIFS(Opgaver[Projekt],Projekter[[#This Row],[Projekt]]))+0.0001,0.0001)</f>
        <v>1E-4</v>
      </c>
      <c r="D9" s="19" t="str">
        <f>REPT("|",Projekter[[  ]]*175)</f>
        <v/>
      </c>
      <c r="E9" s="20">
        <f t="array" ref="E9">MIN(IF((Opgaver[Projekt]=Projekter[[#This Row],[Projekt]])*(Opgaver[Start]&gt;0),Opgaver[Start]))</f>
        <v>0</v>
      </c>
      <c r="F9" s="20">
        <f t="array" ref="F9">MAX(IF((Opgaver[Projekt]=Projekter[[#This Row],[Projekt]])*(Opgaver[Start]&gt;0),Opgaver[[Start]:[Slut]]))</f>
        <v>0</v>
      </c>
      <c r="G9" s="2"/>
    </row>
    <row r="10" spans="2:7" ht="18" customHeight="1" x14ac:dyDescent="0.3">
      <c r="B10" s="17" t="s">
        <v>42</v>
      </c>
      <c r="C10" s="18">
        <f>IFERROR((SUMIFS(Opgaver[Udført],Opgaver[Projekt],Projekter[[#This Row],[Projekt]])/COUNTIFS(Opgaver[Projekt],Projekter[[#This Row],[Projekt]]))+0.0001,0.0001)</f>
        <v>0.68191818181818176</v>
      </c>
      <c r="D10" s="19" t="str">
        <f>REPT("|",Projekter[[  ]]*175)</f>
        <v>|||||||||||||||||||||||||||||||||||||||||||||||||||||||||||||||||||||||||||||||||||||||||||||||||||||||||||||||||||||||</v>
      </c>
      <c r="E10" s="23">
        <v>41603</v>
      </c>
      <c r="F10" s="20">
        <v>41607</v>
      </c>
      <c r="G10" s="2" t="s">
        <v>43</v>
      </c>
    </row>
    <row r="11" spans="2:7" ht="18" customHeight="1" x14ac:dyDescent="0.3">
      <c r="B11" s="17"/>
      <c r="C11" s="18">
        <f>IFERROR((SUMIFS(Opgaver[Udført],Opgaver[Projekt],Projekter[[#This Row],[Projekt]])/COUNTIFS(Opgaver[Projekt],Projekter[[#This Row],[Projekt]]))+0.0001,0.0001)</f>
        <v>1E-4</v>
      </c>
      <c r="D11" s="19" t="str">
        <f>REPT("|",Projekter[[  ]]*175)</f>
        <v/>
      </c>
      <c r="E11" s="20">
        <f t="array" ref="E11">MIN(IF((Opgaver[Projekt]=Projekter[[#This Row],[Projekt]])*(Opgaver[Start]&gt;0),Opgaver[Start]))</f>
        <v>0</v>
      </c>
      <c r="F11" s="20">
        <f t="array" ref="F11">MAX(IF((Opgaver[Projekt]=Projekter[[#This Row],[Projekt]])*(Opgaver[Start]&gt;0),Opgaver[[Start]:[Slut]]))</f>
        <v>0</v>
      </c>
      <c r="G11" s="2"/>
    </row>
    <row r="12" spans="2:7" ht="18" customHeight="1" x14ac:dyDescent="0.3">
      <c r="B12" s="17" t="s">
        <v>15</v>
      </c>
      <c r="C12" s="18">
        <f>IFERROR((SUMIFS(Opgaver[Udført],Opgaver[Projekt],Projekter[[#This Row],[Projekt]])/COUNTIFS(Opgaver[Projekt],Projekter[[#This Row],[Projekt]]))+0.0001,0.0001)</f>
        <v>1E-4</v>
      </c>
      <c r="D12" s="19" t="str">
        <f>REPT("|",Projekter[[  ]]*175)</f>
        <v/>
      </c>
      <c r="E12" s="20">
        <v>41596</v>
      </c>
      <c r="F12" s="20">
        <v>41601</v>
      </c>
      <c r="G12"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46"/>
  <sheetViews>
    <sheetView showGridLines="0" tabSelected="1" topLeftCell="A16" zoomScaleNormal="100" workbookViewId="0">
      <selection activeCell="H30" sqref="H30"/>
    </sheetView>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18.28515625" customWidth="1"/>
    <col min="8" max="8" width="40.7109375" customWidth="1"/>
    <col min="9" max="9" width="3.85546875" customWidth="1"/>
  </cols>
  <sheetData>
    <row r="1" spans="2:8" ht="52.5" customHeight="1" x14ac:dyDescent="0.3">
      <c r="B1" s="1" t="s">
        <v>7</v>
      </c>
    </row>
    <row r="3" spans="2:8" ht="18" customHeight="1" x14ac:dyDescent="0.3">
      <c r="B3" s="14" t="s">
        <v>0</v>
      </c>
      <c r="C3" s="14" t="s">
        <v>8</v>
      </c>
      <c r="D3" s="15" t="s">
        <v>3</v>
      </c>
      <c r="E3" s="15" t="s">
        <v>9</v>
      </c>
      <c r="F3" s="12" t="s">
        <v>10</v>
      </c>
      <c r="G3" s="12" t="s">
        <v>38</v>
      </c>
      <c r="H3" s="15" t="s">
        <v>6</v>
      </c>
    </row>
    <row r="4" spans="2:8" ht="18" customHeight="1" x14ac:dyDescent="0.3">
      <c r="B4" s="8">
        <v>41596</v>
      </c>
      <c r="C4" s="8">
        <v>41596</v>
      </c>
      <c r="D4" s="16" t="s">
        <v>11</v>
      </c>
      <c r="E4" s="7" t="s">
        <v>22</v>
      </c>
      <c r="F4" s="9">
        <v>1</v>
      </c>
      <c r="G4" s="22">
        <v>2.0833333333333335</v>
      </c>
      <c r="H4" s="7" t="s">
        <v>39</v>
      </c>
    </row>
    <row r="5" spans="2:8" ht="18" customHeight="1" x14ac:dyDescent="0.3">
      <c r="B5" s="8">
        <v>41596</v>
      </c>
      <c r="C5" s="8">
        <v>41596</v>
      </c>
      <c r="D5" s="16" t="s">
        <v>11</v>
      </c>
      <c r="E5" s="7" t="s">
        <v>25</v>
      </c>
      <c r="F5" s="9">
        <v>1</v>
      </c>
      <c r="G5" s="22">
        <v>2.0833333333333335</v>
      </c>
      <c r="H5" s="7"/>
    </row>
    <row r="6" spans="2:8" ht="18" customHeight="1" x14ac:dyDescent="0.3">
      <c r="B6" s="8">
        <v>41596</v>
      </c>
      <c r="C6" s="8">
        <v>41597</v>
      </c>
      <c r="D6" s="16" t="s">
        <v>13</v>
      </c>
      <c r="E6" s="16" t="s">
        <v>35</v>
      </c>
      <c r="F6" s="9">
        <v>1</v>
      </c>
      <c r="G6" s="22">
        <v>4.166666666666667</v>
      </c>
      <c r="H6" s="7" t="s">
        <v>27</v>
      </c>
    </row>
    <row r="7" spans="2:8" ht="18" customHeight="1" x14ac:dyDescent="0.3">
      <c r="B7" s="8">
        <v>41596</v>
      </c>
      <c r="C7" s="8">
        <v>41598</v>
      </c>
      <c r="D7" s="16" t="s">
        <v>13</v>
      </c>
      <c r="E7" s="7" t="s">
        <v>34</v>
      </c>
      <c r="F7" s="9">
        <v>1</v>
      </c>
      <c r="G7" s="22">
        <v>3.2083333333333335</v>
      </c>
      <c r="H7" s="7" t="s">
        <v>28</v>
      </c>
    </row>
    <row r="8" spans="2:8" ht="18" customHeight="1" x14ac:dyDescent="0.3">
      <c r="B8" s="8">
        <v>41596</v>
      </c>
      <c r="C8" s="8">
        <v>41598</v>
      </c>
      <c r="D8" s="16" t="s">
        <v>18</v>
      </c>
      <c r="E8" s="7" t="s">
        <v>23</v>
      </c>
      <c r="F8" s="9">
        <v>1</v>
      </c>
      <c r="G8" s="22">
        <v>3.472222222222222E-3</v>
      </c>
      <c r="H8" s="7"/>
    </row>
    <row r="9" spans="2:8" ht="18" customHeight="1" x14ac:dyDescent="0.3">
      <c r="B9" s="8">
        <v>41596</v>
      </c>
      <c r="C9" s="8">
        <v>41598</v>
      </c>
      <c r="D9" s="16" t="s">
        <v>18</v>
      </c>
      <c r="E9" s="7" t="s">
        <v>24</v>
      </c>
      <c r="F9" s="9">
        <v>1</v>
      </c>
      <c r="G9" s="22">
        <v>3.472222222222222E-3</v>
      </c>
      <c r="H9" s="7"/>
    </row>
    <row r="10" spans="2:8" ht="18" customHeight="1" x14ac:dyDescent="0.3">
      <c r="B10" s="8">
        <v>41598</v>
      </c>
      <c r="C10" s="8">
        <v>41599</v>
      </c>
      <c r="D10" s="16" t="s">
        <v>17</v>
      </c>
      <c r="E10" s="7" t="s">
        <v>36</v>
      </c>
      <c r="F10" s="9">
        <v>1</v>
      </c>
      <c r="G10" s="22">
        <v>3.472222222222222E-3</v>
      </c>
      <c r="H10" s="7"/>
    </row>
    <row r="11" spans="2:8" ht="18" customHeight="1" x14ac:dyDescent="0.3">
      <c r="B11" s="8">
        <v>41598</v>
      </c>
      <c r="C11" s="8">
        <v>41599</v>
      </c>
      <c r="D11" s="16" t="s">
        <v>17</v>
      </c>
      <c r="E11" s="7" t="s">
        <v>26</v>
      </c>
      <c r="F11" s="9">
        <v>1</v>
      </c>
      <c r="G11" s="22">
        <v>3.472222222222222E-3</v>
      </c>
      <c r="H11" s="7"/>
    </row>
    <row r="12" spans="2:8" ht="18" customHeight="1" x14ac:dyDescent="0.3">
      <c r="B12" s="8">
        <v>41598</v>
      </c>
      <c r="C12" s="8">
        <v>41599</v>
      </c>
      <c r="D12" s="16" t="s">
        <v>17</v>
      </c>
      <c r="E12" s="7" t="s">
        <v>41</v>
      </c>
      <c r="F12" s="9" t="s">
        <v>51</v>
      </c>
      <c r="G12" s="22">
        <v>0.16666666666666666</v>
      </c>
      <c r="H12" s="7"/>
    </row>
    <row r="13" spans="2:8" ht="18" customHeight="1" x14ac:dyDescent="0.3">
      <c r="B13" s="8">
        <v>41598</v>
      </c>
      <c r="C13" s="8">
        <v>41600</v>
      </c>
      <c r="D13" s="16" t="s">
        <v>17</v>
      </c>
      <c r="E13" s="7" t="s">
        <v>27</v>
      </c>
      <c r="F13" s="9"/>
      <c r="G13" s="22">
        <v>6.25E-2</v>
      </c>
      <c r="H13" s="7"/>
    </row>
    <row r="14" spans="2:8" ht="18" customHeight="1" x14ac:dyDescent="0.3">
      <c r="B14" s="8">
        <v>41598</v>
      </c>
      <c r="C14" s="8">
        <v>41600</v>
      </c>
      <c r="D14" s="16" t="s">
        <v>17</v>
      </c>
      <c r="E14" s="7" t="s">
        <v>29</v>
      </c>
      <c r="F14" s="9"/>
      <c r="G14" s="22">
        <v>8.3333333333333329E-2</v>
      </c>
      <c r="H14" s="7" t="s">
        <v>30</v>
      </c>
    </row>
    <row r="15" spans="2:8" ht="18" customHeight="1" x14ac:dyDescent="0.3">
      <c r="B15" s="8">
        <v>41598</v>
      </c>
      <c r="C15" s="8">
        <v>41600</v>
      </c>
      <c r="D15" s="16" t="s">
        <v>17</v>
      </c>
      <c r="E15" s="7" t="s">
        <v>33</v>
      </c>
      <c r="F15" s="9"/>
      <c r="G15" s="22">
        <v>0.16666666666666666</v>
      </c>
      <c r="H15" s="7" t="s">
        <v>31</v>
      </c>
    </row>
    <row r="16" spans="2:8" ht="18" customHeight="1" x14ac:dyDescent="0.3">
      <c r="B16" s="8">
        <v>41598</v>
      </c>
      <c r="C16" s="8">
        <v>41600</v>
      </c>
      <c r="D16" s="16" t="s">
        <v>17</v>
      </c>
      <c r="E16" s="7" t="s">
        <v>32</v>
      </c>
      <c r="F16" s="9"/>
      <c r="G16" s="22">
        <v>6.25E-2</v>
      </c>
      <c r="H16" s="7"/>
    </row>
    <row r="17" spans="2:8" ht="18" customHeight="1" x14ac:dyDescent="0.3">
      <c r="B17" s="8">
        <v>41597</v>
      </c>
      <c r="C17" s="8">
        <v>41598</v>
      </c>
      <c r="D17" s="16" t="s">
        <v>20</v>
      </c>
      <c r="E17" s="7" t="s">
        <v>37</v>
      </c>
      <c r="F17" s="9">
        <v>1</v>
      </c>
      <c r="G17" s="22">
        <v>8.3333333333333329E-2</v>
      </c>
      <c r="H17" s="7"/>
    </row>
    <row r="18" spans="2:8" ht="18" customHeight="1" x14ac:dyDescent="0.3">
      <c r="B18" s="8">
        <v>41598</v>
      </c>
      <c r="C18" s="8">
        <v>41598</v>
      </c>
      <c r="D18" s="16" t="s">
        <v>17</v>
      </c>
      <c r="E18" s="7" t="s">
        <v>40</v>
      </c>
      <c r="F18" s="9">
        <v>1</v>
      </c>
      <c r="G18" s="22">
        <v>6.9444444444444441E-3</v>
      </c>
      <c r="H18" s="7"/>
    </row>
    <row r="19" spans="2:8" ht="18" customHeight="1" x14ac:dyDescent="0.3">
      <c r="B19" s="8"/>
      <c r="C19" s="8"/>
      <c r="D19" s="16"/>
      <c r="E19" s="7"/>
      <c r="F19" s="9"/>
      <c r="G19" s="22"/>
      <c r="H19" s="7"/>
    </row>
    <row r="20" spans="2:8" ht="18" customHeight="1" x14ac:dyDescent="0.3">
      <c r="B20" s="8">
        <v>41603</v>
      </c>
      <c r="C20" s="8">
        <v>41607</v>
      </c>
      <c r="D20" s="16" t="s">
        <v>42</v>
      </c>
      <c r="E20" s="7" t="s">
        <v>44</v>
      </c>
      <c r="F20" s="9">
        <v>1</v>
      </c>
      <c r="G20" s="22">
        <v>0.20833333333333334</v>
      </c>
      <c r="H20" s="7"/>
    </row>
    <row r="21" spans="2:8" ht="18" customHeight="1" x14ac:dyDescent="0.3">
      <c r="B21" s="8">
        <v>41603</v>
      </c>
      <c r="C21" s="8">
        <v>41607</v>
      </c>
      <c r="D21" s="16" t="s">
        <v>42</v>
      </c>
      <c r="E21" s="16" t="s">
        <v>50</v>
      </c>
      <c r="F21" s="27">
        <v>1</v>
      </c>
      <c r="G21" s="26">
        <v>0.29166666666666669</v>
      </c>
      <c r="H21" s="7"/>
    </row>
    <row r="22" spans="2:8" ht="18" customHeight="1" x14ac:dyDescent="0.3">
      <c r="B22" s="8">
        <v>41603</v>
      </c>
      <c r="C22" s="8">
        <v>41607</v>
      </c>
      <c r="D22" s="16" t="s">
        <v>42</v>
      </c>
      <c r="E22" s="16" t="s">
        <v>45</v>
      </c>
      <c r="F22" s="25">
        <v>1</v>
      </c>
      <c r="G22" s="26">
        <v>0.125</v>
      </c>
      <c r="H22" s="7" t="s">
        <v>53</v>
      </c>
    </row>
    <row r="23" spans="2:8" ht="18" customHeight="1" x14ac:dyDescent="0.3">
      <c r="B23" s="8">
        <v>41603</v>
      </c>
      <c r="C23" s="8">
        <v>41607</v>
      </c>
      <c r="D23" s="16" t="s">
        <v>42</v>
      </c>
      <c r="E23" s="16" t="s">
        <v>46</v>
      </c>
      <c r="F23" s="25">
        <v>1</v>
      </c>
      <c r="G23" s="26">
        <v>0.20833333333333334</v>
      </c>
      <c r="H23" s="7" t="s">
        <v>54</v>
      </c>
    </row>
    <row r="24" spans="2:8" ht="18" customHeight="1" x14ac:dyDescent="0.3">
      <c r="B24" s="8">
        <v>41603</v>
      </c>
      <c r="C24" s="8">
        <v>41607</v>
      </c>
      <c r="D24" s="16" t="s">
        <v>42</v>
      </c>
      <c r="E24" s="16" t="s">
        <v>47</v>
      </c>
      <c r="F24" s="25">
        <v>1</v>
      </c>
      <c r="G24" s="26">
        <v>0.125</v>
      </c>
      <c r="H24" s="7" t="s">
        <v>54</v>
      </c>
    </row>
    <row r="25" spans="2:8" ht="18" customHeight="1" x14ac:dyDescent="0.3">
      <c r="B25" s="8">
        <v>41603</v>
      </c>
      <c r="C25" s="8">
        <v>41607</v>
      </c>
      <c r="D25" s="16" t="s">
        <v>42</v>
      </c>
      <c r="E25" s="16" t="s">
        <v>48</v>
      </c>
      <c r="F25" s="25">
        <v>1</v>
      </c>
      <c r="G25" s="26">
        <v>0.125</v>
      </c>
      <c r="H25" s="7" t="s">
        <v>52</v>
      </c>
    </row>
    <row r="26" spans="2:8" ht="18" customHeight="1" x14ac:dyDescent="0.3">
      <c r="B26" s="8">
        <v>41603</v>
      </c>
      <c r="C26" s="8">
        <v>41607</v>
      </c>
      <c r="D26" s="16" t="s">
        <v>42</v>
      </c>
      <c r="E26" s="16" t="s">
        <v>49</v>
      </c>
      <c r="F26" s="25">
        <v>1</v>
      </c>
      <c r="G26" s="26">
        <v>4.1666666666666664E-2</v>
      </c>
      <c r="H26" s="7"/>
    </row>
    <row r="27" spans="2:8" ht="18" customHeight="1" x14ac:dyDescent="0.3">
      <c r="B27" s="8">
        <v>41603</v>
      </c>
      <c r="C27" s="8">
        <v>41607</v>
      </c>
      <c r="D27" s="16" t="s">
        <v>42</v>
      </c>
      <c r="E27" s="16" t="s">
        <v>55</v>
      </c>
      <c r="F27" s="25">
        <v>1</v>
      </c>
      <c r="G27" s="26">
        <v>8.3333333333333329E-2</v>
      </c>
      <c r="H27" s="7"/>
    </row>
    <row r="28" spans="2:8" ht="18" customHeight="1" x14ac:dyDescent="0.3">
      <c r="B28" s="8">
        <v>41603</v>
      </c>
      <c r="C28" s="8">
        <v>41607</v>
      </c>
      <c r="D28" s="16" t="s">
        <v>42</v>
      </c>
      <c r="E28" s="16" t="s">
        <v>56</v>
      </c>
      <c r="F28" s="25">
        <v>1</v>
      </c>
      <c r="G28" s="26">
        <v>8.3333333333333329E-2</v>
      </c>
      <c r="H28" s="7"/>
    </row>
    <row r="29" spans="2:8" ht="18" customHeight="1" x14ac:dyDescent="0.3">
      <c r="B29" s="8">
        <v>41603</v>
      </c>
      <c r="C29" s="8">
        <v>41607</v>
      </c>
      <c r="D29" s="16" t="s">
        <v>42</v>
      </c>
      <c r="E29" s="16" t="s">
        <v>57</v>
      </c>
      <c r="F29" s="25"/>
      <c r="G29" s="26"/>
      <c r="H29" s="7" t="s">
        <v>76</v>
      </c>
    </row>
    <row r="30" spans="2:8" ht="18" customHeight="1" x14ac:dyDescent="0.3">
      <c r="B30" s="8">
        <v>41603</v>
      </c>
      <c r="C30" s="8">
        <v>41607</v>
      </c>
      <c r="D30" s="16" t="s">
        <v>42</v>
      </c>
      <c r="E30" s="16" t="s">
        <v>58</v>
      </c>
      <c r="F30" s="25"/>
      <c r="G30" s="26"/>
      <c r="H30" s="7"/>
    </row>
    <row r="31" spans="2:8" ht="18" customHeight="1" x14ac:dyDescent="0.3">
      <c r="B31" s="8">
        <v>41603</v>
      </c>
      <c r="C31" s="8">
        <v>41607</v>
      </c>
      <c r="D31" s="16" t="s">
        <v>42</v>
      </c>
      <c r="E31" s="16" t="s">
        <v>59</v>
      </c>
      <c r="F31" s="25" t="s">
        <v>70</v>
      </c>
      <c r="G31" s="26"/>
      <c r="H31" s="7" t="s">
        <v>75</v>
      </c>
    </row>
    <row r="32" spans="2:8" ht="18" customHeight="1" x14ac:dyDescent="0.3">
      <c r="B32" s="8">
        <v>41603</v>
      </c>
      <c r="C32" s="8">
        <v>41607</v>
      </c>
      <c r="D32" s="16" t="s">
        <v>42</v>
      </c>
      <c r="E32" s="16" t="s">
        <v>60</v>
      </c>
      <c r="F32" s="25"/>
      <c r="G32" s="26"/>
      <c r="H32" s="7"/>
    </row>
    <row r="33" spans="2:8" ht="18" customHeight="1" x14ac:dyDescent="0.3">
      <c r="B33" s="8">
        <v>41603</v>
      </c>
      <c r="C33" s="8">
        <v>41607</v>
      </c>
      <c r="D33" s="16" t="s">
        <v>42</v>
      </c>
      <c r="E33" s="16" t="s">
        <v>61</v>
      </c>
      <c r="F33" s="25">
        <v>1</v>
      </c>
      <c r="G33" s="26">
        <v>6.25E-2</v>
      </c>
      <c r="H33" s="7"/>
    </row>
    <row r="34" spans="2:8" ht="18" customHeight="1" x14ac:dyDescent="0.3">
      <c r="B34" s="8">
        <v>41603</v>
      </c>
      <c r="C34" s="8">
        <v>41607</v>
      </c>
      <c r="D34" s="16" t="s">
        <v>42</v>
      </c>
      <c r="E34" s="16" t="s">
        <v>62</v>
      </c>
      <c r="F34" s="25"/>
      <c r="G34" s="26"/>
      <c r="H34" s="7"/>
    </row>
    <row r="35" spans="2:8" ht="18" customHeight="1" x14ac:dyDescent="0.3">
      <c r="B35" s="8">
        <v>41603</v>
      </c>
      <c r="C35" s="8">
        <v>41607</v>
      </c>
      <c r="D35" s="16" t="s">
        <v>42</v>
      </c>
      <c r="E35" s="16" t="s">
        <v>63</v>
      </c>
      <c r="F35" s="25">
        <v>1</v>
      </c>
      <c r="G35" s="26">
        <v>6.25E-2</v>
      </c>
      <c r="H35" s="7"/>
    </row>
    <row r="36" spans="2:8" ht="18" customHeight="1" x14ac:dyDescent="0.3">
      <c r="B36" s="8">
        <v>41603</v>
      </c>
      <c r="C36" s="8">
        <v>41607</v>
      </c>
      <c r="D36" s="16" t="s">
        <v>42</v>
      </c>
      <c r="E36" s="16" t="s">
        <v>64</v>
      </c>
      <c r="F36" s="25"/>
      <c r="G36" s="26"/>
      <c r="H36" s="7"/>
    </row>
    <row r="37" spans="2:8" ht="18" customHeight="1" x14ac:dyDescent="0.3">
      <c r="B37" s="8">
        <v>41603</v>
      </c>
      <c r="C37" s="8">
        <v>41607</v>
      </c>
      <c r="D37" s="16" t="s">
        <v>42</v>
      </c>
      <c r="E37" s="16" t="s">
        <v>65</v>
      </c>
      <c r="F37" s="25">
        <v>1</v>
      </c>
      <c r="G37" s="26">
        <v>8.3333333333333329E-2</v>
      </c>
      <c r="H37" s="7"/>
    </row>
    <row r="38" spans="2:8" ht="18" customHeight="1" x14ac:dyDescent="0.3">
      <c r="B38" s="8">
        <v>41603</v>
      </c>
      <c r="C38" s="8">
        <v>41607</v>
      </c>
      <c r="D38" s="16" t="s">
        <v>42</v>
      </c>
      <c r="E38" s="16" t="s">
        <v>66</v>
      </c>
      <c r="F38" s="25">
        <v>1</v>
      </c>
      <c r="G38" s="26">
        <v>4.1666666666666664E-2</v>
      </c>
      <c r="H38" s="7" t="s">
        <v>71</v>
      </c>
    </row>
    <row r="39" spans="2:8" ht="18" customHeight="1" x14ac:dyDescent="0.3">
      <c r="B39" s="8">
        <v>41603</v>
      </c>
      <c r="C39" s="8">
        <v>41607</v>
      </c>
      <c r="D39" s="16" t="s">
        <v>42</v>
      </c>
      <c r="E39" s="16" t="s">
        <v>67</v>
      </c>
      <c r="F39" s="25"/>
      <c r="G39" s="26"/>
      <c r="H39" s="7" t="s">
        <v>74</v>
      </c>
    </row>
    <row r="40" spans="2:8" ht="18" customHeight="1" x14ac:dyDescent="0.3">
      <c r="B40" s="8">
        <v>41603</v>
      </c>
      <c r="C40" s="8">
        <v>41607</v>
      </c>
      <c r="D40" s="16" t="s">
        <v>42</v>
      </c>
      <c r="E40" s="16" t="s">
        <v>68</v>
      </c>
      <c r="F40" s="25">
        <v>1</v>
      </c>
      <c r="G40" s="26"/>
      <c r="H40" s="7" t="s">
        <v>73</v>
      </c>
    </row>
    <row r="41" spans="2:8" ht="18" customHeight="1" x14ac:dyDescent="0.3">
      <c r="B41" s="8">
        <v>41603</v>
      </c>
      <c r="C41" s="8">
        <v>41607</v>
      </c>
      <c r="D41" s="16" t="s">
        <v>42</v>
      </c>
      <c r="E41" s="16" t="s">
        <v>69</v>
      </c>
      <c r="F41" s="25">
        <v>1</v>
      </c>
      <c r="G41" s="26"/>
      <c r="H41" s="7" t="s">
        <v>72</v>
      </c>
    </row>
    <row r="42" spans="2:8" ht="18" customHeight="1" x14ac:dyDescent="0.3">
      <c r="B42" s="20"/>
      <c r="C42" s="20"/>
      <c r="D42" s="24"/>
      <c r="E42" s="16"/>
      <c r="F42" s="25"/>
      <c r="G42" s="26"/>
      <c r="H42" s="7"/>
    </row>
    <row r="43" spans="2:8" ht="18" customHeight="1" x14ac:dyDescent="0.3">
      <c r="B43" s="20"/>
      <c r="C43" s="20"/>
      <c r="D43" s="24"/>
      <c r="E43" s="16"/>
      <c r="F43" s="25"/>
      <c r="G43" s="26"/>
      <c r="H43" s="7"/>
    </row>
    <row r="44" spans="2:8" ht="18" customHeight="1" x14ac:dyDescent="0.3">
      <c r="B44" s="20"/>
      <c r="C44" s="20"/>
      <c r="D44" s="24"/>
      <c r="E44" s="16"/>
      <c r="F44" s="25"/>
      <c r="G44" s="26"/>
      <c r="H44" s="7"/>
    </row>
    <row r="45" spans="2:8" ht="18" customHeight="1" x14ac:dyDescent="0.3">
      <c r="B45" s="20"/>
      <c r="C45" s="20"/>
      <c r="D45" s="24"/>
      <c r="E45" s="16"/>
      <c r="F45" s="25"/>
      <c r="G45" s="26"/>
      <c r="H45" s="7"/>
    </row>
    <row r="46" spans="2:8" ht="18" customHeight="1" x14ac:dyDescent="0.3">
      <c r="B46" s="20"/>
      <c r="C46" s="20"/>
      <c r="D46" s="24"/>
      <c r="E46" s="16"/>
      <c r="F46" s="25"/>
      <c r="G46" s="26"/>
      <c r="H46"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46">
      <formula1>ProjektListe</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 id="{F64941CE-F3D8-4A1C-8907-E2DAA833E80D}">
            <x14:iconSet iconSet="3Symbols2" showValue="0" custom="1">
              <x14:cfvo type="percent">
                <xm:f>0</xm:f>
              </x14:cfvo>
              <x14:cfvo type="num">
                <xm:f>0</xm:f>
              </x14:cfvo>
              <x14:cfvo type="num">
                <xm:f>0</xm:f>
              </x14:cfvo>
              <x14:cfIcon iconSet="NoIcons" iconId="0"/>
              <x14:cfIcon iconSet="NoIcons" iconId="0"/>
              <x14:cfIcon iconSet="3Symbols2" iconId="2"/>
            </x14:iconSet>
          </x14:cfRule>
          <xm:sqref>F27</xm:sqref>
        </x14:conditionalFormatting>
        <x14:conditionalFormatting xmlns:xm="http://schemas.microsoft.com/office/excel/2006/main">
          <x14:cfRule type="iconSet" priority="19"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F28:F46 F4:F26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Projektoversigt</vt:lpstr>
      <vt:lpstr>Opgaveoplysninger</vt:lpstr>
      <vt:lpstr>Opgaveoplysninger!Print_Titles</vt:lpstr>
      <vt:lpstr>Projektoversigt!Print_Titles</vt:lpstr>
      <vt:lpstr>ProjektListe</vt:lpstr>
      <vt:lpstr>Projektstart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Thomas Boeriis</cp:lastModifiedBy>
  <dcterms:created xsi:type="dcterms:W3CDTF">2013-11-18T09:47:32Z</dcterms:created>
  <dcterms:modified xsi:type="dcterms:W3CDTF">2013-12-06T20:49:17Z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