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remote-workspace\bt_expense\bt_expense\"/>
    </mc:Choice>
  </mc:AlternateContent>
  <xr:revisionPtr revIDLastSave="0" documentId="13_ncr:1_{442BD5E4-93A6-43E6-9903-FAE00840CA65}" xr6:coauthVersionLast="33" xr6:coauthVersionMax="33" xr10:uidLastSave="{00000000-0000-0000-0000-000000000000}"/>
  <bookViews>
    <workbookView xWindow="0" yWindow="0" windowWidth="14385" windowHeight="5115" activeTab="1" xr2:uid="{00000000-000D-0000-FFFF-FFFF00000000}"/>
  </bookViews>
  <sheets>
    <sheet name="Expenses" sheetId="1" r:id="rId1"/>
    <sheet name="Setup" sheetId="2" r:id="rId2"/>
    <sheet name="Projects" sheetId="3" r:id="rId3"/>
    <sheet name="Categories" sheetId="5" r:id="rId4"/>
  </sheets>
  <definedNames>
    <definedName name="category" localSheetId="3">ExpenseEntries[Expense Category]</definedName>
    <definedName name="category">ExpenseEntries[Expense Category]</definedName>
    <definedName name="cost" localSheetId="3">ExpenseEntries[Cost]</definedName>
    <definedName name="cost">ExpenseEntries[Cost]</definedName>
    <definedName name="date" localSheetId="3">ExpenseEntries[Date]</definedName>
    <definedName name="date">ExpenseEntries[Date]</definedName>
    <definedName name="note" localSheetId="3">ExpenseEntries[Notes]</definedName>
    <definedName name="note">ExpenseEntries[Notes]</definedName>
    <definedName name="project" localSheetId="3">ExpenseEntries[Project]</definedName>
    <definedName name="project">ExpenseEntries[Project]</definedName>
    <definedName name="project_name_lk" localSheetId="3">#REF!</definedName>
    <definedName name="project_name_lk">ProjLookups[Project Name]</definedName>
    <definedName name="projectsid_lk" localSheetId="3">#REF!</definedName>
    <definedName name="projectsid_lk">ProjLookups[projectsid]</definedName>
  </definedNames>
  <calcPr calcId="179017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F2" i="1"/>
  <c r="F3" i="1"/>
  <c r="F4" i="1"/>
  <c r="F5" i="1"/>
  <c r="F6" i="1"/>
  <c r="F7" i="1"/>
  <c r="F8" i="1"/>
  <c r="F9" i="1"/>
  <c r="F10" i="1"/>
  <c r="F11" i="1"/>
  <c r="D102" i="1" l="1"/>
  <c r="I2" i="1" s="1"/>
</calcChain>
</file>

<file path=xl/sharedStrings.xml><?xml version="1.0" encoding="utf-8"?>
<sst xmlns="http://schemas.openxmlformats.org/spreadsheetml/2006/main" count="76" uniqueCount="47">
  <si>
    <t>Firm</t>
  </si>
  <si>
    <t>AuthType</t>
  </si>
  <si>
    <t>BTEnterprise</t>
  </si>
  <si>
    <t>Project</t>
  </si>
  <si>
    <t>Expense Category</t>
  </si>
  <si>
    <t>projectsid</t>
  </si>
  <si>
    <t>catsid</t>
  </si>
  <si>
    <t>Date</t>
  </si>
  <si>
    <t>Cost</t>
  </si>
  <si>
    <t>Notes</t>
  </si>
  <si>
    <t>Project Name</t>
  </si>
  <si>
    <t>Category Name</t>
  </si>
  <si>
    <t>Cedars - Oracle Cloud</t>
  </si>
  <si>
    <t>Cedars - Oracle Cloud (Gurusamy)</t>
  </si>
  <si>
    <t>OSG - Cloud Associate Training</t>
  </si>
  <si>
    <t>Bereavement</t>
  </si>
  <si>
    <t>Jury Duty</t>
  </si>
  <si>
    <t>Leave of Absence</t>
  </si>
  <si>
    <t>Paid Time Off (Salaried Only)</t>
  </si>
  <si>
    <t>Wake - HRIS</t>
  </si>
  <si>
    <t>Wake - Operational Data Store</t>
  </si>
  <si>
    <t>Wake - People Team HCM</t>
  </si>
  <si>
    <t>Wake - PSFT Mng Svc - Certified Cloud Associates</t>
  </si>
  <si>
    <t>Wake - PSFT Mng Svc - Expenses</t>
  </si>
  <si>
    <t>API Key</t>
  </si>
  <si>
    <t>Billable - Ground Transportation</t>
  </si>
  <si>
    <t>Billable - Meals</t>
  </si>
  <si>
    <t>Billable - Tolls and Parking</t>
  </si>
  <si>
    <t>Billable</t>
  </si>
  <si>
    <t>Billable - Lodging</t>
  </si>
  <si>
    <t>Billable - Airfare</t>
  </si>
  <si>
    <t>OPTIONAL</t>
  </si>
  <si>
    <t>REQUIRED</t>
  </si>
  <si>
    <t>NRCONSULTS</t>
  </si>
  <si>
    <t>Billable - Mileage</t>
  </si>
  <si>
    <t>None</t>
  </si>
  <si>
    <t>Per Diem ($)</t>
  </si>
  <si>
    <t>Valentine Coffee</t>
  </si>
  <si>
    <t>userid</t>
  </si>
  <si>
    <t>pwd</t>
  </si>
  <si>
    <t>The Henry</t>
  </si>
  <si>
    <t>Lyft</t>
  </si>
  <si>
    <t>Delta In-flight</t>
  </si>
  <si>
    <t>Coffee Connection</t>
  </si>
  <si>
    <t>Blue Bottle Coffee</t>
  </si>
  <si>
    <t>Pizzeria Il Fico</t>
  </si>
  <si>
    <t>dstreater@nrconsults.com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</si>
</sst>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sz val="9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name val="Consolas"/>
      <family val="3"/>
    </font>
    <font>
      <sz val="8"/>
      <color rgb="FF333333"/>
      <name val="Tahoma"/>
      <family val="2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Fo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44" fontId="4" fillId="4" borderId="2" xfId="1" applyNumberFormat="1" applyFont="1" applyFill="1" applyBorder="1"/>
    <xf numFmtId="0" fontId="5" fillId="0" borderId="0" xfId="0" applyFont="1" applyAlignment="1">
      <alignment vertical="center"/>
    </xf>
    <xf numFmtId="0" fontId="6" fillId="0" borderId="0" xfId="0" applyFont="1"/>
    <xf numFmtId="44" fontId="7" fillId="0" borderId="0" xfId="1" applyFont="1"/>
    <xf numFmtId="44" fontId="0" fillId="0" borderId="0" xfId="0" applyNumberFormat="1"/>
    <xf numFmtId="0" fontId="0" fillId="4" borderId="0" xfId="0" applyFill="1"/>
    <xf numFmtId="0" fontId="8" fillId="4" borderId="0" xfId="2" applyFill="1"/>
    <xf numFmtId="14" fontId="0" fillId="0" borderId="0" xfId="1" applyNumberFormat="1" applyFon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18">
    <dxf>
      <numFmt numFmtId="2" formatCode="0.0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Entries" displayName="ExpenseEntries" ref="A1:G101" totalsRowShown="0">
  <autoFilter ref="A1:G101" xr:uid="{00000000-0009-0000-0100-000001000000}"/>
  <sortState ref="A2:G101">
    <sortCondition ref="C1:C101"/>
  </sortState>
  <tableColumns count="7">
    <tableColumn id="1" xr3:uid="{00000000-0010-0000-0000-000001000000}" name="Project" dataDxfId="11" totalsRowDxfId="10"/>
    <tableColumn id="2" xr3:uid="{00000000-0010-0000-0000-000002000000}" name="Expense Category" dataDxfId="9" totalsRowDxfId="8"/>
    <tableColumn id="3" xr3:uid="{00000000-0010-0000-0000-000003000000}" name="Date" dataDxfId="7" totalsRowDxfId="6">
      <calculatedColumnFormula>NOW()</calculatedColumnFormula>
    </tableColumn>
    <tableColumn id="4" xr3:uid="{00000000-0010-0000-0000-000004000000}" name="Cost" dataDxfId="5" totalsRowDxfId="4" dataCellStyle="Currency"/>
    <tableColumn id="5" xr3:uid="{00000000-0010-0000-0000-000005000000}" name="Notes"/>
    <tableColumn id="6" xr3:uid="{00000000-0010-0000-0000-000006000000}" name="projectsid" dataDxfId="3" totalsRowDxfId="2">
      <calculatedColumnFormula>VLOOKUP(ExpenseEntries[[#This Row],[Project]], Projects!$A$2:$B$13, 2, FALSE)</calculatedColumnFormula>
    </tableColumn>
    <tableColumn id="7" xr3:uid="{00000000-0010-0000-0000-000007000000}" name="catsid" dataDxfId="1" totalsRowDxfId="0">
      <calculatedColumnFormula>VLOOKUP(ExpenseEntries[[#This Row],[Expense Category]], Categories!$A$2:$B$7,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Lookups" displayName="ProjLookups" ref="A1:B51" totalsRowShown="0">
  <autoFilter ref="A1:B51" xr:uid="{00000000-0009-0000-0100-000002000000}"/>
  <tableColumns count="2">
    <tableColumn id="1" xr3:uid="{00000000-0010-0000-0100-000001000000}" name="Project Name"/>
    <tableColumn id="2" xr3:uid="{00000000-0010-0000-0100-000002000000}" name="projectsid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atLookups" displayName="CatLookups" ref="A1:C51" totalsRowShown="0">
  <autoFilter ref="A1:C51" xr:uid="{00000000-0009-0000-0100-000003000000}"/>
  <tableColumns count="3">
    <tableColumn id="3" xr3:uid="{00000000-0010-0000-0200-000003000000}" name="Category Name"/>
    <tableColumn id="4" xr3:uid="{00000000-0010-0000-0200-000004000000}" name="catsid"/>
    <tableColumn id="1" xr3:uid="{00000000-0010-0000-0200-000001000000}" name="Billabl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streater@nrconsult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opLeftCell="A3" zoomScaleNormal="100" workbookViewId="0">
      <selection activeCell="F12" sqref="F12:G101"/>
    </sheetView>
  </sheetViews>
  <sheetFormatPr defaultRowHeight="14.25" x14ac:dyDescent="0.45"/>
  <cols>
    <col min="1" max="1" width="45.1328125" style="8" customWidth="1"/>
    <col min="2" max="2" width="30" style="8" customWidth="1"/>
    <col min="3" max="3" width="9.73046875" style="6" customWidth="1"/>
    <col min="4" max="4" width="9.86328125" style="4" customWidth="1"/>
    <col min="5" max="5" width="37.265625" customWidth="1"/>
    <col min="6" max="6" width="14.3984375" style="9" customWidth="1"/>
    <col min="7" max="7" width="10.73046875" style="9" customWidth="1"/>
    <col min="9" max="9" width="10.59765625" bestFit="1" customWidth="1"/>
  </cols>
  <sheetData>
    <row r="1" spans="1:9" s="2" customFormat="1" x14ac:dyDescent="0.45">
      <c r="A1" s="7" t="s">
        <v>3</v>
      </c>
      <c r="B1" s="7" t="s">
        <v>4</v>
      </c>
      <c r="C1" s="5" t="s">
        <v>7</v>
      </c>
      <c r="D1" s="3" t="s">
        <v>8</v>
      </c>
      <c r="E1" s="2" t="s">
        <v>9</v>
      </c>
      <c r="F1" s="2" t="s">
        <v>5</v>
      </c>
      <c r="G1" s="2" t="s">
        <v>6</v>
      </c>
    </row>
    <row r="2" spans="1:9" x14ac:dyDescent="0.45">
      <c r="A2" s="8" t="s">
        <v>12</v>
      </c>
      <c r="B2" s="8" t="s">
        <v>26</v>
      </c>
      <c r="C2" s="6">
        <v>43262</v>
      </c>
      <c r="D2" s="4">
        <v>3.38</v>
      </c>
      <c r="E2" s="17" t="s">
        <v>37</v>
      </c>
      <c r="F2" s="14">
        <f>VLOOKUP(ExpenseEntries[[#This Row],[Project]], Projects!$A$2:$B$13, 2, FALSE)</f>
        <v>1204</v>
      </c>
      <c r="G2" s="14">
        <f>VLOOKUP(ExpenseEntries[[#This Row],[Expense Category]], Categories!$A$2:$B$7, 2, FALSE)</f>
        <v>90</v>
      </c>
      <c r="I2" s="19">
        <f>D102</f>
        <v>145.51</v>
      </c>
    </row>
    <row r="3" spans="1:9" x14ac:dyDescent="0.45">
      <c r="A3" s="8" t="s">
        <v>12</v>
      </c>
      <c r="B3" s="8" t="s">
        <v>26</v>
      </c>
      <c r="C3" s="6">
        <v>43262</v>
      </c>
      <c r="D3" s="18">
        <v>18.329999999999998</v>
      </c>
      <c r="E3" t="s">
        <v>40</v>
      </c>
      <c r="F3" s="14">
        <f>VLOOKUP(ExpenseEntries[[#This Row],[Project]], Projects!$A$2:$B$13, 2, FALSE)</f>
        <v>1204</v>
      </c>
      <c r="G3" s="14">
        <f>VLOOKUP(ExpenseEntries[[#This Row],[Expense Category]], Categories!$A$2:$B$7, 2, FALSE)</f>
        <v>90</v>
      </c>
    </row>
    <row r="4" spans="1:9" x14ac:dyDescent="0.45">
      <c r="A4" s="8" t="s">
        <v>12</v>
      </c>
      <c r="B4" s="8" t="s">
        <v>25</v>
      </c>
      <c r="C4" s="6">
        <v>43262</v>
      </c>
      <c r="D4" s="4">
        <v>8.34</v>
      </c>
      <c r="E4" s="17" t="s">
        <v>41</v>
      </c>
      <c r="F4" s="14">
        <f>VLOOKUP(ExpenseEntries[[#This Row],[Project]], Projects!$A$2:$B$13, 2, FALSE)</f>
        <v>1204</v>
      </c>
      <c r="G4" s="14">
        <f>VLOOKUP(ExpenseEntries[[#This Row],[Expense Category]], Categories!$A$2:$B$7, 2, FALSE)</f>
        <v>122</v>
      </c>
    </row>
    <row r="5" spans="1:9" x14ac:dyDescent="0.45">
      <c r="A5" s="8" t="s">
        <v>12</v>
      </c>
      <c r="B5" s="8" t="s">
        <v>25</v>
      </c>
      <c r="C5" s="6">
        <v>43262</v>
      </c>
      <c r="D5" s="4">
        <v>35.369999999999997</v>
      </c>
      <c r="E5" s="17" t="s">
        <v>41</v>
      </c>
      <c r="F5" s="14">
        <f>VLOOKUP(ExpenseEntries[[#This Row],[Project]], Projects!$A$2:$B$13, 2, FALSE)</f>
        <v>1204</v>
      </c>
      <c r="G5" s="14">
        <f>VLOOKUP(ExpenseEntries[[#This Row],[Expense Category]], Categories!$A$2:$B$7, 2, FALSE)</f>
        <v>122</v>
      </c>
    </row>
    <row r="6" spans="1:9" x14ac:dyDescent="0.45">
      <c r="A6" s="8" t="s">
        <v>12</v>
      </c>
      <c r="B6" s="8" t="s">
        <v>25</v>
      </c>
      <c r="C6" s="6">
        <v>43262</v>
      </c>
      <c r="D6" s="4">
        <v>22.75</v>
      </c>
      <c r="E6" t="s">
        <v>41</v>
      </c>
      <c r="F6" s="14">
        <f>VLOOKUP(ExpenseEntries[[#This Row],[Project]], Projects!$A$2:$B$13, 2, FALSE)</f>
        <v>1204</v>
      </c>
      <c r="G6" s="14">
        <f>VLOOKUP(ExpenseEntries[[#This Row],[Expense Category]], Categories!$A$2:$B$7, 2, FALSE)</f>
        <v>122</v>
      </c>
    </row>
    <row r="7" spans="1:9" x14ac:dyDescent="0.45">
      <c r="A7" s="8" t="s">
        <v>12</v>
      </c>
      <c r="B7" s="8" t="s">
        <v>26</v>
      </c>
      <c r="C7" s="6">
        <v>43262</v>
      </c>
      <c r="D7" s="4">
        <v>8.99</v>
      </c>
      <c r="E7" t="s">
        <v>42</v>
      </c>
      <c r="F7" s="14">
        <f>VLOOKUP(ExpenseEntries[[#This Row],[Project]], Projects!$A$2:$B$13, 2, FALSE)</f>
        <v>1204</v>
      </c>
      <c r="G7" s="14">
        <f>VLOOKUP(ExpenseEntries[[#This Row],[Expense Category]], Categories!$A$2:$B$7, 2, FALSE)</f>
        <v>90</v>
      </c>
    </row>
    <row r="8" spans="1:9" x14ac:dyDescent="0.45">
      <c r="A8" s="8" t="s">
        <v>12</v>
      </c>
      <c r="B8" s="8" t="s">
        <v>26</v>
      </c>
      <c r="C8" s="6">
        <v>43262</v>
      </c>
      <c r="D8" s="4">
        <v>8.6999999999999993</v>
      </c>
      <c r="E8" t="s">
        <v>43</v>
      </c>
      <c r="F8" s="14">
        <f>VLOOKUP(ExpenseEntries[[#This Row],[Project]], Projects!$A$2:$B$13, 2, FALSE)</f>
        <v>1204</v>
      </c>
      <c r="G8" s="14">
        <f>VLOOKUP(ExpenseEntries[[#This Row],[Expense Category]], Categories!$A$2:$B$7, 2, FALSE)</f>
        <v>90</v>
      </c>
    </row>
    <row r="9" spans="1:9" x14ac:dyDescent="0.45">
      <c r="A9" s="8" t="s">
        <v>12</v>
      </c>
      <c r="B9" s="8" t="s">
        <v>26</v>
      </c>
      <c r="C9" s="6">
        <v>43262</v>
      </c>
      <c r="D9" s="4">
        <v>6</v>
      </c>
      <c r="E9" t="s">
        <v>43</v>
      </c>
      <c r="F9" s="14">
        <f>VLOOKUP(ExpenseEntries[[#This Row],[Project]], Projects!$A$2:$B$13, 2, FALSE)</f>
        <v>1204</v>
      </c>
      <c r="G9" s="14">
        <f>VLOOKUP(ExpenseEntries[[#This Row],[Expense Category]], Categories!$A$2:$B$7, 2, FALSE)</f>
        <v>90</v>
      </c>
    </row>
    <row r="10" spans="1:9" x14ac:dyDescent="0.45">
      <c r="A10" s="8" t="s">
        <v>12</v>
      </c>
      <c r="B10" s="8" t="s">
        <v>26</v>
      </c>
      <c r="C10" s="6">
        <v>43263</v>
      </c>
      <c r="D10" s="4">
        <v>12.65</v>
      </c>
      <c r="E10" t="s">
        <v>44</v>
      </c>
      <c r="F10" s="14">
        <f>VLOOKUP(ExpenseEntries[[#This Row],[Project]], Projects!$A$2:$B$13, 2, FALSE)</f>
        <v>1204</v>
      </c>
      <c r="G10" s="14">
        <f>VLOOKUP(ExpenseEntries[[#This Row],[Expense Category]], Categories!$A$2:$B$7, 2, FALSE)</f>
        <v>90</v>
      </c>
    </row>
    <row r="11" spans="1:9" x14ac:dyDescent="0.45">
      <c r="A11" s="8" t="s">
        <v>12</v>
      </c>
      <c r="B11" s="8" t="s">
        <v>26</v>
      </c>
      <c r="C11" s="6">
        <v>43263</v>
      </c>
      <c r="D11" s="4">
        <v>21</v>
      </c>
      <c r="E11" t="s">
        <v>45</v>
      </c>
      <c r="F11" s="14">
        <f>VLOOKUP(ExpenseEntries[[#This Row],[Project]], Projects!$A$2:$B$13, 2, FALSE)</f>
        <v>1204</v>
      </c>
      <c r="G11" s="14">
        <f>VLOOKUP(ExpenseEntries[[#This Row],[Expense Category]], Categories!$A$2:$B$7, 2, FALSE)</f>
        <v>90</v>
      </c>
    </row>
    <row r="12" spans="1:9" x14ac:dyDescent="0.45">
      <c r="C12" s="22"/>
      <c r="D12" s="18"/>
      <c r="F12" s="14"/>
      <c r="G12" s="14"/>
    </row>
    <row r="13" spans="1:9" x14ac:dyDescent="0.45">
      <c r="C13" s="22"/>
      <c r="F13" s="14"/>
      <c r="G13" s="14"/>
    </row>
    <row r="14" spans="1:9" x14ac:dyDescent="0.45">
      <c r="C14" s="22"/>
      <c r="F14" s="14"/>
      <c r="G14" s="14"/>
    </row>
    <row r="15" spans="1:9" x14ac:dyDescent="0.45">
      <c r="C15" s="22"/>
      <c r="E15" s="17"/>
      <c r="F15" s="14"/>
      <c r="G15" s="14"/>
    </row>
    <row r="16" spans="1:9" x14ac:dyDescent="0.45">
      <c r="F16" s="14"/>
      <c r="G16" s="14"/>
    </row>
    <row r="17" spans="6:7" x14ac:dyDescent="0.45">
      <c r="F17" s="14"/>
      <c r="G17" s="14"/>
    </row>
    <row r="18" spans="6:7" x14ac:dyDescent="0.45">
      <c r="F18" s="14"/>
      <c r="G18" s="14"/>
    </row>
    <row r="19" spans="6:7" x14ac:dyDescent="0.45">
      <c r="F19" s="14"/>
      <c r="G19" s="14"/>
    </row>
    <row r="20" spans="6:7" x14ac:dyDescent="0.45">
      <c r="F20" s="14"/>
      <c r="G20" s="14"/>
    </row>
    <row r="21" spans="6:7" x14ac:dyDescent="0.45">
      <c r="F21" s="14"/>
      <c r="G21" s="14"/>
    </row>
    <row r="22" spans="6:7" x14ac:dyDescent="0.45">
      <c r="F22" s="14"/>
      <c r="G22" s="14"/>
    </row>
    <row r="23" spans="6:7" x14ac:dyDescent="0.45">
      <c r="F23" s="14"/>
      <c r="G23" s="14"/>
    </row>
    <row r="24" spans="6:7" x14ac:dyDescent="0.45">
      <c r="F24" s="14"/>
      <c r="G24" s="14"/>
    </row>
    <row r="25" spans="6:7" x14ac:dyDescent="0.45">
      <c r="F25" s="14"/>
      <c r="G25" s="14"/>
    </row>
    <row r="26" spans="6:7" x14ac:dyDescent="0.45">
      <c r="F26" s="14"/>
      <c r="G26" s="14"/>
    </row>
    <row r="27" spans="6:7" x14ac:dyDescent="0.45">
      <c r="F27" s="14"/>
      <c r="G27" s="14"/>
    </row>
    <row r="28" spans="6:7" x14ac:dyDescent="0.45">
      <c r="F28" s="14"/>
      <c r="G28" s="14"/>
    </row>
    <row r="29" spans="6:7" x14ac:dyDescent="0.45">
      <c r="F29" s="14"/>
      <c r="G29" s="14"/>
    </row>
    <row r="30" spans="6:7" x14ac:dyDescent="0.45">
      <c r="F30" s="14"/>
      <c r="G30" s="14"/>
    </row>
    <row r="31" spans="6:7" x14ac:dyDescent="0.45">
      <c r="F31" s="14"/>
      <c r="G31" s="14"/>
    </row>
    <row r="32" spans="6:7" x14ac:dyDescent="0.45">
      <c r="F32" s="14"/>
      <c r="G32" s="14"/>
    </row>
    <row r="33" spans="6:7" x14ac:dyDescent="0.45">
      <c r="F33" s="14"/>
      <c r="G33" s="14"/>
    </row>
    <row r="34" spans="6:7" x14ac:dyDescent="0.45">
      <c r="F34" s="14"/>
      <c r="G34" s="14"/>
    </row>
    <row r="35" spans="6:7" x14ac:dyDescent="0.45">
      <c r="F35" s="14"/>
      <c r="G35" s="14"/>
    </row>
    <row r="36" spans="6:7" x14ac:dyDescent="0.45">
      <c r="F36" s="14"/>
      <c r="G36" s="14"/>
    </row>
    <row r="37" spans="6:7" x14ac:dyDescent="0.45">
      <c r="F37" s="14"/>
      <c r="G37" s="14"/>
    </row>
    <row r="38" spans="6:7" x14ac:dyDescent="0.45">
      <c r="F38" s="14"/>
      <c r="G38" s="14"/>
    </row>
    <row r="39" spans="6:7" x14ac:dyDescent="0.45">
      <c r="F39" s="14"/>
      <c r="G39" s="14"/>
    </row>
    <row r="40" spans="6:7" x14ac:dyDescent="0.45">
      <c r="F40" s="14"/>
      <c r="G40" s="14"/>
    </row>
    <row r="41" spans="6:7" x14ac:dyDescent="0.45">
      <c r="F41" s="14"/>
      <c r="G41" s="14"/>
    </row>
    <row r="42" spans="6:7" x14ac:dyDescent="0.45">
      <c r="F42" s="14"/>
      <c r="G42" s="14"/>
    </row>
    <row r="43" spans="6:7" x14ac:dyDescent="0.45">
      <c r="F43" s="14"/>
      <c r="G43" s="14"/>
    </row>
    <row r="44" spans="6:7" x14ac:dyDescent="0.45">
      <c r="F44" s="14"/>
      <c r="G44" s="14"/>
    </row>
    <row r="45" spans="6:7" x14ac:dyDescent="0.45">
      <c r="F45" s="14"/>
      <c r="G45" s="14"/>
    </row>
    <row r="46" spans="6:7" x14ac:dyDescent="0.45">
      <c r="F46" s="14"/>
      <c r="G46" s="14"/>
    </row>
    <row r="47" spans="6:7" x14ac:dyDescent="0.45">
      <c r="F47" s="14"/>
      <c r="G47" s="14"/>
    </row>
    <row r="48" spans="6:7" x14ac:dyDescent="0.45">
      <c r="F48" s="14"/>
      <c r="G48" s="14"/>
    </row>
    <row r="49" spans="4:7" x14ac:dyDescent="0.45">
      <c r="F49" s="14"/>
      <c r="G49" s="14"/>
    </row>
    <row r="50" spans="4:7" x14ac:dyDescent="0.45">
      <c r="D50" s="6"/>
      <c r="F50" s="14"/>
      <c r="G50" s="14"/>
    </row>
    <row r="51" spans="4:7" x14ac:dyDescent="0.45">
      <c r="D51" s="6"/>
      <c r="F51" s="14"/>
      <c r="G51" s="14"/>
    </row>
    <row r="52" spans="4:7" x14ac:dyDescent="0.45">
      <c r="D52" s="6"/>
      <c r="F52" s="14"/>
      <c r="G52" s="14"/>
    </row>
    <row r="53" spans="4:7" x14ac:dyDescent="0.45">
      <c r="F53" s="14"/>
      <c r="G53" s="14"/>
    </row>
    <row r="54" spans="4:7" x14ac:dyDescent="0.45">
      <c r="F54" s="14"/>
      <c r="G54" s="14"/>
    </row>
    <row r="55" spans="4:7" x14ac:dyDescent="0.45">
      <c r="F55" s="14"/>
      <c r="G55" s="14"/>
    </row>
    <row r="56" spans="4:7" x14ac:dyDescent="0.45">
      <c r="F56" s="14"/>
      <c r="G56" s="14"/>
    </row>
    <row r="57" spans="4:7" x14ac:dyDescent="0.45">
      <c r="F57" s="14"/>
      <c r="G57" s="14"/>
    </row>
    <row r="58" spans="4:7" x14ac:dyDescent="0.45">
      <c r="F58" s="14"/>
      <c r="G58" s="14"/>
    </row>
    <row r="59" spans="4:7" x14ac:dyDescent="0.45">
      <c r="F59" s="14"/>
      <c r="G59" s="14"/>
    </row>
    <row r="60" spans="4:7" x14ac:dyDescent="0.45">
      <c r="F60" s="14"/>
      <c r="G60" s="14"/>
    </row>
    <row r="61" spans="4:7" x14ac:dyDescent="0.45">
      <c r="F61" s="14"/>
      <c r="G61" s="14"/>
    </row>
    <row r="62" spans="4:7" x14ac:dyDescent="0.45">
      <c r="F62" s="14"/>
      <c r="G62" s="14"/>
    </row>
    <row r="63" spans="4:7" x14ac:dyDescent="0.45">
      <c r="F63" s="14"/>
      <c r="G63" s="14"/>
    </row>
    <row r="64" spans="4:7" x14ac:dyDescent="0.45">
      <c r="F64" s="14"/>
      <c r="G64" s="14"/>
    </row>
    <row r="65" spans="6:7" x14ac:dyDescent="0.45">
      <c r="F65" s="14"/>
      <c r="G65" s="14"/>
    </row>
    <row r="66" spans="6:7" x14ac:dyDescent="0.45">
      <c r="F66" s="14"/>
      <c r="G66" s="14"/>
    </row>
    <row r="67" spans="6:7" x14ac:dyDescent="0.45">
      <c r="F67" s="14"/>
      <c r="G67" s="14"/>
    </row>
    <row r="68" spans="6:7" x14ac:dyDescent="0.45">
      <c r="F68" s="14"/>
      <c r="G68" s="14"/>
    </row>
    <row r="69" spans="6:7" x14ac:dyDescent="0.45">
      <c r="F69" s="14"/>
      <c r="G69" s="14"/>
    </row>
    <row r="70" spans="6:7" x14ac:dyDescent="0.45">
      <c r="F70" s="14"/>
      <c r="G70" s="14"/>
    </row>
    <row r="71" spans="6:7" x14ac:dyDescent="0.45">
      <c r="F71" s="14"/>
      <c r="G71" s="14"/>
    </row>
    <row r="72" spans="6:7" x14ac:dyDescent="0.45">
      <c r="F72" s="14"/>
      <c r="G72" s="14"/>
    </row>
    <row r="73" spans="6:7" x14ac:dyDescent="0.45">
      <c r="F73" s="14"/>
      <c r="G73" s="14"/>
    </row>
    <row r="74" spans="6:7" x14ac:dyDescent="0.45">
      <c r="F74" s="14"/>
      <c r="G74" s="14"/>
    </row>
    <row r="75" spans="6:7" x14ac:dyDescent="0.45">
      <c r="F75" s="14"/>
      <c r="G75" s="14"/>
    </row>
    <row r="76" spans="6:7" x14ac:dyDescent="0.45">
      <c r="F76" s="14"/>
      <c r="G76" s="14"/>
    </row>
    <row r="77" spans="6:7" x14ac:dyDescent="0.45">
      <c r="F77" s="14"/>
      <c r="G77" s="14"/>
    </row>
    <row r="78" spans="6:7" x14ac:dyDescent="0.45">
      <c r="F78" s="14"/>
      <c r="G78" s="14"/>
    </row>
    <row r="79" spans="6:7" x14ac:dyDescent="0.45">
      <c r="F79" s="14"/>
      <c r="G79" s="14"/>
    </row>
    <row r="80" spans="6:7" x14ac:dyDescent="0.45">
      <c r="F80" s="14"/>
      <c r="G80" s="14"/>
    </row>
    <row r="81" spans="6:7" x14ac:dyDescent="0.45">
      <c r="F81" s="14"/>
      <c r="G81" s="14"/>
    </row>
    <row r="82" spans="6:7" x14ac:dyDescent="0.45">
      <c r="F82" s="14"/>
      <c r="G82" s="14"/>
    </row>
    <row r="83" spans="6:7" x14ac:dyDescent="0.45">
      <c r="F83" s="14"/>
      <c r="G83" s="14"/>
    </row>
    <row r="84" spans="6:7" x14ac:dyDescent="0.45">
      <c r="F84" s="14"/>
      <c r="G84" s="14"/>
    </row>
    <row r="85" spans="6:7" x14ac:dyDescent="0.45">
      <c r="F85" s="14"/>
      <c r="G85" s="14"/>
    </row>
    <row r="86" spans="6:7" x14ac:dyDescent="0.45">
      <c r="F86" s="14"/>
      <c r="G86" s="14"/>
    </row>
    <row r="87" spans="6:7" x14ac:dyDescent="0.45">
      <c r="F87" s="14"/>
      <c r="G87" s="14"/>
    </row>
    <row r="88" spans="6:7" x14ac:dyDescent="0.45">
      <c r="F88" s="14"/>
      <c r="G88" s="14"/>
    </row>
    <row r="89" spans="6:7" x14ac:dyDescent="0.45">
      <c r="F89" s="14"/>
      <c r="G89" s="14"/>
    </row>
    <row r="90" spans="6:7" x14ac:dyDescent="0.45">
      <c r="F90" s="14"/>
      <c r="G90" s="14"/>
    </row>
    <row r="91" spans="6:7" x14ac:dyDescent="0.45">
      <c r="F91" s="14"/>
      <c r="G91" s="14"/>
    </row>
    <row r="92" spans="6:7" x14ac:dyDescent="0.45">
      <c r="F92" s="14"/>
      <c r="G92" s="14"/>
    </row>
    <row r="93" spans="6:7" x14ac:dyDescent="0.45">
      <c r="F93" s="14"/>
      <c r="G93" s="14"/>
    </row>
    <row r="94" spans="6:7" x14ac:dyDescent="0.45">
      <c r="F94" s="14"/>
      <c r="G94" s="14"/>
    </row>
    <row r="95" spans="6:7" x14ac:dyDescent="0.45">
      <c r="F95" s="14"/>
      <c r="G95" s="14"/>
    </row>
    <row r="96" spans="6:7" x14ac:dyDescent="0.45">
      <c r="F96" s="14"/>
      <c r="G96" s="14"/>
    </row>
    <row r="97" spans="4:7" x14ac:dyDescent="0.45">
      <c r="F97" s="14"/>
      <c r="G97" s="14"/>
    </row>
    <row r="98" spans="4:7" x14ac:dyDescent="0.45">
      <c r="F98" s="14"/>
      <c r="G98" s="14"/>
    </row>
    <row r="99" spans="4:7" x14ac:dyDescent="0.45">
      <c r="F99" s="14"/>
      <c r="G99" s="14"/>
    </row>
    <row r="100" spans="4:7" x14ac:dyDescent="0.45">
      <c r="F100" s="14"/>
      <c r="G100" s="14"/>
    </row>
    <row r="101" spans="4:7" ht="14.65" thickBot="1" x14ac:dyDescent="0.5">
      <c r="F101" s="14"/>
      <c r="G101" s="14"/>
    </row>
    <row r="102" spans="4:7" ht="14.65" thickTop="1" x14ac:dyDescent="0.45">
      <c r="D102" s="15">
        <f>SUM(ExpenseEntries[Cost])</f>
        <v>145.51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57D84266-BA6A-439B-A9C0-518F5225124B}">
            <xm:f>Categories!$A$5</xm:f>
            <x14:dxf>
              <fill>
                <patternFill>
                  <bgColor rgb="FFFFC000"/>
                </patternFill>
              </fill>
            </x14:dxf>
          </x14:cfRule>
          <x14:cfRule type="cellIs" priority="7" operator="equal" id="{2ED6285B-4A71-48E3-AF4F-76A2C83BD9F6}">
            <xm:f>Categories!$A$3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E674030C-1002-4C3B-9E53-49DD1ED7D1C3}">
            <xm:f>Categories!$A$2</xm:f>
            <x14:dxf>
              <fill>
                <patternFill>
                  <bgColor theme="7" tint="0.39994506668294322"/>
                </patternFill>
              </fill>
            </x14:dxf>
          </x14:cfRule>
          <xm:sqref>B2:B101</xm:sqref>
        </x14:conditionalFormatting>
        <x14:conditionalFormatting xmlns:xm="http://schemas.microsoft.com/office/excel/2006/main">
          <x14:cfRule type="cellIs" priority="1" operator="equal" id="{378148B7-089C-4510-B4F8-5275030CC4F4}">
            <xm:f>Categories!$A$5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equal" id="{8296F767-5834-45C0-8BFC-5AAEABAB9116}">
            <xm:f>Categories!$A$3</xm:f>
            <x14:dxf>
              <fill>
                <patternFill>
                  <bgColor rgb="FF00B050"/>
                </patternFill>
              </fill>
            </x14:dxf>
          </x14:cfRule>
          <x14:cfRule type="cellIs" priority="3" operator="equal" id="{042BAB3E-21D7-450D-8D14-D4DDDC3796A6}">
            <xm:f>Categories!$A$2</xm:f>
            <x14:dxf>
              <fill>
                <patternFill>
                  <bgColor theme="7" tint="0.39994506668294322"/>
                </patternFill>
              </fill>
            </x14:dxf>
          </x14:cfRule>
          <xm:sqref>A2:A101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xr:uid="{00000000-0002-0000-0000-000000000000}">
          <x14:formula1>
            <xm:f>Projects!$A$2:$A$15</xm:f>
          </x14:formula1>
          <xm:sqref>A2:A101</xm:sqref>
        </x14:dataValidation>
        <x14:dataValidation type="list" allowBlank="1" showInputMessage="1" showErrorMessage="1" xr:uid="{00000000-0002-0000-0000-000001000000}">
          <x14:formula1>
            <xm:f>Categories!$A$2:$A$7</xm:f>
          </x14:formula1>
          <xm:sqref>B2:B101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tabSelected="1" workbookViewId="0">
      <selection activeCell="B2" sqref="B2"/>
    </sheetView>
  </sheetViews>
  <sheetFormatPr defaultRowHeight="14.25" x14ac:dyDescent="0.45"/>
  <cols>
    <col min="1" max="1" width="16.1328125" bestFit="1" customWidth="1"/>
    <col min="2" max="2" width="37.3984375" bestFit="1" customWidth="1"/>
    <col min="3" max="3" width="10.1328125" bestFit="1" customWidth="1"/>
    <col min="4" max="4" width="37.3984375" bestFit="1" customWidth="1"/>
  </cols>
  <sheetData>
    <row r="1" spans="1:3" x14ac:dyDescent="0.45">
      <c r="A1" s="1" t="s">
        <v>38</v>
      </c>
      <c r="B1" s="21" t="s">
        <v>46</v>
      </c>
      <c r="C1" t="s">
        <v>32</v>
      </c>
    </row>
    <row r="2" spans="1:3" x14ac:dyDescent="0.45">
      <c r="A2" s="1" t="s">
        <v>39</v>
      </c>
      <c r="B2" s="20"/>
      <c r="C2" t="s">
        <v>32</v>
      </c>
    </row>
    <row r="3" spans="1:3" x14ac:dyDescent="0.45">
      <c r="A3" s="1" t="s">
        <v>0</v>
      </c>
      <c r="B3" s="1" t="s">
        <v>33</v>
      </c>
      <c r="C3" t="s">
        <v>32</v>
      </c>
    </row>
    <row r="4" spans="1:3" x14ac:dyDescent="0.45">
      <c r="A4" s="1" t="s">
        <v>1</v>
      </c>
      <c r="B4" s="1" t="s">
        <v>2</v>
      </c>
      <c r="C4" t="s">
        <v>32</v>
      </c>
    </row>
    <row r="5" spans="1:3" x14ac:dyDescent="0.45">
      <c r="A5" s="1" t="s">
        <v>24</v>
      </c>
      <c r="B5" t="s">
        <v>35</v>
      </c>
      <c r="C5" t="s">
        <v>31</v>
      </c>
    </row>
    <row r="6" spans="1:3" x14ac:dyDescent="0.45">
      <c r="A6" s="1" t="s">
        <v>36</v>
      </c>
      <c r="B6" s="23">
        <v>64</v>
      </c>
      <c r="C6" t="s">
        <v>31</v>
      </c>
    </row>
    <row r="17" spans="2:2" x14ac:dyDescent="0.45">
      <c r="B17" s="1"/>
    </row>
    <row r="18" spans="2:2" x14ac:dyDescent="0.45">
      <c r="B18" s="1"/>
    </row>
  </sheetData>
  <hyperlinks>
    <hyperlink ref="B1" r:id="rId1" xr:uid="{00000000-0004-0000-0100-000000000000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B1" sqref="B1"/>
    </sheetView>
  </sheetViews>
  <sheetFormatPr defaultRowHeight="14.25" x14ac:dyDescent="0.45"/>
  <cols>
    <col min="1" max="1" width="45.265625" bestFit="1" customWidth="1"/>
    <col min="2" max="2" width="16.265625" customWidth="1"/>
  </cols>
  <sheetData>
    <row r="1" spans="1:3" s="2" customFormat="1" ht="14.65" thickBot="1" x14ac:dyDescent="0.5">
      <c r="A1" s="2" t="s">
        <v>10</v>
      </c>
      <c r="B1" s="2" t="s">
        <v>5</v>
      </c>
      <c r="C1"/>
    </row>
    <row r="2" spans="1:3" ht="14.65" thickBot="1" x14ac:dyDescent="0.5">
      <c r="A2" s="10" t="s">
        <v>12</v>
      </c>
      <c r="B2" s="12">
        <v>1204</v>
      </c>
    </row>
    <row r="3" spans="1:3" ht="14.65" thickBot="1" x14ac:dyDescent="0.5">
      <c r="A3" s="11" t="s">
        <v>13</v>
      </c>
      <c r="B3" s="13">
        <v>1264</v>
      </c>
    </row>
    <row r="4" spans="1:3" ht="14.65" thickBot="1" x14ac:dyDescent="0.5">
      <c r="A4" s="10" t="s">
        <v>14</v>
      </c>
      <c r="B4" s="12">
        <v>1062</v>
      </c>
    </row>
    <row r="5" spans="1:3" ht="14.65" thickBot="1" x14ac:dyDescent="0.5">
      <c r="A5" s="11" t="s">
        <v>15</v>
      </c>
      <c r="B5" s="13">
        <v>508</v>
      </c>
    </row>
    <row r="6" spans="1:3" ht="14.65" thickBot="1" x14ac:dyDescent="0.5">
      <c r="A6" s="10" t="s">
        <v>16</v>
      </c>
      <c r="B6" s="12">
        <v>511</v>
      </c>
    </row>
    <row r="7" spans="1:3" ht="14.65" thickBot="1" x14ac:dyDescent="0.5">
      <c r="A7" s="11" t="s">
        <v>17</v>
      </c>
      <c r="B7" s="13">
        <v>303</v>
      </c>
    </row>
    <row r="8" spans="1:3" ht="14.65" thickBot="1" x14ac:dyDescent="0.5">
      <c r="A8" s="10" t="s">
        <v>18</v>
      </c>
      <c r="B8" s="12">
        <v>110</v>
      </c>
    </row>
    <row r="9" spans="1:3" ht="14.65" thickBot="1" x14ac:dyDescent="0.5">
      <c r="A9" s="10" t="s">
        <v>19</v>
      </c>
      <c r="B9" s="12">
        <v>1143</v>
      </c>
    </row>
    <row r="10" spans="1:3" ht="14.65" thickBot="1" x14ac:dyDescent="0.5">
      <c r="A10" s="11" t="s">
        <v>20</v>
      </c>
      <c r="B10" s="13">
        <v>1128</v>
      </c>
    </row>
    <row r="11" spans="1:3" ht="14.65" thickBot="1" x14ac:dyDescent="0.5">
      <c r="A11" s="10" t="s">
        <v>21</v>
      </c>
      <c r="B11" s="12">
        <v>1146</v>
      </c>
    </row>
    <row r="12" spans="1:3" ht="14.65" thickBot="1" x14ac:dyDescent="0.5">
      <c r="A12" s="11" t="s">
        <v>22</v>
      </c>
      <c r="B12" s="13">
        <v>1114</v>
      </c>
    </row>
    <row r="13" spans="1:3" ht="14.65" thickBot="1" x14ac:dyDescent="0.5">
      <c r="A13" s="11" t="s">
        <v>23</v>
      </c>
      <c r="B13" s="13">
        <v>809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I9" sqref="I9"/>
    </sheetView>
  </sheetViews>
  <sheetFormatPr defaultRowHeight="14.25" x14ac:dyDescent="0.45"/>
  <cols>
    <col min="1" max="1" width="30" bestFit="1" customWidth="1"/>
    <col min="2" max="2" width="10.59765625" bestFit="1" customWidth="1"/>
    <col min="3" max="3" width="12.265625" bestFit="1" customWidth="1"/>
  </cols>
  <sheetData>
    <row r="1" spans="1:3" s="2" customFormat="1" x14ac:dyDescent="0.45">
      <c r="A1" s="2" t="s">
        <v>11</v>
      </c>
      <c r="B1" s="2" t="s">
        <v>6</v>
      </c>
      <c r="C1" s="2" t="s">
        <v>28</v>
      </c>
    </row>
    <row r="2" spans="1:3" x14ac:dyDescent="0.45">
      <c r="A2" t="s">
        <v>25</v>
      </c>
      <c r="B2" s="16">
        <v>122</v>
      </c>
    </row>
    <row r="3" spans="1:3" x14ac:dyDescent="0.45">
      <c r="A3" t="s">
        <v>26</v>
      </c>
      <c r="B3">
        <v>90</v>
      </c>
    </row>
    <row r="4" spans="1:3" x14ac:dyDescent="0.45">
      <c r="A4" t="s">
        <v>27</v>
      </c>
      <c r="B4">
        <v>92</v>
      </c>
    </row>
    <row r="5" spans="1:3" x14ac:dyDescent="0.45">
      <c r="A5" t="s">
        <v>29</v>
      </c>
      <c r="B5">
        <v>89</v>
      </c>
    </row>
    <row r="6" spans="1:3" x14ac:dyDescent="0.45">
      <c r="A6" t="s">
        <v>30</v>
      </c>
      <c r="B6">
        <v>86</v>
      </c>
    </row>
    <row r="7" spans="1:3" x14ac:dyDescent="0.45">
      <c r="A7" t="s">
        <v>34</v>
      </c>
      <c r="B7">
        <v>87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Expenses</vt:lpstr>
      <vt:lpstr>Setup</vt:lpstr>
      <vt:lpstr>Projects</vt:lpstr>
      <vt:lpstr>Categories</vt:lpstr>
      <vt:lpstr>Categories!category</vt:lpstr>
      <vt:lpstr>category</vt:lpstr>
      <vt:lpstr>Categories!cost</vt:lpstr>
      <vt:lpstr>cost</vt:lpstr>
      <vt:lpstr>Categories!date</vt:lpstr>
      <vt:lpstr>date</vt:lpstr>
      <vt:lpstr>Categories!note</vt:lpstr>
      <vt:lpstr>note</vt:lpstr>
      <vt:lpstr>Categories!project</vt:lpstr>
      <vt:lpstr>project</vt:lpstr>
      <vt:lpstr>project_name_lk</vt:lpstr>
      <vt:lpstr>projectsid_lk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G.</dc:creator>
  <cp:lastModifiedBy>Daniel Streater</cp:lastModifiedBy>
  <dcterms:created xsi:type="dcterms:W3CDTF">2018-01-21T18:39:51Z</dcterms:created>
  <dcterms:modified xsi:type="dcterms:W3CDTF">2018-06-13T05:00:22Z</dcterms:modified>
</cp:coreProperties>
</file>