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:\Coding Projects\analytics\projects\"/>
    </mc:Choice>
  </mc:AlternateContent>
  <xr:revisionPtr revIDLastSave="0" documentId="13_ncr:1_{4D6F70CF-90F7-48F7-98FD-AAC2164543E4}" xr6:coauthVersionLast="47" xr6:coauthVersionMax="47" xr10:uidLastSave="{00000000-0000-0000-0000-000000000000}"/>
  <bookViews>
    <workbookView xWindow="-108" yWindow="-108" windowWidth="23256" windowHeight="12456" tabRatio="599" firstSheet="1" activeTab="7" xr2:uid="{0E9C4BF1-3F50-4833-AB04-884C5C0CC8D5}"/>
  </bookViews>
  <sheets>
    <sheet name="mock_kaggle" sheetId="1" r:id="rId1"/>
    <sheet name="data_set" sheetId="2" r:id="rId2"/>
    <sheet name="forecast methods" sheetId="9" r:id="rId3"/>
    <sheet name="Regression Analysis" sheetId="10" r:id="rId4"/>
    <sheet name="holt-winter method" sheetId="8" r:id="rId5"/>
    <sheet name="forecasting method list" sheetId="11" state="hidden" r:id="rId6"/>
    <sheet name="hidden table" sheetId="17" state="hidden" r:id="rId7"/>
    <sheet name="dashboard" sheetId="4" r:id="rId8"/>
    <sheet name="source" sheetId="5" state="hidden" r:id="rId9"/>
  </sheets>
  <definedNames>
    <definedName name="Alpha">'holt-winter method'!$C$2</definedName>
    <definedName name="Beta">'holt-winter method'!$C$3</definedName>
    <definedName name="Gamma">'holt-winter method'!$C$4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7" l="1"/>
  <c r="I3" i="17"/>
  <c r="G3" i="17" a="1"/>
  <c r="G3" i="17" s="1"/>
  <c r="F3" i="17" a="1"/>
  <c r="F3" i="17" s="1"/>
  <c r="E3" i="17" a="1"/>
  <c r="E3" i="17" s="1"/>
  <c r="F4" i="2"/>
  <c r="D23" i="4"/>
  <c r="D22" i="4"/>
  <c r="D20" i="4" a="1"/>
  <c r="D20" i="4" s="1"/>
  <c r="D21" i="4" a="1"/>
  <c r="D21" i="4" s="1"/>
  <c r="C16" i="4" a="1"/>
  <c r="C16" i="4" s="1"/>
  <c r="C15" i="4" a="1"/>
  <c r="C15" i="4" s="1"/>
  <c r="S142" i="11"/>
  <c r="S141" i="11"/>
  <c r="S140" i="11"/>
  <c r="S139" i="11"/>
  <c r="S138" i="11"/>
  <c r="S137" i="11"/>
  <c r="S136" i="11"/>
  <c r="S135" i="11"/>
  <c r="S134" i="11"/>
  <c r="S133" i="11"/>
  <c r="S132" i="11"/>
  <c r="S131" i="11"/>
  <c r="S130" i="11"/>
  <c r="S129" i="11"/>
  <c r="S128" i="11"/>
  <c r="S127" i="11"/>
  <c r="S126" i="11"/>
  <c r="S125" i="11"/>
  <c r="S124" i="11"/>
  <c r="S123" i="11"/>
  <c r="S122" i="11"/>
  <c r="S121" i="11"/>
  <c r="S120" i="11"/>
  <c r="S119" i="11"/>
  <c r="S118" i="11"/>
  <c r="S117" i="11"/>
  <c r="S116" i="11"/>
  <c r="S115" i="11"/>
  <c r="S114" i="11"/>
  <c r="S113" i="11"/>
  <c r="S112" i="11"/>
  <c r="S111" i="11"/>
  <c r="B16" i="4"/>
  <c r="E6" i="4"/>
  <c r="D3" i="2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N84" i="9" s="1"/>
  <c r="N85" i="9" s="1"/>
  <c r="N86" i="9" s="1"/>
  <c r="N87" i="9" s="1"/>
  <c r="N88" i="9" s="1"/>
  <c r="N89" i="9" s="1"/>
  <c r="N90" i="9" s="1"/>
  <c r="N91" i="9" s="1"/>
  <c r="N92" i="9" s="1"/>
  <c r="N93" i="9" s="1"/>
  <c r="N94" i="9" s="1"/>
  <c r="N95" i="9" s="1"/>
  <c r="N96" i="9" s="1"/>
  <c r="N97" i="9" s="1"/>
  <c r="N98" i="9" s="1"/>
  <c r="N99" i="9" s="1"/>
  <c r="N100" i="9" s="1"/>
  <c r="N101" i="9" s="1"/>
  <c r="N102" i="9" s="1"/>
  <c r="N103" i="9" s="1"/>
  <c r="N104" i="9" s="1"/>
  <c r="N105" i="9" s="1"/>
  <c r="N106" i="9" s="1"/>
  <c r="N107" i="9" s="1"/>
  <c r="N108" i="9" s="1"/>
  <c r="N109" i="9" s="1"/>
  <c r="N110" i="9" s="1"/>
  <c r="N111" i="9" s="1"/>
  <c r="N112" i="9" s="1"/>
  <c r="N113" i="9" s="1"/>
  <c r="N114" i="9" s="1"/>
  <c r="N115" i="9" s="1"/>
  <c r="N116" i="9" s="1"/>
  <c r="N117" i="9" s="1"/>
  <c r="N118" i="9" s="1"/>
  <c r="N119" i="9" s="1"/>
  <c r="N120" i="9" s="1"/>
  <c r="N121" i="9" s="1"/>
  <c r="N122" i="9" s="1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N134" i="9" s="1"/>
  <c r="N135" i="9" s="1"/>
  <c r="N136" i="9" s="1"/>
  <c r="N137" i="9" s="1"/>
  <c r="N138" i="9" s="1"/>
  <c r="N139" i="9" s="1"/>
  <c r="N140" i="9" s="1"/>
  <c r="N141" i="9" s="1"/>
  <c r="N142" i="9" s="1"/>
  <c r="N143" i="9" s="1"/>
  <c r="K143" i="9" l="1"/>
  <c r="L143" i="9" s="1"/>
  <c r="M143" i="9" s="1"/>
  <c r="H143" i="9"/>
  <c r="O7" i="9"/>
  <c r="P7" i="9" s="1"/>
  <c r="O8" i="9"/>
  <c r="P8" i="9" s="1"/>
  <c r="O6" i="9"/>
  <c r="P6" i="9" s="1"/>
  <c r="K12" i="9"/>
  <c r="L12" i="9" s="1"/>
  <c r="M12" i="9" s="1"/>
  <c r="K13" i="9"/>
  <c r="L13" i="9" s="1"/>
  <c r="M13" i="9" s="1"/>
  <c r="K14" i="9"/>
  <c r="L14" i="9" s="1"/>
  <c r="M14" i="9" s="1"/>
  <c r="K15" i="9"/>
  <c r="L15" i="9" s="1"/>
  <c r="M15" i="9" s="1"/>
  <c r="K16" i="9"/>
  <c r="L16" i="9" s="1"/>
  <c r="M16" i="9" s="1"/>
  <c r="K17" i="9"/>
  <c r="L17" i="9" s="1"/>
  <c r="M17" i="9" s="1"/>
  <c r="K18" i="9"/>
  <c r="L18" i="9" s="1"/>
  <c r="M18" i="9" s="1"/>
  <c r="K19" i="9"/>
  <c r="L19" i="9" s="1"/>
  <c r="M19" i="9" s="1"/>
  <c r="K20" i="9"/>
  <c r="L20" i="9" s="1"/>
  <c r="M20" i="9" s="1"/>
  <c r="K21" i="9"/>
  <c r="L21" i="9" s="1"/>
  <c r="M21" i="9" s="1"/>
  <c r="K22" i="9"/>
  <c r="L22" i="9" s="1"/>
  <c r="M22" i="9" s="1"/>
  <c r="K23" i="9"/>
  <c r="L23" i="9" s="1"/>
  <c r="M23" i="9" s="1"/>
  <c r="K24" i="9"/>
  <c r="L24" i="9" s="1"/>
  <c r="M24" i="9" s="1"/>
  <c r="K25" i="9"/>
  <c r="L25" i="9" s="1"/>
  <c r="M25" i="9" s="1"/>
  <c r="K26" i="9"/>
  <c r="L26" i="9" s="1"/>
  <c r="M26" i="9" s="1"/>
  <c r="K27" i="9"/>
  <c r="L27" i="9" s="1"/>
  <c r="M27" i="9" s="1"/>
  <c r="K28" i="9"/>
  <c r="L28" i="9" s="1"/>
  <c r="M28" i="9" s="1"/>
  <c r="K29" i="9"/>
  <c r="L29" i="9" s="1"/>
  <c r="M29" i="9" s="1"/>
  <c r="K30" i="9"/>
  <c r="L30" i="9" s="1"/>
  <c r="M30" i="9" s="1"/>
  <c r="K31" i="9"/>
  <c r="L31" i="9" s="1"/>
  <c r="M31" i="9" s="1"/>
  <c r="K32" i="9"/>
  <c r="L32" i="9" s="1"/>
  <c r="M32" i="9" s="1"/>
  <c r="K33" i="9"/>
  <c r="L33" i="9" s="1"/>
  <c r="M33" i="9" s="1"/>
  <c r="K34" i="9"/>
  <c r="L34" i="9" s="1"/>
  <c r="M34" i="9" s="1"/>
  <c r="K35" i="9"/>
  <c r="L35" i="9" s="1"/>
  <c r="M35" i="9" s="1"/>
  <c r="K36" i="9"/>
  <c r="L36" i="9" s="1"/>
  <c r="M36" i="9" s="1"/>
  <c r="K37" i="9"/>
  <c r="L37" i="9" s="1"/>
  <c r="M37" i="9" s="1"/>
  <c r="K38" i="9"/>
  <c r="L38" i="9" s="1"/>
  <c r="M38" i="9" s="1"/>
  <c r="K39" i="9"/>
  <c r="L39" i="9" s="1"/>
  <c r="M39" i="9" s="1"/>
  <c r="K40" i="9"/>
  <c r="L40" i="9" s="1"/>
  <c r="M40" i="9" s="1"/>
  <c r="K41" i="9"/>
  <c r="L41" i="9" s="1"/>
  <c r="M41" i="9" s="1"/>
  <c r="K42" i="9"/>
  <c r="L42" i="9" s="1"/>
  <c r="M42" i="9" s="1"/>
  <c r="K43" i="9"/>
  <c r="L43" i="9" s="1"/>
  <c r="M43" i="9" s="1"/>
  <c r="K44" i="9"/>
  <c r="L44" i="9" s="1"/>
  <c r="M44" i="9" s="1"/>
  <c r="K45" i="9"/>
  <c r="L45" i="9" s="1"/>
  <c r="M45" i="9" s="1"/>
  <c r="K46" i="9"/>
  <c r="L46" i="9" s="1"/>
  <c r="M46" i="9" s="1"/>
  <c r="K47" i="9"/>
  <c r="L47" i="9" s="1"/>
  <c r="M47" i="9" s="1"/>
  <c r="K48" i="9"/>
  <c r="L48" i="9" s="1"/>
  <c r="M48" i="9" s="1"/>
  <c r="K49" i="9"/>
  <c r="L49" i="9" s="1"/>
  <c r="M49" i="9" s="1"/>
  <c r="K50" i="9"/>
  <c r="L50" i="9" s="1"/>
  <c r="M50" i="9" s="1"/>
  <c r="K51" i="9"/>
  <c r="L51" i="9" s="1"/>
  <c r="M51" i="9" s="1"/>
  <c r="K52" i="9"/>
  <c r="L52" i="9" s="1"/>
  <c r="M52" i="9" s="1"/>
  <c r="K53" i="9"/>
  <c r="L53" i="9" s="1"/>
  <c r="M53" i="9" s="1"/>
  <c r="K54" i="9"/>
  <c r="L54" i="9" s="1"/>
  <c r="M54" i="9" s="1"/>
  <c r="K55" i="9"/>
  <c r="L55" i="9" s="1"/>
  <c r="M55" i="9" s="1"/>
  <c r="K56" i="9"/>
  <c r="L56" i="9" s="1"/>
  <c r="M56" i="9" s="1"/>
  <c r="K57" i="9"/>
  <c r="L57" i="9" s="1"/>
  <c r="M57" i="9" s="1"/>
  <c r="K58" i="9"/>
  <c r="L58" i="9" s="1"/>
  <c r="M58" i="9" s="1"/>
  <c r="K59" i="9"/>
  <c r="L59" i="9" s="1"/>
  <c r="M59" i="9" s="1"/>
  <c r="K60" i="9"/>
  <c r="L60" i="9" s="1"/>
  <c r="M60" i="9" s="1"/>
  <c r="K61" i="9"/>
  <c r="L61" i="9" s="1"/>
  <c r="M61" i="9" s="1"/>
  <c r="K62" i="9"/>
  <c r="L62" i="9" s="1"/>
  <c r="M62" i="9" s="1"/>
  <c r="K63" i="9"/>
  <c r="L63" i="9" s="1"/>
  <c r="M63" i="9" s="1"/>
  <c r="K64" i="9"/>
  <c r="L64" i="9" s="1"/>
  <c r="M64" i="9" s="1"/>
  <c r="K65" i="9"/>
  <c r="L65" i="9" s="1"/>
  <c r="M65" i="9" s="1"/>
  <c r="K66" i="9"/>
  <c r="L66" i="9" s="1"/>
  <c r="M66" i="9" s="1"/>
  <c r="K67" i="9"/>
  <c r="L67" i="9" s="1"/>
  <c r="M67" i="9" s="1"/>
  <c r="K68" i="9"/>
  <c r="L68" i="9" s="1"/>
  <c r="M68" i="9" s="1"/>
  <c r="K69" i="9"/>
  <c r="L69" i="9" s="1"/>
  <c r="M69" i="9" s="1"/>
  <c r="K70" i="9"/>
  <c r="L70" i="9" s="1"/>
  <c r="M70" i="9" s="1"/>
  <c r="K71" i="9"/>
  <c r="L71" i="9" s="1"/>
  <c r="M71" i="9" s="1"/>
  <c r="K72" i="9"/>
  <c r="L72" i="9" s="1"/>
  <c r="M72" i="9" s="1"/>
  <c r="K73" i="9"/>
  <c r="L73" i="9" s="1"/>
  <c r="M73" i="9" s="1"/>
  <c r="K74" i="9"/>
  <c r="L74" i="9" s="1"/>
  <c r="M74" i="9" s="1"/>
  <c r="K75" i="9"/>
  <c r="L75" i="9" s="1"/>
  <c r="M75" i="9" s="1"/>
  <c r="K76" i="9"/>
  <c r="L76" i="9" s="1"/>
  <c r="M76" i="9" s="1"/>
  <c r="K77" i="9"/>
  <c r="L77" i="9" s="1"/>
  <c r="M77" i="9" s="1"/>
  <c r="K78" i="9"/>
  <c r="L78" i="9" s="1"/>
  <c r="M78" i="9" s="1"/>
  <c r="K79" i="9"/>
  <c r="L79" i="9" s="1"/>
  <c r="M79" i="9" s="1"/>
  <c r="K80" i="9"/>
  <c r="L80" i="9" s="1"/>
  <c r="M80" i="9" s="1"/>
  <c r="K81" i="9"/>
  <c r="L81" i="9" s="1"/>
  <c r="M81" i="9" s="1"/>
  <c r="K82" i="9"/>
  <c r="L82" i="9" s="1"/>
  <c r="M82" i="9" s="1"/>
  <c r="K83" i="9"/>
  <c r="L83" i="9" s="1"/>
  <c r="M83" i="9" s="1"/>
  <c r="K84" i="9"/>
  <c r="L84" i="9" s="1"/>
  <c r="M84" i="9" s="1"/>
  <c r="K85" i="9"/>
  <c r="L85" i="9" s="1"/>
  <c r="M85" i="9" s="1"/>
  <c r="K86" i="9"/>
  <c r="L86" i="9" s="1"/>
  <c r="M86" i="9" s="1"/>
  <c r="K87" i="9"/>
  <c r="L87" i="9" s="1"/>
  <c r="M87" i="9" s="1"/>
  <c r="K88" i="9"/>
  <c r="L88" i="9" s="1"/>
  <c r="M88" i="9" s="1"/>
  <c r="K89" i="9"/>
  <c r="L89" i="9" s="1"/>
  <c r="M89" i="9" s="1"/>
  <c r="K90" i="9"/>
  <c r="L90" i="9" s="1"/>
  <c r="M90" i="9" s="1"/>
  <c r="K91" i="9"/>
  <c r="L91" i="9" s="1"/>
  <c r="M91" i="9" s="1"/>
  <c r="K92" i="9"/>
  <c r="L92" i="9" s="1"/>
  <c r="M92" i="9" s="1"/>
  <c r="K93" i="9"/>
  <c r="L93" i="9" s="1"/>
  <c r="M93" i="9" s="1"/>
  <c r="K94" i="9"/>
  <c r="L94" i="9" s="1"/>
  <c r="M94" i="9" s="1"/>
  <c r="K95" i="9"/>
  <c r="L95" i="9" s="1"/>
  <c r="M95" i="9" s="1"/>
  <c r="K96" i="9"/>
  <c r="L96" i="9" s="1"/>
  <c r="M96" i="9" s="1"/>
  <c r="K97" i="9"/>
  <c r="L97" i="9" s="1"/>
  <c r="M97" i="9" s="1"/>
  <c r="K98" i="9"/>
  <c r="L98" i="9" s="1"/>
  <c r="M98" i="9" s="1"/>
  <c r="K99" i="9"/>
  <c r="L99" i="9" s="1"/>
  <c r="M99" i="9" s="1"/>
  <c r="K100" i="9"/>
  <c r="L100" i="9" s="1"/>
  <c r="M100" i="9" s="1"/>
  <c r="K101" i="9"/>
  <c r="L101" i="9" s="1"/>
  <c r="M101" i="9" s="1"/>
  <c r="K102" i="9"/>
  <c r="L102" i="9" s="1"/>
  <c r="M102" i="9" s="1"/>
  <c r="K103" i="9"/>
  <c r="L103" i="9" s="1"/>
  <c r="M103" i="9" s="1"/>
  <c r="K104" i="9"/>
  <c r="L104" i="9" s="1"/>
  <c r="M104" i="9" s="1"/>
  <c r="K105" i="9"/>
  <c r="L105" i="9" s="1"/>
  <c r="M105" i="9" s="1"/>
  <c r="K106" i="9"/>
  <c r="L106" i="9" s="1"/>
  <c r="M106" i="9" s="1"/>
  <c r="K107" i="9"/>
  <c r="L107" i="9" s="1"/>
  <c r="M107" i="9" s="1"/>
  <c r="K108" i="9"/>
  <c r="L108" i="9" s="1"/>
  <c r="M108" i="9" s="1"/>
  <c r="K109" i="9"/>
  <c r="L109" i="9" s="1"/>
  <c r="M109" i="9" s="1"/>
  <c r="K110" i="9"/>
  <c r="L110" i="9" s="1"/>
  <c r="M110" i="9" s="1"/>
  <c r="K111" i="9"/>
  <c r="L111" i="9" s="1"/>
  <c r="M111" i="9" s="1"/>
  <c r="K112" i="9"/>
  <c r="L112" i="9" s="1"/>
  <c r="M112" i="9" s="1"/>
  <c r="K113" i="9"/>
  <c r="L113" i="9" s="1"/>
  <c r="M113" i="9" s="1"/>
  <c r="K114" i="9"/>
  <c r="L114" i="9" s="1"/>
  <c r="M114" i="9" s="1"/>
  <c r="K115" i="9"/>
  <c r="L115" i="9" s="1"/>
  <c r="M115" i="9" s="1"/>
  <c r="K116" i="9"/>
  <c r="L116" i="9" s="1"/>
  <c r="M116" i="9" s="1"/>
  <c r="K117" i="9"/>
  <c r="L117" i="9" s="1"/>
  <c r="M117" i="9" s="1"/>
  <c r="K118" i="9"/>
  <c r="L118" i="9" s="1"/>
  <c r="M118" i="9" s="1"/>
  <c r="K119" i="9"/>
  <c r="L119" i="9" s="1"/>
  <c r="M119" i="9" s="1"/>
  <c r="K120" i="9"/>
  <c r="L120" i="9" s="1"/>
  <c r="M120" i="9" s="1"/>
  <c r="K121" i="9"/>
  <c r="L121" i="9" s="1"/>
  <c r="M121" i="9" s="1"/>
  <c r="K122" i="9"/>
  <c r="L122" i="9" s="1"/>
  <c r="M122" i="9" s="1"/>
  <c r="K123" i="9"/>
  <c r="L123" i="9" s="1"/>
  <c r="M123" i="9" s="1"/>
  <c r="K124" i="9"/>
  <c r="L124" i="9" s="1"/>
  <c r="M124" i="9" s="1"/>
  <c r="K125" i="9"/>
  <c r="L125" i="9" s="1"/>
  <c r="M125" i="9" s="1"/>
  <c r="K126" i="9"/>
  <c r="L126" i="9" s="1"/>
  <c r="M126" i="9" s="1"/>
  <c r="K127" i="9"/>
  <c r="L127" i="9" s="1"/>
  <c r="M127" i="9" s="1"/>
  <c r="K128" i="9"/>
  <c r="L128" i="9" s="1"/>
  <c r="M128" i="9" s="1"/>
  <c r="K129" i="9"/>
  <c r="L129" i="9" s="1"/>
  <c r="M129" i="9" s="1"/>
  <c r="K130" i="9"/>
  <c r="L130" i="9" s="1"/>
  <c r="M130" i="9" s="1"/>
  <c r="K131" i="9"/>
  <c r="L131" i="9" s="1"/>
  <c r="M131" i="9" s="1"/>
  <c r="K132" i="9"/>
  <c r="L132" i="9" s="1"/>
  <c r="M132" i="9" s="1"/>
  <c r="K133" i="9"/>
  <c r="L133" i="9" s="1"/>
  <c r="M133" i="9" s="1"/>
  <c r="K134" i="9"/>
  <c r="L134" i="9" s="1"/>
  <c r="M134" i="9" s="1"/>
  <c r="K135" i="9"/>
  <c r="L135" i="9" s="1"/>
  <c r="M135" i="9" s="1"/>
  <c r="K136" i="9"/>
  <c r="L136" i="9" s="1"/>
  <c r="M136" i="9" s="1"/>
  <c r="K137" i="9"/>
  <c r="L137" i="9" s="1"/>
  <c r="M137" i="9" s="1"/>
  <c r="K138" i="9"/>
  <c r="L138" i="9" s="1"/>
  <c r="M138" i="9" s="1"/>
  <c r="K139" i="9"/>
  <c r="L139" i="9" s="1"/>
  <c r="M139" i="9" s="1"/>
  <c r="K140" i="9"/>
  <c r="L140" i="9" s="1"/>
  <c r="M140" i="9" s="1"/>
  <c r="K141" i="9"/>
  <c r="L141" i="9" s="1"/>
  <c r="M141" i="9" s="1"/>
  <c r="K142" i="9"/>
  <c r="L142" i="9" s="1"/>
  <c r="M142" i="9" s="1"/>
  <c r="K11" i="9"/>
  <c r="L11" i="9" s="1"/>
  <c r="M11" i="9" s="1"/>
  <c r="K10" i="9"/>
  <c r="L10" i="9" s="1"/>
  <c r="I143" i="9"/>
  <c r="J143" i="9" s="1"/>
  <c r="H11" i="9"/>
  <c r="I11" i="9" s="1"/>
  <c r="J11" i="9" s="1"/>
  <c r="H12" i="9"/>
  <c r="I12" i="9" s="1"/>
  <c r="J12" i="9" s="1"/>
  <c r="H13" i="9"/>
  <c r="I13" i="9" s="1"/>
  <c r="J13" i="9" s="1"/>
  <c r="H14" i="9"/>
  <c r="I14" i="9" s="1"/>
  <c r="J14" i="9" s="1"/>
  <c r="H15" i="9"/>
  <c r="I15" i="9" s="1"/>
  <c r="J15" i="9" s="1"/>
  <c r="H16" i="9"/>
  <c r="I16" i="9" s="1"/>
  <c r="J16" i="9" s="1"/>
  <c r="H17" i="9"/>
  <c r="I17" i="9" s="1"/>
  <c r="J17" i="9" s="1"/>
  <c r="H18" i="9"/>
  <c r="I18" i="9" s="1"/>
  <c r="J18" i="9" s="1"/>
  <c r="H19" i="9"/>
  <c r="I19" i="9" s="1"/>
  <c r="J19" i="9" s="1"/>
  <c r="H20" i="9"/>
  <c r="I20" i="9" s="1"/>
  <c r="J20" i="9" s="1"/>
  <c r="H21" i="9"/>
  <c r="I21" i="9" s="1"/>
  <c r="J21" i="9" s="1"/>
  <c r="H22" i="9"/>
  <c r="I22" i="9" s="1"/>
  <c r="J22" i="9" s="1"/>
  <c r="H23" i="9"/>
  <c r="I23" i="9" s="1"/>
  <c r="J23" i="9" s="1"/>
  <c r="H24" i="9"/>
  <c r="I24" i="9" s="1"/>
  <c r="J24" i="9" s="1"/>
  <c r="H25" i="9"/>
  <c r="I25" i="9" s="1"/>
  <c r="J25" i="9" s="1"/>
  <c r="H26" i="9"/>
  <c r="I26" i="9" s="1"/>
  <c r="J26" i="9" s="1"/>
  <c r="H27" i="9"/>
  <c r="I27" i="9" s="1"/>
  <c r="J27" i="9" s="1"/>
  <c r="H28" i="9"/>
  <c r="I28" i="9" s="1"/>
  <c r="J28" i="9" s="1"/>
  <c r="H29" i="9"/>
  <c r="I29" i="9" s="1"/>
  <c r="J29" i="9" s="1"/>
  <c r="H30" i="9"/>
  <c r="I30" i="9" s="1"/>
  <c r="J30" i="9" s="1"/>
  <c r="H31" i="9"/>
  <c r="I31" i="9" s="1"/>
  <c r="J31" i="9" s="1"/>
  <c r="H32" i="9"/>
  <c r="I32" i="9" s="1"/>
  <c r="J32" i="9" s="1"/>
  <c r="H33" i="9"/>
  <c r="I33" i="9" s="1"/>
  <c r="J33" i="9" s="1"/>
  <c r="H34" i="9"/>
  <c r="I34" i="9" s="1"/>
  <c r="J34" i="9" s="1"/>
  <c r="H35" i="9"/>
  <c r="I35" i="9" s="1"/>
  <c r="J35" i="9" s="1"/>
  <c r="H36" i="9"/>
  <c r="I36" i="9" s="1"/>
  <c r="J36" i="9" s="1"/>
  <c r="H37" i="9"/>
  <c r="I37" i="9" s="1"/>
  <c r="J37" i="9" s="1"/>
  <c r="H38" i="9"/>
  <c r="I38" i="9" s="1"/>
  <c r="J38" i="9" s="1"/>
  <c r="H39" i="9"/>
  <c r="I39" i="9" s="1"/>
  <c r="J39" i="9" s="1"/>
  <c r="H40" i="9"/>
  <c r="I40" i="9" s="1"/>
  <c r="J40" i="9" s="1"/>
  <c r="H41" i="9"/>
  <c r="I41" i="9" s="1"/>
  <c r="J41" i="9" s="1"/>
  <c r="H42" i="9"/>
  <c r="I42" i="9" s="1"/>
  <c r="J42" i="9" s="1"/>
  <c r="H43" i="9"/>
  <c r="I43" i="9" s="1"/>
  <c r="J43" i="9" s="1"/>
  <c r="H44" i="9"/>
  <c r="I44" i="9" s="1"/>
  <c r="J44" i="9" s="1"/>
  <c r="H45" i="9"/>
  <c r="I45" i="9" s="1"/>
  <c r="J45" i="9" s="1"/>
  <c r="H46" i="9"/>
  <c r="I46" i="9" s="1"/>
  <c r="J46" i="9" s="1"/>
  <c r="H47" i="9"/>
  <c r="I47" i="9" s="1"/>
  <c r="J47" i="9" s="1"/>
  <c r="H48" i="9"/>
  <c r="I48" i="9" s="1"/>
  <c r="J48" i="9" s="1"/>
  <c r="H49" i="9"/>
  <c r="I49" i="9" s="1"/>
  <c r="J49" i="9" s="1"/>
  <c r="H50" i="9"/>
  <c r="I50" i="9" s="1"/>
  <c r="J50" i="9" s="1"/>
  <c r="H51" i="9"/>
  <c r="I51" i="9" s="1"/>
  <c r="J51" i="9" s="1"/>
  <c r="H52" i="9"/>
  <c r="I52" i="9" s="1"/>
  <c r="J52" i="9" s="1"/>
  <c r="H53" i="9"/>
  <c r="I53" i="9" s="1"/>
  <c r="J53" i="9" s="1"/>
  <c r="H54" i="9"/>
  <c r="I54" i="9" s="1"/>
  <c r="J54" i="9" s="1"/>
  <c r="H55" i="9"/>
  <c r="I55" i="9" s="1"/>
  <c r="J55" i="9" s="1"/>
  <c r="H56" i="9"/>
  <c r="I56" i="9" s="1"/>
  <c r="J56" i="9" s="1"/>
  <c r="H57" i="9"/>
  <c r="I57" i="9" s="1"/>
  <c r="J57" i="9" s="1"/>
  <c r="H58" i="9"/>
  <c r="I58" i="9" s="1"/>
  <c r="J58" i="9" s="1"/>
  <c r="H59" i="9"/>
  <c r="I59" i="9" s="1"/>
  <c r="J59" i="9" s="1"/>
  <c r="H60" i="9"/>
  <c r="I60" i="9" s="1"/>
  <c r="J60" i="9" s="1"/>
  <c r="H61" i="9"/>
  <c r="I61" i="9" s="1"/>
  <c r="J61" i="9" s="1"/>
  <c r="H62" i="9"/>
  <c r="I62" i="9" s="1"/>
  <c r="J62" i="9" s="1"/>
  <c r="H63" i="9"/>
  <c r="I63" i="9" s="1"/>
  <c r="J63" i="9" s="1"/>
  <c r="H64" i="9"/>
  <c r="I64" i="9" s="1"/>
  <c r="J64" i="9" s="1"/>
  <c r="H65" i="9"/>
  <c r="I65" i="9" s="1"/>
  <c r="J65" i="9" s="1"/>
  <c r="H66" i="9"/>
  <c r="I66" i="9" s="1"/>
  <c r="J66" i="9" s="1"/>
  <c r="H67" i="9"/>
  <c r="I67" i="9" s="1"/>
  <c r="J67" i="9" s="1"/>
  <c r="H68" i="9"/>
  <c r="I68" i="9" s="1"/>
  <c r="J68" i="9" s="1"/>
  <c r="H69" i="9"/>
  <c r="I69" i="9" s="1"/>
  <c r="J69" i="9" s="1"/>
  <c r="H70" i="9"/>
  <c r="I70" i="9" s="1"/>
  <c r="J70" i="9" s="1"/>
  <c r="H71" i="9"/>
  <c r="I71" i="9" s="1"/>
  <c r="J71" i="9" s="1"/>
  <c r="H72" i="9"/>
  <c r="I72" i="9" s="1"/>
  <c r="J72" i="9" s="1"/>
  <c r="H73" i="9"/>
  <c r="I73" i="9" s="1"/>
  <c r="J73" i="9" s="1"/>
  <c r="H74" i="9"/>
  <c r="I74" i="9" s="1"/>
  <c r="J74" i="9" s="1"/>
  <c r="H75" i="9"/>
  <c r="I75" i="9" s="1"/>
  <c r="J75" i="9" s="1"/>
  <c r="H76" i="9"/>
  <c r="I76" i="9" s="1"/>
  <c r="J76" i="9" s="1"/>
  <c r="H77" i="9"/>
  <c r="I77" i="9" s="1"/>
  <c r="J77" i="9" s="1"/>
  <c r="H78" i="9"/>
  <c r="I78" i="9" s="1"/>
  <c r="J78" i="9" s="1"/>
  <c r="H79" i="9"/>
  <c r="I79" i="9" s="1"/>
  <c r="J79" i="9" s="1"/>
  <c r="H80" i="9"/>
  <c r="I80" i="9" s="1"/>
  <c r="J80" i="9" s="1"/>
  <c r="H81" i="9"/>
  <c r="I81" i="9" s="1"/>
  <c r="J81" i="9" s="1"/>
  <c r="H82" i="9"/>
  <c r="I82" i="9" s="1"/>
  <c r="J82" i="9" s="1"/>
  <c r="H83" i="9"/>
  <c r="I83" i="9" s="1"/>
  <c r="J83" i="9" s="1"/>
  <c r="H84" i="9"/>
  <c r="I84" i="9" s="1"/>
  <c r="J84" i="9" s="1"/>
  <c r="H85" i="9"/>
  <c r="I85" i="9" s="1"/>
  <c r="J85" i="9" s="1"/>
  <c r="H86" i="9"/>
  <c r="I86" i="9" s="1"/>
  <c r="J86" i="9" s="1"/>
  <c r="H87" i="9"/>
  <c r="I87" i="9" s="1"/>
  <c r="J87" i="9" s="1"/>
  <c r="H88" i="9"/>
  <c r="I88" i="9" s="1"/>
  <c r="J88" i="9" s="1"/>
  <c r="H89" i="9"/>
  <c r="I89" i="9" s="1"/>
  <c r="J89" i="9" s="1"/>
  <c r="H90" i="9"/>
  <c r="I90" i="9" s="1"/>
  <c r="J90" i="9" s="1"/>
  <c r="H91" i="9"/>
  <c r="I91" i="9" s="1"/>
  <c r="J91" i="9" s="1"/>
  <c r="H92" i="9"/>
  <c r="I92" i="9" s="1"/>
  <c r="J92" i="9" s="1"/>
  <c r="H93" i="9"/>
  <c r="I93" i="9" s="1"/>
  <c r="J93" i="9" s="1"/>
  <c r="H94" i="9"/>
  <c r="I94" i="9" s="1"/>
  <c r="J94" i="9" s="1"/>
  <c r="H95" i="9"/>
  <c r="I95" i="9" s="1"/>
  <c r="J95" i="9" s="1"/>
  <c r="H96" i="9"/>
  <c r="I96" i="9" s="1"/>
  <c r="J96" i="9" s="1"/>
  <c r="H97" i="9"/>
  <c r="I97" i="9" s="1"/>
  <c r="J97" i="9" s="1"/>
  <c r="H98" i="9"/>
  <c r="I98" i="9" s="1"/>
  <c r="J98" i="9" s="1"/>
  <c r="H99" i="9"/>
  <c r="I99" i="9" s="1"/>
  <c r="J99" i="9" s="1"/>
  <c r="H100" i="9"/>
  <c r="I100" i="9" s="1"/>
  <c r="J100" i="9" s="1"/>
  <c r="H101" i="9"/>
  <c r="I101" i="9" s="1"/>
  <c r="J101" i="9" s="1"/>
  <c r="H102" i="9"/>
  <c r="I102" i="9" s="1"/>
  <c r="J102" i="9" s="1"/>
  <c r="H103" i="9"/>
  <c r="I103" i="9" s="1"/>
  <c r="J103" i="9" s="1"/>
  <c r="H104" i="9"/>
  <c r="I104" i="9" s="1"/>
  <c r="J104" i="9" s="1"/>
  <c r="H105" i="9"/>
  <c r="I105" i="9" s="1"/>
  <c r="J105" i="9" s="1"/>
  <c r="H106" i="9"/>
  <c r="I106" i="9" s="1"/>
  <c r="J106" i="9" s="1"/>
  <c r="H107" i="9"/>
  <c r="I107" i="9" s="1"/>
  <c r="J107" i="9" s="1"/>
  <c r="H108" i="9"/>
  <c r="I108" i="9" s="1"/>
  <c r="J108" i="9" s="1"/>
  <c r="H109" i="9"/>
  <c r="I109" i="9" s="1"/>
  <c r="J109" i="9" s="1"/>
  <c r="H110" i="9"/>
  <c r="I110" i="9" s="1"/>
  <c r="J110" i="9" s="1"/>
  <c r="H111" i="9"/>
  <c r="I111" i="9" s="1"/>
  <c r="J111" i="9" s="1"/>
  <c r="H112" i="9"/>
  <c r="I112" i="9" s="1"/>
  <c r="J112" i="9" s="1"/>
  <c r="H113" i="9"/>
  <c r="I113" i="9" s="1"/>
  <c r="J113" i="9" s="1"/>
  <c r="H114" i="9"/>
  <c r="I114" i="9" s="1"/>
  <c r="J114" i="9" s="1"/>
  <c r="H115" i="9"/>
  <c r="I115" i="9" s="1"/>
  <c r="J115" i="9" s="1"/>
  <c r="H116" i="9"/>
  <c r="I116" i="9" s="1"/>
  <c r="J116" i="9" s="1"/>
  <c r="H117" i="9"/>
  <c r="I117" i="9" s="1"/>
  <c r="J117" i="9" s="1"/>
  <c r="H118" i="9"/>
  <c r="I118" i="9" s="1"/>
  <c r="J118" i="9" s="1"/>
  <c r="H119" i="9"/>
  <c r="I119" i="9" s="1"/>
  <c r="J119" i="9" s="1"/>
  <c r="H120" i="9"/>
  <c r="I120" i="9" s="1"/>
  <c r="J120" i="9" s="1"/>
  <c r="H121" i="9"/>
  <c r="I121" i="9" s="1"/>
  <c r="J121" i="9" s="1"/>
  <c r="H122" i="9"/>
  <c r="I122" i="9" s="1"/>
  <c r="J122" i="9" s="1"/>
  <c r="H123" i="9"/>
  <c r="I123" i="9" s="1"/>
  <c r="J123" i="9" s="1"/>
  <c r="H124" i="9"/>
  <c r="I124" i="9" s="1"/>
  <c r="J124" i="9" s="1"/>
  <c r="H125" i="9"/>
  <c r="I125" i="9" s="1"/>
  <c r="J125" i="9" s="1"/>
  <c r="H126" i="9"/>
  <c r="I126" i="9" s="1"/>
  <c r="J126" i="9" s="1"/>
  <c r="H127" i="9"/>
  <c r="I127" i="9" s="1"/>
  <c r="J127" i="9" s="1"/>
  <c r="H128" i="9"/>
  <c r="I128" i="9" s="1"/>
  <c r="J128" i="9" s="1"/>
  <c r="H129" i="9"/>
  <c r="I129" i="9" s="1"/>
  <c r="J129" i="9" s="1"/>
  <c r="H130" i="9"/>
  <c r="I130" i="9" s="1"/>
  <c r="J130" i="9" s="1"/>
  <c r="H131" i="9"/>
  <c r="I131" i="9" s="1"/>
  <c r="J131" i="9" s="1"/>
  <c r="H132" i="9"/>
  <c r="I132" i="9" s="1"/>
  <c r="J132" i="9" s="1"/>
  <c r="H133" i="9"/>
  <c r="I133" i="9" s="1"/>
  <c r="J133" i="9" s="1"/>
  <c r="H134" i="9"/>
  <c r="I134" i="9" s="1"/>
  <c r="J134" i="9" s="1"/>
  <c r="H135" i="9"/>
  <c r="I135" i="9" s="1"/>
  <c r="J135" i="9" s="1"/>
  <c r="H136" i="9"/>
  <c r="I136" i="9" s="1"/>
  <c r="J136" i="9" s="1"/>
  <c r="H137" i="9"/>
  <c r="I137" i="9" s="1"/>
  <c r="J137" i="9" s="1"/>
  <c r="H138" i="9"/>
  <c r="I138" i="9" s="1"/>
  <c r="J138" i="9" s="1"/>
  <c r="H139" i="9"/>
  <c r="I139" i="9" s="1"/>
  <c r="J139" i="9" s="1"/>
  <c r="H140" i="9"/>
  <c r="I140" i="9" s="1"/>
  <c r="J140" i="9" s="1"/>
  <c r="H141" i="9"/>
  <c r="I141" i="9" s="1"/>
  <c r="J141" i="9" s="1"/>
  <c r="H142" i="9"/>
  <c r="I142" i="9" s="1"/>
  <c r="J142" i="9" s="1"/>
  <c r="H10" i="9"/>
  <c r="I10" i="9" s="1"/>
  <c r="J10" i="9" s="1"/>
  <c r="E8" i="9"/>
  <c r="F8" i="9" s="1"/>
  <c r="G8" i="9" s="1"/>
  <c r="E9" i="9"/>
  <c r="F9" i="9" s="1"/>
  <c r="G9" i="9" s="1"/>
  <c r="E10" i="9"/>
  <c r="F10" i="9" s="1"/>
  <c r="G10" i="9" s="1"/>
  <c r="E11" i="9"/>
  <c r="F11" i="9" s="1"/>
  <c r="G11" i="9" s="1"/>
  <c r="E12" i="9"/>
  <c r="F12" i="9" s="1"/>
  <c r="G12" i="9" s="1"/>
  <c r="E13" i="9"/>
  <c r="F13" i="9" s="1"/>
  <c r="G13" i="9" s="1"/>
  <c r="E14" i="9"/>
  <c r="F14" i="9" s="1"/>
  <c r="G14" i="9" s="1"/>
  <c r="E15" i="9"/>
  <c r="F15" i="9" s="1"/>
  <c r="G15" i="9" s="1"/>
  <c r="E16" i="9"/>
  <c r="F16" i="9" s="1"/>
  <c r="G16" i="9" s="1"/>
  <c r="E17" i="9"/>
  <c r="F17" i="9" s="1"/>
  <c r="G17" i="9" s="1"/>
  <c r="E18" i="9"/>
  <c r="F18" i="9" s="1"/>
  <c r="G18" i="9" s="1"/>
  <c r="E19" i="9"/>
  <c r="F19" i="9" s="1"/>
  <c r="G19" i="9" s="1"/>
  <c r="E20" i="9"/>
  <c r="F20" i="9" s="1"/>
  <c r="G20" i="9" s="1"/>
  <c r="E21" i="9"/>
  <c r="F21" i="9" s="1"/>
  <c r="G21" i="9" s="1"/>
  <c r="E22" i="9"/>
  <c r="F22" i="9" s="1"/>
  <c r="G22" i="9" s="1"/>
  <c r="E23" i="9"/>
  <c r="F23" i="9" s="1"/>
  <c r="G23" i="9" s="1"/>
  <c r="E24" i="9"/>
  <c r="F24" i="9" s="1"/>
  <c r="G24" i="9" s="1"/>
  <c r="E25" i="9"/>
  <c r="F25" i="9" s="1"/>
  <c r="G25" i="9" s="1"/>
  <c r="E26" i="9"/>
  <c r="F26" i="9" s="1"/>
  <c r="G26" i="9" s="1"/>
  <c r="E27" i="9"/>
  <c r="F27" i="9" s="1"/>
  <c r="G27" i="9" s="1"/>
  <c r="E28" i="9"/>
  <c r="F28" i="9" s="1"/>
  <c r="G28" i="9" s="1"/>
  <c r="E29" i="9"/>
  <c r="F29" i="9" s="1"/>
  <c r="G29" i="9" s="1"/>
  <c r="E30" i="9"/>
  <c r="F30" i="9" s="1"/>
  <c r="G30" i="9" s="1"/>
  <c r="E31" i="9"/>
  <c r="F31" i="9" s="1"/>
  <c r="G31" i="9" s="1"/>
  <c r="E32" i="9"/>
  <c r="F32" i="9" s="1"/>
  <c r="G32" i="9" s="1"/>
  <c r="E33" i="9"/>
  <c r="F33" i="9" s="1"/>
  <c r="G33" i="9" s="1"/>
  <c r="E34" i="9"/>
  <c r="F34" i="9" s="1"/>
  <c r="G34" i="9" s="1"/>
  <c r="E35" i="9"/>
  <c r="F35" i="9" s="1"/>
  <c r="G35" i="9" s="1"/>
  <c r="E36" i="9"/>
  <c r="F36" i="9" s="1"/>
  <c r="G36" i="9" s="1"/>
  <c r="E37" i="9"/>
  <c r="F37" i="9" s="1"/>
  <c r="G37" i="9" s="1"/>
  <c r="E38" i="9"/>
  <c r="F38" i="9" s="1"/>
  <c r="G38" i="9" s="1"/>
  <c r="E39" i="9"/>
  <c r="F39" i="9" s="1"/>
  <c r="G39" i="9" s="1"/>
  <c r="E40" i="9"/>
  <c r="F40" i="9" s="1"/>
  <c r="G40" i="9" s="1"/>
  <c r="E41" i="9"/>
  <c r="F41" i="9" s="1"/>
  <c r="G41" i="9" s="1"/>
  <c r="E42" i="9"/>
  <c r="F42" i="9" s="1"/>
  <c r="G42" i="9" s="1"/>
  <c r="E43" i="9"/>
  <c r="F43" i="9" s="1"/>
  <c r="G43" i="9" s="1"/>
  <c r="E44" i="9"/>
  <c r="F44" i="9" s="1"/>
  <c r="G44" i="9" s="1"/>
  <c r="E45" i="9"/>
  <c r="F45" i="9" s="1"/>
  <c r="G45" i="9" s="1"/>
  <c r="E46" i="9"/>
  <c r="F46" i="9" s="1"/>
  <c r="G46" i="9" s="1"/>
  <c r="E47" i="9"/>
  <c r="F47" i="9" s="1"/>
  <c r="G47" i="9" s="1"/>
  <c r="E48" i="9"/>
  <c r="F48" i="9" s="1"/>
  <c r="G48" i="9" s="1"/>
  <c r="E49" i="9"/>
  <c r="F49" i="9" s="1"/>
  <c r="G49" i="9" s="1"/>
  <c r="E50" i="9"/>
  <c r="F50" i="9" s="1"/>
  <c r="G50" i="9" s="1"/>
  <c r="E51" i="9"/>
  <c r="F51" i="9" s="1"/>
  <c r="G51" i="9" s="1"/>
  <c r="E52" i="9"/>
  <c r="F52" i="9" s="1"/>
  <c r="G52" i="9" s="1"/>
  <c r="E53" i="9"/>
  <c r="F53" i="9" s="1"/>
  <c r="G53" i="9" s="1"/>
  <c r="E54" i="9"/>
  <c r="F54" i="9" s="1"/>
  <c r="G54" i="9" s="1"/>
  <c r="E55" i="9"/>
  <c r="F55" i="9" s="1"/>
  <c r="G55" i="9" s="1"/>
  <c r="E56" i="9"/>
  <c r="F56" i="9" s="1"/>
  <c r="G56" i="9" s="1"/>
  <c r="E57" i="9"/>
  <c r="F57" i="9" s="1"/>
  <c r="G57" i="9" s="1"/>
  <c r="E58" i="9"/>
  <c r="F58" i="9" s="1"/>
  <c r="G58" i="9" s="1"/>
  <c r="E59" i="9"/>
  <c r="F59" i="9" s="1"/>
  <c r="G59" i="9" s="1"/>
  <c r="E60" i="9"/>
  <c r="F60" i="9" s="1"/>
  <c r="G60" i="9" s="1"/>
  <c r="E61" i="9"/>
  <c r="F61" i="9" s="1"/>
  <c r="G61" i="9" s="1"/>
  <c r="E62" i="9"/>
  <c r="F62" i="9" s="1"/>
  <c r="G62" i="9" s="1"/>
  <c r="E63" i="9"/>
  <c r="F63" i="9" s="1"/>
  <c r="G63" i="9" s="1"/>
  <c r="E64" i="9"/>
  <c r="F64" i="9" s="1"/>
  <c r="G64" i="9" s="1"/>
  <c r="E65" i="9"/>
  <c r="F65" i="9" s="1"/>
  <c r="G65" i="9" s="1"/>
  <c r="E66" i="9"/>
  <c r="F66" i="9" s="1"/>
  <c r="G66" i="9" s="1"/>
  <c r="E67" i="9"/>
  <c r="F67" i="9" s="1"/>
  <c r="G67" i="9" s="1"/>
  <c r="E68" i="9"/>
  <c r="F68" i="9" s="1"/>
  <c r="G68" i="9" s="1"/>
  <c r="E69" i="9"/>
  <c r="F69" i="9" s="1"/>
  <c r="G69" i="9" s="1"/>
  <c r="E70" i="9"/>
  <c r="F70" i="9" s="1"/>
  <c r="G70" i="9" s="1"/>
  <c r="E71" i="9"/>
  <c r="F71" i="9" s="1"/>
  <c r="G71" i="9" s="1"/>
  <c r="E72" i="9"/>
  <c r="F72" i="9" s="1"/>
  <c r="G72" i="9" s="1"/>
  <c r="E73" i="9"/>
  <c r="F73" i="9" s="1"/>
  <c r="G73" i="9" s="1"/>
  <c r="E74" i="9"/>
  <c r="F74" i="9" s="1"/>
  <c r="G74" i="9" s="1"/>
  <c r="E75" i="9"/>
  <c r="F75" i="9" s="1"/>
  <c r="G75" i="9" s="1"/>
  <c r="E76" i="9"/>
  <c r="F76" i="9" s="1"/>
  <c r="G76" i="9" s="1"/>
  <c r="E77" i="9"/>
  <c r="F77" i="9" s="1"/>
  <c r="G77" i="9" s="1"/>
  <c r="E78" i="9"/>
  <c r="F78" i="9" s="1"/>
  <c r="G78" i="9" s="1"/>
  <c r="E79" i="9"/>
  <c r="F79" i="9" s="1"/>
  <c r="G79" i="9" s="1"/>
  <c r="E80" i="9"/>
  <c r="F80" i="9" s="1"/>
  <c r="G80" i="9" s="1"/>
  <c r="E81" i="9"/>
  <c r="F81" i="9" s="1"/>
  <c r="G81" i="9" s="1"/>
  <c r="E82" i="9"/>
  <c r="F82" i="9" s="1"/>
  <c r="G82" i="9" s="1"/>
  <c r="E83" i="9"/>
  <c r="F83" i="9" s="1"/>
  <c r="G83" i="9" s="1"/>
  <c r="E84" i="9"/>
  <c r="F84" i="9" s="1"/>
  <c r="G84" i="9" s="1"/>
  <c r="E85" i="9"/>
  <c r="F85" i="9" s="1"/>
  <c r="G85" i="9" s="1"/>
  <c r="E86" i="9"/>
  <c r="F86" i="9" s="1"/>
  <c r="G86" i="9" s="1"/>
  <c r="E87" i="9"/>
  <c r="F87" i="9" s="1"/>
  <c r="G87" i="9" s="1"/>
  <c r="E88" i="9"/>
  <c r="F88" i="9" s="1"/>
  <c r="G88" i="9" s="1"/>
  <c r="E89" i="9"/>
  <c r="F89" i="9" s="1"/>
  <c r="G89" i="9" s="1"/>
  <c r="E90" i="9"/>
  <c r="F90" i="9" s="1"/>
  <c r="G90" i="9" s="1"/>
  <c r="E91" i="9"/>
  <c r="F91" i="9" s="1"/>
  <c r="G91" i="9" s="1"/>
  <c r="E92" i="9"/>
  <c r="F92" i="9" s="1"/>
  <c r="G92" i="9" s="1"/>
  <c r="E93" i="9"/>
  <c r="F93" i="9" s="1"/>
  <c r="G93" i="9" s="1"/>
  <c r="E94" i="9"/>
  <c r="F94" i="9" s="1"/>
  <c r="G94" i="9" s="1"/>
  <c r="E95" i="9"/>
  <c r="F95" i="9" s="1"/>
  <c r="G95" i="9" s="1"/>
  <c r="E96" i="9"/>
  <c r="F96" i="9" s="1"/>
  <c r="G96" i="9" s="1"/>
  <c r="E97" i="9"/>
  <c r="F97" i="9" s="1"/>
  <c r="G97" i="9" s="1"/>
  <c r="E98" i="9"/>
  <c r="F98" i="9" s="1"/>
  <c r="G98" i="9" s="1"/>
  <c r="E99" i="9"/>
  <c r="F99" i="9" s="1"/>
  <c r="G99" i="9" s="1"/>
  <c r="E100" i="9"/>
  <c r="F100" i="9" s="1"/>
  <c r="G100" i="9" s="1"/>
  <c r="E101" i="9"/>
  <c r="F101" i="9" s="1"/>
  <c r="G101" i="9" s="1"/>
  <c r="E102" i="9"/>
  <c r="F102" i="9" s="1"/>
  <c r="G102" i="9" s="1"/>
  <c r="E103" i="9"/>
  <c r="F103" i="9" s="1"/>
  <c r="G103" i="9" s="1"/>
  <c r="E104" i="9"/>
  <c r="F104" i="9" s="1"/>
  <c r="G104" i="9" s="1"/>
  <c r="E105" i="9"/>
  <c r="F105" i="9" s="1"/>
  <c r="G105" i="9" s="1"/>
  <c r="E106" i="9"/>
  <c r="F106" i="9" s="1"/>
  <c r="G106" i="9" s="1"/>
  <c r="E107" i="9"/>
  <c r="F107" i="9" s="1"/>
  <c r="G107" i="9" s="1"/>
  <c r="E108" i="9"/>
  <c r="F108" i="9" s="1"/>
  <c r="G108" i="9" s="1"/>
  <c r="E109" i="9"/>
  <c r="F109" i="9" s="1"/>
  <c r="G109" i="9" s="1"/>
  <c r="E110" i="9"/>
  <c r="F110" i="9" s="1"/>
  <c r="G110" i="9" s="1"/>
  <c r="E111" i="9"/>
  <c r="F111" i="9" s="1"/>
  <c r="G111" i="9" s="1"/>
  <c r="E112" i="9"/>
  <c r="F112" i="9" s="1"/>
  <c r="G112" i="9" s="1"/>
  <c r="E113" i="9"/>
  <c r="F113" i="9" s="1"/>
  <c r="G113" i="9" s="1"/>
  <c r="E114" i="9"/>
  <c r="F114" i="9" s="1"/>
  <c r="G114" i="9" s="1"/>
  <c r="E115" i="9"/>
  <c r="F115" i="9" s="1"/>
  <c r="G115" i="9" s="1"/>
  <c r="E116" i="9"/>
  <c r="F116" i="9" s="1"/>
  <c r="G116" i="9" s="1"/>
  <c r="E117" i="9"/>
  <c r="F117" i="9" s="1"/>
  <c r="G117" i="9" s="1"/>
  <c r="E118" i="9"/>
  <c r="F118" i="9" s="1"/>
  <c r="G118" i="9" s="1"/>
  <c r="E119" i="9"/>
  <c r="F119" i="9" s="1"/>
  <c r="G119" i="9" s="1"/>
  <c r="E120" i="9"/>
  <c r="F120" i="9" s="1"/>
  <c r="G120" i="9" s="1"/>
  <c r="E121" i="9"/>
  <c r="F121" i="9" s="1"/>
  <c r="G121" i="9" s="1"/>
  <c r="E122" i="9"/>
  <c r="F122" i="9" s="1"/>
  <c r="G122" i="9" s="1"/>
  <c r="E123" i="9"/>
  <c r="F123" i="9" s="1"/>
  <c r="G123" i="9" s="1"/>
  <c r="E124" i="9"/>
  <c r="F124" i="9" s="1"/>
  <c r="G124" i="9" s="1"/>
  <c r="E125" i="9"/>
  <c r="F125" i="9" s="1"/>
  <c r="G125" i="9" s="1"/>
  <c r="E126" i="9"/>
  <c r="F126" i="9" s="1"/>
  <c r="G126" i="9" s="1"/>
  <c r="E127" i="9"/>
  <c r="F127" i="9" s="1"/>
  <c r="G127" i="9" s="1"/>
  <c r="E128" i="9"/>
  <c r="F128" i="9" s="1"/>
  <c r="G128" i="9" s="1"/>
  <c r="E129" i="9"/>
  <c r="F129" i="9" s="1"/>
  <c r="G129" i="9" s="1"/>
  <c r="E130" i="9"/>
  <c r="F130" i="9" s="1"/>
  <c r="G130" i="9" s="1"/>
  <c r="E131" i="9"/>
  <c r="F131" i="9" s="1"/>
  <c r="G131" i="9" s="1"/>
  <c r="E132" i="9"/>
  <c r="F132" i="9" s="1"/>
  <c r="G132" i="9" s="1"/>
  <c r="E133" i="9"/>
  <c r="F133" i="9" s="1"/>
  <c r="G133" i="9" s="1"/>
  <c r="E134" i="9"/>
  <c r="F134" i="9" s="1"/>
  <c r="G134" i="9" s="1"/>
  <c r="E135" i="9"/>
  <c r="F135" i="9" s="1"/>
  <c r="G135" i="9" s="1"/>
  <c r="E136" i="9"/>
  <c r="F136" i="9" s="1"/>
  <c r="G136" i="9" s="1"/>
  <c r="E137" i="9"/>
  <c r="F137" i="9" s="1"/>
  <c r="G137" i="9" s="1"/>
  <c r="E138" i="9"/>
  <c r="F138" i="9" s="1"/>
  <c r="G138" i="9" s="1"/>
  <c r="E139" i="9"/>
  <c r="F139" i="9" s="1"/>
  <c r="G139" i="9" s="1"/>
  <c r="E140" i="9"/>
  <c r="F140" i="9" s="1"/>
  <c r="G140" i="9" s="1"/>
  <c r="E141" i="9"/>
  <c r="F141" i="9" s="1"/>
  <c r="G141" i="9" s="1"/>
  <c r="E142" i="9"/>
  <c r="F142" i="9" s="1"/>
  <c r="G142" i="9" s="1"/>
  <c r="E143" i="9"/>
  <c r="F143" i="9" s="1"/>
  <c r="G143" i="9" s="1"/>
  <c r="E7" i="9"/>
  <c r="F7" i="9" s="1"/>
  <c r="G7" i="9" s="1"/>
  <c r="F19" i="2"/>
  <c r="I145" i="8"/>
  <c r="H3" i="8"/>
  <c r="H2" i="8"/>
  <c r="I146" i="8"/>
  <c r="I147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13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G61" i="8"/>
  <c r="G62" i="8"/>
  <c r="F61" i="8"/>
  <c r="F62" i="8"/>
  <c r="H60" i="8"/>
  <c r="G60" i="8"/>
  <c r="F60" i="8"/>
  <c r="E145" i="9" l="1"/>
  <c r="H145" i="9"/>
  <c r="E146" i="9"/>
  <c r="H146" i="9"/>
  <c r="K146" i="9"/>
  <c r="M10" i="9"/>
  <c r="K145" i="9" s="1"/>
  <c r="O9" i="9"/>
  <c r="P9" i="9" s="1"/>
  <c r="F63" i="8"/>
  <c r="O10" i="9" l="1"/>
  <c r="G63" i="8"/>
  <c r="F64" i="8" s="1"/>
  <c r="P10" i="9" l="1"/>
  <c r="O11" i="9"/>
  <c r="P11" i="9" s="1"/>
  <c r="G64" i="8"/>
  <c r="F65" i="8" s="1"/>
  <c r="O12" i="9" l="1"/>
  <c r="P12" i="9" s="1"/>
  <c r="G65" i="8"/>
  <c r="F66" i="8" s="1"/>
  <c r="O13" i="9" l="1"/>
  <c r="G66" i="8"/>
  <c r="F67" i="8" s="1"/>
  <c r="P13" i="9" l="1"/>
  <c r="O14" i="9"/>
  <c r="P14" i="9" s="1"/>
  <c r="G67" i="8"/>
  <c r="F68" i="8" s="1"/>
  <c r="O15" i="9" l="1"/>
  <c r="P15" i="9" s="1"/>
  <c r="G68" i="8"/>
  <c r="F69" i="8" s="1"/>
  <c r="O16" i="9" l="1"/>
  <c r="P16" i="9" s="1"/>
  <c r="G69" i="8"/>
  <c r="F70" i="8" s="1"/>
  <c r="O17" i="9" l="1"/>
  <c r="P17" i="9" s="1"/>
  <c r="G70" i="8"/>
  <c r="F71" i="8" s="1"/>
  <c r="O18" i="9" l="1"/>
  <c r="P18" i="9" s="1"/>
  <c r="F72" i="8"/>
  <c r="G71" i="8"/>
  <c r="O19" i="9" l="1"/>
  <c r="P19" i="9" s="1"/>
  <c r="G72" i="8"/>
  <c r="F73" i="8" s="1"/>
  <c r="O20" i="9" l="1"/>
  <c r="P20" i="9" s="1"/>
  <c r="F74" i="8"/>
  <c r="G73" i="8"/>
  <c r="O21" i="9" l="1"/>
  <c r="P21" i="9" s="1"/>
  <c r="G74" i="8"/>
  <c r="F75" i="8" s="1"/>
  <c r="O22" i="9" l="1"/>
  <c r="P22" i="9" s="1"/>
  <c r="G75" i="8"/>
  <c r="F76" i="8" s="1"/>
  <c r="O23" i="9" l="1"/>
  <c r="P23" i="9" s="1"/>
  <c r="G76" i="8"/>
  <c r="F77" i="8" s="1"/>
  <c r="O24" i="9" l="1"/>
  <c r="P24" i="9" s="1"/>
  <c r="G77" i="8"/>
  <c r="F78" i="8" s="1"/>
  <c r="O25" i="9" l="1"/>
  <c r="P25" i="9" s="1"/>
  <c r="F79" i="8"/>
  <c r="G78" i="8"/>
  <c r="O26" i="9" l="1"/>
  <c r="P26" i="9" s="1"/>
  <c r="G79" i="8"/>
  <c r="F80" i="8" s="1"/>
  <c r="O27" i="9" l="1"/>
  <c r="P27" i="9" s="1"/>
  <c r="G80" i="8"/>
  <c r="F81" i="8" s="1"/>
  <c r="O28" i="9" l="1"/>
  <c r="P28" i="9" s="1"/>
  <c r="G81" i="8"/>
  <c r="F82" i="8" s="1"/>
  <c r="O29" i="9" l="1"/>
  <c r="P29" i="9" s="1"/>
  <c r="G82" i="8"/>
  <c r="F83" i="8" s="1"/>
  <c r="O30" i="9" l="1"/>
  <c r="P30" i="9" s="1"/>
  <c r="G83" i="8"/>
  <c r="F84" i="8" s="1"/>
  <c r="O31" i="9" l="1"/>
  <c r="P31" i="9" s="1"/>
  <c r="G84" i="8"/>
  <c r="F85" i="8" s="1"/>
  <c r="O32" i="9" l="1"/>
  <c r="P32" i="9" s="1"/>
  <c r="G85" i="8"/>
  <c r="F86" i="8" s="1"/>
  <c r="O33" i="9" l="1"/>
  <c r="P33" i="9" s="1"/>
  <c r="G86" i="8"/>
  <c r="F87" i="8" s="1"/>
  <c r="O34" i="9" l="1"/>
  <c r="P34" i="9" s="1"/>
  <c r="G87" i="8"/>
  <c r="F88" i="8" s="1"/>
  <c r="O35" i="9" l="1"/>
  <c r="P35" i="9" s="1"/>
  <c r="G88" i="8"/>
  <c r="F89" i="8" s="1"/>
  <c r="O36" i="9" l="1"/>
  <c r="P36" i="9" s="1"/>
  <c r="G89" i="8"/>
  <c r="F90" i="8" s="1"/>
  <c r="O37" i="9" l="1"/>
  <c r="P37" i="9" s="1"/>
  <c r="G90" i="8"/>
  <c r="F91" i="8" s="1"/>
  <c r="O38" i="9" l="1"/>
  <c r="P38" i="9" s="1"/>
  <c r="G91" i="8"/>
  <c r="F92" i="8" s="1"/>
  <c r="O39" i="9" l="1"/>
  <c r="P39" i="9" s="1"/>
  <c r="G92" i="8"/>
  <c r="F93" i="8" s="1"/>
  <c r="O40" i="9" l="1"/>
  <c r="P40" i="9" s="1"/>
  <c r="G93" i="8"/>
  <c r="F94" i="8" s="1"/>
  <c r="O41" i="9" l="1"/>
  <c r="P41" i="9" s="1"/>
  <c r="G94" i="8"/>
  <c r="F95" i="8" s="1"/>
  <c r="O42" i="9" l="1"/>
  <c r="P42" i="9" s="1"/>
  <c r="G95" i="8"/>
  <c r="F96" i="8" s="1"/>
  <c r="O43" i="9" l="1"/>
  <c r="P43" i="9" s="1"/>
  <c r="G96" i="8"/>
  <c r="F97" i="8" s="1"/>
  <c r="O44" i="9" l="1"/>
  <c r="P44" i="9" s="1"/>
  <c r="G97" i="8"/>
  <c r="F98" i="8" s="1"/>
  <c r="O45" i="9" l="1"/>
  <c r="P45" i="9" s="1"/>
  <c r="G98" i="8"/>
  <c r="F99" i="8" s="1"/>
  <c r="O46" i="9" l="1"/>
  <c r="P46" i="9" s="1"/>
  <c r="G99" i="8"/>
  <c r="F100" i="8" s="1"/>
  <c r="O47" i="9" l="1"/>
  <c r="P47" i="9" s="1"/>
  <c r="G100" i="8"/>
  <c r="F101" i="8" s="1"/>
  <c r="O48" i="9" l="1"/>
  <c r="P48" i="9" s="1"/>
  <c r="G101" i="8"/>
  <c r="F102" i="8" s="1"/>
  <c r="O49" i="9" l="1"/>
  <c r="P49" i="9" s="1"/>
  <c r="G102" i="8"/>
  <c r="F103" i="8" s="1"/>
  <c r="O50" i="9" l="1"/>
  <c r="P50" i="9" s="1"/>
  <c r="G103" i="8"/>
  <c r="F104" i="8" s="1"/>
  <c r="O51" i="9" l="1"/>
  <c r="P51" i="9" s="1"/>
  <c r="G104" i="8"/>
  <c r="F105" i="8" s="1"/>
  <c r="O52" i="9" l="1"/>
  <c r="P52" i="9" s="1"/>
  <c r="G105" i="8"/>
  <c r="F106" i="8" s="1"/>
  <c r="O53" i="9" l="1"/>
  <c r="P53" i="9" s="1"/>
  <c r="G106" i="8"/>
  <c r="F107" i="8" s="1"/>
  <c r="O54" i="9" l="1"/>
  <c r="P54" i="9" s="1"/>
  <c r="G107" i="8"/>
  <c r="F108" i="8" s="1"/>
  <c r="O55" i="9" l="1"/>
  <c r="P55" i="9" s="1"/>
  <c r="G108" i="8"/>
  <c r="F109" i="8" s="1"/>
  <c r="O56" i="9" l="1"/>
  <c r="P56" i="9" s="1"/>
  <c r="G109" i="8"/>
  <c r="F110" i="8" s="1"/>
  <c r="O57" i="9" l="1"/>
  <c r="P57" i="9" s="1"/>
  <c r="G110" i="8"/>
  <c r="F111" i="8" s="1"/>
  <c r="O58" i="9" l="1"/>
  <c r="P58" i="9" s="1"/>
  <c r="G111" i="8"/>
  <c r="F112" i="8" s="1"/>
  <c r="O59" i="9" l="1"/>
  <c r="P59" i="9" s="1"/>
  <c r="G112" i="8"/>
  <c r="F113" i="8" s="1"/>
  <c r="O60" i="9" l="1"/>
  <c r="P60" i="9" s="1"/>
  <c r="F114" i="8"/>
  <c r="H114" i="8" s="1"/>
  <c r="G113" i="8"/>
  <c r="O61" i="9" l="1"/>
  <c r="P61" i="9" s="1"/>
  <c r="G114" i="8"/>
  <c r="F115" i="8" s="1"/>
  <c r="H115" i="8" s="1"/>
  <c r="O62" i="9" l="1"/>
  <c r="P62" i="9" s="1"/>
  <c r="G115" i="8"/>
  <c r="F116" i="8" s="1"/>
  <c r="H116" i="8" s="1"/>
  <c r="O63" i="9" l="1"/>
  <c r="P63" i="9" s="1"/>
  <c r="G116" i="8"/>
  <c r="F117" i="8" s="1"/>
  <c r="H117" i="8" s="1"/>
  <c r="O64" i="9" l="1"/>
  <c r="P64" i="9" s="1"/>
  <c r="G117" i="8"/>
  <c r="F118" i="8" s="1"/>
  <c r="H118" i="8" s="1"/>
  <c r="O65" i="9" l="1"/>
  <c r="P65" i="9" s="1"/>
  <c r="G118" i="8"/>
  <c r="F119" i="8" s="1"/>
  <c r="H119" i="8" s="1"/>
  <c r="O66" i="9" l="1"/>
  <c r="P66" i="9" s="1"/>
  <c r="G119" i="8"/>
  <c r="F120" i="8" s="1"/>
  <c r="H120" i="8" s="1"/>
  <c r="F59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7" i="8"/>
  <c r="O67" i="9" l="1"/>
  <c r="P67" i="9" s="1"/>
  <c r="G120" i="8"/>
  <c r="F121" i="8" s="1"/>
  <c r="H121" i="8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O68" i="9" l="1"/>
  <c r="P68" i="9" s="1"/>
  <c r="G121" i="8"/>
  <c r="F122" i="8" s="1"/>
  <c r="H122" i="8" s="1"/>
  <c r="O69" i="9" l="1"/>
  <c r="P69" i="9" s="1"/>
  <c r="G122" i="8"/>
  <c r="F123" i="8" s="1"/>
  <c r="H123" i="8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O70" i="9" l="1"/>
  <c r="P70" i="9" s="1"/>
  <c r="G123" i="8"/>
  <c r="F124" i="8" s="1"/>
  <c r="H124" i="8" s="1"/>
  <c r="O71" i="9" l="1"/>
  <c r="P71" i="9" s="1"/>
  <c r="G124" i="8"/>
  <c r="F125" i="8" s="1"/>
  <c r="H125" i="8" s="1"/>
  <c r="O72" i="9" l="1"/>
  <c r="P72" i="9" s="1"/>
  <c r="G125" i="8"/>
  <c r="F126" i="8" s="1"/>
  <c r="H126" i="8" s="1"/>
  <c r="O73" i="9" l="1"/>
  <c r="P73" i="9" s="1"/>
  <c r="G126" i="8"/>
  <c r="F127" i="8" s="1"/>
  <c r="H127" i="8" s="1"/>
  <c r="O74" i="9" l="1"/>
  <c r="P74" i="9" s="1"/>
  <c r="G127" i="8"/>
  <c r="F128" i="8" s="1"/>
  <c r="H128" i="8" s="1"/>
  <c r="O75" i="9" l="1"/>
  <c r="P75" i="9" s="1"/>
  <c r="G128" i="8"/>
  <c r="F129" i="8" s="1"/>
  <c r="H129" i="8" s="1"/>
  <c r="O76" i="9" l="1"/>
  <c r="P76" i="9" s="1"/>
  <c r="G129" i="8"/>
  <c r="F130" i="8" s="1"/>
  <c r="H130" i="8" s="1"/>
  <c r="O77" i="9" l="1"/>
  <c r="P77" i="9" s="1"/>
  <c r="G130" i="8"/>
  <c r="F131" i="8" s="1"/>
  <c r="H131" i="8" s="1"/>
  <c r="O78" i="9" l="1"/>
  <c r="P78" i="9" s="1"/>
  <c r="G131" i="8"/>
  <c r="F132" i="8" s="1"/>
  <c r="H132" i="8" s="1"/>
  <c r="O79" i="9" l="1"/>
  <c r="P79" i="9" s="1"/>
  <c r="G132" i="8"/>
  <c r="F133" i="8" s="1"/>
  <c r="H133" i="8" s="1"/>
  <c r="O80" i="9" l="1"/>
  <c r="P80" i="9" s="1"/>
  <c r="G133" i="8"/>
  <c r="F134" i="8" s="1"/>
  <c r="H134" i="8" s="1"/>
  <c r="O81" i="9" l="1"/>
  <c r="P81" i="9" s="1"/>
  <c r="G134" i="8"/>
  <c r="F135" i="8" s="1"/>
  <c r="H135" i="8" s="1"/>
  <c r="O82" i="9" l="1"/>
  <c r="P82" i="9" s="1"/>
  <c r="G135" i="8"/>
  <c r="F136" i="8" s="1"/>
  <c r="H136" i="8" s="1"/>
  <c r="O83" i="9" l="1"/>
  <c r="P83" i="9" s="1"/>
  <c r="G136" i="8"/>
  <c r="F137" i="8" s="1"/>
  <c r="H137" i="8" s="1"/>
  <c r="O84" i="9" l="1"/>
  <c r="P84" i="9" s="1"/>
  <c r="G137" i="8"/>
  <c r="F138" i="8" s="1"/>
  <c r="H138" i="8" s="1"/>
  <c r="O85" i="9" l="1"/>
  <c r="P85" i="9" s="1"/>
  <c r="G138" i="8"/>
  <c r="F139" i="8" s="1"/>
  <c r="H139" i="8" s="1"/>
  <c r="O86" i="9" l="1"/>
  <c r="P86" i="9" s="1"/>
  <c r="G139" i="8"/>
  <c r="F140" i="8" s="1"/>
  <c r="H140" i="8" s="1"/>
  <c r="O87" i="9" l="1"/>
  <c r="P87" i="9" s="1"/>
  <c r="G140" i="8"/>
  <c r="F141" i="8" s="1"/>
  <c r="H141" i="8" s="1"/>
  <c r="O88" i="9" l="1"/>
  <c r="P88" i="9" s="1"/>
  <c r="G141" i="8"/>
  <c r="F142" i="8" s="1"/>
  <c r="H142" i="8" s="1"/>
  <c r="O89" i="9" l="1"/>
  <c r="P89" i="9" s="1"/>
  <c r="G142" i="8"/>
  <c r="F143" i="8" s="1"/>
  <c r="H143" i="8" s="1"/>
  <c r="O90" i="9" l="1"/>
  <c r="P90" i="9" s="1"/>
  <c r="G143" i="8"/>
  <c r="F144" i="8" s="1"/>
  <c r="H144" i="8" s="1"/>
  <c r="O91" i="9" l="1"/>
  <c r="P91" i="9" s="1"/>
  <c r="G144" i="8"/>
  <c r="O92" i="9" l="1"/>
  <c r="P92" i="9" s="1"/>
  <c r="O93" i="9" l="1"/>
  <c r="P93" i="9" s="1"/>
  <c r="O94" i="9" l="1"/>
  <c r="P94" i="9" s="1"/>
  <c r="O95" i="9" l="1"/>
  <c r="P95" i="9" s="1"/>
  <c r="O96" i="9" l="1"/>
  <c r="P96" i="9" s="1"/>
  <c r="O97" i="9" l="1"/>
  <c r="P97" i="9" s="1"/>
  <c r="O98" i="9" l="1"/>
  <c r="P98" i="9" s="1"/>
  <c r="O99" i="9" l="1"/>
  <c r="P99" i="9" s="1"/>
  <c r="O100" i="9" l="1"/>
  <c r="P100" i="9" s="1"/>
  <c r="O101" i="9" l="1"/>
  <c r="P101" i="9" s="1"/>
  <c r="O102" i="9" l="1"/>
  <c r="P102" i="9" s="1"/>
  <c r="O103" i="9" l="1"/>
  <c r="P103" i="9" s="1"/>
  <c r="O104" i="9" l="1"/>
  <c r="P104" i="9" s="1"/>
  <c r="O105" i="9" l="1"/>
  <c r="P105" i="9" s="1"/>
  <c r="O106" i="9" l="1"/>
  <c r="P106" i="9" s="1"/>
  <c r="O107" i="9" l="1"/>
  <c r="P107" i="9" s="1"/>
  <c r="O108" i="9" l="1"/>
  <c r="P108" i="9" s="1"/>
  <c r="O109" i="9" l="1"/>
  <c r="P109" i="9" s="1"/>
  <c r="O110" i="9" l="1"/>
  <c r="P110" i="9" s="1"/>
  <c r="O111" i="9" l="1"/>
  <c r="P111" i="9" s="1"/>
  <c r="O112" i="9" l="1"/>
  <c r="P112" i="9" s="1"/>
  <c r="O113" i="9" l="1"/>
  <c r="P113" i="9" s="1"/>
  <c r="O114" i="9" l="1"/>
  <c r="P114" i="9" s="1"/>
  <c r="O115" i="9" l="1"/>
  <c r="P115" i="9" s="1"/>
  <c r="O116" i="9" l="1"/>
  <c r="P116" i="9" s="1"/>
  <c r="O117" i="9" l="1"/>
  <c r="P117" i="9" s="1"/>
  <c r="O118" i="9" l="1"/>
  <c r="P118" i="9" s="1"/>
  <c r="O119" i="9" l="1"/>
  <c r="P119" i="9" s="1"/>
  <c r="O120" i="9" l="1"/>
  <c r="P120" i="9" s="1"/>
  <c r="O121" i="9" l="1"/>
  <c r="P121" i="9" s="1"/>
  <c r="O122" i="9" l="1"/>
  <c r="P122" i="9" s="1"/>
  <c r="O123" i="9" l="1"/>
  <c r="P123" i="9" s="1"/>
  <c r="O124" i="9" l="1"/>
  <c r="P124" i="9" s="1"/>
  <c r="O125" i="9" l="1"/>
  <c r="P125" i="9" s="1"/>
  <c r="O126" i="9" l="1"/>
  <c r="P126" i="9" s="1"/>
  <c r="O127" i="9" l="1"/>
  <c r="P127" i="9" s="1"/>
  <c r="O128" i="9" l="1"/>
  <c r="P128" i="9" s="1"/>
  <c r="O129" i="9" l="1"/>
  <c r="P129" i="9" s="1"/>
  <c r="O130" i="9" l="1"/>
  <c r="P130" i="9" s="1"/>
  <c r="O131" i="9" l="1"/>
  <c r="P131" i="9" s="1"/>
  <c r="O132" i="9" l="1"/>
  <c r="P132" i="9" s="1"/>
  <c r="O133" i="9" l="1"/>
  <c r="P133" i="9" s="1"/>
  <c r="O134" i="9" l="1"/>
  <c r="P134" i="9" s="1"/>
  <c r="O135" i="9" l="1"/>
  <c r="P135" i="9" s="1"/>
  <c r="O136" i="9" l="1"/>
  <c r="P136" i="9" s="1"/>
  <c r="O137" i="9" l="1"/>
  <c r="P137" i="9" s="1"/>
  <c r="O138" i="9" l="1"/>
  <c r="P138" i="9" s="1"/>
  <c r="O139" i="9" l="1"/>
  <c r="P139" i="9" s="1"/>
  <c r="O140" i="9" l="1"/>
  <c r="P140" i="9" s="1"/>
  <c r="O141" i="9" l="1"/>
  <c r="P141" i="9" s="1"/>
  <c r="O143" i="9" l="1"/>
  <c r="O142" i="9"/>
  <c r="P142" i="9" s="1"/>
  <c r="P143" i="9" l="1"/>
  <c r="N145" i="9" s="1"/>
  <c r="N14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<sst xmlns="http://schemas.openxmlformats.org/spreadsheetml/2006/main" count="139" uniqueCount="57">
  <si>
    <t>Date</t>
  </si>
  <si>
    <t>Price</t>
  </si>
  <si>
    <t>Stock</t>
  </si>
  <si>
    <t>Sale</t>
  </si>
  <si>
    <t>Source: https://www.kaggle.com/datasets/tevecsystems/retail-sales-forecasting</t>
  </si>
  <si>
    <t>Year</t>
  </si>
  <si>
    <t xml:space="preserve">Predict  the best demand forecasting model for the next 2-3 weeks. </t>
  </si>
  <si>
    <t>Forecasting</t>
  </si>
  <si>
    <t>FE</t>
  </si>
  <si>
    <t>Abs FE</t>
  </si>
  <si>
    <t>Estimated Demand</t>
  </si>
  <si>
    <t>Alpha</t>
  </si>
  <si>
    <t>Beta</t>
  </si>
  <si>
    <t>Gamma</t>
  </si>
  <si>
    <t>ME</t>
  </si>
  <si>
    <t>MAD</t>
  </si>
  <si>
    <t>Last Period Demand</t>
  </si>
  <si>
    <t>Simple Average</t>
  </si>
  <si>
    <t>Four-Period Moving Average</t>
  </si>
  <si>
    <t xml:space="preserve">Exponential Smoothing </t>
  </si>
  <si>
    <t>Weekly</t>
  </si>
  <si>
    <t>Week</t>
  </si>
  <si>
    <t>Period</t>
  </si>
  <si>
    <t>Base Level (E)</t>
  </si>
  <si>
    <t>Trend (T)</t>
  </si>
  <si>
    <t>Seasonality (S)</t>
  </si>
  <si>
    <t>n =</t>
  </si>
  <si>
    <t>x^2</t>
  </si>
  <si>
    <t>x</t>
  </si>
  <si>
    <t xml:space="preserve">constant </t>
  </si>
  <si>
    <t>Retail Sales for 2014-2016 Dashboard</t>
  </si>
  <si>
    <t>Summary Statistics</t>
  </si>
  <si>
    <t>Actual</t>
  </si>
  <si>
    <t>Select Year:</t>
  </si>
  <si>
    <t>Select Week:</t>
  </si>
  <si>
    <t>Select Forecast Method:</t>
  </si>
  <si>
    <t>vs</t>
  </si>
  <si>
    <t>Moving Average</t>
  </si>
  <si>
    <t>Exponential Smoothing</t>
  </si>
  <si>
    <t>Regression</t>
  </si>
  <si>
    <t>Holt-Winter</t>
  </si>
  <si>
    <t>Forecast</t>
  </si>
  <si>
    <t>Method Type</t>
  </si>
  <si>
    <t>Magnitude</t>
  </si>
  <si>
    <t>Bias</t>
  </si>
  <si>
    <t>Forecast Values</t>
  </si>
  <si>
    <t>Forecast Accuracy: Actual vs. Selected Forecast Method</t>
  </si>
  <si>
    <t>FE Values</t>
  </si>
  <si>
    <t>Abs FE Values</t>
  </si>
  <si>
    <t>ME Values</t>
  </si>
  <si>
    <t>MAD Values</t>
  </si>
  <si>
    <t>Forecast Accuracy: FE vs Actual Demand</t>
  </si>
  <si>
    <t>Forecast Accuracy: Abs FE vs Actual Demand</t>
  </si>
  <si>
    <t>Data Source</t>
  </si>
  <si>
    <t>Retail Sales Forecasting by TevecSystems  
Available on Kaggle: https://www.kaggle.com/datasets/tevecsystems/retail-sales-forecasting</t>
  </si>
  <si>
    <t>How to Use This Dashboard</t>
  </si>
  <si>
    <t>Select Forecast Method: Choose a method from the dropdown (E3): Last Period Demand, Simple Average, Moving Average, Exponential Smoothing, Regression, or Holt-Winters.
Select Year &amp; Week: Input specific Year (E4) and Week (E5).
View Metrics: Key metrics such as FE, Abs FE, ME, and MAD show forecast accuracy.
Charts: Line charts compare forecast vs. actual data. Bias (FE/Abs FE) and Magnitude (ME/MAD) charts show forecast error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</si>
</sst>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5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0" fontId="16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horizontal="left" indent="11"/>
    </xf>
    <xf numFmtId="0" fontId="0" fillId="0" borderId="10" xfId="0" applyBorder="1"/>
    <xf numFmtId="0" fontId="0" fillId="0" borderId="0" xfId="0" applyAlignment="1">
      <alignment horizontal="left" indent="1"/>
    </xf>
    <xf numFmtId="2" fontId="0" fillId="0" borderId="0" xfId="0" applyNumberFormat="1"/>
    <xf numFmtId="1" fontId="0" fillId="0" borderId="0" xfId="0" applyNumberFormat="1"/>
    <xf numFmtId="1" fontId="0" fillId="0" borderId="11" xfId="0" applyNumberFormat="1" applyBorder="1"/>
    <xf numFmtId="0" fontId="0" fillId="0" borderId="11" xfId="0" applyBorder="1" applyAlignment="1">
      <alignment horizontal="left" indent="1"/>
    </xf>
    <xf numFmtId="0" fontId="0" fillId="0" borderId="11" xfId="0" applyBorder="1"/>
    <xf numFmtId="2" fontId="0" fillId="0" borderId="11" xfId="0" applyNumberFormat="1" applyBorder="1"/>
    <xf numFmtId="2" fontId="14" fillId="0" borderId="0" xfId="0" applyNumberFormat="1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indent="1"/>
    </xf>
    <xf numFmtId="0" fontId="0" fillId="0" borderId="0" xfId="0" applyAlignment="1">
      <alignment horizontal="right" indent="1"/>
    </xf>
    <xf numFmtId="1" fontId="20" fillId="0" borderId="0" xfId="0" applyNumberFormat="1" applyFont="1" applyAlignment="1">
      <alignment horizontal="right"/>
    </xf>
    <xf numFmtId="0" fontId="21" fillId="0" borderId="0" xfId="0" applyFont="1"/>
    <xf numFmtId="10" fontId="0" fillId="0" borderId="0" xfId="0" applyNumberFormat="1"/>
    <xf numFmtId="0" fontId="0" fillId="0" borderId="16" xfId="0" applyBorder="1"/>
    <xf numFmtId="0" fontId="16" fillId="0" borderId="12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24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6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 indent="1"/>
    </xf>
    <xf numFmtId="0" fontId="28" fillId="0" borderId="16" xfId="0" applyFont="1" applyBorder="1" applyAlignment="1">
      <alignment horizontal="left" vertical="center" wrapText="1" indent="1"/>
    </xf>
    <xf numFmtId="0" fontId="28" fillId="0" borderId="0" xfId="0" applyFont="1" applyAlignment="1">
      <alignment horizontal="left" vertical="center" wrapText="1" indent="1"/>
    </xf>
    <xf numFmtId="0" fontId="28" fillId="0" borderId="14" xfId="0" applyFont="1" applyBorder="1" applyAlignment="1">
      <alignment horizontal="left" vertical="center" wrapText="1" indent="1"/>
    </xf>
    <xf numFmtId="0" fontId="28" fillId="0" borderId="11" xfId="0" applyFont="1" applyBorder="1" applyAlignment="1">
      <alignment horizontal="left" vertical="center" wrapText="1" inden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'Regression Analysis'!$C$2:$C$139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'Regression Analysis'!$D$2:$D$139</c:f>
              <c:numCache>
                <c:formatCode>General</c:formatCode>
                <c:ptCount val="138"/>
                <c:pt idx="0">
                  <c:v>222</c:v>
                </c:pt>
                <c:pt idx="1">
                  <c:v>1143</c:v>
                </c:pt>
                <c:pt idx="2">
                  <c:v>775</c:v>
                </c:pt>
                <c:pt idx="3">
                  <c:v>869</c:v>
                </c:pt>
                <c:pt idx="4">
                  <c:v>1451</c:v>
                </c:pt>
                <c:pt idx="5">
                  <c:v>684</c:v>
                </c:pt>
                <c:pt idx="6">
                  <c:v>329</c:v>
                </c:pt>
                <c:pt idx="7">
                  <c:v>369</c:v>
                </c:pt>
                <c:pt idx="8">
                  <c:v>362</c:v>
                </c:pt>
                <c:pt idx="9">
                  <c:v>482</c:v>
                </c:pt>
                <c:pt idx="10">
                  <c:v>1218</c:v>
                </c:pt>
                <c:pt idx="11">
                  <c:v>696</c:v>
                </c:pt>
                <c:pt idx="12">
                  <c:v>476</c:v>
                </c:pt>
                <c:pt idx="13">
                  <c:v>724</c:v>
                </c:pt>
                <c:pt idx="14">
                  <c:v>551</c:v>
                </c:pt>
                <c:pt idx="15">
                  <c:v>411</c:v>
                </c:pt>
                <c:pt idx="16">
                  <c:v>349</c:v>
                </c:pt>
                <c:pt idx="17">
                  <c:v>545</c:v>
                </c:pt>
                <c:pt idx="18">
                  <c:v>648</c:v>
                </c:pt>
                <c:pt idx="19">
                  <c:v>628</c:v>
                </c:pt>
                <c:pt idx="20">
                  <c:v>595</c:v>
                </c:pt>
                <c:pt idx="21">
                  <c:v>371</c:v>
                </c:pt>
                <c:pt idx="22">
                  <c:v>1275</c:v>
                </c:pt>
                <c:pt idx="23">
                  <c:v>502</c:v>
                </c:pt>
                <c:pt idx="24">
                  <c:v>282</c:v>
                </c:pt>
                <c:pt idx="25">
                  <c:v>487</c:v>
                </c:pt>
                <c:pt idx="26">
                  <c:v>824</c:v>
                </c:pt>
                <c:pt idx="27">
                  <c:v>325</c:v>
                </c:pt>
                <c:pt idx="28">
                  <c:v>0</c:v>
                </c:pt>
                <c:pt idx="29">
                  <c:v>26</c:v>
                </c:pt>
                <c:pt idx="30">
                  <c:v>224</c:v>
                </c:pt>
                <c:pt idx="31">
                  <c:v>333</c:v>
                </c:pt>
                <c:pt idx="32">
                  <c:v>1</c:v>
                </c:pt>
                <c:pt idx="33">
                  <c:v>789</c:v>
                </c:pt>
                <c:pt idx="34">
                  <c:v>227</c:v>
                </c:pt>
                <c:pt idx="35">
                  <c:v>0</c:v>
                </c:pt>
                <c:pt idx="36">
                  <c:v>664</c:v>
                </c:pt>
                <c:pt idx="37">
                  <c:v>486</c:v>
                </c:pt>
                <c:pt idx="38">
                  <c:v>1518</c:v>
                </c:pt>
                <c:pt idx="39">
                  <c:v>819</c:v>
                </c:pt>
                <c:pt idx="40">
                  <c:v>567</c:v>
                </c:pt>
                <c:pt idx="41">
                  <c:v>584</c:v>
                </c:pt>
                <c:pt idx="42">
                  <c:v>569</c:v>
                </c:pt>
                <c:pt idx="43">
                  <c:v>663</c:v>
                </c:pt>
                <c:pt idx="44">
                  <c:v>902</c:v>
                </c:pt>
                <c:pt idx="45">
                  <c:v>389</c:v>
                </c:pt>
                <c:pt idx="46">
                  <c:v>14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628</c:v>
                </c:pt>
                <c:pt idx="51">
                  <c:v>212</c:v>
                </c:pt>
                <c:pt idx="52">
                  <c:v>170</c:v>
                </c:pt>
                <c:pt idx="53">
                  <c:v>137</c:v>
                </c:pt>
                <c:pt idx="54">
                  <c:v>584</c:v>
                </c:pt>
                <c:pt idx="55">
                  <c:v>532</c:v>
                </c:pt>
                <c:pt idx="56">
                  <c:v>437</c:v>
                </c:pt>
                <c:pt idx="57">
                  <c:v>777</c:v>
                </c:pt>
                <c:pt idx="58">
                  <c:v>802</c:v>
                </c:pt>
                <c:pt idx="59">
                  <c:v>480</c:v>
                </c:pt>
                <c:pt idx="60">
                  <c:v>321</c:v>
                </c:pt>
                <c:pt idx="61">
                  <c:v>317</c:v>
                </c:pt>
                <c:pt idx="62">
                  <c:v>345</c:v>
                </c:pt>
                <c:pt idx="63">
                  <c:v>793</c:v>
                </c:pt>
                <c:pt idx="64">
                  <c:v>1484</c:v>
                </c:pt>
                <c:pt idx="65">
                  <c:v>679</c:v>
                </c:pt>
                <c:pt idx="66">
                  <c:v>327</c:v>
                </c:pt>
                <c:pt idx="67">
                  <c:v>250</c:v>
                </c:pt>
                <c:pt idx="68">
                  <c:v>425</c:v>
                </c:pt>
                <c:pt idx="69">
                  <c:v>756</c:v>
                </c:pt>
                <c:pt idx="70">
                  <c:v>937</c:v>
                </c:pt>
                <c:pt idx="71">
                  <c:v>154</c:v>
                </c:pt>
                <c:pt idx="72">
                  <c:v>5</c:v>
                </c:pt>
                <c:pt idx="73">
                  <c:v>1</c:v>
                </c:pt>
                <c:pt idx="74">
                  <c:v>0</c:v>
                </c:pt>
                <c:pt idx="75">
                  <c:v>369</c:v>
                </c:pt>
                <c:pt idx="76">
                  <c:v>980</c:v>
                </c:pt>
                <c:pt idx="77">
                  <c:v>669</c:v>
                </c:pt>
                <c:pt idx="78">
                  <c:v>589</c:v>
                </c:pt>
                <c:pt idx="79">
                  <c:v>912</c:v>
                </c:pt>
                <c:pt idx="80">
                  <c:v>836</c:v>
                </c:pt>
                <c:pt idx="81">
                  <c:v>543</c:v>
                </c:pt>
                <c:pt idx="82">
                  <c:v>534</c:v>
                </c:pt>
                <c:pt idx="83">
                  <c:v>787</c:v>
                </c:pt>
                <c:pt idx="84">
                  <c:v>920</c:v>
                </c:pt>
                <c:pt idx="85">
                  <c:v>464</c:v>
                </c:pt>
                <c:pt idx="86">
                  <c:v>371</c:v>
                </c:pt>
                <c:pt idx="87">
                  <c:v>477</c:v>
                </c:pt>
                <c:pt idx="88">
                  <c:v>791</c:v>
                </c:pt>
                <c:pt idx="89">
                  <c:v>910</c:v>
                </c:pt>
                <c:pt idx="90">
                  <c:v>585</c:v>
                </c:pt>
                <c:pt idx="91">
                  <c:v>226</c:v>
                </c:pt>
                <c:pt idx="92">
                  <c:v>932</c:v>
                </c:pt>
                <c:pt idx="93">
                  <c:v>355</c:v>
                </c:pt>
                <c:pt idx="94">
                  <c:v>764</c:v>
                </c:pt>
                <c:pt idx="95">
                  <c:v>980</c:v>
                </c:pt>
                <c:pt idx="96">
                  <c:v>1236</c:v>
                </c:pt>
                <c:pt idx="97">
                  <c:v>1004</c:v>
                </c:pt>
                <c:pt idx="98">
                  <c:v>789</c:v>
                </c:pt>
                <c:pt idx="99">
                  <c:v>855</c:v>
                </c:pt>
                <c:pt idx="100">
                  <c:v>541</c:v>
                </c:pt>
                <c:pt idx="101">
                  <c:v>341</c:v>
                </c:pt>
                <c:pt idx="102">
                  <c:v>544</c:v>
                </c:pt>
                <c:pt idx="103">
                  <c:v>1120</c:v>
                </c:pt>
                <c:pt idx="104">
                  <c:v>1722</c:v>
                </c:pt>
                <c:pt idx="105">
                  <c:v>216</c:v>
                </c:pt>
                <c:pt idx="106">
                  <c:v>3</c:v>
                </c:pt>
                <c:pt idx="107">
                  <c:v>8</c:v>
                </c:pt>
                <c:pt idx="108">
                  <c:v>477</c:v>
                </c:pt>
                <c:pt idx="109">
                  <c:v>428</c:v>
                </c:pt>
                <c:pt idx="110">
                  <c:v>1230</c:v>
                </c:pt>
                <c:pt idx="111">
                  <c:v>1050</c:v>
                </c:pt>
                <c:pt idx="112">
                  <c:v>785</c:v>
                </c:pt>
                <c:pt idx="113">
                  <c:v>392</c:v>
                </c:pt>
                <c:pt idx="114">
                  <c:v>615</c:v>
                </c:pt>
                <c:pt idx="115">
                  <c:v>660</c:v>
                </c:pt>
                <c:pt idx="116">
                  <c:v>435</c:v>
                </c:pt>
                <c:pt idx="117">
                  <c:v>519</c:v>
                </c:pt>
                <c:pt idx="118">
                  <c:v>658</c:v>
                </c:pt>
                <c:pt idx="119">
                  <c:v>367</c:v>
                </c:pt>
                <c:pt idx="120">
                  <c:v>756</c:v>
                </c:pt>
                <c:pt idx="121">
                  <c:v>877</c:v>
                </c:pt>
                <c:pt idx="122">
                  <c:v>1316</c:v>
                </c:pt>
                <c:pt idx="123">
                  <c:v>928</c:v>
                </c:pt>
                <c:pt idx="124">
                  <c:v>1342</c:v>
                </c:pt>
                <c:pt idx="125">
                  <c:v>1116</c:v>
                </c:pt>
                <c:pt idx="126">
                  <c:v>500</c:v>
                </c:pt>
                <c:pt idx="127">
                  <c:v>1211</c:v>
                </c:pt>
                <c:pt idx="128">
                  <c:v>1445</c:v>
                </c:pt>
                <c:pt idx="129">
                  <c:v>1833</c:v>
                </c:pt>
                <c:pt idx="130">
                  <c:v>2077</c:v>
                </c:pt>
                <c:pt idx="131">
                  <c:v>831</c:v>
                </c:pt>
                <c:pt idx="132">
                  <c:v>1173</c:v>
                </c:pt>
                <c:pt idx="133">
                  <c:v>1108</c:v>
                </c:pt>
                <c:pt idx="134">
                  <c:v>1309</c:v>
                </c:pt>
                <c:pt idx="135">
                  <c:v>1102</c:v>
                </c:pt>
                <c:pt idx="136">
                  <c:v>893</c:v>
                </c:pt>
                <c:pt idx="137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F-4F92-8ECF-A2CB64C5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503440"/>
        <c:axId val="550494320"/>
      </c:lineChart>
      <c:catAx>
        <c:axId val="55050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94320"/>
        <c:crosses val="autoZero"/>
        <c:auto val="1"/>
        <c:lblAlgn val="ctr"/>
        <c:lblOffset val="100"/>
        <c:noMultiLvlLbl val="0"/>
      </c:catAx>
      <c:valAx>
        <c:axId val="5504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0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dashboard!$C$14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dashboard!$B$15:$B$16</c:f>
              <c:strCache>
                <c:ptCount val="2"/>
                <c:pt idx="0">
                  <c:v>Actual</c:v>
                </c:pt>
                <c:pt idx="1">
                  <c:v>Regression</c:v>
                </c:pt>
              </c:strCache>
            </c:strRef>
          </c:cat>
          <c:val>
            <c:numRef>
              <c:f>dashboard!$C$15:$C$16</c:f>
              <c:numCache>
                <c:formatCode>0.00</c:formatCode>
                <c:ptCount val="2"/>
                <c:pt idx="0">
                  <c:v>928</c:v>
                </c:pt>
                <c:pt idx="1">
                  <c:v>569.47080000000005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990-92CC-B0EEB1075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492880"/>
        <c:axId val="5504799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dashboard!$D$14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dashboard!$B$15:$B$16</c15:sqref>
                        </c15:formulaRef>
                      </c:ext>
                    </c:extLst>
                    <c:strCache>
                      <c:ptCount val="2"/>
                      <c:pt idx="0">
                        <c:v>Actual</c:v>
                      </c:pt>
                      <c:pt idx="1">
                        <c:v>Regression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dashboard!$D$15:$D$16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9CD-4990-92CC-B0EEB1075B5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dashboard!$E$14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dashboard!$B$15:$B$16</c15:sqref>
                        </c15:formulaRef>
                      </c:ext>
                    </c:extLst>
                    <c:strCache>
                      <c:ptCount val="2"/>
                      <c:pt idx="0">
                        <c:v>Actual</c:v>
                      </c:pt>
                      <c:pt idx="1">
                        <c:v>Regression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dashboard!$E$15:$E$16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CBF-4119-8F76-E72063BD5871}"/>
                  </c:ext>
                </c:extLst>
              </c15:ser>
            </c15:filteredBarSeries>
          </c:ext>
        </c:extLst>
      </c:barChart>
      <c:catAx>
        <c:axId val="55049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9920"/>
        <c:crosses val="autoZero"/>
        <c:auto val="1"/>
        <c:lblAlgn val="ctr"/>
        <c:lblOffset val="100"/>
        <c:noMultiLvlLbl val="0"/>
      </c:catAx>
      <c:valAx>
        <c:axId val="5504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9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dashboard!$B$22:$B$23</c:f>
              <c:strCache>
                <c:ptCount val="2"/>
                <c:pt idx="0">
                  <c:v>ME</c:v>
                </c:pt>
                <c:pt idx="1">
                  <c:v>MAD</c:v>
                </c:pt>
              </c:strCache>
            </c:strRef>
          </c:cat>
          <c:val>
            <c:numRef>
              <c:f>dashboard!$D$22:$D$23</c:f>
              <c:numCache>
                <c:formatCode>0.00</c:formatCode>
                <c:ptCount val="2"/>
                <c:pt idx="0">
                  <c:v>84.677034782608729</c:v>
                </c:pt>
                <c:pt idx="1">
                  <c:v>330.14415652173886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B9-4679-87C3-FEE539370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08773120"/>
        <c:axId val="20087707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dashboard!$B$22:$B$23</c15:sqref>
                        </c15:formulaRef>
                      </c:ext>
                    </c:extLst>
                    <c:strCache>
                      <c:ptCount val="2"/>
                      <c:pt idx="0">
                        <c:v>ME</c:v>
                      </c:pt>
                      <c:pt idx="1">
                        <c:v>MAD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dashboard!$C$22:$C$23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4B9-4679-87C3-FEE5393701FC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dashboard!$B$22:$B$23</c15:sqref>
                        </c15:formulaRef>
                      </c:ext>
                    </c:extLst>
                    <c:strCache>
                      <c:ptCount val="2"/>
                      <c:pt idx="0">
                        <c:v>ME</c:v>
                      </c:pt>
                      <c:pt idx="1">
                        <c:v>MAD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dashboard!$E$22:$E$23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B9-4679-87C3-FEE5393701FC}"/>
                  </c:ext>
                </c:extLst>
              </c15:ser>
            </c15:filteredBarSeries>
          </c:ext>
        </c:extLst>
      </c:barChart>
      <c:catAx>
        <c:axId val="200877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770720"/>
        <c:crosses val="autoZero"/>
        <c:auto val="1"/>
        <c:lblAlgn val="ctr"/>
        <c:lblOffset val="100"/>
        <c:noMultiLvlLbl val="0"/>
      </c:catAx>
      <c:valAx>
        <c:axId val="20087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77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dashboard!$B$20:$B$21</c:f>
              <c:strCache>
                <c:ptCount val="2"/>
                <c:pt idx="0">
                  <c:v>FE</c:v>
                </c:pt>
                <c:pt idx="1">
                  <c:v>Abs FE</c:v>
                </c:pt>
              </c:strCache>
            </c:strRef>
          </c:cat>
          <c:val>
            <c:numRef>
              <c:f>dashboard!$D$20:$D$21</c:f>
              <c:numCache>
                <c:formatCode>0.00</c:formatCode>
                <c:ptCount val="2"/>
                <c:pt idx="0">
                  <c:v>358.52919999999995</c:v>
                </c:pt>
                <c:pt idx="1">
                  <c:v>358.52919999999995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2-41F7-89B9-A55DE859E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930352"/>
        <c:axId val="12959313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dashboard!$B$20:$B$21</c15:sqref>
                        </c15:formulaRef>
                      </c:ext>
                    </c:extLst>
                    <c:strCache>
                      <c:ptCount val="2"/>
                      <c:pt idx="0">
                        <c:v>FE</c:v>
                      </c:pt>
                      <c:pt idx="1">
                        <c:v>Abs FE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dashboard!$C$20:$C$21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8A2-41F7-89B9-A55DE859E0A2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dashboard!$B$20:$B$21</c15:sqref>
                        </c15:formulaRef>
                      </c:ext>
                    </c:extLst>
                    <c:strCache>
                      <c:ptCount val="2"/>
                      <c:pt idx="0">
                        <c:v>FE</c:v>
                      </c:pt>
                      <c:pt idx="1">
                        <c:v>Abs FE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dashboard!$E$20:$E$21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8A2-41F7-89B9-A55DE859E0A2}"/>
                  </c:ext>
                </c:extLst>
              </c15:ser>
            </c15:filteredBarSeries>
          </c:ext>
        </c:extLst>
      </c:barChart>
      <c:catAx>
        <c:axId val="129593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31312"/>
        <c:crosses val="autoZero"/>
        <c:auto val="1"/>
        <c:lblAlgn val="ctr"/>
        <c:lblOffset val="100"/>
        <c:noMultiLvlLbl val="0"/>
      </c:catAx>
      <c:valAx>
        <c:axId val="12959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3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Actual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'hidden table'!$D$3:$D$140</c:f>
              <c:numCache>
                <c:formatCode>General</c:formatCode>
                <c:ptCount val="138"/>
                <c:pt idx="0">
                  <c:v>222</c:v>
                </c:pt>
                <c:pt idx="1">
                  <c:v>1143</c:v>
                </c:pt>
                <c:pt idx="2">
                  <c:v>775</c:v>
                </c:pt>
                <c:pt idx="3">
                  <c:v>869</c:v>
                </c:pt>
                <c:pt idx="4">
                  <c:v>1451</c:v>
                </c:pt>
                <c:pt idx="5">
                  <c:v>684</c:v>
                </c:pt>
                <c:pt idx="6">
                  <c:v>329</c:v>
                </c:pt>
                <c:pt idx="7">
                  <c:v>369</c:v>
                </c:pt>
                <c:pt idx="8">
                  <c:v>362</c:v>
                </c:pt>
                <c:pt idx="9">
                  <c:v>482</c:v>
                </c:pt>
                <c:pt idx="10">
                  <c:v>1218</c:v>
                </c:pt>
                <c:pt idx="11">
                  <c:v>696</c:v>
                </c:pt>
                <c:pt idx="12">
                  <c:v>476</c:v>
                </c:pt>
                <c:pt idx="13">
                  <c:v>724</c:v>
                </c:pt>
                <c:pt idx="14">
                  <c:v>551</c:v>
                </c:pt>
                <c:pt idx="15">
                  <c:v>411</c:v>
                </c:pt>
                <c:pt idx="16">
                  <c:v>349</c:v>
                </c:pt>
                <c:pt idx="17">
                  <c:v>545</c:v>
                </c:pt>
                <c:pt idx="18">
                  <c:v>648</c:v>
                </c:pt>
                <c:pt idx="19">
                  <c:v>628</c:v>
                </c:pt>
                <c:pt idx="20">
                  <c:v>595</c:v>
                </c:pt>
                <c:pt idx="21">
                  <c:v>371</c:v>
                </c:pt>
                <c:pt idx="22">
                  <c:v>1275</c:v>
                </c:pt>
                <c:pt idx="23">
                  <c:v>502</c:v>
                </c:pt>
                <c:pt idx="24">
                  <c:v>282</c:v>
                </c:pt>
                <c:pt idx="25">
                  <c:v>487</c:v>
                </c:pt>
                <c:pt idx="26">
                  <c:v>824</c:v>
                </c:pt>
                <c:pt idx="27">
                  <c:v>325</c:v>
                </c:pt>
                <c:pt idx="28">
                  <c:v>0</c:v>
                </c:pt>
                <c:pt idx="29">
                  <c:v>26</c:v>
                </c:pt>
                <c:pt idx="30">
                  <c:v>224</c:v>
                </c:pt>
                <c:pt idx="31">
                  <c:v>333</c:v>
                </c:pt>
                <c:pt idx="32">
                  <c:v>1</c:v>
                </c:pt>
                <c:pt idx="33">
                  <c:v>789</c:v>
                </c:pt>
                <c:pt idx="34">
                  <c:v>227</c:v>
                </c:pt>
                <c:pt idx="35">
                  <c:v>0</c:v>
                </c:pt>
                <c:pt idx="36">
                  <c:v>664</c:v>
                </c:pt>
                <c:pt idx="37">
                  <c:v>486</c:v>
                </c:pt>
                <c:pt idx="38">
                  <c:v>1518</c:v>
                </c:pt>
                <c:pt idx="39">
                  <c:v>819</c:v>
                </c:pt>
                <c:pt idx="40">
                  <c:v>567</c:v>
                </c:pt>
                <c:pt idx="41">
                  <c:v>584</c:v>
                </c:pt>
                <c:pt idx="42">
                  <c:v>569</c:v>
                </c:pt>
                <c:pt idx="43">
                  <c:v>663</c:v>
                </c:pt>
                <c:pt idx="44">
                  <c:v>902</c:v>
                </c:pt>
                <c:pt idx="45">
                  <c:v>389</c:v>
                </c:pt>
                <c:pt idx="46">
                  <c:v>14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628</c:v>
                </c:pt>
                <c:pt idx="51">
                  <c:v>212</c:v>
                </c:pt>
                <c:pt idx="52">
                  <c:v>170</c:v>
                </c:pt>
                <c:pt idx="53">
                  <c:v>137</c:v>
                </c:pt>
                <c:pt idx="54">
                  <c:v>584</c:v>
                </c:pt>
                <c:pt idx="55">
                  <c:v>532</c:v>
                </c:pt>
                <c:pt idx="56">
                  <c:v>437</c:v>
                </c:pt>
                <c:pt idx="57">
                  <c:v>777</c:v>
                </c:pt>
                <c:pt idx="58">
                  <c:v>802</c:v>
                </c:pt>
                <c:pt idx="59">
                  <c:v>480</c:v>
                </c:pt>
                <c:pt idx="60">
                  <c:v>321</c:v>
                </c:pt>
                <c:pt idx="61">
                  <c:v>317</c:v>
                </c:pt>
                <c:pt idx="62">
                  <c:v>345</c:v>
                </c:pt>
                <c:pt idx="63">
                  <c:v>793</c:v>
                </c:pt>
                <c:pt idx="64">
                  <c:v>1484</c:v>
                </c:pt>
                <c:pt idx="65">
                  <c:v>679</c:v>
                </c:pt>
                <c:pt idx="66">
                  <c:v>327</c:v>
                </c:pt>
                <c:pt idx="67">
                  <c:v>250</c:v>
                </c:pt>
                <c:pt idx="68">
                  <c:v>425</c:v>
                </c:pt>
                <c:pt idx="69">
                  <c:v>756</c:v>
                </c:pt>
                <c:pt idx="70">
                  <c:v>937</c:v>
                </c:pt>
                <c:pt idx="71">
                  <c:v>154</c:v>
                </c:pt>
                <c:pt idx="72">
                  <c:v>5</c:v>
                </c:pt>
                <c:pt idx="73">
                  <c:v>1</c:v>
                </c:pt>
                <c:pt idx="74">
                  <c:v>0</c:v>
                </c:pt>
                <c:pt idx="75">
                  <c:v>369</c:v>
                </c:pt>
                <c:pt idx="76">
                  <c:v>980</c:v>
                </c:pt>
                <c:pt idx="77">
                  <c:v>669</c:v>
                </c:pt>
                <c:pt idx="78">
                  <c:v>589</c:v>
                </c:pt>
                <c:pt idx="79">
                  <c:v>912</c:v>
                </c:pt>
                <c:pt idx="80">
                  <c:v>836</c:v>
                </c:pt>
                <c:pt idx="81">
                  <c:v>543</c:v>
                </c:pt>
                <c:pt idx="82">
                  <c:v>534</c:v>
                </c:pt>
                <c:pt idx="83">
                  <c:v>787</c:v>
                </c:pt>
                <c:pt idx="84">
                  <c:v>920</c:v>
                </c:pt>
                <c:pt idx="85">
                  <c:v>464</c:v>
                </c:pt>
                <c:pt idx="86">
                  <c:v>371</c:v>
                </c:pt>
                <c:pt idx="87">
                  <c:v>477</c:v>
                </c:pt>
                <c:pt idx="88">
                  <c:v>791</c:v>
                </c:pt>
                <c:pt idx="89">
                  <c:v>910</c:v>
                </c:pt>
                <c:pt idx="90">
                  <c:v>585</c:v>
                </c:pt>
                <c:pt idx="91">
                  <c:v>226</c:v>
                </c:pt>
                <c:pt idx="92">
                  <c:v>932</c:v>
                </c:pt>
                <c:pt idx="93">
                  <c:v>355</c:v>
                </c:pt>
                <c:pt idx="94">
                  <c:v>764</c:v>
                </c:pt>
                <c:pt idx="95">
                  <c:v>980</c:v>
                </c:pt>
                <c:pt idx="96">
                  <c:v>1236</c:v>
                </c:pt>
                <c:pt idx="97">
                  <c:v>1004</c:v>
                </c:pt>
                <c:pt idx="98">
                  <c:v>789</c:v>
                </c:pt>
                <c:pt idx="99">
                  <c:v>855</c:v>
                </c:pt>
                <c:pt idx="100">
                  <c:v>541</c:v>
                </c:pt>
                <c:pt idx="101">
                  <c:v>341</c:v>
                </c:pt>
                <c:pt idx="102">
                  <c:v>544</c:v>
                </c:pt>
                <c:pt idx="103">
                  <c:v>1120</c:v>
                </c:pt>
                <c:pt idx="104">
                  <c:v>1722</c:v>
                </c:pt>
                <c:pt idx="105">
                  <c:v>216</c:v>
                </c:pt>
                <c:pt idx="106">
                  <c:v>3</c:v>
                </c:pt>
                <c:pt idx="107">
                  <c:v>8</c:v>
                </c:pt>
                <c:pt idx="108">
                  <c:v>477</c:v>
                </c:pt>
                <c:pt idx="109">
                  <c:v>428</c:v>
                </c:pt>
                <c:pt idx="110">
                  <c:v>1230</c:v>
                </c:pt>
                <c:pt idx="111">
                  <c:v>1050</c:v>
                </c:pt>
                <c:pt idx="112">
                  <c:v>785</c:v>
                </c:pt>
                <c:pt idx="113">
                  <c:v>392</c:v>
                </c:pt>
                <c:pt idx="114">
                  <c:v>615</c:v>
                </c:pt>
                <c:pt idx="115">
                  <c:v>660</c:v>
                </c:pt>
                <c:pt idx="116">
                  <c:v>435</c:v>
                </c:pt>
                <c:pt idx="117">
                  <c:v>519</c:v>
                </c:pt>
                <c:pt idx="118">
                  <c:v>658</c:v>
                </c:pt>
                <c:pt idx="119">
                  <c:v>367</c:v>
                </c:pt>
                <c:pt idx="120">
                  <c:v>756</c:v>
                </c:pt>
                <c:pt idx="121">
                  <c:v>877</c:v>
                </c:pt>
                <c:pt idx="122">
                  <c:v>1316</c:v>
                </c:pt>
                <c:pt idx="123">
                  <c:v>928</c:v>
                </c:pt>
                <c:pt idx="124">
                  <c:v>1342</c:v>
                </c:pt>
                <c:pt idx="125">
                  <c:v>1116</c:v>
                </c:pt>
                <c:pt idx="126">
                  <c:v>500</c:v>
                </c:pt>
                <c:pt idx="127">
                  <c:v>1211</c:v>
                </c:pt>
                <c:pt idx="128">
                  <c:v>1445</c:v>
                </c:pt>
                <c:pt idx="129">
                  <c:v>1833</c:v>
                </c:pt>
                <c:pt idx="130">
                  <c:v>2077</c:v>
                </c:pt>
                <c:pt idx="131">
                  <c:v>831</c:v>
                </c:pt>
                <c:pt idx="132">
                  <c:v>1173</c:v>
                </c:pt>
                <c:pt idx="133">
                  <c:v>1108</c:v>
                </c:pt>
                <c:pt idx="134">
                  <c:v>1309</c:v>
                </c:pt>
                <c:pt idx="135">
                  <c:v>1102</c:v>
                </c:pt>
                <c:pt idx="136">
                  <c:v>893</c:v>
                </c:pt>
                <c:pt idx="137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3-471B-B773-645B243DA55B}"/>
            </c:ext>
          </c:extLst>
        </c:ser>
        <c:ser>
          <c:idx val="2"/>
          <c:order val="2"/>
          <c:tx>
            <c:v>Forecast Values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'hidden table'!$E$3:$E$140</c:f>
              <c:numCache>
                <c:formatCode>General</c:formatCode>
                <c:ptCount val="138"/>
                <c:pt idx="0">
                  <c:v>703.20979999999997</c:v>
                </c:pt>
                <c:pt idx="1">
                  <c:v>693.86440000000005</c:v>
                </c:pt>
                <c:pt idx="2">
                  <c:v>684.7038</c:v>
                </c:pt>
                <c:pt idx="3">
                  <c:v>675.72800000000007</c:v>
                </c:pt>
                <c:pt idx="4">
                  <c:v>666.93700000000001</c:v>
                </c:pt>
                <c:pt idx="5">
                  <c:v>658.33079999999995</c:v>
                </c:pt>
                <c:pt idx="6">
                  <c:v>649.90940000000001</c:v>
                </c:pt>
                <c:pt idx="7">
                  <c:v>641.67280000000005</c:v>
                </c:pt>
                <c:pt idx="8">
                  <c:v>633.62099999999998</c:v>
                </c:pt>
                <c:pt idx="9">
                  <c:v>625.75400000000002</c:v>
                </c:pt>
                <c:pt idx="10">
                  <c:v>618.07179999999994</c:v>
                </c:pt>
                <c:pt idx="11">
                  <c:v>610.57439999999997</c:v>
                </c:pt>
                <c:pt idx="12">
                  <c:v>603.26179999999999</c:v>
                </c:pt>
                <c:pt idx="13">
                  <c:v>596.13400000000001</c:v>
                </c:pt>
                <c:pt idx="14">
                  <c:v>589.19100000000003</c:v>
                </c:pt>
                <c:pt idx="15">
                  <c:v>582.43280000000004</c:v>
                </c:pt>
                <c:pt idx="16">
                  <c:v>575.85940000000005</c:v>
                </c:pt>
                <c:pt idx="17">
                  <c:v>569.47080000000005</c:v>
                </c:pt>
                <c:pt idx="18">
                  <c:v>563.26700000000005</c:v>
                </c:pt>
                <c:pt idx="19">
                  <c:v>557.24800000000005</c:v>
                </c:pt>
                <c:pt idx="20">
                  <c:v>551.41380000000004</c:v>
                </c:pt>
                <c:pt idx="21">
                  <c:v>545.76440000000002</c:v>
                </c:pt>
                <c:pt idx="22">
                  <c:v>540.2998</c:v>
                </c:pt>
                <c:pt idx="23">
                  <c:v>535.02</c:v>
                </c:pt>
                <c:pt idx="24">
                  <c:v>529.92499999999995</c:v>
                </c:pt>
                <c:pt idx="25">
                  <c:v>525.01480000000004</c:v>
                </c:pt>
                <c:pt idx="26">
                  <c:v>520.2894</c:v>
                </c:pt>
                <c:pt idx="27">
                  <c:v>515.74880000000007</c:v>
                </c:pt>
                <c:pt idx="28">
                  <c:v>511.39299999999997</c:v>
                </c:pt>
                <c:pt idx="29">
                  <c:v>507.22199999999998</c:v>
                </c:pt>
                <c:pt idx="30">
                  <c:v>503.23579999999998</c:v>
                </c:pt>
                <c:pt idx="31">
                  <c:v>499.43439999999998</c:v>
                </c:pt>
                <c:pt idx="32">
                  <c:v>495.81780000000003</c:v>
                </c:pt>
                <c:pt idx="33">
                  <c:v>492.38599999999997</c:v>
                </c:pt>
                <c:pt idx="34">
                  <c:v>489.13900000000001</c:v>
                </c:pt>
                <c:pt idx="35">
                  <c:v>486.07679999999999</c:v>
                </c:pt>
                <c:pt idx="36">
                  <c:v>483.19939999999997</c:v>
                </c:pt>
                <c:pt idx="37">
                  <c:v>480.5068</c:v>
                </c:pt>
                <c:pt idx="38">
                  <c:v>477.99900000000002</c:v>
                </c:pt>
                <c:pt idx="39">
                  <c:v>475.67600000000004</c:v>
                </c:pt>
                <c:pt idx="40">
                  <c:v>473.53779999999995</c:v>
                </c:pt>
                <c:pt idx="41">
                  <c:v>471.58439999999996</c:v>
                </c:pt>
                <c:pt idx="42">
                  <c:v>469.81580000000002</c:v>
                </c:pt>
                <c:pt idx="43">
                  <c:v>468.23199999999997</c:v>
                </c:pt>
                <c:pt idx="44">
                  <c:v>466.83299999999997</c:v>
                </c:pt>
                <c:pt idx="45">
                  <c:v>465.61879999999996</c:v>
                </c:pt>
                <c:pt idx="46">
                  <c:v>464.58939999999996</c:v>
                </c:pt>
                <c:pt idx="47">
                  <c:v>463.74479999999994</c:v>
                </c:pt>
                <c:pt idx="48">
                  <c:v>463.08499999999998</c:v>
                </c:pt>
                <c:pt idx="49">
                  <c:v>462.61</c:v>
                </c:pt>
                <c:pt idx="50">
                  <c:v>462.31979999999999</c:v>
                </c:pt>
                <c:pt idx="51">
                  <c:v>462.21439999999996</c:v>
                </c:pt>
                <c:pt idx="52">
                  <c:v>462.29379999999998</c:v>
                </c:pt>
                <c:pt idx="53">
                  <c:v>703.20979999999997</c:v>
                </c:pt>
                <c:pt idx="54">
                  <c:v>693.86440000000005</c:v>
                </c:pt>
                <c:pt idx="55">
                  <c:v>684.7038</c:v>
                </c:pt>
                <c:pt idx="56">
                  <c:v>675.72800000000007</c:v>
                </c:pt>
                <c:pt idx="57">
                  <c:v>666.93700000000001</c:v>
                </c:pt>
                <c:pt idx="58">
                  <c:v>658.33079999999995</c:v>
                </c:pt>
                <c:pt idx="59">
                  <c:v>649.90940000000001</c:v>
                </c:pt>
                <c:pt idx="60">
                  <c:v>641.67280000000005</c:v>
                </c:pt>
                <c:pt idx="61">
                  <c:v>633.62099999999998</c:v>
                </c:pt>
                <c:pt idx="62">
                  <c:v>625.75400000000002</c:v>
                </c:pt>
                <c:pt idx="63">
                  <c:v>618.07179999999994</c:v>
                </c:pt>
                <c:pt idx="64">
                  <c:v>610.57439999999997</c:v>
                </c:pt>
                <c:pt idx="65">
                  <c:v>603.26179999999999</c:v>
                </c:pt>
                <c:pt idx="66">
                  <c:v>596.13400000000001</c:v>
                </c:pt>
                <c:pt idx="67">
                  <c:v>589.19100000000003</c:v>
                </c:pt>
                <c:pt idx="68">
                  <c:v>582.43280000000004</c:v>
                </c:pt>
                <c:pt idx="69">
                  <c:v>575.85940000000005</c:v>
                </c:pt>
                <c:pt idx="70">
                  <c:v>569.47080000000005</c:v>
                </c:pt>
                <c:pt idx="71">
                  <c:v>563.26700000000005</c:v>
                </c:pt>
                <c:pt idx="72">
                  <c:v>557.24800000000005</c:v>
                </c:pt>
                <c:pt idx="73">
                  <c:v>551.41380000000004</c:v>
                </c:pt>
                <c:pt idx="74">
                  <c:v>545.76440000000002</c:v>
                </c:pt>
                <c:pt idx="75">
                  <c:v>540.2998</c:v>
                </c:pt>
                <c:pt idx="76">
                  <c:v>535.02</c:v>
                </c:pt>
                <c:pt idx="77">
                  <c:v>529.92499999999995</c:v>
                </c:pt>
                <c:pt idx="78">
                  <c:v>525.01480000000004</c:v>
                </c:pt>
                <c:pt idx="79">
                  <c:v>520.2894</c:v>
                </c:pt>
                <c:pt idx="80">
                  <c:v>515.74880000000007</c:v>
                </c:pt>
                <c:pt idx="81">
                  <c:v>511.39299999999997</c:v>
                </c:pt>
                <c:pt idx="82">
                  <c:v>507.22199999999998</c:v>
                </c:pt>
                <c:pt idx="83">
                  <c:v>503.23579999999998</c:v>
                </c:pt>
                <c:pt idx="84">
                  <c:v>499.43439999999998</c:v>
                </c:pt>
                <c:pt idx="85">
                  <c:v>495.81780000000003</c:v>
                </c:pt>
                <c:pt idx="86">
                  <c:v>492.38599999999997</c:v>
                </c:pt>
                <c:pt idx="87">
                  <c:v>489.13900000000001</c:v>
                </c:pt>
                <c:pt idx="88">
                  <c:v>486.07679999999999</c:v>
                </c:pt>
                <c:pt idx="89">
                  <c:v>483.19939999999997</c:v>
                </c:pt>
                <c:pt idx="90">
                  <c:v>480.5068</c:v>
                </c:pt>
                <c:pt idx="91">
                  <c:v>477.99900000000002</c:v>
                </c:pt>
                <c:pt idx="92">
                  <c:v>475.67600000000004</c:v>
                </c:pt>
                <c:pt idx="93">
                  <c:v>473.53779999999995</c:v>
                </c:pt>
                <c:pt idx="94">
                  <c:v>471.58439999999996</c:v>
                </c:pt>
                <c:pt idx="95">
                  <c:v>469.81580000000002</c:v>
                </c:pt>
                <c:pt idx="96">
                  <c:v>468.23199999999997</c:v>
                </c:pt>
                <c:pt idx="97">
                  <c:v>466.83299999999997</c:v>
                </c:pt>
                <c:pt idx="98">
                  <c:v>465.61879999999996</c:v>
                </c:pt>
                <c:pt idx="99">
                  <c:v>464.58939999999996</c:v>
                </c:pt>
                <c:pt idx="100">
                  <c:v>463.74479999999994</c:v>
                </c:pt>
                <c:pt idx="101">
                  <c:v>463.08499999999998</c:v>
                </c:pt>
                <c:pt idx="102">
                  <c:v>462.61</c:v>
                </c:pt>
                <c:pt idx="103">
                  <c:v>462.31979999999999</c:v>
                </c:pt>
                <c:pt idx="104">
                  <c:v>462.21439999999996</c:v>
                </c:pt>
                <c:pt idx="105">
                  <c:v>462.29379999999998</c:v>
                </c:pt>
                <c:pt idx="106" formatCode="0.00">
                  <c:v>703.20979999999997</c:v>
                </c:pt>
                <c:pt idx="107" formatCode="0.00">
                  <c:v>693.86440000000005</c:v>
                </c:pt>
                <c:pt idx="108" formatCode="0.00">
                  <c:v>684.7038</c:v>
                </c:pt>
                <c:pt idx="109" formatCode="0.00">
                  <c:v>675.72800000000007</c:v>
                </c:pt>
                <c:pt idx="110" formatCode="0.00">
                  <c:v>666.93700000000001</c:v>
                </c:pt>
                <c:pt idx="111" formatCode="0.00">
                  <c:v>658.33079999999995</c:v>
                </c:pt>
                <c:pt idx="112" formatCode="0.00">
                  <c:v>649.90940000000001</c:v>
                </c:pt>
                <c:pt idx="113" formatCode="0.00">
                  <c:v>641.67280000000005</c:v>
                </c:pt>
                <c:pt idx="114" formatCode="0.00">
                  <c:v>633.62099999999998</c:v>
                </c:pt>
                <c:pt idx="115" formatCode="0.00">
                  <c:v>625.75400000000002</c:v>
                </c:pt>
                <c:pt idx="116" formatCode="0.00">
                  <c:v>618.07179999999994</c:v>
                </c:pt>
                <c:pt idx="117" formatCode="0.00">
                  <c:v>610.57439999999997</c:v>
                </c:pt>
                <c:pt idx="118" formatCode="0.00">
                  <c:v>603.26179999999999</c:v>
                </c:pt>
                <c:pt idx="119" formatCode="0.00">
                  <c:v>596.13400000000001</c:v>
                </c:pt>
                <c:pt idx="120" formatCode="0.00">
                  <c:v>589.19100000000003</c:v>
                </c:pt>
                <c:pt idx="121" formatCode="0.00">
                  <c:v>582.43280000000004</c:v>
                </c:pt>
                <c:pt idx="122" formatCode="0.00">
                  <c:v>575.85940000000005</c:v>
                </c:pt>
                <c:pt idx="123" formatCode="0.00">
                  <c:v>569.47080000000005</c:v>
                </c:pt>
                <c:pt idx="124" formatCode="0.00">
                  <c:v>563.26700000000005</c:v>
                </c:pt>
                <c:pt idx="125" formatCode="0.00">
                  <c:v>557.24800000000005</c:v>
                </c:pt>
                <c:pt idx="126" formatCode="0.00">
                  <c:v>551.41380000000004</c:v>
                </c:pt>
                <c:pt idx="127" formatCode="0.00">
                  <c:v>545.76440000000002</c:v>
                </c:pt>
                <c:pt idx="128" formatCode="0.00">
                  <c:v>540.2998</c:v>
                </c:pt>
                <c:pt idx="129" formatCode="0.00">
                  <c:v>535.02</c:v>
                </c:pt>
                <c:pt idx="130" formatCode="0.00">
                  <c:v>529.92499999999995</c:v>
                </c:pt>
                <c:pt idx="131" formatCode="0.00">
                  <c:v>525.01480000000004</c:v>
                </c:pt>
                <c:pt idx="132" formatCode="0.00">
                  <c:v>520.2894</c:v>
                </c:pt>
                <c:pt idx="133" formatCode="0.00">
                  <c:v>515.74880000000007</c:v>
                </c:pt>
                <c:pt idx="134" formatCode="0.00">
                  <c:v>511.39299999999997</c:v>
                </c:pt>
                <c:pt idx="135" formatCode="0.00">
                  <c:v>507.22199999999998</c:v>
                </c:pt>
                <c:pt idx="136" formatCode="0.00">
                  <c:v>503.23579999999998</c:v>
                </c:pt>
                <c:pt idx="137" formatCode="0.00">
                  <c:v>499.43439999999998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3-471B-B773-645B243DA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028224"/>
        <c:axId val="2089026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WeekRange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0B3-471B-B773-645B243DA5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YearRange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table'!$B$3:$B$140</c15:sqref>
                        </c15:formulaRef>
                      </c:ext>
                    </c:extLst>
                    <c:numCache>
                      <c:formatCode>0</c:formatCode>
                      <c:ptCount val="138"/>
                      <c:pt idx="0">
                        <c:v>2014</c:v>
                      </c:pt>
                      <c:pt idx="1">
                        <c:v>2014</c:v>
                      </c:pt>
                      <c:pt idx="2">
                        <c:v>2014</c:v>
                      </c:pt>
                      <c:pt idx="3">
                        <c:v>2014</c:v>
                      </c:pt>
                      <c:pt idx="4">
                        <c:v>2014</c:v>
                      </c:pt>
                      <c:pt idx="5">
                        <c:v>2014</c:v>
                      </c:pt>
                      <c:pt idx="6">
                        <c:v>2014</c:v>
                      </c:pt>
                      <c:pt idx="7">
                        <c:v>2014</c:v>
                      </c:pt>
                      <c:pt idx="8">
                        <c:v>2014</c:v>
                      </c:pt>
                      <c:pt idx="9">
                        <c:v>2014</c:v>
                      </c:pt>
                      <c:pt idx="10">
                        <c:v>2014</c:v>
                      </c:pt>
                      <c:pt idx="11">
                        <c:v>2014</c:v>
                      </c:pt>
                      <c:pt idx="12">
                        <c:v>2014</c:v>
                      </c:pt>
                      <c:pt idx="13">
                        <c:v>2014</c:v>
                      </c:pt>
                      <c:pt idx="14">
                        <c:v>2014</c:v>
                      </c:pt>
                      <c:pt idx="15">
                        <c:v>2014</c:v>
                      </c:pt>
                      <c:pt idx="16">
                        <c:v>2014</c:v>
                      </c:pt>
                      <c:pt idx="17">
                        <c:v>2014</c:v>
                      </c:pt>
                      <c:pt idx="18">
                        <c:v>2014</c:v>
                      </c:pt>
                      <c:pt idx="19">
                        <c:v>2014</c:v>
                      </c:pt>
                      <c:pt idx="20">
                        <c:v>2014</c:v>
                      </c:pt>
                      <c:pt idx="21">
                        <c:v>2014</c:v>
                      </c:pt>
                      <c:pt idx="22">
                        <c:v>2014</c:v>
                      </c:pt>
                      <c:pt idx="23">
                        <c:v>2014</c:v>
                      </c:pt>
                      <c:pt idx="24">
                        <c:v>2014</c:v>
                      </c:pt>
                      <c:pt idx="25">
                        <c:v>2014</c:v>
                      </c:pt>
                      <c:pt idx="26">
                        <c:v>2014</c:v>
                      </c:pt>
                      <c:pt idx="27">
                        <c:v>2014</c:v>
                      </c:pt>
                      <c:pt idx="28">
                        <c:v>2014</c:v>
                      </c:pt>
                      <c:pt idx="29">
                        <c:v>2014</c:v>
                      </c:pt>
                      <c:pt idx="30">
                        <c:v>2014</c:v>
                      </c:pt>
                      <c:pt idx="31">
                        <c:v>2014</c:v>
                      </c:pt>
                      <c:pt idx="32">
                        <c:v>2014</c:v>
                      </c:pt>
                      <c:pt idx="33">
                        <c:v>2014</c:v>
                      </c:pt>
                      <c:pt idx="34">
                        <c:v>2014</c:v>
                      </c:pt>
                      <c:pt idx="35">
                        <c:v>2014</c:v>
                      </c:pt>
                      <c:pt idx="36">
                        <c:v>2014</c:v>
                      </c:pt>
                      <c:pt idx="37">
                        <c:v>2014</c:v>
                      </c:pt>
                      <c:pt idx="38">
                        <c:v>2014</c:v>
                      </c:pt>
                      <c:pt idx="39">
                        <c:v>2014</c:v>
                      </c:pt>
                      <c:pt idx="40">
                        <c:v>2014</c:v>
                      </c:pt>
                      <c:pt idx="41">
                        <c:v>2014</c:v>
                      </c:pt>
                      <c:pt idx="42">
                        <c:v>2014</c:v>
                      </c:pt>
                      <c:pt idx="43">
                        <c:v>2014</c:v>
                      </c:pt>
                      <c:pt idx="44">
                        <c:v>2014</c:v>
                      </c:pt>
                      <c:pt idx="45">
                        <c:v>2014</c:v>
                      </c:pt>
                      <c:pt idx="46">
                        <c:v>2014</c:v>
                      </c:pt>
                      <c:pt idx="47">
                        <c:v>2014</c:v>
                      </c:pt>
                      <c:pt idx="48">
                        <c:v>2014</c:v>
                      </c:pt>
                      <c:pt idx="49">
                        <c:v>2014</c:v>
                      </c:pt>
                      <c:pt idx="50">
                        <c:v>2014</c:v>
                      </c:pt>
                      <c:pt idx="51">
                        <c:v>2014</c:v>
                      </c:pt>
                      <c:pt idx="52">
                        <c:v>2014</c:v>
                      </c:pt>
                      <c:pt idx="53">
                        <c:v>2015</c:v>
                      </c:pt>
                      <c:pt idx="54">
                        <c:v>2015</c:v>
                      </c:pt>
                      <c:pt idx="55">
                        <c:v>2015</c:v>
                      </c:pt>
                      <c:pt idx="56">
                        <c:v>2015</c:v>
                      </c:pt>
                      <c:pt idx="57">
                        <c:v>2015</c:v>
                      </c:pt>
                      <c:pt idx="58">
                        <c:v>2015</c:v>
                      </c:pt>
                      <c:pt idx="59">
                        <c:v>2015</c:v>
                      </c:pt>
                      <c:pt idx="60">
                        <c:v>2015</c:v>
                      </c:pt>
                      <c:pt idx="61">
                        <c:v>2015</c:v>
                      </c:pt>
                      <c:pt idx="62">
                        <c:v>2015</c:v>
                      </c:pt>
                      <c:pt idx="63">
                        <c:v>2015</c:v>
                      </c:pt>
                      <c:pt idx="64">
                        <c:v>2015</c:v>
                      </c:pt>
                      <c:pt idx="65">
                        <c:v>2015</c:v>
                      </c:pt>
                      <c:pt idx="66">
                        <c:v>2015</c:v>
                      </c:pt>
                      <c:pt idx="67">
                        <c:v>2015</c:v>
                      </c:pt>
                      <c:pt idx="68">
                        <c:v>2015</c:v>
                      </c:pt>
                      <c:pt idx="69">
                        <c:v>2015</c:v>
                      </c:pt>
                      <c:pt idx="70">
                        <c:v>2015</c:v>
                      </c:pt>
                      <c:pt idx="71">
                        <c:v>2015</c:v>
                      </c:pt>
                      <c:pt idx="72">
                        <c:v>2015</c:v>
                      </c:pt>
                      <c:pt idx="73">
                        <c:v>2015</c:v>
                      </c:pt>
                      <c:pt idx="74">
                        <c:v>2015</c:v>
                      </c:pt>
                      <c:pt idx="75">
                        <c:v>2015</c:v>
                      </c:pt>
                      <c:pt idx="76">
                        <c:v>2015</c:v>
                      </c:pt>
                      <c:pt idx="77">
                        <c:v>2015</c:v>
                      </c:pt>
                      <c:pt idx="78">
                        <c:v>2015</c:v>
                      </c:pt>
                      <c:pt idx="79">
                        <c:v>2015</c:v>
                      </c:pt>
                      <c:pt idx="80">
                        <c:v>2015</c:v>
                      </c:pt>
                      <c:pt idx="81">
                        <c:v>2015</c:v>
                      </c:pt>
                      <c:pt idx="82">
                        <c:v>2015</c:v>
                      </c:pt>
                      <c:pt idx="83">
                        <c:v>2015</c:v>
                      </c:pt>
                      <c:pt idx="84">
                        <c:v>2015</c:v>
                      </c:pt>
                      <c:pt idx="85">
                        <c:v>2015</c:v>
                      </c:pt>
                      <c:pt idx="86">
                        <c:v>2015</c:v>
                      </c:pt>
                      <c:pt idx="87">
                        <c:v>2015</c:v>
                      </c:pt>
                      <c:pt idx="88">
                        <c:v>2015</c:v>
                      </c:pt>
                      <c:pt idx="89">
                        <c:v>2015</c:v>
                      </c:pt>
                      <c:pt idx="90">
                        <c:v>2015</c:v>
                      </c:pt>
                      <c:pt idx="91">
                        <c:v>2015</c:v>
                      </c:pt>
                      <c:pt idx="92">
                        <c:v>2015</c:v>
                      </c:pt>
                      <c:pt idx="93">
                        <c:v>2015</c:v>
                      </c:pt>
                      <c:pt idx="94">
                        <c:v>2015</c:v>
                      </c:pt>
                      <c:pt idx="95">
                        <c:v>2015</c:v>
                      </c:pt>
                      <c:pt idx="96">
                        <c:v>2015</c:v>
                      </c:pt>
                      <c:pt idx="97">
                        <c:v>2015</c:v>
                      </c:pt>
                      <c:pt idx="98">
                        <c:v>2015</c:v>
                      </c:pt>
                      <c:pt idx="99">
                        <c:v>2015</c:v>
                      </c:pt>
                      <c:pt idx="100">
                        <c:v>2015</c:v>
                      </c:pt>
                      <c:pt idx="101">
                        <c:v>2015</c:v>
                      </c:pt>
                      <c:pt idx="102">
                        <c:v>2015</c:v>
                      </c:pt>
                      <c:pt idx="103">
                        <c:v>2015</c:v>
                      </c:pt>
                      <c:pt idx="104">
                        <c:v>2015</c:v>
                      </c:pt>
                      <c:pt idx="105">
                        <c:v>2015</c:v>
                      </c:pt>
                      <c:pt idx="106">
                        <c:v>2016</c:v>
                      </c:pt>
                      <c:pt idx="107">
                        <c:v>2016</c:v>
                      </c:pt>
                      <c:pt idx="108">
                        <c:v>2016</c:v>
                      </c:pt>
                      <c:pt idx="109">
                        <c:v>2016</c:v>
                      </c:pt>
                      <c:pt idx="110">
                        <c:v>2016</c:v>
                      </c:pt>
                      <c:pt idx="111">
                        <c:v>2016</c:v>
                      </c:pt>
                      <c:pt idx="112">
                        <c:v>2016</c:v>
                      </c:pt>
                      <c:pt idx="113">
                        <c:v>2016</c:v>
                      </c:pt>
                      <c:pt idx="114">
                        <c:v>2016</c:v>
                      </c:pt>
                      <c:pt idx="115">
                        <c:v>2016</c:v>
                      </c:pt>
                      <c:pt idx="116">
                        <c:v>2016</c:v>
                      </c:pt>
                      <c:pt idx="117">
                        <c:v>2016</c:v>
                      </c:pt>
                      <c:pt idx="118">
                        <c:v>2016</c:v>
                      </c:pt>
                      <c:pt idx="119">
                        <c:v>2016</c:v>
                      </c:pt>
                      <c:pt idx="120">
                        <c:v>2016</c:v>
                      </c:pt>
                      <c:pt idx="121">
                        <c:v>2016</c:v>
                      </c:pt>
                      <c:pt idx="122">
                        <c:v>2016</c:v>
                      </c:pt>
                      <c:pt idx="123">
                        <c:v>2016</c:v>
                      </c:pt>
                      <c:pt idx="124">
                        <c:v>2016</c:v>
                      </c:pt>
                      <c:pt idx="125">
                        <c:v>2016</c:v>
                      </c:pt>
                      <c:pt idx="126">
                        <c:v>2016</c:v>
                      </c:pt>
                      <c:pt idx="127">
                        <c:v>2016</c:v>
                      </c:pt>
                      <c:pt idx="128">
                        <c:v>2016</c:v>
                      </c:pt>
                      <c:pt idx="129">
                        <c:v>2016</c:v>
                      </c:pt>
                      <c:pt idx="130">
                        <c:v>2016</c:v>
                      </c:pt>
                      <c:pt idx="131">
                        <c:v>2016</c:v>
                      </c:pt>
                      <c:pt idx="132">
                        <c:v>2016</c:v>
                      </c:pt>
                      <c:pt idx="133">
                        <c:v>2016</c:v>
                      </c:pt>
                      <c:pt idx="134">
                        <c:v>2016</c:v>
                      </c:pt>
                      <c:pt idx="135">
                        <c:v>2016</c:v>
                      </c:pt>
                      <c:pt idx="136">
                        <c:v>2016</c:v>
                      </c:pt>
                      <c:pt idx="137">
                        <c:v>2016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0B3-471B-B773-645B243DA55B}"/>
                  </c:ext>
                </c:extLst>
              </c15:ser>
            </c15:filteredLineSeries>
          </c:ext>
        </c:extLst>
      </c:lineChart>
      <c:catAx>
        <c:axId val="20890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26784"/>
        <c:crosses val="autoZero"/>
        <c:auto val="1"/>
        <c:lblAlgn val="ctr"/>
        <c:lblOffset val="100"/>
        <c:tickLblSkip val="6"/>
        <c:tickMarkSkip val="1"/>
        <c:noMultiLvlLbl val="0"/>
      </c:catAx>
      <c:valAx>
        <c:axId val="20890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Actual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'hidden table'!$D$3:$D$140</c:f>
              <c:numCache>
                <c:formatCode>General</c:formatCode>
                <c:ptCount val="138"/>
                <c:pt idx="0">
                  <c:v>222</c:v>
                </c:pt>
                <c:pt idx="1">
                  <c:v>1143</c:v>
                </c:pt>
                <c:pt idx="2">
                  <c:v>775</c:v>
                </c:pt>
                <c:pt idx="3">
                  <c:v>869</c:v>
                </c:pt>
                <c:pt idx="4">
                  <c:v>1451</c:v>
                </c:pt>
                <c:pt idx="5">
                  <c:v>684</c:v>
                </c:pt>
                <c:pt idx="6">
                  <c:v>329</c:v>
                </c:pt>
                <c:pt idx="7">
                  <c:v>369</c:v>
                </c:pt>
                <c:pt idx="8">
                  <c:v>362</c:v>
                </c:pt>
                <c:pt idx="9">
                  <c:v>482</c:v>
                </c:pt>
                <c:pt idx="10">
                  <c:v>1218</c:v>
                </c:pt>
                <c:pt idx="11">
                  <c:v>696</c:v>
                </c:pt>
                <c:pt idx="12">
                  <c:v>476</c:v>
                </c:pt>
                <c:pt idx="13">
                  <c:v>724</c:v>
                </c:pt>
                <c:pt idx="14">
                  <c:v>551</c:v>
                </c:pt>
                <c:pt idx="15">
                  <c:v>411</c:v>
                </c:pt>
                <c:pt idx="16">
                  <c:v>349</c:v>
                </c:pt>
                <c:pt idx="17">
                  <c:v>545</c:v>
                </c:pt>
                <c:pt idx="18">
                  <c:v>648</c:v>
                </c:pt>
                <c:pt idx="19">
                  <c:v>628</c:v>
                </c:pt>
                <c:pt idx="20">
                  <c:v>595</c:v>
                </c:pt>
                <c:pt idx="21">
                  <c:v>371</c:v>
                </c:pt>
                <c:pt idx="22">
                  <c:v>1275</c:v>
                </c:pt>
                <c:pt idx="23">
                  <c:v>502</c:v>
                </c:pt>
                <c:pt idx="24">
                  <c:v>282</c:v>
                </c:pt>
                <c:pt idx="25">
                  <c:v>487</c:v>
                </c:pt>
                <c:pt idx="26">
                  <c:v>824</c:v>
                </c:pt>
                <c:pt idx="27">
                  <c:v>325</c:v>
                </c:pt>
                <c:pt idx="28">
                  <c:v>0</c:v>
                </c:pt>
                <c:pt idx="29">
                  <c:v>26</c:v>
                </c:pt>
                <c:pt idx="30">
                  <c:v>224</c:v>
                </c:pt>
                <c:pt idx="31">
                  <c:v>333</c:v>
                </c:pt>
                <c:pt idx="32">
                  <c:v>1</c:v>
                </c:pt>
                <c:pt idx="33">
                  <c:v>789</c:v>
                </c:pt>
                <c:pt idx="34">
                  <c:v>227</c:v>
                </c:pt>
                <c:pt idx="35">
                  <c:v>0</c:v>
                </c:pt>
                <c:pt idx="36">
                  <c:v>664</c:v>
                </c:pt>
                <c:pt idx="37">
                  <c:v>486</c:v>
                </c:pt>
                <c:pt idx="38">
                  <c:v>1518</c:v>
                </c:pt>
                <c:pt idx="39">
                  <c:v>819</c:v>
                </c:pt>
                <c:pt idx="40">
                  <c:v>567</c:v>
                </c:pt>
                <c:pt idx="41">
                  <c:v>584</c:v>
                </c:pt>
                <c:pt idx="42">
                  <c:v>569</c:v>
                </c:pt>
                <c:pt idx="43">
                  <c:v>663</c:v>
                </c:pt>
                <c:pt idx="44">
                  <c:v>902</c:v>
                </c:pt>
                <c:pt idx="45">
                  <c:v>389</c:v>
                </c:pt>
                <c:pt idx="46">
                  <c:v>14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628</c:v>
                </c:pt>
                <c:pt idx="51">
                  <c:v>212</c:v>
                </c:pt>
                <c:pt idx="52">
                  <c:v>170</c:v>
                </c:pt>
                <c:pt idx="53">
                  <c:v>137</c:v>
                </c:pt>
                <c:pt idx="54">
                  <c:v>584</c:v>
                </c:pt>
                <c:pt idx="55">
                  <c:v>532</c:v>
                </c:pt>
                <c:pt idx="56">
                  <c:v>437</c:v>
                </c:pt>
                <c:pt idx="57">
                  <c:v>777</c:v>
                </c:pt>
                <c:pt idx="58">
                  <c:v>802</c:v>
                </c:pt>
                <c:pt idx="59">
                  <c:v>480</c:v>
                </c:pt>
                <c:pt idx="60">
                  <c:v>321</c:v>
                </c:pt>
                <c:pt idx="61">
                  <c:v>317</c:v>
                </c:pt>
                <c:pt idx="62">
                  <c:v>345</c:v>
                </c:pt>
                <c:pt idx="63">
                  <c:v>793</c:v>
                </c:pt>
                <c:pt idx="64">
                  <c:v>1484</c:v>
                </c:pt>
                <c:pt idx="65">
                  <c:v>679</c:v>
                </c:pt>
                <c:pt idx="66">
                  <c:v>327</c:v>
                </c:pt>
                <c:pt idx="67">
                  <c:v>250</c:v>
                </c:pt>
                <c:pt idx="68">
                  <c:v>425</c:v>
                </c:pt>
                <c:pt idx="69">
                  <c:v>756</c:v>
                </c:pt>
                <c:pt idx="70">
                  <c:v>937</c:v>
                </c:pt>
                <c:pt idx="71">
                  <c:v>154</c:v>
                </c:pt>
                <c:pt idx="72">
                  <c:v>5</c:v>
                </c:pt>
                <c:pt idx="73">
                  <c:v>1</c:v>
                </c:pt>
                <c:pt idx="74">
                  <c:v>0</c:v>
                </c:pt>
                <c:pt idx="75">
                  <c:v>369</c:v>
                </c:pt>
                <c:pt idx="76">
                  <c:v>980</c:v>
                </c:pt>
                <c:pt idx="77">
                  <c:v>669</c:v>
                </c:pt>
                <c:pt idx="78">
                  <c:v>589</c:v>
                </c:pt>
                <c:pt idx="79">
                  <c:v>912</c:v>
                </c:pt>
                <c:pt idx="80">
                  <c:v>836</c:v>
                </c:pt>
                <c:pt idx="81">
                  <c:v>543</c:v>
                </c:pt>
                <c:pt idx="82">
                  <c:v>534</c:v>
                </c:pt>
                <c:pt idx="83">
                  <c:v>787</c:v>
                </c:pt>
                <c:pt idx="84">
                  <c:v>920</c:v>
                </c:pt>
                <c:pt idx="85">
                  <c:v>464</c:v>
                </c:pt>
                <c:pt idx="86">
                  <c:v>371</c:v>
                </c:pt>
                <c:pt idx="87">
                  <c:v>477</c:v>
                </c:pt>
                <c:pt idx="88">
                  <c:v>791</c:v>
                </c:pt>
                <c:pt idx="89">
                  <c:v>910</c:v>
                </c:pt>
                <c:pt idx="90">
                  <c:v>585</c:v>
                </c:pt>
                <c:pt idx="91">
                  <c:v>226</c:v>
                </c:pt>
                <c:pt idx="92">
                  <c:v>932</c:v>
                </c:pt>
                <c:pt idx="93">
                  <c:v>355</c:v>
                </c:pt>
                <c:pt idx="94">
                  <c:v>764</c:v>
                </c:pt>
                <c:pt idx="95">
                  <c:v>980</c:v>
                </c:pt>
                <c:pt idx="96">
                  <c:v>1236</c:v>
                </c:pt>
                <c:pt idx="97">
                  <c:v>1004</c:v>
                </c:pt>
                <c:pt idx="98">
                  <c:v>789</c:v>
                </c:pt>
                <c:pt idx="99">
                  <c:v>855</c:v>
                </c:pt>
                <c:pt idx="100">
                  <c:v>541</c:v>
                </c:pt>
                <c:pt idx="101">
                  <c:v>341</c:v>
                </c:pt>
                <c:pt idx="102">
                  <c:v>544</c:v>
                </c:pt>
                <c:pt idx="103">
                  <c:v>1120</c:v>
                </c:pt>
                <c:pt idx="104">
                  <c:v>1722</c:v>
                </c:pt>
                <c:pt idx="105">
                  <c:v>216</c:v>
                </c:pt>
                <c:pt idx="106">
                  <c:v>3</c:v>
                </c:pt>
                <c:pt idx="107">
                  <c:v>8</c:v>
                </c:pt>
                <c:pt idx="108">
                  <c:v>477</c:v>
                </c:pt>
                <c:pt idx="109">
                  <c:v>428</c:v>
                </c:pt>
                <c:pt idx="110">
                  <c:v>1230</c:v>
                </c:pt>
                <c:pt idx="111">
                  <c:v>1050</c:v>
                </c:pt>
                <c:pt idx="112">
                  <c:v>785</c:v>
                </c:pt>
                <c:pt idx="113">
                  <c:v>392</c:v>
                </c:pt>
                <c:pt idx="114">
                  <c:v>615</c:v>
                </c:pt>
                <c:pt idx="115">
                  <c:v>660</c:v>
                </c:pt>
                <c:pt idx="116">
                  <c:v>435</c:v>
                </c:pt>
                <c:pt idx="117">
                  <c:v>519</c:v>
                </c:pt>
                <c:pt idx="118">
                  <c:v>658</c:v>
                </c:pt>
                <c:pt idx="119">
                  <c:v>367</c:v>
                </c:pt>
                <c:pt idx="120">
                  <c:v>756</c:v>
                </c:pt>
                <c:pt idx="121">
                  <c:v>877</c:v>
                </c:pt>
                <c:pt idx="122">
                  <c:v>1316</c:v>
                </c:pt>
                <c:pt idx="123">
                  <c:v>928</c:v>
                </c:pt>
                <c:pt idx="124">
                  <c:v>1342</c:v>
                </c:pt>
                <c:pt idx="125">
                  <c:v>1116</c:v>
                </c:pt>
                <c:pt idx="126">
                  <c:v>500</c:v>
                </c:pt>
                <c:pt idx="127">
                  <c:v>1211</c:v>
                </c:pt>
                <c:pt idx="128">
                  <c:v>1445</c:v>
                </c:pt>
                <c:pt idx="129">
                  <c:v>1833</c:v>
                </c:pt>
                <c:pt idx="130">
                  <c:v>2077</c:v>
                </c:pt>
                <c:pt idx="131">
                  <c:v>831</c:v>
                </c:pt>
                <c:pt idx="132">
                  <c:v>1173</c:v>
                </c:pt>
                <c:pt idx="133">
                  <c:v>1108</c:v>
                </c:pt>
                <c:pt idx="134">
                  <c:v>1309</c:v>
                </c:pt>
                <c:pt idx="135">
                  <c:v>1102</c:v>
                </c:pt>
                <c:pt idx="136">
                  <c:v>893</c:v>
                </c:pt>
                <c:pt idx="137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0-491D-AA01-2753E37E7ED9}"/>
            </c:ext>
          </c:extLst>
        </c:ser>
        <c:ser>
          <c:idx val="2"/>
          <c:order val="2"/>
          <c:tx>
            <c:v>FE Values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'hidden table'!$F$3:$F$140</c:f>
              <c:numCache>
                <c:formatCode>General</c:formatCode>
                <c:ptCount val="138"/>
                <c:pt idx="0">
                  <c:v>-481.20979999999997</c:v>
                </c:pt>
                <c:pt idx="1">
                  <c:v>449.13559999999995</c:v>
                </c:pt>
                <c:pt idx="2">
                  <c:v>90.296199999999999</c:v>
                </c:pt>
                <c:pt idx="3">
                  <c:v>193.27199999999993</c:v>
                </c:pt>
                <c:pt idx="4">
                  <c:v>784.06299999999999</c:v>
                </c:pt>
                <c:pt idx="5">
                  <c:v>25.669200000000046</c:v>
                </c:pt>
                <c:pt idx="6">
                  <c:v>-320.90940000000001</c:v>
                </c:pt>
                <c:pt idx="7">
                  <c:v>-272.67280000000005</c:v>
                </c:pt>
                <c:pt idx="8">
                  <c:v>-271.62099999999998</c:v>
                </c:pt>
                <c:pt idx="9">
                  <c:v>-143.75400000000002</c:v>
                </c:pt>
                <c:pt idx="10">
                  <c:v>599.92820000000006</c:v>
                </c:pt>
                <c:pt idx="11">
                  <c:v>85.425600000000031</c:v>
                </c:pt>
                <c:pt idx="12">
                  <c:v>-127.26179999999999</c:v>
                </c:pt>
                <c:pt idx="13">
                  <c:v>127.86599999999999</c:v>
                </c:pt>
                <c:pt idx="14">
                  <c:v>-38.191000000000031</c:v>
                </c:pt>
                <c:pt idx="15">
                  <c:v>-171.43280000000004</c:v>
                </c:pt>
                <c:pt idx="16">
                  <c:v>-226.85940000000005</c:v>
                </c:pt>
                <c:pt idx="17">
                  <c:v>-24.470800000000054</c:v>
                </c:pt>
                <c:pt idx="18">
                  <c:v>84.732999999999947</c:v>
                </c:pt>
                <c:pt idx="19">
                  <c:v>70.751999999999953</c:v>
                </c:pt>
                <c:pt idx="20">
                  <c:v>43.586199999999963</c:v>
                </c:pt>
                <c:pt idx="21">
                  <c:v>-174.76440000000002</c:v>
                </c:pt>
                <c:pt idx="22">
                  <c:v>734.7002</c:v>
                </c:pt>
                <c:pt idx="23">
                  <c:v>-33.019999999999982</c:v>
                </c:pt>
                <c:pt idx="24">
                  <c:v>-247.92499999999995</c:v>
                </c:pt>
                <c:pt idx="25">
                  <c:v>-38.014800000000037</c:v>
                </c:pt>
                <c:pt idx="26">
                  <c:v>303.7106</c:v>
                </c:pt>
                <c:pt idx="27">
                  <c:v>-190.74880000000007</c:v>
                </c:pt>
                <c:pt idx="28">
                  <c:v>-511.39299999999997</c:v>
                </c:pt>
                <c:pt idx="29">
                  <c:v>-481.22199999999998</c:v>
                </c:pt>
                <c:pt idx="30">
                  <c:v>-279.23579999999998</c:v>
                </c:pt>
                <c:pt idx="31">
                  <c:v>-166.43439999999998</c:v>
                </c:pt>
                <c:pt idx="32">
                  <c:v>-494.81780000000003</c:v>
                </c:pt>
                <c:pt idx="33">
                  <c:v>296.61400000000003</c:v>
                </c:pt>
                <c:pt idx="34">
                  <c:v>-262.13900000000001</c:v>
                </c:pt>
                <c:pt idx="35">
                  <c:v>-486.07679999999999</c:v>
                </c:pt>
                <c:pt idx="36">
                  <c:v>180.80060000000003</c:v>
                </c:pt>
                <c:pt idx="37">
                  <c:v>5.4932000000000016</c:v>
                </c:pt>
                <c:pt idx="38">
                  <c:v>1040.001</c:v>
                </c:pt>
                <c:pt idx="39">
                  <c:v>343.32399999999996</c:v>
                </c:pt>
                <c:pt idx="40">
                  <c:v>93.462200000000053</c:v>
                </c:pt>
                <c:pt idx="41">
                  <c:v>112.41560000000004</c:v>
                </c:pt>
                <c:pt idx="42">
                  <c:v>99.184199999999976</c:v>
                </c:pt>
                <c:pt idx="43">
                  <c:v>194.76800000000003</c:v>
                </c:pt>
                <c:pt idx="44">
                  <c:v>435.16700000000003</c:v>
                </c:pt>
                <c:pt idx="45">
                  <c:v>-76.618799999999965</c:v>
                </c:pt>
                <c:pt idx="46">
                  <c:v>-450.58939999999996</c:v>
                </c:pt>
                <c:pt idx="47">
                  <c:v>-461.74479999999994</c:v>
                </c:pt>
                <c:pt idx="48">
                  <c:v>-463.08499999999998</c:v>
                </c:pt>
                <c:pt idx="49">
                  <c:v>-462.61</c:v>
                </c:pt>
                <c:pt idx="50">
                  <c:v>165.68020000000001</c:v>
                </c:pt>
                <c:pt idx="51">
                  <c:v>-250.21439999999996</c:v>
                </c:pt>
                <c:pt idx="52">
                  <c:v>-292.29379999999998</c:v>
                </c:pt>
                <c:pt idx="53">
                  <c:v>-566.20979999999997</c:v>
                </c:pt>
                <c:pt idx="54">
                  <c:v>-109.86440000000005</c:v>
                </c:pt>
                <c:pt idx="55">
                  <c:v>-152.7038</c:v>
                </c:pt>
                <c:pt idx="56">
                  <c:v>-238.72800000000007</c:v>
                </c:pt>
                <c:pt idx="57">
                  <c:v>110.06299999999999</c:v>
                </c:pt>
                <c:pt idx="58">
                  <c:v>143.66920000000005</c:v>
                </c:pt>
                <c:pt idx="59">
                  <c:v>-169.90940000000001</c:v>
                </c:pt>
                <c:pt idx="60">
                  <c:v>-320.67280000000005</c:v>
                </c:pt>
                <c:pt idx="61">
                  <c:v>-316.62099999999998</c:v>
                </c:pt>
                <c:pt idx="62">
                  <c:v>-280.75400000000002</c:v>
                </c:pt>
                <c:pt idx="63">
                  <c:v>174.92820000000006</c:v>
                </c:pt>
                <c:pt idx="64">
                  <c:v>873.42560000000003</c:v>
                </c:pt>
                <c:pt idx="65">
                  <c:v>75.738200000000006</c:v>
                </c:pt>
                <c:pt idx="66">
                  <c:v>-269.13400000000001</c:v>
                </c:pt>
                <c:pt idx="67">
                  <c:v>-339.19100000000003</c:v>
                </c:pt>
                <c:pt idx="68">
                  <c:v>-157.43280000000004</c:v>
                </c:pt>
                <c:pt idx="69">
                  <c:v>180.14059999999995</c:v>
                </c:pt>
                <c:pt idx="70">
                  <c:v>367.52919999999995</c:v>
                </c:pt>
                <c:pt idx="71">
                  <c:v>-409.26700000000005</c:v>
                </c:pt>
                <c:pt idx="72">
                  <c:v>-552.24800000000005</c:v>
                </c:pt>
                <c:pt idx="73">
                  <c:v>-550.41380000000004</c:v>
                </c:pt>
                <c:pt idx="74">
                  <c:v>-545.76440000000002</c:v>
                </c:pt>
                <c:pt idx="75">
                  <c:v>-171.2998</c:v>
                </c:pt>
                <c:pt idx="76">
                  <c:v>444.98</c:v>
                </c:pt>
                <c:pt idx="77">
                  <c:v>139.07500000000005</c:v>
                </c:pt>
                <c:pt idx="78">
                  <c:v>63.985199999999963</c:v>
                </c:pt>
                <c:pt idx="79">
                  <c:v>391.7106</c:v>
                </c:pt>
                <c:pt idx="80">
                  <c:v>320.25119999999993</c:v>
                </c:pt>
                <c:pt idx="81">
                  <c:v>31.607000000000028</c:v>
                </c:pt>
                <c:pt idx="82">
                  <c:v>26.77800000000002</c:v>
                </c:pt>
                <c:pt idx="83">
                  <c:v>283.76420000000002</c:v>
                </c:pt>
                <c:pt idx="84">
                  <c:v>420.56560000000002</c:v>
                </c:pt>
                <c:pt idx="85">
                  <c:v>-31.817800000000034</c:v>
                </c:pt>
                <c:pt idx="86">
                  <c:v>-121.38599999999997</c:v>
                </c:pt>
                <c:pt idx="87">
                  <c:v>-12.13900000000001</c:v>
                </c:pt>
                <c:pt idx="88">
                  <c:v>304.92320000000001</c:v>
                </c:pt>
                <c:pt idx="89">
                  <c:v>426.80060000000003</c:v>
                </c:pt>
                <c:pt idx="90">
                  <c:v>104.4932</c:v>
                </c:pt>
                <c:pt idx="91">
                  <c:v>-251.99900000000002</c:v>
                </c:pt>
                <c:pt idx="92">
                  <c:v>456.32399999999996</c:v>
                </c:pt>
                <c:pt idx="93">
                  <c:v>-118.53779999999995</c:v>
                </c:pt>
                <c:pt idx="94">
                  <c:v>292.41560000000004</c:v>
                </c:pt>
                <c:pt idx="95">
                  <c:v>510.18419999999998</c:v>
                </c:pt>
                <c:pt idx="96">
                  <c:v>767.76800000000003</c:v>
                </c:pt>
                <c:pt idx="97">
                  <c:v>537.16700000000003</c:v>
                </c:pt>
                <c:pt idx="98">
                  <c:v>323.38120000000004</c:v>
                </c:pt>
                <c:pt idx="99">
                  <c:v>390.41060000000004</c:v>
                </c:pt>
                <c:pt idx="100">
                  <c:v>77.255200000000059</c:v>
                </c:pt>
                <c:pt idx="101">
                  <c:v>-122.08499999999998</c:v>
                </c:pt>
                <c:pt idx="102">
                  <c:v>81.389999999999986</c:v>
                </c:pt>
                <c:pt idx="103">
                  <c:v>657.68020000000001</c:v>
                </c:pt>
                <c:pt idx="104">
                  <c:v>1259.7856000000002</c:v>
                </c:pt>
                <c:pt idx="105">
                  <c:v>-246.29379999999998</c:v>
                </c:pt>
                <c:pt idx="106">
                  <c:v>-700.20979999999997</c:v>
                </c:pt>
                <c:pt idx="107">
                  <c:v>-685.86440000000005</c:v>
                </c:pt>
                <c:pt idx="108">
                  <c:v>-207.7038</c:v>
                </c:pt>
                <c:pt idx="109">
                  <c:v>-247.72800000000007</c:v>
                </c:pt>
                <c:pt idx="110">
                  <c:v>563.06299999999999</c:v>
                </c:pt>
                <c:pt idx="111">
                  <c:v>391.66920000000005</c:v>
                </c:pt>
                <c:pt idx="112">
                  <c:v>135.09059999999999</c:v>
                </c:pt>
                <c:pt idx="113">
                  <c:v>-249.67280000000005</c:v>
                </c:pt>
                <c:pt idx="114">
                  <c:v>-18.620999999999981</c:v>
                </c:pt>
                <c:pt idx="115">
                  <c:v>34.245999999999981</c:v>
                </c:pt>
                <c:pt idx="116">
                  <c:v>-183.07179999999994</c:v>
                </c:pt>
                <c:pt idx="117">
                  <c:v>-91.574399999999969</c:v>
                </c:pt>
                <c:pt idx="118">
                  <c:v>54.738200000000006</c:v>
                </c:pt>
                <c:pt idx="119">
                  <c:v>-229.13400000000001</c:v>
                </c:pt>
                <c:pt idx="120">
                  <c:v>166.80899999999997</c:v>
                </c:pt>
                <c:pt idx="121">
                  <c:v>294.56719999999996</c:v>
                </c:pt>
                <c:pt idx="122">
                  <c:v>740.14059999999995</c:v>
                </c:pt>
                <c:pt idx="123">
                  <c:v>358.52919999999995</c:v>
                </c:pt>
                <c:pt idx="124">
                  <c:v>778.73299999999995</c:v>
                </c:pt>
                <c:pt idx="125">
                  <c:v>558.75199999999995</c:v>
                </c:pt>
                <c:pt idx="126">
                  <c:v>-51.413800000000037</c:v>
                </c:pt>
                <c:pt idx="127">
                  <c:v>665.23559999999998</c:v>
                </c:pt>
                <c:pt idx="128">
                  <c:v>904.7002</c:v>
                </c:pt>
                <c:pt idx="129">
                  <c:v>1297.98</c:v>
                </c:pt>
                <c:pt idx="130">
                  <c:v>1547.075</c:v>
                </c:pt>
                <c:pt idx="131">
                  <c:v>305.98519999999996</c:v>
                </c:pt>
                <c:pt idx="132">
                  <c:v>652.7106</c:v>
                </c:pt>
                <c:pt idx="133">
                  <c:v>592.25119999999993</c:v>
                </c:pt>
                <c:pt idx="134">
                  <c:v>797.60699999999997</c:v>
                </c:pt>
                <c:pt idx="135">
                  <c:v>594.77800000000002</c:v>
                </c:pt>
                <c:pt idx="136">
                  <c:v>389.76420000000002</c:v>
                </c:pt>
                <c:pt idx="137">
                  <c:v>-316.43439999999998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0-491D-AA01-2753E37E7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000800"/>
        <c:axId val="272003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WeekRange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160-491D-AA01-2753E37E7ED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Abs FE Values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table'!$G$3:$G$140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481.20979999999997</c:v>
                      </c:pt>
                      <c:pt idx="1">
                        <c:v>449.13559999999995</c:v>
                      </c:pt>
                      <c:pt idx="2">
                        <c:v>90.296199999999999</c:v>
                      </c:pt>
                      <c:pt idx="3">
                        <c:v>193.27199999999993</c:v>
                      </c:pt>
                      <c:pt idx="4">
                        <c:v>784.06299999999999</c:v>
                      </c:pt>
                      <c:pt idx="5">
                        <c:v>25.669200000000046</c:v>
                      </c:pt>
                      <c:pt idx="6">
                        <c:v>320.90940000000001</c:v>
                      </c:pt>
                      <c:pt idx="7">
                        <c:v>272.67280000000005</c:v>
                      </c:pt>
                      <c:pt idx="8">
                        <c:v>271.62099999999998</c:v>
                      </c:pt>
                      <c:pt idx="9">
                        <c:v>143.75400000000002</c:v>
                      </c:pt>
                      <c:pt idx="10">
                        <c:v>599.92820000000006</c:v>
                      </c:pt>
                      <c:pt idx="11">
                        <c:v>85.425600000000031</c:v>
                      </c:pt>
                      <c:pt idx="12">
                        <c:v>127.26179999999999</c:v>
                      </c:pt>
                      <c:pt idx="13">
                        <c:v>127.86599999999999</c:v>
                      </c:pt>
                      <c:pt idx="14">
                        <c:v>38.191000000000031</c:v>
                      </c:pt>
                      <c:pt idx="15">
                        <c:v>171.43280000000004</c:v>
                      </c:pt>
                      <c:pt idx="16">
                        <c:v>226.85940000000005</c:v>
                      </c:pt>
                      <c:pt idx="17">
                        <c:v>24.470800000000054</c:v>
                      </c:pt>
                      <c:pt idx="18">
                        <c:v>84.732999999999947</c:v>
                      </c:pt>
                      <c:pt idx="19">
                        <c:v>70.751999999999953</c:v>
                      </c:pt>
                      <c:pt idx="20">
                        <c:v>43.586199999999963</c:v>
                      </c:pt>
                      <c:pt idx="21">
                        <c:v>174.76440000000002</c:v>
                      </c:pt>
                      <c:pt idx="22">
                        <c:v>734.7002</c:v>
                      </c:pt>
                      <c:pt idx="23">
                        <c:v>33.019999999999982</c:v>
                      </c:pt>
                      <c:pt idx="24">
                        <c:v>247.92499999999995</c:v>
                      </c:pt>
                      <c:pt idx="25">
                        <c:v>38.014800000000037</c:v>
                      </c:pt>
                      <c:pt idx="26">
                        <c:v>303.7106</c:v>
                      </c:pt>
                      <c:pt idx="27">
                        <c:v>190.74880000000007</c:v>
                      </c:pt>
                      <c:pt idx="28">
                        <c:v>511.39299999999997</c:v>
                      </c:pt>
                      <c:pt idx="29">
                        <c:v>481.22199999999998</c:v>
                      </c:pt>
                      <c:pt idx="30">
                        <c:v>279.23579999999998</c:v>
                      </c:pt>
                      <c:pt idx="31">
                        <c:v>166.43439999999998</c:v>
                      </c:pt>
                      <c:pt idx="32">
                        <c:v>494.81780000000003</c:v>
                      </c:pt>
                      <c:pt idx="33">
                        <c:v>296.61400000000003</c:v>
                      </c:pt>
                      <c:pt idx="34">
                        <c:v>262.13900000000001</c:v>
                      </c:pt>
                      <c:pt idx="35">
                        <c:v>486.07679999999999</c:v>
                      </c:pt>
                      <c:pt idx="36">
                        <c:v>180.80060000000003</c:v>
                      </c:pt>
                      <c:pt idx="37">
                        <c:v>5.4932000000000016</c:v>
                      </c:pt>
                      <c:pt idx="38">
                        <c:v>1040.001</c:v>
                      </c:pt>
                      <c:pt idx="39">
                        <c:v>343.32399999999996</c:v>
                      </c:pt>
                      <c:pt idx="40">
                        <c:v>93.462200000000053</c:v>
                      </c:pt>
                      <c:pt idx="41">
                        <c:v>112.41560000000004</c:v>
                      </c:pt>
                      <c:pt idx="42">
                        <c:v>99.184199999999976</c:v>
                      </c:pt>
                      <c:pt idx="43">
                        <c:v>194.76800000000003</c:v>
                      </c:pt>
                      <c:pt idx="44">
                        <c:v>435.16700000000003</c:v>
                      </c:pt>
                      <c:pt idx="45">
                        <c:v>76.618799999999965</c:v>
                      </c:pt>
                      <c:pt idx="46">
                        <c:v>450.58939999999996</c:v>
                      </c:pt>
                      <c:pt idx="47">
                        <c:v>461.74479999999994</c:v>
                      </c:pt>
                      <c:pt idx="48">
                        <c:v>463.08499999999998</c:v>
                      </c:pt>
                      <c:pt idx="49">
                        <c:v>462.61</c:v>
                      </c:pt>
                      <c:pt idx="50">
                        <c:v>165.68020000000001</c:v>
                      </c:pt>
                      <c:pt idx="51">
                        <c:v>250.21439999999996</c:v>
                      </c:pt>
                      <c:pt idx="52">
                        <c:v>292.29379999999998</c:v>
                      </c:pt>
                      <c:pt idx="53">
                        <c:v>566.20979999999997</c:v>
                      </c:pt>
                      <c:pt idx="54">
                        <c:v>109.86440000000005</c:v>
                      </c:pt>
                      <c:pt idx="55">
                        <c:v>152.7038</c:v>
                      </c:pt>
                      <c:pt idx="56">
                        <c:v>238.72800000000007</c:v>
                      </c:pt>
                      <c:pt idx="57">
                        <c:v>110.06299999999999</c:v>
                      </c:pt>
                      <c:pt idx="58">
                        <c:v>143.66920000000005</c:v>
                      </c:pt>
                      <c:pt idx="59">
                        <c:v>169.90940000000001</c:v>
                      </c:pt>
                      <c:pt idx="60">
                        <c:v>320.67280000000005</c:v>
                      </c:pt>
                      <c:pt idx="61">
                        <c:v>316.62099999999998</c:v>
                      </c:pt>
                      <c:pt idx="62">
                        <c:v>280.75400000000002</c:v>
                      </c:pt>
                      <c:pt idx="63">
                        <c:v>174.92820000000006</c:v>
                      </c:pt>
                      <c:pt idx="64">
                        <c:v>873.42560000000003</c:v>
                      </c:pt>
                      <c:pt idx="65">
                        <c:v>75.738200000000006</c:v>
                      </c:pt>
                      <c:pt idx="66">
                        <c:v>269.13400000000001</c:v>
                      </c:pt>
                      <c:pt idx="67">
                        <c:v>339.19100000000003</c:v>
                      </c:pt>
                      <c:pt idx="68">
                        <c:v>157.43280000000004</c:v>
                      </c:pt>
                      <c:pt idx="69">
                        <c:v>180.14059999999995</c:v>
                      </c:pt>
                      <c:pt idx="70">
                        <c:v>367.52919999999995</c:v>
                      </c:pt>
                      <c:pt idx="71">
                        <c:v>409.26700000000005</c:v>
                      </c:pt>
                      <c:pt idx="72">
                        <c:v>552.24800000000005</c:v>
                      </c:pt>
                      <c:pt idx="73">
                        <c:v>550.41380000000004</c:v>
                      </c:pt>
                      <c:pt idx="74">
                        <c:v>545.76440000000002</c:v>
                      </c:pt>
                      <c:pt idx="75">
                        <c:v>171.2998</c:v>
                      </c:pt>
                      <c:pt idx="76">
                        <c:v>444.98</c:v>
                      </c:pt>
                      <c:pt idx="77">
                        <c:v>139.07500000000005</c:v>
                      </c:pt>
                      <c:pt idx="78">
                        <c:v>63.985199999999963</c:v>
                      </c:pt>
                      <c:pt idx="79">
                        <c:v>391.7106</c:v>
                      </c:pt>
                      <c:pt idx="80">
                        <c:v>320.25119999999993</c:v>
                      </c:pt>
                      <c:pt idx="81">
                        <c:v>31.607000000000028</c:v>
                      </c:pt>
                      <c:pt idx="82">
                        <c:v>26.77800000000002</c:v>
                      </c:pt>
                      <c:pt idx="83">
                        <c:v>283.76420000000002</c:v>
                      </c:pt>
                      <c:pt idx="84">
                        <c:v>420.56560000000002</c:v>
                      </c:pt>
                      <c:pt idx="85">
                        <c:v>31.817800000000034</c:v>
                      </c:pt>
                      <c:pt idx="86">
                        <c:v>121.38599999999997</c:v>
                      </c:pt>
                      <c:pt idx="87">
                        <c:v>12.13900000000001</c:v>
                      </c:pt>
                      <c:pt idx="88">
                        <c:v>304.92320000000001</c:v>
                      </c:pt>
                      <c:pt idx="89">
                        <c:v>426.80060000000003</c:v>
                      </c:pt>
                      <c:pt idx="90">
                        <c:v>104.4932</c:v>
                      </c:pt>
                      <c:pt idx="91">
                        <c:v>251.99900000000002</c:v>
                      </c:pt>
                      <c:pt idx="92">
                        <c:v>456.32399999999996</c:v>
                      </c:pt>
                      <c:pt idx="93">
                        <c:v>118.53779999999995</c:v>
                      </c:pt>
                      <c:pt idx="94">
                        <c:v>292.41560000000004</c:v>
                      </c:pt>
                      <c:pt idx="95">
                        <c:v>510.18419999999998</c:v>
                      </c:pt>
                      <c:pt idx="96">
                        <c:v>767.76800000000003</c:v>
                      </c:pt>
                      <c:pt idx="97">
                        <c:v>537.16700000000003</c:v>
                      </c:pt>
                      <c:pt idx="98">
                        <c:v>323.38120000000004</c:v>
                      </c:pt>
                      <c:pt idx="99">
                        <c:v>390.41060000000004</c:v>
                      </c:pt>
                      <c:pt idx="100">
                        <c:v>77.255200000000059</c:v>
                      </c:pt>
                      <c:pt idx="101">
                        <c:v>122.08499999999998</c:v>
                      </c:pt>
                      <c:pt idx="102">
                        <c:v>81.389999999999986</c:v>
                      </c:pt>
                      <c:pt idx="103">
                        <c:v>657.68020000000001</c:v>
                      </c:pt>
                      <c:pt idx="104">
                        <c:v>1259.7856000000002</c:v>
                      </c:pt>
                      <c:pt idx="105">
                        <c:v>246.29379999999998</c:v>
                      </c:pt>
                      <c:pt idx="106">
                        <c:v>700.20979999999997</c:v>
                      </c:pt>
                      <c:pt idx="107">
                        <c:v>685.86440000000005</c:v>
                      </c:pt>
                      <c:pt idx="108">
                        <c:v>207.7038</c:v>
                      </c:pt>
                      <c:pt idx="109">
                        <c:v>247.72800000000007</c:v>
                      </c:pt>
                      <c:pt idx="110">
                        <c:v>563.06299999999999</c:v>
                      </c:pt>
                      <c:pt idx="111">
                        <c:v>391.66920000000005</c:v>
                      </c:pt>
                      <c:pt idx="112">
                        <c:v>135.09059999999999</c:v>
                      </c:pt>
                      <c:pt idx="113">
                        <c:v>249.67280000000005</c:v>
                      </c:pt>
                      <c:pt idx="114">
                        <c:v>18.620999999999981</c:v>
                      </c:pt>
                      <c:pt idx="115">
                        <c:v>34.245999999999981</c:v>
                      </c:pt>
                      <c:pt idx="116">
                        <c:v>183.07179999999994</c:v>
                      </c:pt>
                      <c:pt idx="117">
                        <c:v>91.574399999999969</c:v>
                      </c:pt>
                      <c:pt idx="118">
                        <c:v>54.738200000000006</c:v>
                      </c:pt>
                      <c:pt idx="119">
                        <c:v>229.13400000000001</c:v>
                      </c:pt>
                      <c:pt idx="120">
                        <c:v>166.80899999999997</c:v>
                      </c:pt>
                      <c:pt idx="121">
                        <c:v>294.56719999999996</c:v>
                      </c:pt>
                      <c:pt idx="122">
                        <c:v>740.14059999999995</c:v>
                      </c:pt>
                      <c:pt idx="123">
                        <c:v>358.52919999999995</c:v>
                      </c:pt>
                      <c:pt idx="124">
                        <c:v>778.73299999999995</c:v>
                      </c:pt>
                      <c:pt idx="125">
                        <c:v>558.75199999999995</c:v>
                      </c:pt>
                      <c:pt idx="126">
                        <c:v>51.413800000000037</c:v>
                      </c:pt>
                      <c:pt idx="127">
                        <c:v>665.23559999999998</c:v>
                      </c:pt>
                      <c:pt idx="128">
                        <c:v>904.7002</c:v>
                      </c:pt>
                      <c:pt idx="129">
                        <c:v>1297.98</c:v>
                      </c:pt>
                      <c:pt idx="130">
                        <c:v>1547.075</c:v>
                      </c:pt>
                      <c:pt idx="131">
                        <c:v>305.98519999999996</c:v>
                      </c:pt>
                      <c:pt idx="132">
                        <c:v>652.7106</c:v>
                      </c:pt>
                      <c:pt idx="133">
                        <c:v>592.25119999999993</c:v>
                      </c:pt>
                      <c:pt idx="134">
                        <c:v>797.60699999999997</c:v>
                      </c:pt>
                      <c:pt idx="135">
                        <c:v>594.77800000000002</c:v>
                      </c:pt>
                      <c:pt idx="136">
                        <c:v>389.76420000000002</c:v>
                      </c:pt>
                      <c:pt idx="137">
                        <c:v>316.43439999999998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60-491D-AA01-2753E37E7ED9}"/>
                  </c:ext>
                </c:extLst>
              </c15:ser>
            </c15:filteredLineSeries>
          </c:ext>
        </c:extLst>
      </c:lineChart>
      <c:catAx>
        <c:axId val="27200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03680"/>
        <c:crosses val="autoZero"/>
        <c:auto val="1"/>
        <c:lblAlgn val="ctr"/>
        <c:lblOffset val="100"/>
        <c:tickLblSkip val="6"/>
        <c:noMultiLvlLbl val="0"/>
      </c:catAx>
      <c:valAx>
        <c:axId val="2720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Vaues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0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Actual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</c:numRef>
          </c:cat>
          <c:val>
            <c:numRef>
              <c:f>'hidden table'!$D$3:$D$140</c:f>
              <c:numCache>
                <c:formatCode>General</c:formatCode>
                <c:ptCount val="138"/>
                <c:pt idx="0">
                  <c:v>222</c:v>
                </c:pt>
                <c:pt idx="1">
                  <c:v>1143</c:v>
                </c:pt>
                <c:pt idx="2">
                  <c:v>775</c:v>
                </c:pt>
                <c:pt idx="3">
                  <c:v>869</c:v>
                </c:pt>
                <c:pt idx="4">
                  <c:v>1451</c:v>
                </c:pt>
                <c:pt idx="5">
                  <c:v>684</c:v>
                </c:pt>
                <c:pt idx="6">
                  <c:v>329</c:v>
                </c:pt>
                <c:pt idx="7">
                  <c:v>369</c:v>
                </c:pt>
                <c:pt idx="8">
                  <c:v>362</c:v>
                </c:pt>
                <c:pt idx="9">
                  <c:v>482</c:v>
                </c:pt>
                <c:pt idx="10">
                  <c:v>1218</c:v>
                </c:pt>
                <c:pt idx="11">
                  <c:v>696</c:v>
                </c:pt>
                <c:pt idx="12">
                  <c:v>476</c:v>
                </c:pt>
                <c:pt idx="13">
                  <c:v>724</c:v>
                </c:pt>
                <c:pt idx="14">
                  <c:v>551</c:v>
                </c:pt>
                <c:pt idx="15">
                  <c:v>411</c:v>
                </c:pt>
                <c:pt idx="16">
                  <c:v>349</c:v>
                </c:pt>
                <c:pt idx="17">
                  <c:v>545</c:v>
                </c:pt>
                <c:pt idx="18">
                  <c:v>648</c:v>
                </c:pt>
                <c:pt idx="19">
                  <c:v>628</c:v>
                </c:pt>
                <c:pt idx="20">
                  <c:v>595</c:v>
                </c:pt>
                <c:pt idx="21">
                  <c:v>371</c:v>
                </c:pt>
                <c:pt idx="22">
                  <c:v>1275</c:v>
                </c:pt>
                <c:pt idx="23">
                  <c:v>502</c:v>
                </c:pt>
                <c:pt idx="24">
                  <c:v>282</c:v>
                </c:pt>
                <c:pt idx="25">
                  <c:v>487</c:v>
                </c:pt>
                <c:pt idx="26">
                  <c:v>824</c:v>
                </c:pt>
                <c:pt idx="27">
                  <c:v>325</c:v>
                </c:pt>
                <c:pt idx="28">
                  <c:v>0</c:v>
                </c:pt>
                <c:pt idx="29">
                  <c:v>26</c:v>
                </c:pt>
                <c:pt idx="30">
                  <c:v>224</c:v>
                </c:pt>
                <c:pt idx="31">
                  <c:v>333</c:v>
                </c:pt>
                <c:pt idx="32">
                  <c:v>1</c:v>
                </c:pt>
                <c:pt idx="33">
                  <c:v>789</c:v>
                </c:pt>
                <c:pt idx="34">
                  <c:v>227</c:v>
                </c:pt>
                <c:pt idx="35">
                  <c:v>0</c:v>
                </c:pt>
                <c:pt idx="36">
                  <c:v>664</c:v>
                </c:pt>
                <c:pt idx="37">
                  <c:v>486</c:v>
                </c:pt>
                <c:pt idx="38">
                  <c:v>1518</c:v>
                </c:pt>
                <c:pt idx="39">
                  <c:v>819</c:v>
                </c:pt>
                <c:pt idx="40">
                  <c:v>567</c:v>
                </c:pt>
                <c:pt idx="41">
                  <c:v>584</c:v>
                </c:pt>
                <c:pt idx="42">
                  <c:v>569</c:v>
                </c:pt>
                <c:pt idx="43">
                  <c:v>663</c:v>
                </c:pt>
                <c:pt idx="44">
                  <c:v>902</c:v>
                </c:pt>
                <c:pt idx="45">
                  <c:v>389</c:v>
                </c:pt>
                <c:pt idx="46">
                  <c:v>14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628</c:v>
                </c:pt>
                <c:pt idx="51">
                  <c:v>212</c:v>
                </c:pt>
                <c:pt idx="52">
                  <c:v>170</c:v>
                </c:pt>
                <c:pt idx="53">
                  <c:v>137</c:v>
                </c:pt>
                <c:pt idx="54">
                  <c:v>584</c:v>
                </c:pt>
                <c:pt idx="55">
                  <c:v>532</c:v>
                </c:pt>
                <c:pt idx="56">
                  <c:v>437</c:v>
                </c:pt>
                <c:pt idx="57">
                  <c:v>777</c:v>
                </c:pt>
                <c:pt idx="58">
                  <c:v>802</c:v>
                </c:pt>
                <c:pt idx="59">
                  <c:v>480</c:v>
                </c:pt>
                <c:pt idx="60">
                  <c:v>321</c:v>
                </c:pt>
                <c:pt idx="61">
                  <c:v>317</c:v>
                </c:pt>
                <c:pt idx="62">
                  <c:v>345</c:v>
                </c:pt>
                <c:pt idx="63">
                  <c:v>793</c:v>
                </c:pt>
                <c:pt idx="64">
                  <c:v>1484</c:v>
                </c:pt>
                <c:pt idx="65">
                  <c:v>679</c:v>
                </c:pt>
                <c:pt idx="66">
                  <c:v>327</c:v>
                </c:pt>
                <c:pt idx="67">
                  <c:v>250</c:v>
                </c:pt>
                <c:pt idx="68">
                  <c:v>425</c:v>
                </c:pt>
                <c:pt idx="69">
                  <c:v>756</c:v>
                </c:pt>
                <c:pt idx="70">
                  <c:v>937</c:v>
                </c:pt>
                <c:pt idx="71">
                  <c:v>154</c:v>
                </c:pt>
                <c:pt idx="72">
                  <c:v>5</c:v>
                </c:pt>
                <c:pt idx="73">
                  <c:v>1</c:v>
                </c:pt>
                <c:pt idx="74">
                  <c:v>0</c:v>
                </c:pt>
                <c:pt idx="75">
                  <c:v>369</c:v>
                </c:pt>
                <c:pt idx="76">
                  <c:v>980</c:v>
                </c:pt>
                <c:pt idx="77">
                  <c:v>669</c:v>
                </c:pt>
                <c:pt idx="78">
                  <c:v>589</c:v>
                </c:pt>
                <c:pt idx="79">
                  <c:v>912</c:v>
                </c:pt>
                <c:pt idx="80">
                  <c:v>836</c:v>
                </c:pt>
                <c:pt idx="81">
                  <c:v>543</c:v>
                </c:pt>
                <c:pt idx="82">
                  <c:v>534</c:v>
                </c:pt>
                <c:pt idx="83">
                  <c:v>787</c:v>
                </c:pt>
                <c:pt idx="84">
                  <c:v>920</c:v>
                </c:pt>
                <c:pt idx="85">
                  <c:v>464</c:v>
                </c:pt>
                <c:pt idx="86">
                  <c:v>371</c:v>
                </c:pt>
                <c:pt idx="87">
                  <c:v>477</c:v>
                </c:pt>
                <c:pt idx="88">
                  <c:v>791</c:v>
                </c:pt>
                <c:pt idx="89">
                  <c:v>910</c:v>
                </c:pt>
                <c:pt idx="90">
                  <c:v>585</c:v>
                </c:pt>
                <c:pt idx="91">
                  <c:v>226</c:v>
                </c:pt>
                <c:pt idx="92">
                  <c:v>932</c:v>
                </c:pt>
                <c:pt idx="93">
                  <c:v>355</c:v>
                </c:pt>
                <c:pt idx="94">
                  <c:v>764</c:v>
                </c:pt>
                <c:pt idx="95">
                  <c:v>980</c:v>
                </c:pt>
                <c:pt idx="96">
                  <c:v>1236</c:v>
                </c:pt>
                <c:pt idx="97">
                  <c:v>1004</c:v>
                </c:pt>
                <c:pt idx="98">
                  <c:v>789</c:v>
                </c:pt>
                <c:pt idx="99">
                  <c:v>855</c:v>
                </c:pt>
                <c:pt idx="100">
                  <c:v>541</c:v>
                </c:pt>
                <c:pt idx="101">
                  <c:v>341</c:v>
                </c:pt>
                <c:pt idx="102">
                  <c:v>544</c:v>
                </c:pt>
                <c:pt idx="103">
                  <c:v>1120</c:v>
                </c:pt>
                <c:pt idx="104">
                  <c:v>1722</c:v>
                </c:pt>
                <c:pt idx="105">
                  <c:v>216</c:v>
                </c:pt>
                <c:pt idx="106">
                  <c:v>3</c:v>
                </c:pt>
                <c:pt idx="107">
                  <c:v>8</c:v>
                </c:pt>
                <c:pt idx="108">
                  <c:v>477</c:v>
                </c:pt>
                <c:pt idx="109">
                  <c:v>428</c:v>
                </c:pt>
                <c:pt idx="110">
                  <c:v>1230</c:v>
                </c:pt>
                <c:pt idx="111">
                  <c:v>1050</c:v>
                </c:pt>
                <c:pt idx="112">
                  <c:v>785</c:v>
                </c:pt>
                <c:pt idx="113">
                  <c:v>392</c:v>
                </c:pt>
                <c:pt idx="114">
                  <c:v>615</c:v>
                </c:pt>
                <c:pt idx="115">
                  <c:v>660</c:v>
                </c:pt>
                <c:pt idx="116">
                  <c:v>435</c:v>
                </c:pt>
                <c:pt idx="117">
                  <c:v>519</c:v>
                </c:pt>
                <c:pt idx="118">
                  <c:v>658</c:v>
                </c:pt>
                <c:pt idx="119">
                  <c:v>367</c:v>
                </c:pt>
                <c:pt idx="120">
                  <c:v>756</c:v>
                </c:pt>
                <c:pt idx="121">
                  <c:v>877</c:v>
                </c:pt>
                <c:pt idx="122">
                  <c:v>1316</c:v>
                </c:pt>
                <c:pt idx="123">
                  <c:v>928</c:v>
                </c:pt>
                <c:pt idx="124">
                  <c:v>1342</c:v>
                </c:pt>
                <c:pt idx="125">
                  <c:v>1116</c:v>
                </c:pt>
                <c:pt idx="126">
                  <c:v>500</c:v>
                </c:pt>
                <c:pt idx="127">
                  <c:v>1211</c:v>
                </c:pt>
                <c:pt idx="128">
                  <c:v>1445</c:v>
                </c:pt>
                <c:pt idx="129">
                  <c:v>1833</c:v>
                </c:pt>
                <c:pt idx="130">
                  <c:v>2077</c:v>
                </c:pt>
                <c:pt idx="131">
                  <c:v>831</c:v>
                </c:pt>
                <c:pt idx="132">
                  <c:v>1173</c:v>
                </c:pt>
                <c:pt idx="133">
                  <c:v>1108</c:v>
                </c:pt>
                <c:pt idx="134">
                  <c:v>1309</c:v>
                </c:pt>
                <c:pt idx="135">
                  <c:v>1102</c:v>
                </c:pt>
                <c:pt idx="136">
                  <c:v>893</c:v>
                </c:pt>
                <c:pt idx="137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8-4B1A-8A60-05E5B60DCB2E}"/>
            </c:ext>
          </c:extLst>
        </c:ser>
        <c:ser>
          <c:idx val="3"/>
          <c:order val="3"/>
          <c:tx>
            <c:v>Abs FE Values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'hidden table'!$C$3:$C$140</c:f>
              <c:numCache>
                <c:formatCode>General</c:formatCode>
                <c:ptCount val="1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20</c:v>
                </c:pt>
                <c:pt idx="126">
                  <c:v>21</c:v>
                </c:pt>
                <c:pt idx="127">
                  <c:v>22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26</c:v>
                </c:pt>
                <c:pt idx="132">
                  <c:v>27</c:v>
                </c:pt>
                <c:pt idx="133">
                  <c:v>28</c:v>
                </c:pt>
                <c:pt idx="134">
                  <c:v>29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</c:numCache>
              <c:extLst xmlns:c15="http://schemas.microsoft.com/office/drawing/2012/chart"/>
            </c:numRef>
          </c:cat>
          <c:val>
            <c:numRef>
              <c:f>'hidden table'!$G$3:$G$140</c:f>
              <c:numCache>
                <c:formatCode>General</c:formatCode>
                <c:ptCount val="138"/>
                <c:pt idx="0">
                  <c:v>481.20979999999997</c:v>
                </c:pt>
                <c:pt idx="1">
                  <c:v>449.13559999999995</c:v>
                </c:pt>
                <c:pt idx="2">
                  <c:v>90.296199999999999</c:v>
                </c:pt>
                <c:pt idx="3">
                  <c:v>193.27199999999993</c:v>
                </c:pt>
                <c:pt idx="4">
                  <c:v>784.06299999999999</c:v>
                </c:pt>
                <c:pt idx="5">
                  <c:v>25.669200000000046</c:v>
                </c:pt>
                <c:pt idx="6">
                  <c:v>320.90940000000001</c:v>
                </c:pt>
                <c:pt idx="7">
                  <c:v>272.67280000000005</c:v>
                </c:pt>
                <c:pt idx="8">
                  <c:v>271.62099999999998</c:v>
                </c:pt>
                <c:pt idx="9">
                  <c:v>143.75400000000002</c:v>
                </c:pt>
                <c:pt idx="10">
                  <c:v>599.92820000000006</c:v>
                </c:pt>
                <c:pt idx="11">
                  <c:v>85.425600000000031</c:v>
                </c:pt>
                <c:pt idx="12">
                  <c:v>127.26179999999999</c:v>
                </c:pt>
                <c:pt idx="13">
                  <c:v>127.86599999999999</c:v>
                </c:pt>
                <c:pt idx="14">
                  <c:v>38.191000000000031</c:v>
                </c:pt>
                <c:pt idx="15">
                  <c:v>171.43280000000004</c:v>
                </c:pt>
                <c:pt idx="16">
                  <c:v>226.85940000000005</c:v>
                </c:pt>
                <c:pt idx="17">
                  <c:v>24.470800000000054</c:v>
                </c:pt>
                <c:pt idx="18">
                  <c:v>84.732999999999947</c:v>
                </c:pt>
                <c:pt idx="19">
                  <c:v>70.751999999999953</c:v>
                </c:pt>
                <c:pt idx="20">
                  <c:v>43.586199999999963</c:v>
                </c:pt>
                <c:pt idx="21">
                  <c:v>174.76440000000002</c:v>
                </c:pt>
                <c:pt idx="22">
                  <c:v>734.7002</c:v>
                </c:pt>
                <c:pt idx="23">
                  <c:v>33.019999999999982</c:v>
                </c:pt>
                <c:pt idx="24">
                  <c:v>247.92499999999995</c:v>
                </c:pt>
                <c:pt idx="25">
                  <c:v>38.014800000000037</c:v>
                </c:pt>
                <c:pt idx="26">
                  <c:v>303.7106</c:v>
                </c:pt>
                <c:pt idx="27">
                  <c:v>190.74880000000007</c:v>
                </c:pt>
                <c:pt idx="28">
                  <c:v>511.39299999999997</c:v>
                </c:pt>
                <c:pt idx="29">
                  <c:v>481.22199999999998</c:v>
                </c:pt>
                <c:pt idx="30">
                  <c:v>279.23579999999998</c:v>
                </c:pt>
                <c:pt idx="31">
                  <c:v>166.43439999999998</c:v>
                </c:pt>
                <c:pt idx="32">
                  <c:v>494.81780000000003</c:v>
                </c:pt>
                <c:pt idx="33">
                  <c:v>296.61400000000003</c:v>
                </c:pt>
                <c:pt idx="34">
                  <c:v>262.13900000000001</c:v>
                </c:pt>
                <c:pt idx="35">
                  <c:v>486.07679999999999</c:v>
                </c:pt>
                <c:pt idx="36">
                  <c:v>180.80060000000003</c:v>
                </c:pt>
                <c:pt idx="37">
                  <c:v>5.4932000000000016</c:v>
                </c:pt>
                <c:pt idx="38">
                  <c:v>1040.001</c:v>
                </c:pt>
                <c:pt idx="39">
                  <c:v>343.32399999999996</c:v>
                </c:pt>
                <c:pt idx="40">
                  <c:v>93.462200000000053</c:v>
                </c:pt>
                <c:pt idx="41">
                  <c:v>112.41560000000004</c:v>
                </c:pt>
                <c:pt idx="42">
                  <c:v>99.184199999999976</c:v>
                </c:pt>
                <c:pt idx="43">
                  <c:v>194.76800000000003</c:v>
                </c:pt>
                <c:pt idx="44">
                  <c:v>435.16700000000003</c:v>
                </c:pt>
                <c:pt idx="45">
                  <c:v>76.618799999999965</c:v>
                </c:pt>
                <c:pt idx="46">
                  <c:v>450.58939999999996</c:v>
                </c:pt>
                <c:pt idx="47">
                  <c:v>461.74479999999994</c:v>
                </c:pt>
                <c:pt idx="48">
                  <c:v>463.08499999999998</c:v>
                </c:pt>
                <c:pt idx="49">
                  <c:v>462.61</c:v>
                </c:pt>
                <c:pt idx="50">
                  <c:v>165.68020000000001</c:v>
                </c:pt>
                <c:pt idx="51">
                  <c:v>250.21439999999996</c:v>
                </c:pt>
                <c:pt idx="52">
                  <c:v>292.29379999999998</c:v>
                </c:pt>
                <c:pt idx="53">
                  <c:v>566.20979999999997</c:v>
                </c:pt>
                <c:pt idx="54">
                  <c:v>109.86440000000005</c:v>
                </c:pt>
                <c:pt idx="55">
                  <c:v>152.7038</c:v>
                </c:pt>
                <c:pt idx="56">
                  <c:v>238.72800000000007</c:v>
                </c:pt>
                <c:pt idx="57">
                  <c:v>110.06299999999999</c:v>
                </c:pt>
                <c:pt idx="58">
                  <c:v>143.66920000000005</c:v>
                </c:pt>
                <c:pt idx="59">
                  <c:v>169.90940000000001</c:v>
                </c:pt>
                <c:pt idx="60">
                  <c:v>320.67280000000005</c:v>
                </c:pt>
                <c:pt idx="61">
                  <c:v>316.62099999999998</c:v>
                </c:pt>
                <c:pt idx="62">
                  <c:v>280.75400000000002</c:v>
                </c:pt>
                <c:pt idx="63">
                  <c:v>174.92820000000006</c:v>
                </c:pt>
                <c:pt idx="64">
                  <c:v>873.42560000000003</c:v>
                </c:pt>
                <c:pt idx="65">
                  <c:v>75.738200000000006</c:v>
                </c:pt>
                <c:pt idx="66">
                  <c:v>269.13400000000001</c:v>
                </c:pt>
                <c:pt idx="67">
                  <c:v>339.19100000000003</c:v>
                </c:pt>
                <c:pt idx="68">
                  <c:v>157.43280000000004</c:v>
                </c:pt>
                <c:pt idx="69">
                  <c:v>180.14059999999995</c:v>
                </c:pt>
                <c:pt idx="70">
                  <c:v>367.52919999999995</c:v>
                </c:pt>
                <c:pt idx="71">
                  <c:v>409.26700000000005</c:v>
                </c:pt>
                <c:pt idx="72">
                  <c:v>552.24800000000005</c:v>
                </c:pt>
                <c:pt idx="73">
                  <c:v>550.41380000000004</c:v>
                </c:pt>
                <c:pt idx="74">
                  <c:v>545.76440000000002</c:v>
                </c:pt>
                <c:pt idx="75">
                  <c:v>171.2998</c:v>
                </c:pt>
                <c:pt idx="76">
                  <c:v>444.98</c:v>
                </c:pt>
                <c:pt idx="77">
                  <c:v>139.07500000000005</c:v>
                </c:pt>
                <c:pt idx="78">
                  <c:v>63.985199999999963</c:v>
                </c:pt>
                <c:pt idx="79">
                  <c:v>391.7106</c:v>
                </c:pt>
                <c:pt idx="80">
                  <c:v>320.25119999999993</c:v>
                </c:pt>
                <c:pt idx="81">
                  <c:v>31.607000000000028</c:v>
                </c:pt>
                <c:pt idx="82">
                  <c:v>26.77800000000002</c:v>
                </c:pt>
                <c:pt idx="83">
                  <c:v>283.76420000000002</c:v>
                </c:pt>
                <c:pt idx="84">
                  <c:v>420.56560000000002</c:v>
                </c:pt>
                <c:pt idx="85">
                  <c:v>31.817800000000034</c:v>
                </c:pt>
                <c:pt idx="86">
                  <c:v>121.38599999999997</c:v>
                </c:pt>
                <c:pt idx="87">
                  <c:v>12.13900000000001</c:v>
                </c:pt>
                <c:pt idx="88">
                  <c:v>304.92320000000001</c:v>
                </c:pt>
                <c:pt idx="89">
                  <c:v>426.80060000000003</c:v>
                </c:pt>
                <c:pt idx="90">
                  <c:v>104.4932</c:v>
                </c:pt>
                <c:pt idx="91">
                  <c:v>251.99900000000002</c:v>
                </c:pt>
                <c:pt idx="92">
                  <c:v>456.32399999999996</c:v>
                </c:pt>
                <c:pt idx="93">
                  <c:v>118.53779999999995</c:v>
                </c:pt>
                <c:pt idx="94">
                  <c:v>292.41560000000004</c:v>
                </c:pt>
                <c:pt idx="95">
                  <c:v>510.18419999999998</c:v>
                </c:pt>
                <c:pt idx="96">
                  <c:v>767.76800000000003</c:v>
                </c:pt>
                <c:pt idx="97">
                  <c:v>537.16700000000003</c:v>
                </c:pt>
                <c:pt idx="98">
                  <c:v>323.38120000000004</c:v>
                </c:pt>
                <c:pt idx="99">
                  <c:v>390.41060000000004</c:v>
                </c:pt>
                <c:pt idx="100">
                  <c:v>77.255200000000059</c:v>
                </c:pt>
                <c:pt idx="101">
                  <c:v>122.08499999999998</c:v>
                </c:pt>
                <c:pt idx="102">
                  <c:v>81.389999999999986</c:v>
                </c:pt>
                <c:pt idx="103">
                  <c:v>657.68020000000001</c:v>
                </c:pt>
                <c:pt idx="104">
                  <c:v>1259.7856000000002</c:v>
                </c:pt>
                <c:pt idx="105">
                  <c:v>246.29379999999998</c:v>
                </c:pt>
                <c:pt idx="106">
                  <c:v>700.20979999999997</c:v>
                </c:pt>
                <c:pt idx="107">
                  <c:v>685.86440000000005</c:v>
                </c:pt>
                <c:pt idx="108">
                  <c:v>207.7038</c:v>
                </c:pt>
                <c:pt idx="109">
                  <c:v>247.72800000000007</c:v>
                </c:pt>
                <c:pt idx="110">
                  <c:v>563.06299999999999</c:v>
                </c:pt>
                <c:pt idx="111">
                  <c:v>391.66920000000005</c:v>
                </c:pt>
                <c:pt idx="112">
                  <c:v>135.09059999999999</c:v>
                </c:pt>
                <c:pt idx="113">
                  <c:v>249.67280000000005</c:v>
                </c:pt>
                <c:pt idx="114">
                  <c:v>18.620999999999981</c:v>
                </c:pt>
                <c:pt idx="115">
                  <c:v>34.245999999999981</c:v>
                </c:pt>
                <c:pt idx="116">
                  <c:v>183.07179999999994</c:v>
                </c:pt>
                <c:pt idx="117">
                  <c:v>91.574399999999969</c:v>
                </c:pt>
                <c:pt idx="118">
                  <c:v>54.738200000000006</c:v>
                </c:pt>
                <c:pt idx="119">
                  <c:v>229.13400000000001</c:v>
                </c:pt>
                <c:pt idx="120">
                  <c:v>166.80899999999997</c:v>
                </c:pt>
                <c:pt idx="121">
                  <c:v>294.56719999999996</c:v>
                </c:pt>
                <c:pt idx="122">
                  <c:v>740.14059999999995</c:v>
                </c:pt>
                <c:pt idx="123">
                  <c:v>358.52919999999995</c:v>
                </c:pt>
                <c:pt idx="124">
                  <c:v>778.73299999999995</c:v>
                </c:pt>
                <c:pt idx="125">
                  <c:v>558.75199999999995</c:v>
                </c:pt>
                <c:pt idx="126">
                  <c:v>51.413800000000037</c:v>
                </c:pt>
                <c:pt idx="127">
                  <c:v>665.23559999999998</c:v>
                </c:pt>
                <c:pt idx="128">
                  <c:v>904.7002</c:v>
                </c:pt>
                <c:pt idx="129">
                  <c:v>1297.98</c:v>
                </c:pt>
                <c:pt idx="130">
                  <c:v>1547.075</c:v>
                </c:pt>
                <c:pt idx="131">
                  <c:v>305.98519999999996</c:v>
                </c:pt>
                <c:pt idx="132">
                  <c:v>652.7106</c:v>
                </c:pt>
                <c:pt idx="133">
                  <c:v>592.25119999999993</c:v>
                </c:pt>
                <c:pt idx="134">
                  <c:v>797.60699999999997</c:v>
                </c:pt>
                <c:pt idx="135">
                  <c:v>594.77800000000002</c:v>
                </c:pt>
                <c:pt idx="136">
                  <c:v>389.76420000000002</c:v>
                </c:pt>
                <c:pt idx="137">
                  <c:v>316.43439999999998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37B8-4B1A-8A60-05E5B60DC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000800"/>
        <c:axId val="272003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WeekRange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7B8-4B1A-8A60-05E5B60DCB2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FE Values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table'!$C$3:$C$140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7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14</c:v>
                      </c:pt>
                      <c:pt idx="67">
                        <c:v>15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19</c:v>
                      </c:pt>
                      <c:pt idx="72">
                        <c:v>20</c:v>
                      </c:pt>
                      <c:pt idx="73">
                        <c:v>21</c:v>
                      </c:pt>
                      <c:pt idx="74">
                        <c:v>22</c:v>
                      </c:pt>
                      <c:pt idx="75">
                        <c:v>23</c:v>
                      </c:pt>
                      <c:pt idx="76">
                        <c:v>24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28</c:v>
                      </c:pt>
                      <c:pt idx="81">
                        <c:v>29</c:v>
                      </c:pt>
                      <c:pt idx="82">
                        <c:v>30</c:v>
                      </c:pt>
                      <c:pt idx="83">
                        <c:v>31</c:v>
                      </c:pt>
                      <c:pt idx="84">
                        <c:v>32</c:v>
                      </c:pt>
                      <c:pt idx="85">
                        <c:v>33</c:v>
                      </c:pt>
                      <c:pt idx="86">
                        <c:v>34</c:v>
                      </c:pt>
                      <c:pt idx="87">
                        <c:v>35</c:v>
                      </c:pt>
                      <c:pt idx="88">
                        <c:v>36</c:v>
                      </c:pt>
                      <c:pt idx="89">
                        <c:v>37</c:v>
                      </c:pt>
                      <c:pt idx="90">
                        <c:v>38</c:v>
                      </c:pt>
                      <c:pt idx="91">
                        <c:v>39</c:v>
                      </c:pt>
                      <c:pt idx="92">
                        <c:v>40</c:v>
                      </c:pt>
                      <c:pt idx="93">
                        <c:v>41</c:v>
                      </c:pt>
                      <c:pt idx="94">
                        <c:v>42</c:v>
                      </c:pt>
                      <c:pt idx="95">
                        <c:v>43</c:v>
                      </c:pt>
                      <c:pt idx="96">
                        <c:v>44</c:v>
                      </c:pt>
                      <c:pt idx="97">
                        <c:v>45</c:v>
                      </c:pt>
                      <c:pt idx="98">
                        <c:v>46</c:v>
                      </c:pt>
                      <c:pt idx="99">
                        <c:v>47</c:v>
                      </c:pt>
                      <c:pt idx="100">
                        <c:v>48</c:v>
                      </c:pt>
                      <c:pt idx="101">
                        <c:v>49</c:v>
                      </c:pt>
                      <c:pt idx="102">
                        <c:v>50</c:v>
                      </c:pt>
                      <c:pt idx="103">
                        <c:v>51</c:v>
                      </c:pt>
                      <c:pt idx="104">
                        <c:v>52</c:v>
                      </c:pt>
                      <c:pt idx="105">
                        <c:v>53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4</c:v>
                      </c:pt>
                      <c:pt idx="110">
                        <c:v>5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14</c:v>
                      </c:pt>
                      <c:pt idx="120">
                        <c:v>15</c:v>
                      </c:pt>
                      <c:pt idx="121">
                        <c:v>16</c:v>
                      </c:pt>
                      <c:pt idx="122">
                        <c:v>17</c:v>
                      </c:pt>
                      <c:pt idx="123">
                        <c:v>18</c:v>
                      </c:pt>
                      <c:pt idx="124">
                        <c:v>19</c:v>
                      </c:pt>
                      <c:pt idx="125">
                        <c:v>20</c:v>
                      </c:pt>
                      <c:pt idx="126">
                        <c:v>21</c:v>
                      </c:pt>
                      <c:pt idx="127">
                        <c:v>22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25</c:v>
                      </c:pt>
                      <c:pt idx="131">
                        <c:v>26</c:v>
                      </c:pt>
                      <c:pt idx="132">
                        <c:v>27</c:v>
                      </c:pt>
                      <c:pt idx="133">
                        <c:v>28</c:v>
                      </c:pt>
                      <c:pt idx="134">
                        <c:v>29</c:v>
                      </c:pt>
                      <c:pt idx="135">
                        <c:v>30</c:v>
                      </c:pt>
                      <c:pt idx="136">
                        <c:v>31</c:v>
                      </c:pt>
                      <c:pt idx="137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'hidden table'!$F$3:$F$140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-481.20979999999997</c:v>
                      </c:pt>
                      <c:pt idx="1">
                        <c:v>449.13559999999995</c:v>
                      </c:pt>
                      <c:pt idx="2">
                        <c:v>90.296199999999999</c:v>
                      </c:pt>
                      <c:pt idx="3">
                        <c:v>193.27199999999993</c:v>
                      </c:pt>
                      <c:pt idx="4">
                        <c:v>784.06299999999999</c:v>
                      </c:pt>
                      <c:pt idx="5">
                        <c:v>25.669200000000046</c:v>
                      </c:pt>
                      <c:pt idx="6">
                        <c:v>-320.90940000000001</c:v>
                      </c:pt>
                      <c:pt idx="7">
                        <c:v>-272.67280000000005</c:v>
                      </c:pt>
                      <c:pt idx="8">
                        <c:v>-271.62099999999998</c:v>
                      </c:pt>
                      <c:pt idx="9">
                        <c:v>-143.75400000000002</c:v>
                      </c:pt>
                      <c:pt idx="10">
                        <c:v>599.92820000000006</c:v>
                      </c:pt>
                      <c:pt idx="11">
                        <c:v>85.425600000000031</c:v>
                      </c:pt>
                      <c:pt idx="12">
                        <c:v>-127.26179999999999</c:v>
                      </c:pt>
                      <c:pt idx="13">
                        <c:v>127.86599999999999</c:v>
                      </c:pt>
                      <c:pt idx="14">
                        <c:v>-38.191000000000031</c:v>
                      </c:pt>
                      <c:pt idx="15">
                        <c:v>-171.43280000000004</c:v>
                      </c:pt>
                      <c:pt idx="16">
                        <c:v>-226.85940000000005</c:v>
                      </c:pt>
                      <c:pt idx="17">
                        <c:v>-24.470800000000054</c:v>
                      </c:pt>
                      <c:pt idx="18">
                        <c:v>84.732999999999947</c:v>
                      </c:pt>
                      <c:pt idx="19">
                        <c:v>70.751999999999953</c:v>
                      </c:pt>
                      <c:pt idx="20">
                        <c:v>43.586199999999963</c:v>
                      </c:pt>
                      <c:pt idx="21">
                        <c:v>-174.76440000000002</c:v>
                      </c:pt>
                      <c:pt idx="22">
                        <c:v>734.7002</c:v>
                      </c:pt>
                      <c:pt idx="23">
                        <c:v>-33.019999999999982</c:v>
                      </c:pt>
                      <c:pt idx="24">
                        <c:v>-247.92499999999995</c:v>
                      </c:pt>
                      <c:pt idx="25">
                        <c:v>-38.014800000000037</c:v>
                      </c:pt>
                      <c:pt idx="26">
                        <c:v>303.7106</c:v>
                      </c:pt>
                      <c:pt idx="27">
                        <c:v>-190.74880000000007</c:v>
                      </c:pt>
                      <c:pt idx="28">
                        <c:v>-511.39299999999997</c:v>
                      </c:pt>
                      <c:pt idx="29">
                        <c:v>-481.22199999999998</c:v>
                      </c:pt>
                      <c:pt idx="30">
                        <c:v>-279.23579999999998</c:v>
                      </c:pt>
                      <c:pt idx="31">
                        <c:v>-166.43439999999998</c:v>
                      </c:pt>
                      <c:pt idx="32">
                        <c:v>-494.81780000000003</c:v>
                      </c:pt>
                      <c:pt idx="33">
                        <c:v>296.61400000000003</c:v>
                      </c:pt>
                      <c:pt idx="34">
                        <c:v>-262.13900000000001</c:v>
                      </c:pt>
                      <c:pt idx="35">
                        <c:v>-486.07679999999999</c:v>
                      </c:pt>
                      <c:pt idx="36">
                        <c:v>180.80060000000003</c:v>
                      </c:pt>
                      <c:pt idx="37">
                        <c:v>5.4932000000000016</c:v>
                      </c:pt>
                      <c:pt idx="38">
                        <c:v>1040.001</c:v>
                      </c:pt>
                      <c:pt idx="39">
                        <c:v>343.32399999999996</c:v>
                      </c:pt>
                      <c:pt idx="40">
                        <c:v>93.462200000000053</c:v>
                      </c:pt>
                      <c:pt idx="41">
                        <c:v>112.41560000000004</c:v>
                      </c:pt>
                      <c:pt idx="42">
                        <c:v>99.184199999999976</c:v>
                      </c:pt>
                      <c:pt idx="43">
                        <c:v>194.76800000000003</c:v>
                      </c:pt>
                      <c:pt idx="44">
                        <c:v>435.16700000000003</c:v>
                      </c:pt>
                      <c:pt idx="45">
                        <c:v>-76.618799999999965</c:v>
                      </c:pt>
                      <c:pt idx="46">
                        <c:v>-450.58939999999996</c:v>
                      </c:pt>
                      <c:pt idx="47">
                        <c:v>-461.74479999999994</c:v>
                      </c:pt>
                      <c:pt idx="48">
                        <c:v>-463.08499999999998</c:v>
                      </c:pt>
                      <c:pt idx="49">
                        <c:v>-462.61</c:v>
                      </c:pt>
                      <c:pt idx="50">
                        <c:v>165.68020000000001</c:v>
                      </c:pt>
                      <c:pt idx="51">
                        <c:v>-250.21439999999996</c:v>
                      </c:pt>
                      <c:pt idx="52">
                        <c:v>-292.29379999999998</c:v>
                      </c:pt>
                      <c:pt idx="53">
                        <c:v>-566.20979999999997</c:v>
                      </c:pt>
                      <c:pt idx="54">
                        <c:v>-109.86440000000005</c:v>
                      </c:pt>
                      <c:pt idx="55">
                        <c:v>-152.7038</c:v>
                      </c:pt>
                      <c:pt idx="56">
                        <c:v>-238.72800000000007</c:v>
                      </c:pt>
                      <c:pt idx="57">
                        <c:v>110.06299999999999</c:v>
                      </c:pt>
                      <c:pt idx="58">
                        <c:v>143.66920000000005</c:v>
                      </c:pt>
                      <c:pt idx="59">
                        <c:v>-169.90940000000001</c:v>
                      </c:pt>
                      <c:pt idx="60">
                        <c:v>-320.67280000000005</c:v>
                      </c:pt>
                      <c:pt idx="61">
                        <c:v>-316.62099999999998</c:v>
                      </c:pt>
                      <c:pt idx="62">
                        <c:v>-280.75400000000002</c:v>
                      </c:pt>
                      <c:pt idx="63">
                        <c:v>174.92820000000006</c:v>
                      </c:pt>
                      <c:pt idx="64">
                        <c:v>873.42560000000003</c:v>
                      </c:pt>
                      <c:pt idx="65">
                        <c:v>75.738200000000006</c:v>
                      </c:pt>
                      <c:pt idx="66">
                        <c:v>-269.13400000000001</c:v>
                      </c:pt>
                      <c:pt idx="67">
                        <c:v>-339.19100000000003</c:v>
                      </c:pt>
                      <c:pt idx="68">
                        <c:v>-157.43280000000004</c:v>
                      </c:pt>
                      <c:pt idx="69">
                        <c:v>180.14059999999995</c:v>
                      </c:pt>
                      <c:pt idx="70">
                        <c:v>367.52919999999995</c:v>
                      </c:pt>
                      <c:pt idx="71">
                        <c:v>-409.26700000000005</c:v>
                      </c:pt>
                      <c:pt idx="72">
                        <c:v>-552.24800000000005</c:v>
                      </c:pt>
                      <c:pt idx="73">
                        <c:v>-550.41380000000004</c:v>
                      </c:pt>
                      <c:pt idx="74">
                        <c:v>-545.76440000000002</c:v>
                      </c:pt>
                      <c:pt idx="75">
                        <c:v>-171.2998</c:v>
                      </c:pt>
                      <c:pt idx="76">
                        <c:v>444.98</c:v>
                      </c:pt>
                      <c:pt idx="77">
                        <c:v>139.07500000000005</c:v>
                      </c:pt>
                      <c:pt idx="78">
                        <c:v>63.985199999999963</c:v>
                      </c:pt>
                      <c:pt idx="79">
                        <c:v>391.7106</c:v>
                      </c:pt>
                      <c:pt idx="80">
                        <c:v>320.25119999999993</c:v>
                      </c:pt>
                      <c:pt idx="81">
                        <c:v>31.607000000000028</c:v>
                      </c:pt>
                      <c:pt idx="82">
                        <c:v>26.77800000000002</c:v>
                      </c:pt>
                      <c:pt idx="83">
                        <c:v>283.76420000000002</c:v>
                      </c:pt>
                      <c:pt idx="84">
                        <c:v>420.56560000000002</c:v>
                      </c:pt>
                      <c:pt idx="85">
                        <c:v>-31.817800000000034</c:v>
                      </c:pt>
                      <c:pt idx="86">
                        <c:v>-121.38599999999997</c:v>
                      </c:pt>
                      <c:pt idx="87">
                        <c:v>-12.13900000000001</c:v>
                      </c:pt>
                      <c:pt idx="88">
                        <c:v>304.92320000000001</c:v>
                      </c:pt>
                      <c:pt idx="89">
                        <c:v>426.80060000000003</c:v>
                      </c:pt>
                      <c:pt idx="90">
                        <c:v>104.4932</c:v>
                      </c:pt>
                      <c:pt idx="91">
                        <c:v>-251.99900000000002</c:v>
                      </c:pt>
                      <c:pt idx="92">
                        <c:v>456.32399999999996</c:v>
                      </c:pt>
                      <c:pt idx="93">
                        <c:v>-118.53779999999995</c:v>
                      </c:pt>
                      <c:pt idx="94">
                        <c:v>292.41560000000004</c:v>
                      </c:pt>
                      <c:pt idx="95">
                        <c:v>510.18419999999998</c:v>
                      </c:pt>
                      <c:pt idx="96">
                        <c:v>767.76800000000003</c:v>
                      </c:pt>
                      <c:pt idx="97">
                        <c:v>537.16700000000003</c:v>
                      </c:pt>
                      <c:pt idx="98">
                        <c:v>323.38120000000004</c:v>
                      </c:pt>
                      <c:pt idx="99">
                        <c:v>390.41060000000004</c:v>
                      </c:pt>
                      <c:pt idx="100">
                        <c:v>77.255200000000059</c:v>
                      </c:pt>
                      <c:pt idx="101">
                        <c:v>-122.08499999999998</c:v>
                      </c:pt>
                      <c:pt idx="102">
                        <c:v>81.389999999999986</c:v>
                      </c:pt>
                      <c:pt idx="103">
                        <c:v>657.68020000000001</c:v>
                      </c:pt>
                      <c:pt idx="104">
                        <c:v>1259.7856000000002</c:v>
                      </c:pt>
                      <c:pt idx="105">
                        <c:v>-246.29379999999998</c:v>
                      </c:pt>
                      <c:pt idx="106">
                        <c:v>-700.20979999999997</c:v>
                      </c:pt>
                      <c:pt idx="107">
                        <c:v>-685.86440000000005</c:v>
                      </c:pt>
                      <c:pt idx="108">
                        <c:v>-207.7038</c:v>
                      </c:pt>
                      <c:pt idx="109">
                        <c:v>-247.72800000000007</c:v>
                      </c:pt>
                      <c:pt idx="110">
                        <c:v>563.06299999999999</c:v>
                      </c:pt>
                      <c:pt idx="111">
                        <c:v>391.66920000000005</c:v>
                      </c:pt>
                      <c:pt idx="112">
                        <c:v>135.09059999999999</c:v>
                      </c:pt>
                      <c:pt idx="113">
                        <c:v>-249.67280000000005</c:v>
                      </c:pt>
                      <c:pt idx="114">
                        <c:v>-18.620999999999981</c:v>
                      </c:pt>
                      <c:pt idx="115">
                        <c:v>34.245999999999981</c:v>
                      </c:pt>
                      <c:pt idx="116">
                        <c:v>-183.07179999999994</c:v>
                      </c:pt>
                      <c:pt idx="117">
                        <c:v>-91.574399999999969</c:v>
                      </c:pt>
                      <c:pt idx="118">
                        <c:v>54.738200000000006</c:v>
                      </c:pt>
                      <c:pt idx="119">
                        <c:v>-229.13400000000001</c:v>
                      </c:pt>
                      <c:pt idx="120">
                        <c:v>166.80899999999997</c:v>
                      </c:pt>
                      <c:pt idx="121">
                        <c:v>294.56719999999996</c:v>
                      </c:pt>
                      <c:pt idx="122">
                        <c:v>740.14059999999995</c:v>
                      </c:pt>
                      <c:pt idx="123">
                        <c:v>358.52919999999995</c:v>
                      </c:pt>
                      <c:pt idx="124">
                        <c:v>778.73299999999995</c:v>
                      </c:pt>
                      <c:pt idx="125">
                        <c:v>558.75199999999995</c:v>
                      </c:pt>
                      <c:pt idx="126">
                        <c:v>-51.413800000000037</c:v>
                      </c:pt>
                      <c:pt idx="127">
                        <c:v>665.23559999999998</c:v>
                      </c:pt>
                      <c:pt idx="128">
                        <c:v>904.7002</c:v>
                      </c:pt>
                      <c:pt idx="129">
                        <c:v>1297.98</c:v>
                      </c:pt>
                      <c:pt idx="130">
                        <c:v>1547.075</c:v>
                      </c:pt>
                      <c:pt idx="131">
                        <c:v>305.98519999999996</c:v>
                      </c:pt>
                      <c:pt idx="132">
                        <c:v>652.7106</c:v>
                      </c:pt>
                      <c:pt idx="133">
                        <c:v>592.25119999999993</c:v>
                      </c:pt>
                      <c:pt idx="134">
                        <c:v>797.60699999999997</c:v>
                      </c:pt>
                      <c:pt idx="135">
                        <c:v>594.77800000000002</c:v>
                      </c:pt>
                      <c:pt idx="136">
                        <c:v>389.76420000000002</c:v>
                      </c:pt>
                      <c:pt idx="137">
                        <c:v>-316.43439999999998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B8-4B1A-8A60-05E5B60DCB2E}"/>
                  </c:ext>
                </c:extLst>
              </c15:ser>
            </c15:filteredLineSeries>
          </c:ext>
        </c:extLst>
      </c:lineChart>
      <c:catAx>
        <c:axId val="27200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03680"/>
        <c:crosses val="autoZero"/>
        <c:auto val="1"/>
        <c:lblAlgn val="ctr"/>
        <c:lblOffset val="100"/>
        <c:tickLblSkip val="6"/>
        <c:noMultiLvlLbl val="0"/>
      </c:catAx>
      <c:valAx>
        <c:axId val="2720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Vaues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0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7</xdr:row>
      <xdr:rowOff>179070</xdr:rowOff>
    </xdr:from>
    <xdr:to>
      <xdr:col>15</xdr:col>
      <xdr:colOff>297180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0F4B3-89C3-C581-C8F2-83334146E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15240</xdr:rowOff>
    </xdr:from>
    <xdr:to>
      <xdr:col>4</xdr:col>
      <xdr:colOff>1828800</xdr:colOff>
      <xdr:row>12</xdr:row>
      <xdr:rowOff>1722120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EC05C7-51C7-644A-8C91-ECFB44125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25</xdr:row>
      <xdr:rowOff>7620</xdr:rowOff>
    </xdr:from>
    <xdr:to>
      <xdr:col>2</xdr:col>
      <xdr:colOff>556260</xdr:colOff>
      <xdr:row>33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FF85D-A404-5B8A-F0AB-7CB6CCC67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</xdr:colOff>
      <xdr:row>25</xdr:row>
      <xdr:rowOff>7620</xdr:rowOff>
    </xdr:from>
    <xdr:to>
      <xdr:col>4</xdr:col>
      <xdr:colOff>1836420</xdr:colOff>
      <xdr:row>33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849A51-700F-7222-57F2-01002D2AC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10886</xdr:colOff>
      <xdr:row>4</xdr:row>
      <xdr:rowOff>15240</xdr:rowOff>
    </xdr:from>
    <xdr:to>
      <xdr:col>26</xdr:col>
      <xdr:colOff>591670</xdr:colOff>
      <xdr:row>13</xdr:row>
      <xdr:rowOff>220980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1F3EFD-6EF5-4FF4-BE9A-1CE928EC6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9451</xdr:colOff>
      <xdr:row>16</xdr:row>
      <xdr:rowOff>8163</xdr:rowOff>
    </xdr:from>
    <xdr:to>
      <xdr:col>15</xdr:col>
      <xdr:colOff>582707</xdr:colOff>
      <xdr:row>33</xdr:row>
      <xdr:rowOff>163285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44DE4F-7FE6-FAFC-BCB3-51A9185B9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17929</xdr:colOff>
      <xdr:row>16</xdr:row>
      <xdr:rowOff>13042</xdr:rowOff>
    </xdr:from>
    <xdr:to>
      <xdr:col>26</xdr:col>
      <xdr:colOff>600635</xdr:colOff>
      <xdr:row>33</xdr:row>
      <xdr:rowOff>166255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2FBD4E-8F11-4E05-AF78-5597AAC9C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FD926-3785-4ED7-8AE3-65118CC25D1A}" name="Table1" displayName="Table1" ref="B2:H939" totalsRowShown="0" headerRowDxfId="3">
  <autoFilter ref="B2:H939" xr:uid="{79CFD926-3785-4ED7-8AE3-65118CC25D1A}"/>
  <tableColumns count="7">
    <tableColumn id="1" xr3:uid="{0FCBBB5A-EDEF-4B67-BC2A-95326E564935}" name="Date" dataDxfId="2"/>
    <tableColumn id="2" xr3:uid="{4CC23DF8-F98A-4C45-9037-EA575CB7C5AE}" name="Year" dataDxfId="1"/>
    <tableColumn id="10" xr3:uid="{B521B13F-578A-4DE3-8068-DA12FD80A619}" name="Weekly" dataDxfId="0">
      <calculatedColumnFormula>WEEKNUM(Table1[[#This Row],[Date]])</calculatedColumnFormula>
    </tableColumn>
    <tableColumn id="5" xr3:uid="{E60928DA-6A8F-4871-81EA-6FA970D894F8}" name="Sale"/>
    <tableColumn id="9" xr3:uid="{B6FD3D8E-9E4A-44B4-875F-3045C322B73A}" name="Estimated Demand"/>
    <tableColumn id="6" xr3:uid="{EC2A8901-7892-465E-B28B-76C840569804}" name="Stock"/>
    <tableColumn id="7" xr3:uid="{019578C6-1ABE-4974-A8D3-B0BA1BCE41E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D88D-B951-4B02-B4B3-F7FD60AA8CD8}">
  <sheetPr codeName="Sheet1"/>
  <dimension ref="B1:E939"/>
  <sheetViews>
    <sheetView workbookViewId="0">
      <selection activeCell="F11" sqref="F11"/>
    </sheetView>
  </sheetViews>
  <sheetFormatPr defaultRowHeight="14.4" x14ac:dyDescent="0.3"/>
  <cols>
    <col min="1" max="1" width="3" customWidth="1"/>
    <col min="2" max="2" width="10.33203125" bestFit="1" customWidth="1"/>
  </cols>
  <sheetData>
    <row r="1" spans="2:5" ht="8.4" customHeight="1" x14ac:dyDescent="0.3"/>
    <row r="2" spans="2:5" x14ac:dyDescent="0.3">
      <c r="B2" s="2" t="s">
        <v>0</v>
      </c>
      <c r="C2" s="2" t="s">
        <v>3</v>
      </c>
      <c r="D2" s="2" t="s">
        <v>2</v>
      </c>
      <c r="E2" s="2" t="s">
        <v>1</v>
      </c>
    </row>
    <row r="3" spans="2:5" x14ac:dyDescent="0.3">
      <c r="B3" s="1">
        <v>41640</v>
      </c>
      <c r="C3">
        <v>0</v>
      </c>
      <c r="D3">
        <v>4972</v>
      </c>
      <c r="E3">
        <v>1.29</v>
      </c>
    </row>
    <row r="4" spans="2:5" x14ac:dyDescent="0.3">
      <c r="B4" s="1">
        <v>41641</v>
      </c>
      <c r="C4">
        <v>70</v>
      </c>
      <c r="D4">
        <v>4902</v>
      </c>
      <c r="E4">
        <v>1.29</v>
      </c>
    </row>
    <row r="5" spans="2:5" x14ac:dyDescent="0.3">
      <c r="B5" s="1">
        <v>41642</v>
      </c>
      <c r="C5">
        <v>59</v>
      </c>
      <c r="D5">
        <v>4843</v>
      </c>
      <c r="E5">
        <v>1.29</v>
      </c>
    </row>
    <row r="6" spans="2:5" x14ac:dyDescent="0.3">
      <c r="B6" s="1">
        <v>41643</v>
      </c>
      <c r="C6">
        <v>93</v>
      </c>
      <c r="D6">
        <v>4750</v>
      </c>
      <c r="E6">
        <v>1.29</v>
      </c>
    </row>
    <row r="7" spans="2:5" x14ac:dyDescent="0.3">
      <c r="B7" s="1">
        <v>41644</v>
      </c>
      <c r="C7">
        <v>96</v>
      </c>
      <c r="D7">
        <v>4654</v>
      </c>
      <c r="E7">
        <v>1.29</v>
      </c>
    </row>
    <row r="8" spans="2:5" x14ac:dyDescent="0.3">
      <c r="B8" s="1">
        <v>41645</v>
      </c>
      <c r="C8">
        <v>145</v>
      </c>
      <c r="D8">
        <v>4509</v>
      </c>
      <c r="E8">
        <v>1.29</v>
      </c>
    </row>
    <row r="9" spans="2:5" x14ac:dyDescent="0.3">
      <c r="B9" s="1">
        <v>41646</v>
      </c>
      <c r="C9">
        <v>179</v>
      </c>
      <c r="D9">
        <v>4329</v>
      </c>
      <c r="E9">
        <v>1.29</v>
      </c>
    </row>
    <row r="10" spans="2:5" x14ac:dyDescent="0.3">
      <c r="B10" s="1">
        <v>41647</v>
      </c>
      <c r="C10">
        <v>321</v>
      </c>
      <c r="D10">
        <v>4104</v>
      </c>
      <c r="E10">
        <v>1.29</v>
      </c>
    </row>
    <row r="11" spans="2:5" x14ac:dyDescent="0.3">
      <c r="B11" s="1">
        <v>41648</v>
      </c>
      <c r="C11">
        <v>125</v>
      </c>
      <c r="D11">
        <v>4459</v>
      </c>
      <c r="E11">
        <v>1.0900000000000001</v>
      </c>
    </row>
    <row r="12" spans="2:5" x14ac:dyDescent="0.3">
      <c r="B12" s="1">
        <v>41649</v>
      </c>
      <c r="C12">
        <v>88</v>
      </c>
      <c r="D12">
        <v>5043</v>
      </c>
      <c r="E12">
        <v>1.0900000000000001</v>
      </c>
    </row>
    <row r="13" spans="2:5" x14ac:dyDescent="0.3">
      <c r="B13" s="1">
        <v>41650</v>
      </c>
      <c r="C13">
        <v>188</v>
      </c>
      <c r="D13">
        <v>5239</v>
      </c>
      <c r="E13">
        <v>1.0900000000000001</v>
      </c>
    </row>
    <row r="14" spans="2:5" x14ac:dyDescent="0.3">
      <c r="B14" s="1">
        <v>41651</v>
      </c>
      <c r="C14">
        <v>121</v>
      </c>
      <c r="D14">
        <v>5118</v>
      </c>
      <c r="E14">
        <v>1.0900000000000001</v>
      </c>
    </row>
    <row r="15" spans="2:5" x14ac:dyDescent="0.3">
      <c r="B15" s="1">
        <v>41652</v>
      </c>
      <c r="C15">
        <v>134</v>
      </c>
      <c r="D15">
        <v>4984</v>
      </c>
      <c r="E15">
        <v>1.0900000000000001</v>
      </c>
    </row>
    <row r="16" spans="2:5" x14ac:dyDescent="0.3">
      <c r="B16" s="1">
        <v>41653</v>
      </c>
      <c r="C16">
        <v>80</v>
      </c>
      <c r="D16">
        <v>4904</v>
      </c>
      <c r="E16">
        <v>1.0900000000000001</v>
      </c>
    </row>
    <row r="17" spans="2:5" x14ac:dyDescent="0.3">
      <c r="B17" s="1">
        <v>41654</v>
      </c>
      <c r="C17">
        <v>82</v>
      </c>
      <c r="D17">
        <v>4822</v>
      </c>
      <c r="E17">
        <v>1.0900000000000001</v>
      </c>
    </row>
    <row r="18" spans="2:5" x14ac:dyDescent="0.3">
      <c r="B18" s="1">
        <v>41655</v>
      </c>
      <c r="C18">
        <v>94</v>
      </c>
      <c r="D18">
        <v>4728</v>
      </c>
      <c r="E18">
        <v>1.19</v>
      </c>
    </row>
    <row r="19" spans="2:5" x14ac:dyDescent="0.3">
      <c r="B19" s="1">
        <v>41657</v>
      </c>
      <c r="C19">
        <v>159</v>
      </c>
      <c r="D19">
        <v>4464</v>
      </c>
      <c r="E19">
        <v>1.19</v>
      </c>
    </row>
    <row r="20" spans="2:5" x14ac:dyDescent="0.3">
      <c r="B20" s="1">
        <v>41658</v>
      </c>
      <c r="C20">
        <v>199</v>
      </c>
      <c r="D20">
        <v>4265</v>
      </c>
      <c r="E20">
        <v>1.19</v>
      </c>
    </row>
    <row r="21" spans="2:5" x14ac:dyDescent="0.3">
      <c r="B21" s="1">
        <v>41659</v>
      </c>
      <c r="C21">
        <v>104</v>
      </c>
      <c r="D21">
        <v>4161</v>
      </c>
      <c r="E21">
        <v>1.19</v>
      </c>
    </row>
    <row r="22" spans="2:5" x14ac:dyDescent="0.3">
      <c r="B22" s="1">
        <v>41660</v>
      </c>
      <c r="C22">
        <v>70</v>
      </c>
      <c r="D22">
        <v>4091</v>
      </c>
      <c r="E22">
        <v>1.19</v>
      </c>
    </row>
    <row r="23" spans="2:5" x14ac:dyDescent="0.3">
      <c r="B23" s="1">
        <v>41661</v>
      </c>
      <c r="C23">
        <v>127</v>
      </c>
      <c r="D23">
        <v>3964</v>
      </c>
      <c r="E23">
        <v>1.0900000000000001</v>
      </c>
    </row>
    <row r="24" spans="2:5" x14ac:dyDescent="0.3">
      <c r="B24" s="1">
        <v>41662</v>
      </c>
      <c r="C24">
        <v>96</v>
      </c>
      <c r="D24">
        <v>3868</v>
      </c>
      <c r="E24">
        <v>1.0900000000000001</v>
      </c>
    </row>
    <row r="25" spans="2:5" x14ac:dyDescent="0.3">
      <c r="B25" s="1">
        <v>41663</v>
      </c>
      <c r="C25">
        <v>75</v>
      </c>
      <c r="D25">
        <v>3793</v>
      </c>
      <c r="E25">
        <v>1.0900000000000001</v>
      </c>
    </row>
    <row r="26" spans="2:5" x14ac:dyDescent="0.3">
      <c r="B26" s="1">
        <v>41664</v>
      </c>
      <c r="C26">
        <v>198</v>
      </c>
      <c r="D26">
        <v>3595</v>
      </c>
      <c r="E26">
        <v>1.0900000000000001</v>
      </c>
    </row>
    <row r="27" spans="2:5" x14ac:dyDescent="0.3">
      <c r="B27" s="1">
        <v>41665</v>
      </c>
      <c r="C27">
        <v>168</v>
      </c>
      <c r="D27">
        <v>3427</v>
      </c>
      <c r="E27">
        <v>1.0900000000000001</v>
      </c>
    </row>
    <row r="28" spans="2:5" x14ac:dyDescent="0.3">
      <c r="B28" s="1">
        <v>41666</v>
      </c>
      <c r="C28">
        <v>125</v>
      </c>
      <c r="D28">
        <v>3302</v>
      </c>
      <c r="E28">
        <v>1.0900000000000001</v>
      </c>
    </row>
    <row r="29" spans="2:5" x14ac:dyDescent="0.3">
      <c r="B29" s="1">
        <v>41667</v>
      </c>
      <c r="C29">
        <v>86</v>
      </c>
      <c r="D29">
        <v>3216</v>
      </c>
      <c r="E29">
        <v>1.0900000000000001</v>
      </c>
    </row>
    <row r="30" spans="2:5" x14ac:dyDescent="0.3">
      <c r="B30" s="1">
        <v>41668</v>
      </c>
      <c r="C30">
        <v>222</v>
      </c>
      <c r="D30">
        <v>2994</v>
      </c>
      <c r="E30">
        <v>0.99</v>
      </c>
    </row>
    <row r="31" spans="2:5" x14ac:dyDescent="0.3">
      <c r="B31" s="1">
        <v>41669</v>
      </c>
      <c r="C31">
        <v>272</v>
      </c>
      <c r="D31">
        <v>2723</v>
      </c>
      <c r="E31">
        <v>0.99</v>
      </c>
    </row>
    <row r="32" spans="2:5" x14ac:dyDescent="0.3">
      <c r="B32" s="1">
        <v>41670</v>
      </c>
      <c r="C32">
        <v>209</v>
      </c>
      <c r="D32">
        <v>2514</v>
      </c>
      <c r="E32">
        <v>0.99</v>
      </c>
    </row>
    <row r="33" spans="2:5" x14ac:dyDescent="0.3">
      <c r="B33" s="1">
        <v>41671</v>
      </c>
      <c r="C33">
        <v>369</v>
      </c>
      <c r="D33">
        <v>2145</v>
      </c>
      <c r="E33">
        <v>0.99</v>
      </c>
    </row>
    <row r="34" spans="2:5" x14ac:dyDescent="0.3">
      <c r="B34" s="1">
        <v>41672</v>
      </c>
      <c r="C34">
        <v>217</v>
      </c>
      <c r="D34">
        <v>1928</v>
      </c>
      <c r="E34">
        <v>0.99</v>
      </c>
    </row>
    <row r="35" spans="2:5" x14ac:dyDescent="0.3">
      <c r="B35" s="1">
        <v>41673</v>
      </c>
      <c r="C35">
        <v>97</v>
      </c>
      <c r="D35">
        <v>1831</v>
      </c>
      <c r="E35">
        <v>0.99</v>
      </c>
    </row>
    <row r="36" spans="2:5" x14ac:dyDescent="0.3">
      <c r="B36" s="1">
        <v>41674</v>
      </c>
      <c r="C36">
        <v>117</v>
      </c>
      <c r="D36">
        <v>1714</v>
      </c>
      <c r="E36">
        <v>0.99</v>
      </c>
    </row>
    <row r="37" spans="2:5" x14ac:dyDescent="0.3">
      <c r="B37" s="1">
        <v>41675</v>
      </c>
      <c r="C37">
        <v>100</v>
      </c>
      <c r="D37">
        <v>1998</v>
      </c>
      <c r="E37">
        <v>1.29</v>
      </c>
    </row>
    <row r="38" spans="2:5" x14ac:dyDescent="0.3">
      <c r="B38" s="1">
        <v>41676</v>
      </c>
      <c r="C38">
        <v>64</v>
      </c>
      <c r="D38">
        <v>2126</v>
      </c>
      <c r="E38">
        <v>1.29</v>
      </c>
    </row>
    <row r="39" spans="2:5" x14ac:dyDescent="0.3">
      <c r="B39" s="1">
        <v>41677</v>
      </c>
      <c r="C39">
        <v>35</v>
      </c>
      <c r="D39">
        <v>2091</v>
      </c>
      <c r="E39">
        <v>1.29</v>
      </c>
    </row>
    <row r="40" spans="2:5" x14ac:dyDescent="0.3">
      <c r="B40" s="1">
        <v>41678</v>
      </c>
      <c r="C40">
        <v>54</v>
      </c>
      <c r="D40">
        <v>2037</v>
      </c>
      <c r="E40">
        <v>1.29</v>
      </c>
    </row>
    <row r="41" spans="2:5" x14ac:dyDescent="0.3">
      <c r="B41" s="1">
        <v>41679</v>
      </c>
      <c r="C41">
        <v>55</v>
      </c>
      <c r="D41">
        <v>1982</v>
      </c>
      <c r="E41">
        <v>1.29</v>
      </c>
    </row>
    <row r="42" spans="2:5" x14ac:dyDescent="0.3">
      <c r="B42" s="1">
        <v>41682</v>
      </c>
      <c r="C42">
        <v>8</v>
      </c>
      <c r="D42">
        <v>7228</v>
      </c>
      <c r="E42">
        <v>1.29</v>
      </c>
    </row>
    <row r="43" spans="2:5" x14ac:dyDescent="0.3">
      <c r="B43" s="1">
        <v>41683</v>
      </c>
      <c r="C43">
        <v>43</v>
      </c>
      <c r="D43">
        <v>7185</v>
      </c>
      <c r="E43">
        <v>1.0900000000000001</v>
      </c>
    </row>
    <row r="44" spans="2:5" x14ac:dyDescent="0.3">
      <c r="B44" s="1">
        <v>41684</v>
      </c>
      <c r="C44">
        <v>107</v>
      </c>
      <c r="D44">
        <v>7078</v>
      </c>
      <c r="E44">
        <v>1.0900000000000001</v>
      </c>
    </row>
    <row r="45" spans="2:5" x14ac:dyDescent="0.3">
      <c r="B45" s="1">
        <v>41685</v>
      </c>
      <c r="C45">
        <v>116</v>
      </c>
      <c r="D45">
        <v>6962</v>
      </c>
      <c r="E45">
        <v>1.0900000000000001</v>
      </c>
    </row>
    <row r="46" spans="2:5" x14ac:dyDescent="0.3">
      <c r="B46" s="1">
        <v>41686</v>
      </c>
      <c r="C46">
        <v>87</v>
      </c>
      <c r="D46">
        <v>6875</v>
      </c>
      <c r="E46">
        <v>1.0900000000000001</v>
      </c>
    </row>
    <row r="47" spans="2:5" x14ac:dyDescent="0.3">
      <c r="B47" s="1">
        <v>41687</v>
      </c>
      <c r="C47">
        <v>66</v>
      </c>
      <c r="D47">
        <v>6809</v>
      </c>
      <c r="E47">
        <v>1.0900000000000001</v>
      </c>
    </row>
    <row r="48" spans="2:5" x14ac:dyDescent="0.3">
      <c r="B48" s="1">
        <v>41688</v>
      </c>
      <c r="C48">
        <v>44</v>
      </c>
      <c r="D48">
        <v>6765</v>
      </c>
      <c r="E48">
        <v>1.0900000000000001</v>
      </c>
    </row>
    <row r="49" spans="2:5" x14ac:dyDescent="0.3">
      <c r="B49" s="1">
        <v>41689</v>
      </c>
      <c r="C49">
        <v>33</v>
      </c>
      <c r="D49">
        <v>6731</v>
      </c>
      <c r="E49">
        <v>1.0900000000000001</v>
      </c>
    </row>
    <row r="50" spans="2:5" x14ac:dyDescent="0.3">
      <c r="B50" s="1">
        <v>41690</v>
      </c>
      <c r="C50">
        <v>13</v>
      </c>
      <c r="D50">
        <v>6718</v>
      </c>
      <c r="E50">
        <v>1.0900000000000001</v>
      </c>
    </row>
    <row r="51" spans="2:5" x14ac:dyDescent="0.3">
      <c r="B51" s="1">
        <v>41691</v>
      </c>
      <c r="C51">
        <v>53</v>
      </c>
      <c r="D51">
        <v>6665</v>
      </c>
      <c r="E51">
        <v>1.0900000000000001</v>
      </c>
    </row>
    <row r="52" spans="2:5" x14ac:dyDescent="0.3">
      <c r="B52" s="1">
        <v>41692</v>
      </c>
      <c r="C52">
        <v>72</v>
      </c>
      <c r="D52">
        <v>6593</v>
      </c>
      <c r="E52">
        <v>1.0900000000000001</v>
      </c>
    </row>
    <row r="53" spans="2:5" x14ac:dyDescent="0.3">
      <c r="B53" s="1">
        <v>41693</v>
      </c>
      <c r="C53">
        <v>50</v>
      </c>
      <c r="D53">
        <v>6543</v>
      </c>
      <c r="E53">
        <v>1.0900000000000001</v>
      </c>
    </row>
    <row r="54" spans="2:5" x14ac:dyDescent="0.3">
      <c r="B54" s="1">
        <v>41694</v>
      </c>
      <c r="C54">
        <v>15</v>
      </c>
      <c r="D54">
        <v>6528</v>
      </c>
      <c r="E54">
        <v>1.0900000000000001</v>
      </c>
    </row>
    <row r="55" spans="2:5" x14ac:dyDescent="0.3">
      <c r="B55" s="1">
        <v>41695</v>
      </c>
      <c r="C55">
        <v>12</v>
      </c>
      <c r="D55">
        <v>6516</v>
      </c>
      <c r="E55">
        <v>1.0900000000000001</v>
      </c>
    </row>
    <row r="56" spans="2:5" x14ac:dyDescent="0.3">
      <c r="B56" s="1">
        <v>41696</v>
      </c>
      <c r="C56">
        <v>71</v>
      </c>
      <c r="D56">
        <v>6445</v>
      </c>
      <c r="E56">
        <v>1.0900000000000001</v>
      </c>
    </row>
    <row r="57" spans="2:5" x14ac:dyDescent="0.3">
      <c r="B57" s="1">
        <v>41697</v>
      </c>
      <c r="C57">
        <v>37</v>
      </c>
      <c r="D57">
        <v>6412</v>
      </c>
      <c r="E57">
        <v>1.0900000000000001</v>
      </c>
    </row>
    <row r="58" spans="2:5" x14ac:dyDescent="0.3">
      <c r="B58" s="1">
        <v>41698</v>
      </c>
      <c r="C58">
        <v>83</v>
      </c>
      <c r="D58">
        <v>6329</v>
      </c>
      <c r="E58">
        <v>1.0900000000000001</v>
      </c>
    </row>
    <row r="59" spans="2:5" x14ac:dyDescent="0.3">
      <c r="B59" s="1">
        <v>41699</v>
      </c>
      <c r="C59">
        <v>94</v>
      </c>
      <c r="D59">
        <v>6237</v>
      </c>
      <c r="E59">
        <v>1.0900000000000001</v>
      </c>
    </row>
    <row r="60" spans="2:5" x14ac:dyDescent="0.3">
      <c r="B60" s="1">
        <v>41700</v>
      </c>
      <c r="C60">
        <v>59</v>
      </c>
      <c r="D60">
        <v>6178</v>
      </c>
      <c r="E60">
        <v>1.0900000000000001</v>
      </c>
    </row>
    <row r="61" spans="2:5" x14ac:dyDescent="0.3">
      <c r="B61" s="1">
        <v>41701</v>
      </c>
      <c r="C61">
        <v>49</v>
      </c>
      <c r="D61">
        <v>6129</v>
      </c>
      <c r="E61">
        <v>1.0900000000000001</v>
      </c>
    </row>
    <row r="62" spans="2:5" x14ac:dyDescent="0.3">
      <c r="B62" s="1">
        <v>41703</v>
      </c>
      <c r="C62">
        <v>65</v>
      </c>
      <c r="D62">
        <v>6012</v>
      </c>
      <c r="E62">
        <v>1.0900000000000001</v>
      </c>
    </row>
    <row r="63" spans="2:5" x14ac:dyDescent="0.3">
      <c r="B63" s="1">
        <v>41704</v>
      </c>
      <c r="C63">
        <v>55</v>
      </c>
      <c r="D63">
        <v>5957</v>
      </c>
      <c r="E63">
        <v>1.0900000000000001</v>
      </c>
    </row>
    <row r="64" spans="2:5" x14ac:dyDescent="0.3">
      <c r="B64" s="1">
        <v>41705</v>
      </c>
      <c r="C64">
        <v>77</v>
      </c>
      <c r="D64">
        <v>5880</v>
      </c>
      <c r="E64">
        <v>1.0900000000000001</v>
      </c>
    </row>
    <row r="65" spans="2:5" x14ac:dyDescent="0.3">
      <c r="B65" s="1">
        <v>41706</v>
      </c>
      <c r="C65">
        <v>122</v>
      </c>
      <c r="D65">
        <v>5755</v>
      </c>
      <c r="E65">
        <v>1.0900000000000001</v>
      </c>
    </row>
    <row r="66" spans="2:5" x14ac:dyDescent="0.3">
      <c r="B66" s="1">
        <v>41707</v>
      </c>
      <c r="C66">
        <v>83</v>
      </c>
      <c r="D66">
        <v>5672</v>
      </c>
      <c r="E66">
        <v>1.0900000000000001</v>
      </c>
    </row>
    <row r="67" spans="2:5" x14ac:dyDescent="0.3">
      <c r="B67" s="1">
        <v>41708</v>
      </c>
      <c r="C67">
        <v>75</v>
      </c>
      <c r="D67">
        <v>5597</v>
      </c>
      <c r="E67">
        <v>1.0900000000000001</v>
      </c>
    </row>
    <row r="68" spans="2:5" x14ac:dyDescent="0.3">
      <c r="B68" s="1">
        <v>41709</v>
      </c>
      <c r="C68">
        <v>48</v>
      </c>
      <c r="D68">
        <v>5549</v>
      </c>
      <c r="E68">
        <v>1.0900000000000001</v>
      </c>
    </row>
    <row r="69" spans="2:5" x14ac:dyDescent="0.3">
      <c r="B69" s="1">
        <v>41710</v>
      </c>
      <c r="C69">
        <v>45</v>
      </c>
      <c r="D69">
        <v>5504</v>
      </c>
      <c r="E69">
        <v>1.29</v>
      </c>
    </row>
    <row r="70" spans="2:5" x14ac:dyDescent="0.3">
      <c r="B70" s="1">
        <v>41711</v>
      </c>
      <c r="C70">
        <v>78</v>
      </c>
      <c r="D70">
        <v>4659</v>
      </c>
      <c r="E70">
        <v>1.29</v>
      </c>
    </row>
    <row r="71" spans="2:5" x14ac:dyDescent="0.3">
      <c r="B71" s="1">
        <v>41712</v>
      </c>
      <c r="C71">
        <v>122</v>
      </c>
      <c r="D71">
        <v>4537</v>
      </c>
      <c r="E71">
        <v>1.29</v>
      </c>
    </row>
    <row r="72" spans="2:5" x14ac:dyDescent="0.3">
      <c r="B72" s="1">
        <v>41714</v>
      </c>
      <c r="C72">
        <v>116</v>
      </c>
      <c r="D72">
        <v>4274</v>
      </c>
      <c r="E72">
        <v>1.29</v>
      </c>
    </row>
    <row r="73" spans="2:5" x14ac:dyDescent="0.3">
      <c r="B73" s="1">
        <v>41715</v>
      </c>
      <c r="C73">
        <v>48</v>
      </c>
      <c r="D73">
        <v>4228</v>
      </c>
      <c r="E73">
        <v>1.29</v>
      </c>
    </row>
    <row r="74" spans="2:5" x14ac:dyDescent="0.3">
      <c r="B74" s="1">
        <v>41716</v>
      </c>
      <c r="C74">
        <v>29</v>
      </c>
      <c r="D74">
        <v>4199</v>
      </c>
      <c r="E74">
        <v>1.29</v>
      </c>
    </row>
    <row r="75" spans="2:5" x14ac:dyDescent="0.3">
      <c r="B75" s="1">
        <v>41717</v>
      </c>
      <c r="C75">
        <v>91</v>
      </c>
      <c r="D75">
        <v>4107</v>
      </c>
      <c r="E75">
        <v>1.29</v>
      </c>
    </row>
    <row r="76" spans="2:5" x14ac:dyDescent="0.3">
      <c r="B76" s="1">
        <v>41718</v>
      </c>
      <c r="C76">
        <v>59</v>
      </c>
      <c r="D76">
        <v>4048</v>
      </c>
      <c r="E76">
        <v>1.29</v>
      </c>
    </row>
    <row r="77" spans="2:5" x14ac:dyDescent="0.3">
      <c r="B77" s="1">
        <v>41719</v>
      </c>
      <c r="C77">
        <v>68</v>
      </c>
      <c r="D77">
        <v>3980</v>
      </c>
      <c r="E77">
        <v>1.29</v>
      </c>
    </row>
    <row r="78" spans="2:5" x14ac:dyDescent="0.3">
      <c r="B78" s="1">
        <v>41720</v>
      </c>
      <c r="C78">
        <v>137</v>
      </c>
      <c r="D78">
        <v>3843</v>
      </c>
      <c r="E78">
        <v>1.28</v>
      </c>
    </row>
    <row r="79" spans="2:5" x14ac:dyDescent="0.3">
      <c r="B79" s="1">
        <v>41721</v>
      </c>
      <c r="C79">
        <v>56</v>
      </c>
      <c r="D79">
        <v>3787</v>
      </c>
      <c r="E79">
        <v>1.29</v>
      </c>
    </row>
    <row r="80" spans="2:5" x14ac:dyDescent="0.3">
      <c r="B80" s="1">
        <v>41722</v>
      </c>
      <c r="C80">
        <v>13</v>
      </c>
      <c r="D80">
        <v>3774</v>
      </c>
      <c r="E80">
        <v>1.29</v>
      </c>
    </row>
    <row r="81" spans="2:5" x14ac:dyDescent="0.3">
      <c r="B81" s="1">
        <v>41723</v>
      </c>
      <c r="C81">
        <v>45</v>
      </c>
      <c r="D81">
        <v>3729</v>
      </c>
      <c r="E81">
        <v>1.29</v>
      </c>
    </row>
    <row r="82" spans="2:5" x14ac:dyDescent="0.3">
      <c r="B82" s="1">
        <v>41724</v>
      </c>
      <c r="C82">
        <v>25</v>
      </c>
      <c r="D82">
        <v>3704</v>
      </c>
      <c r="E82">
        <v>1.29</v>
      </c>
    </row>
    <row r="83" spans="2:5" x14ac:dyDescent="0.3">
      <c r="B83" s="1">
        <v>41725</v>
      </c>
      <c r="C83">
        <v>25</v>
      </c>
      <c r="D83">
        <v>3679</v>
      </c>
      <c r="E83">
        <v>1.29</v>
      </c>
    </row>
    <row r="84" spans="2:5" x14ac:dyDescent="0.3">
      <c r="B84" s="1">
        <v>41726</v>
      </c>
      <c r="C84">
        <v>174</v>
      </c>
      <c r="D84">
        <v>3505</v>
      </c>
      <c r="E84">
        <v>1.19</v>
      </c>
    </row>
    <row r="85" spans="2:5" x14ac:dyDescent="0.3">
      <c r="B85" s="1">
        <v>41727</v>
      </c>
      <c r="C85">
        <v>138</v>
      </c>
      <c r="D85">
        <v>3367</v>
      </c>
      <c r="E85">
        <v>1.0900000000000001</v>
      </c>
    </row>
    <row r="86" spans="2:5" x14ac:dyDescent="0.3">
      <c r="B86" s="1">
        <v>41728</v>
      </c>
      <c r="C86">
        <v>64</v>
      </c>
      <c r="D86">
        <v>3303</v>
      </c>
      <c r="E86">
        <v>1.0900000000000001</v>
      </c>
    </row>
    <row r="87" spans="2:5" x14ac:dyDescent="0.3">
      <c r="B87" s="1">
        <v>41729</v>
      </c>
      <c r="C87">
        <v>77</v>
      </c>
      <c r="D87">
        <v>3226</v>
      </c>
      <c r="E87">
        <v>1.0900000000000001</v>
      </c>
    </row>
    <row r="88" spans="2:5" x14ac:dyDescent="0.3">
      <c r="B88" s="1">
        <v>41730</v>
      </c>
      <c r="C88">
        <v>62</v>
      </c>
      <c r="D88">
        <v>3164</v>
      </c>
      <c r="E88">
        <v>1.0900000000000001</v>
      </c>
    </row>
    <row r="89" spans="2:5" x14ac:dyDescent="0.3">
      <c r="B89" s="1">
        <v>41731</v>
      </c>
      <c r="C89">
        <v>119</v>
      </c>
      <c r="D89">
        <v>3045</v>
      </c>
      <c r="E89">
        <v>1.0900000000000001</v>
      </c>
    </row>
    <row r="90" spans="2:5" x14ac:dyDescent="0.3">
      <c r="B90" s="1">
        <v>41732</v>
      </c>
      <c r="C90">
        <v>89</v>
      </c>
      <c r="D90">
        <v>2956</v>
      </c>
      <c r="E90">
        <v>1.0900000000000001</v>
      </c>
    </row>
    <row r="91" spans="2:5" x14ac:dyDescent="0.3">
      <c r="B91" s="1">
        <v>41733</v>
      </c>
      <c r="C91">
        <v>133</v>
      </c>
      <c r="D91">
        <v>2823</v>
      </c>
      <c r="E91">
        <v>1.0900000000000001</v>
      </c>
    </row>
    <row r="92" spans="2:5" x14ac:dyDescent="0.3">
      <c r="B92" s="1">
        <v>41734</v>
      </c>
      <c r="C92">
        <v>180</v>
      </c>
      <c r="D92">
        <v>2643</v>
      </c>
      <c r="E92">
        <v>1.0900000000000001</v>
      </c>
    </row>
    <row r="93" spans="2:5" x14ac:dyDescent="0.3">
      <c r="B93" s="1">
        <v>41735</v>
      </c>
      <c r="C93">
        <v>121</v>
      </c>
      <c r="D93">
        <v>2522</v>
      </c>
      <c r="E93">
        <v>1.0900000000000001</v>
      </c>
    </row>
    <row r="94" spans="2:5" x14ac:dyDescent="0.3">
      <c r="B94" s="1">
        <v>41736</v>
      </c>
      <c r="C94">
        <v>72</v>
      </c>
      <c r="D94">
        <v>2450</v>
      </c>
      <c r="E94">
        <v>1.0900000000000001</v>
      </c>
    </row>
    <row r="95" spans="2:5" x14ac:dyDescent="0.3">
      <c r="B95" s="1">
        <v>41737</v>
      </c>
      <c r="C95">
        <v>91</v>
      </c>
      <c r="D95">
        <v>2359</v>
      </c>
      <c r="E95">
        <v>1.0900000000000001</v>
      </c>
    </row>
    <row r="96" spans="2:5" x14ac:dyDescent="0.3">
      <c r="B96" s="1">
        <v>41738</v>
      </c>
      <c r="C96">
        <v>53</v>
      </c>
      <c r="D96">
        <v>2306</v>
      </c>
      <c r="E96">
        <v>1.0900000000000001</v>
      </c>
    </row>
    <row r="97" spans="2:5" x14ac:dyDescent="0.3">
      <c r="B97" s="1">
        <v>41739</v>
      </c>
      <c r="C97">
        <v>47</v>
      </c>
      <c r="D97">
        <v>2259</v>
      </c>
      <c r="E97">
        <v>1.0900000000000001</v>
      </c>
    </row>
    <row r="98" spans="2:5" x14ac:dyDescent="0.3">
      <c r="B98" s="1">
        <v>41740</v>
      </c>
      <c r="C98">
        <v>42</v>
      </c>
      <c r="D98">
        <v>2217</v>
      </c>
      <c r="E98">
        <v>1.0900000000000001</v>
      </c>
    </row>
    <row r="99" spans="2:5" x14ac:dyDescent="0.3">
      <c r="B99" s="1">
        <v>41741</v>
      </c>
      <c r="C99">
        <v>124</v>
      </c>
      <c r="D99">
        <v>2092</v>
      </c>
      <c r="E99">
        <v>1.0900000000000001</v>
      </c>
    </row>
    <row r="100" spans="2:5" x14ac:dyDescent="0.3">
      <c r="B100" s="1">
        <v>41742</v>
      </c>
      <c r="C100">
        <v>97</v>
      </c>
      <c r="D100">
        <v>1995</v>
      </c>
      <c r="E100">
        <v>1.0900000000000001</v>
      </c>
    </row>
    <row r="101" spans="2:5" x14ac:dyDescent="0.3">
      <c r="B101" s="1">
        <v>41743</v>
      </c>
      <c r="C101">
        <v>119</v>
      </c>
      <c r="D101">
        <v>1875</v>
      </c>
      <c r="E101">
        <v>1.0900000000000001</v>
      </c>
    </row>
    <row r="102" spans="2:5" x14ac:dyDescent="0.3">
      <c r="B102" s="1">
        <v>41744</v>
      </c>
      <c r="C102">
        <v>34</v>
      </c>
      <c r="D102">
        <v>1841</v>
      </c>
      <c r="E102">
        <v>1.29</v>
      </c>
    </row>
    <row r="103" spans="2:5" x14ac:dyDescent="0.3">
      <c r="B103" s="1">
        <v>41745</v>
      </c>
      <c r="C103">
        <v>18</v>
      </c>
      <c r="D103">
        <v>1823</v>
      </c>
      <c r="E103">
        <v>1.29</v>
      </c>
    </row>
    <row r="104" spans="2:5" x14ac:dyDescent="0.3">
      <c r="B104" s="1">
        <v>41746</v>
      </c>
      <c r="C104">
        <v>24</v>
      </c>
      <c r="D104">
        <v>1799</v>
      </c>
      <c r="E104">
        <v>1.29</v>
      </c>
    </row>
    <row r="105" spans="2:5" x14ac:dyDescent="0.3">
      <c r="B105" s="1">
        <v>41747</v>
      </c>
      <c r="C105">
        <v>57</v>
      </c>
      <c r="D105">
        <v>1742</v>
      </c>
      <c r="E105">
        <v>1.29</v>
      </c>
    </row>
    <row r="106" spans="2:5" x14ac:dyDescent="0.3">
      <c r="B106" s="1">
        <v>41748</v>
      </c>
      <c r="C106">
        <v>61</v>
      </c>
      <c r="D106">
        <v>1681</v>
      </c>
      <c r="E106">
        <v>1.29</v>
      </c>
    </row>
    <row r="107" spans="2:5" x14ac:dyDescent="0.3">
      <c r="B107" s="1">
        <v>41749</v>
      </c>
      <c r="C107">
        <v>30</v>
      </c>
      <c r="D107">
        <v>1651</v>
      </c>
      <c r="E107">
        <v>1.29</v>
      </c>
    </row>
    <row r="108" spans="2:5" x14ac:dyDescent="0.3">
      <c r="B108" s="1">
        <v>41750</v>
      </c>
      <c r="C108">
        <v>96</v>
      </c>
      <c r="D108">
        <v>1554</v>
      </c>
      <c r="E108">
        <v>1.29</v>
      </c>
    </row>
    <row r="109" spans="2:5" x14ac:dyDescent="0.3">
      <c r="B109" s="1">
        <v>41751</v>
      </c>
      <c r="C109">
        <v>0</v>
      </c>
      <c r="D109">
        <v>1525</v>
      </c>
      <c r="E109">
        <v>1.29</v>
      </c>
    </row>
    <row r="110" spans="2:5" x14ac:dyDescent="0.3">
      <c r="B110" s="1">
        <v>41752</v>
      </c>
      <c r="C110">
        <v>37</v>
      </c>
      <c r="D110">
        <v>1488</v>
      </c>
      <c r="E110">
        <v>1.29</v>
      </c>
    </row>
    <row r="111" spans="2:5" x14ac:dyDescent="0.3">
      <c r="B111" s="1">
        <v>41753</v>
      </c>
      <c r="C111">
        <v>30</v>
      </c>
      <c r="D111">
        <v>1458</v>
      </c>
      <c r="E111">
        <v>1.29</v>
      </c>
    </row>
    <row r="112" spans="2:5" x14ac:dyDescent="0.3">
      <c r="B112" s="1">
        <v>41754</v>
      </c>
      <c r="C112">
        <v>38</v>
      </c>
      <c r="D112">
        <v>1420</v>
      </c>
      <c r="E112">
        <v>1.29</v>
      </c>
    </row>
    <row r="113" spans="2:5" x14ac:dyDescent="0.3">
      <c r="B113" s="1">
        <v>41755</v>
      </c>
      <c r="C113">
        <v>88</v>
      </c>
      <c r="D113">
        <v>1332</v>
      </c>
      <c r="E113">
        <v>1.29</v>
      </c>
    </row>
    <row r="114" spans="2:5" x14ac:dyDescent="0.3">
      <c r="B114" s="1">
        <v>41756</v>
      </c>
      <c r="C114">
        <v>64</v>
      </c>
      <c r="D114">
        <v>1268</v>
      </c>
      <c r="E114">
        <v>1.29</v>
      </c>
    </row>
    <row r="115" spans="2:5" x14ac:dyDescent="0.3">
      <c r="B115" s="1">
        <v>41757</v>
      </c>
      <c r="C115">
        <v>13</v>
      </c>
      <c r="D115">
        <v>1255</v>
      </c>
      <c r="E115">
        <v>1.29</v>
      </c>
    </row>
    <row r="116" spans="2:5" x14ac:dyDescent="0.3">
      <c r="B116" s="1">
        <v>41758</v>
      </c>
      <c r="C116">
        <v>20</v>
      </c>
      <c r="D116">
        <v>1255</v>
      </c>
      <c r="E116">
        <v>1.29</v>
      </c>
    </row>
    <row r="117" spans="2:5" x14ac:dyDescent="0.3">
      <c r="B117" s="1">
        <v>41759</v>
      </c>
      <c r="C117">
        <v>31</v>
      </c>
      <c r="D117">
        <v>1457</v>
      </c>
      <c r="E117">
        <v>1.29</v>
      </c>
    </row>
    <row r="118" spans="2:5" x14ac:dyDescent="0.3">
      <c r="B118" s="1">
        <v>41760</v>
      </c>
      <c r="C118">
        <v>129</v>
      </c>
      <c r="D118">
        <v>1263</v>
      </c>
      <c r="E118">
        <v>1.29</v>
      </c>
    </row>
    <row r="119" spans="2:5" x14ac:dyDescent="0.3">
      <c r="B119" s="1">
        <v>41761</v>
      </c>
      <c r="C119">
        <v>94</v>
      </c>
      <c r="D119">
        <v>1169</v>
      </c>
      <c r="E119">
        <v>1.29</v>
      </c>
    </row>
    <row r="120" spans="2:5" x14ac:dyDescent="0.3">
      <c r="B120" s="1">
        <v>41762</v>
      </c>
      <c r="C120">
        <v>129</v>
      </c>
      <c r="D120">
        <v>1904</v>
      </c>
      <c r="E120">
        <v>1.29</v>
      </c>
    </row>
    <row r="121" spans="2:5" x14ac:dyDescent="0.3">
      <c r="B121" s="1">
        <v>41763</v>
      </c>
      <c r="C121">
        <v>126</v>
      </c>
      <c r="D121">
        <v>1778</v>
      </c>
      <c r="E121">
        <v>1.29</v>
      </c>
    </row>
    <row r="122" spans="2:5" x14ac:dyDescent="0.3">
      <c r="B122" s="1">
        <v>41764</v>
      </c>
      <c r="C122">
        <v>70</v>
      </c>
      <c r="D122">
        <v>1708</v>
      </c>
      <c r="E122">
        <v>1.29</v>
      </c>
    </row>
    <row r="123" spans="2:5" x14ac:dyDescent="0.3">
      <c r="B123" s="1">
        <v>41765</v>
      </c>
      <c r="C123">
        <v>48</v>
      </c>
      <c r="D123">
        <v>1708</v>
      </c>
      <c r="E123">
        <v>1.29</v>
      </c>
    </row>
    <row r="124" spans="2:5" x14ac:dyDescent="0.3">
      <c r="B124" s="1">
        <v>41766</v>
      </c>
      <c r="C124">
        <v>123</v>
      </c>
      <c r="D124">
        <v>2044</v>
      </c>
      <c r="E124">
        <v>1.29</v>
      </c>
    </row>
    <row r="125" spans="2:5" x14ac:dyDescent="0.3">
      <c r="B125" s="1">
        <v>41767</v>
      </c>
      <c r="C125">
        <v>87</v>
      </c>
      <c r="D125">
        <v>1930</v>
      </c>
      <c r="E125">
        <v>1.29</v>
      </c>
    </row>
    <row r="126" spans="2:5" x14ac:dyDescent="0.3">
      <c r="B126" s="1">
        <v>41768</v>
      </c>
      <c r="C126">
        <v>65</v>
      </c>
      <c r="D126">
        <v>1961</v>
      </c>
      <c r="E126">
        <v>1.29</v>
      </c>
    </row>
    <row r="127" spans="2:5" x14ac:dyDescent="0.3">
      <c r="B127" s="1">
        <v>41769</v>
      </c>
      <c r="C127">
        <v>102</v>
      </c>
      <c r="D127">
        <v>1859</v>
      </c>
      <c r="E127">
        <v>1.29</v>
      </c>
    </row>
    <row r="128" spans="2:5" x14ac:dyDescent="0.3">
      <c r="B128" s="1">
        <v>41770</v>
      </c>
      <c r="C128">
        <v>78</v>
      </c>
      <c r="D128">
        <v>1781</v>
      </c>
      <c r="E128">
        <v>1.29</v>
      </c>
    </row>
    <row r="129" spans="2:5" x14ac:dyDescent="0.3">
      <c r="B129" s="1">
        <v>41771</v>
      </c>
      <c r="C129">
        <v>49</v>
      </c>
      <c r="D129">
        <v>1828</v>
      </c>
      <c r="E129">
        <v>1.29</v>
      </c>
    </row>
    <row r="130" spans="2:5" x14ac:dyDescent="0.3">
      <c r="B130" s="1">
        <v>41772</v>
      </c>
      <c r="C130">
        <v>0</v>
      </c>
      <c r="D130">
        <v>1800</v>
      </c>
      <c r="E130">
        <v>1.29</v>
      </c>
    </row>
    <row r="131" spans="2:5" x14ac:dyDescent="0.3">
      <c r="B131" s="1">
        <v>41773</v>
      </c>
      <c r="C131">
        <v>68</v>
      </c>
      <c r="D131">
        <v>1687</v>
      </c>
      <c r="E131">
        <v>1.0900000000000001</v>
      </c>
    </row>
    <row r="132" spans="2:5" x14ac:dyDescent="0.3">
      <c r="B132" s="1">
        <v>41774</v>
      </c>
      <c r="C132">
        <v>102</v>
      </c>
      <c r="D132">
        <v>1969</v>
      </c>
      <c r="E132">
        <v>1.0900000000000001</v>
      </c>
    </row>
    <row r="133" spans="2:5" x14ac:dyDescent="0.3">
      <c r="B133" s="1">
        <v>41775</v>
      </c>
      <c r="C133">
        <v>88</v>
      </c>
      <c r="D133">
        <v>1977</v>
      </c>
      <c r="E133">
        <v>1.0900000000000001</v>
      </c>
    </row>
    <row r="134" spans="2:5" x14ac:dyDescent="0.3">
      <c r="B134" s="1">
        <v>41776</v>
      </c>
      <c r="C134">
        <v>170</v>
      </c>
      <c r="D134">
        <v>1807</v>
      </c>
      <c r="E134">
        <v>1.0900000000000001</v>
      </c>
    </row>
    <row r="135" spans="2:5" x14ac:dyDescent="0.3">
      <c r="B135" s="1">
        <v>41777</v>
      </c>
      <c r="C135">
        <v>152</v>
      </c>
      <c r="D135">
        <v>1655</v>
      </c>
      <c r="E135">
        <v>1.0900000000000001</v>
      </c>
    </row>
    <row r="136" spans="2:5" x14ac:dyDescent="0.3">
      <c r="B136" s="1">
        <v>41778</v>
      </c>
      <c r="C136">
        <v>90</v>
      </c>
      <c r="D136">
        <v>1661</v>
      </c>
      <c r="E136">
        <v>1.0900000000000001</v>
      </c>
    </row>
    <row r="137" spans="2:5" x14ac:dyDescent="0.3">
      <c r="B137" s="1">
        <v>41779</v>
      </c>
      <c r="C137">
        <v>101</v>
      </c>
      <c r="D137">
        <v>1751</v>
      </c>
      <c r="E137">
        <v>1.0900000000000001</v>
      </c>
    </row>
    <row r="138" spans="2:5" x14ac:dyDescent="0.3">
      <c r="B138" s="1">
        <v>41780</v>
      </c>
      <c r="C138">
        <v>71</v>
      </c>
      <c r="D138">
        <v>1680</v>
      </c>
      <c r="E138">
        <v>1.43</v>
      </c>
    </row>
    <row r="139" spans="2:5" x14ac:dyDescent="0.3">
      <c r="B139" s="1">
        <v>41781</v>
      </c>
      <c r="C139">
        <v>48</v>
      </c>
      <c r="D139">
        <v>2016</v>
      </c>
      <c r="E139">
        <v>1.49</v>
      </c>
    </row>
    <row r="140" spans="2:5" x14ac:dyDescent="0.3">
      <c r="B140" s="1">
        <v>41782</v>
      </c>
      <c r="C140">
        <v>40</v>
      </c>
      <c r="D140">
        <v>1976</v>
      </c>
      <c r="E140">
        <v>1.49</v>
      </c>
    </row>
    <row r="141" spans="2:5" x14ac:dyDescent="0.3">
      <c r="B141" s="1">
        <v>41783</v>
      </c>
      <c r="C141">
        <v>93</v>
      </c>
      <c r="D141">
        <v>1883</v>
      </c>
      <c r="E141">
        <v>1.49</v>
      </c>
    </row>
    <row r="142" spans="2:5" x14ac:dyDescent="0.3">
      <c r="B142" s="1">
        <v>41784</v>
      </c>
      <c r="C142">
        <v>45</v>
      </c>
      <c r="D142">
        <v>1838</v>
      </c>
      <c r="E142">
        <v>1.49</v>
      </c>
    </row>
    <row r="143" spans="2:5" x14ac:dyDescent="0.3">
      <c r="B143" s="1">
        <v>41785</v>
      </c>
      <c r="C143">
        <v>58</v>
      </c>
      <c r="D143">
        <v>1876</v>
      </c>
      <c r="E143">
        <v>1.49</v>
      </c>
    </row>
    <row r="144" spans="2:5" x14ac:dyDescent="0.3">
      <c r="B144" s="1">
        <v>41786</v>
      </c>
      <c r="C144">
        <v>53</v>
      </c>
      <c r="D144">
        <v>1919</v>
      </c>
      <c r="E144">
        <v>1.49</v>
      </c>
    </row>
    <row r="145" spans="2:5" x14ac:dyDescent="0.3">
      <c r="B145" s="1">
        <v>41787</v>
      </c>
      <c r="C145">
        <v>42</v>
      </c>
      <c r="D145">
        <v>3317</v>
      </c>
      <c r="E145">
        <v>1.49</v>
      </c>
    </row>
    <row r="146" spans="2:5" x14ac:dyDescent="0.3">
      <c r="B146" s="1">
        <v>41788</v>
      </c>
      <c r="C146">
        <v>52</v>
      </c>
      <c r="D146">
        <v>3841</v>
      </c>
      <c r="E146">
        <v>1.49</v>
      </c>
    </row>
    <row r="147" spans="2:5" x14ac:dyDescent="0.3">
      <c r="B147" s="1">
        <v>41789</v>
      </c>
      <c r="C147">
        <v>29</v>
      </c>
      <c r="D147">
        <v>3811</v>
      </c>
      <c r="E147">
        <v>1.99</v>
      </c>
    </row>
    <row r="148" spans="2:5" x14ac:dyDescent="0.3">
      <c r="B148" s="1">
        <v>41790</v>
      </c>
      <c r="C148">
        <v>91</v>
      </c>
      <c r="D148">
        <v>3720</v>
      </c>
      <c r="E148">
        <v>1.99</v>
      </c>
    </row>
    <row r="149" spans="2:5" x14ac:dyDescent="0.3">
      <c r="B149" s="1">
        <v>41791</v>
      </c>
      <c r="C149">
        <v>75</v>
      </c>
      <c r="D149">
        <v>3645</v>
      </c>
      <c r="E149">
        <v>1.99</v>
      </c>
    </row>
    <row r="150" spans="2:5" x14ac:dyDescent="0.3">
      <c r="B150" s="1">
        <v>41792</v>
      </c>
      <c r="C150">
        <v>75</v>
      </c>
      <c r="D150">
        <v>3570</v>
      </c>
      <c r="E150">
        <v>1.99</v>
      </c>
    </row>
    <row r="151" spans="2:5" x14ac:dyDescent="0.3">
      <c r="B151" s="1">
        <v>41793</v>
      </c>
      <c r="C151">
        <v>179</v>
      </c>
      <c r="D151">
        <v>3391</v>
      </c>
      <c r="E151">
        <v>1.19</v>
      </c>
    </row>
    <row r="152" spans="2:5" x14ac:dyDescent="0.3">
      <c r="B152" s="1">
        <v>41794</v>
      </c>
      <c r="C152">
        <v>252</v>
      </c>
      <c r="D152">
        <v>3140</v>
      </c>
      <c r="E152">
        <v>1.19</v>
      </c>
    </row>
    <row r="153" spans="2:5" x14ac:dyDescent="0.3">
      <c r="B153" s="1">
        <v>41795</v>
      </c>
      <c r="C153">
        <v>202</v>
      </c>
      <c r="D153">
        <v>2938</v>
      </c>
      <c r="E153">
        <v>1.19</v>
      </c>
    </row>
    <row r="154" spans="2:5" x14ac:dyDescent="0.3">
      <c r="B154" s="1">
        <v>41796</v>
      </c>
      <c r="C154">
        <v>161</v>
      </c>
      <c r="D154">
        <v>2777</v>
      </c>
      <c r="E154">
        <v>1.19</v>
      </c>
    </row>
    <row r="155" spans="2:5" x14ac:dyDescent="0.3">
      <c r="B155" s="1">
        <v>41797</v>
      </c>
      <c r="C155">
        <v>331</v>
      </c>
      <c r="D155">
        <v>2446</v>
      </c>
      <c r="E155">
        <v>1.19</v>
      </c>
    </row>
    <row r="156" spans="2:5" x14ac:dyDescent="0.3">
      <c r="B156" s="1">
        <v>41798</v>
      </c>
      <c r="C156">
        <v>271</v>
      </c>
      <c r="D156">
        <v>2175</v>
      </c>
      <c r="E156">
        <v>1.19</v>
      </c>
    </row>
    <row r="157" spans="2:5" x14ac:dyDescent="0.3">
      <c r="B157" s="1">
        <v>41799</v>
      </c>
      <c r="C157">
        <v>146</v>
      </c>
      <c r="D157">
        <v>1949</v>
      </c>
      <c r="E157">
        <v>1.19</v>
      </c>
    </row>
    <row r="158" spans="2:5" x14ac:dyDescent="0.3">
      <c r="B158" s="1">
        <v>41800</v>
      </c>
      <c r="C158">
        <v>2</v>
      </c>
      <c r="D158">
        <v>1946</v>
      </c>
      <c r="E158">
        <v>1.19</v>
      </c>
    </row>
    <row r="159" spans="2:5" x14ac:dyDescent="0.3">
      <c r="B159" s="1">
        <v>41801</v>
      </c>
      <c r="C159">
        <v>2</v>
      </c>
      <c r="D159">
        <v>2136</v>
      </c>
      <c r="E159">
        <v>1.19</v>
      </c>
    </row>
    <row r="160" spans="2:5" x14ac:dyDescent="0.3">
      <c r="B160" s="1">
        <v>41802</v>
      </c>
      <c r="C160">
        <v>0</v>
      </c>
      <c r="D160">
        <v>2136</v>
      </c>
      <c r="E160">
        <v>0</v>
      </c>
    </row>
    <row r="161" spans="2:5" x14ac:dyDescent="0.3">
      <c r="B161" s="1">
        <v>41803</v>
      </c>
      <c r="C161">
        <v>0</v>
      </c>
      <c r="D161">
        <v>2328</v>
      </c>
      <c r="E161">
        <v>1.49</v>
      </c>
    </row>
    <row r="162" spans="2:5" x14ac:dyDescent="0.3">
      <c r="B162" s="1">
        <v>41804</v>
      </c>
      <c r="C162">
        <v>0</v>
      </c>
      <c r="D162">
        <v>2328</v>
      </c>
      <c r="E162">
        <v>1.49</v>
      </c>
    </row>
    <row r="163" spans="2:5" x14ac:dyDescent="0.3">
      <c r="B163" s="1">
        <v>41805</v>
      </c>
      <c r="C163">
        <v>13</v>
      </c>
      <c r="D163">
        <v>2315</v>
      </c>
      <c r="E163">
        <v>1.49</v>
      </c>
    </row>
    <row r="164" spans="2:5" x14ac:dyDescent="0.3">
      <c r="B164" s="1">
        <v>41806</v>
      </c>
      <c r="C164">
        <v>30</v>
      </c>
      <c r="D164">
        <v>2285</v>
      </c>
      <c r="E164">
        <v>1.49</v>
      </c>
    </row>
    <row r="165" spans="2:5" x14ac:dyDescent="0.3">
      <c r="B165" s="1">
        <v>41807</v>
      </c>
      <c r="C165">
        <v>34</v>
      </c>
      <c r="D165">
        <v>2251</v>
      </c>
      <c r="E165">
        <v>1.49</v>
      </c>
    </row>
    <row r="166" spans="2:5" x14ac:dyDescent="0.3">
      <c r="B166" s="1">
        <v>41808</v>
      </c>
      <c r="C166">
        <v>8</v>
      </c>
      <c r="D166">
        <v>2243</v>
      </c>
      <c r="E166">
        <v>1.49</v>
      </c>
    </row>
    <row r="167" spans="2:5" x14ac:dyDescent="0.3">
      <c r="B167" s="1">
        <v>41809</v>
      </c>
      <c r="C167">
        <v>67</v>
      </c>
      <c r="D167">
        <v>2176</v>
      </c>
      <c r="E167">
        <v>1.29</v>
      </c>
    </row>
    <row r="168" spans="2:5" x14ac:dyDescent="0.3">
      <c r="B168" s="1">
        <v>41810</v>
      </c>
      <c r="C168">
        <v>41</v>
      </c>
      <c r="D168">
        <v>2135</v>
      </c>
      <c r="E168">
        <v>1.29</v>
      </c>
    </row>
    <row r="169" spans="2:5" x14ac:dyDescent="0.3">
      <c r="B169" s="1">
        <v>41811</v>
      </c>
      <c r="C169">
        <v>89</v>
      </c>
      <c r="D169">
        <v>2046</v>
      </c>
      <c r="E169">
        <v>1.29</v>
      </c>
    </row>
    <row r="170" spans="2:5" x14ac:dyDescent="0.3">
      <c r="B170" s="1">
        <v>41812</v>
      </c>
      <c r="C170">
        <v>49</v>
      </c>
      <c r="D170">
        <v>1997</v>
      </c>
      <c r="E170">
        <v>1.29</v>
      </c>
    </row>
    <row r="171" spans="2:5" x14ac:dyDescent="0.3">
      <c r="B171" s="1">
        <v>41813</v>
      </c>
      <c r="C171">
        <v>62</v>
      </c>
      <c r="D171">
        <v>2031</v>
      </c>
      <c r="E171">
        <v>1.29</v>
      </c>
    </row>
    <row r="172" spans="2:5" x14ac:dyDescent="0.3">
      <c r="B172" s="1">
        <v>41814</v>
      </c>
      <c r="C172">
        <v>81</v>
      </c>
      <c r="D172">
        <v>2046</v>
      </c>
      <c r="E172">
        <v>1.29</v>
      </c>
    </row>
    <row r="173" spans="2:5" x14ac:dyDescent="0.3">
      <c r="B173" s="1">
        <v>41815</v>
      </c>
      <c r="C173">
        <v>42</v>
      </c>
      <c r="D173">
        <v>2004</v>
      </c>
      <c r="E173">
        <v>1.29</v>
      </c>
    </row>
    <row r="174" spans="2:5" x14ac:dyDescent="0.3">
      <c r="B174" s="1">
        <v>41816</v>
      </c>
      <c r="C174">
        <v>63</v>
      </c>
      <c r="D174">
        <v>2037</v>
      </c>
      <c r="E174">
        <v>1.29</v>
      </c>
    </row>
    <row r="175" spans="2:5" x14ac:dyDescent="0.3">
      <c r="B175" s="1">
        <v>41817</v>
      </c>
      <c r="C175">
        <v>107</v>
      </c>
      <c r="D175">
        <v>1930</v>
      </c>
      <c r="E175">
        <v>1.18</v>
      </c>
    </row>
    <row r="176" spans="2:5" x14ac:dyDescent="0.3">
      <c r="B176" s="1">
        <v>41818</v>
      </c>
      <c r="C176">
        <v>83</v>
      </c>
      <c r="D176">
        <v>1847</v>
      </c>
      <c r="E176">
        <v>1.19</v>
      </c>
    </row>
    <row r="177" spans="2:5" x14ac:dyDescent="0.3">
      <c r="B177" s="1">
        <v>41819</v>
      </c>
      <c r="C177">
        <v>102</v>
      </c>
      <c r="D177">
        <v>1745</v>
      </c>
      <c r="E177">
        <v>1.19</v>
      </c>
    </row>
    <row r="178" spans="2:5" x14ac:dyDescent="0.3">
      <c r="B178" s="1">
        <v>41820</v>
      </c>
      <c r="C178">
        <v>62</v>
      </c>
      <c r="D178">
        <v>1779</v>
      </c>
      <c r="E178">
        <v>1.29</v>
      </c>
    </row>
    <row r="179" spans="2:5" x14ac:dyDescent="0.3">
      <c r="B179" s="1">
        <v>41821</v>
      </c>
      <c r="C179">
        <v>29</v>
      </c>
      <c r="D179">
        <v>1750</v>
      </c>
      <c r="E179">
        <v>1.29</v>
      </c>
    </row>
    <row r="180" spans="2:5" x14ac:dyDescent="0.3">
      <c r="B180" s="1">
        <v>41822</v>
      </c>
      <c r="C180">
        <v>63</v>
      </c>
      <c r="D180">
        <v>1687</v>
      </c>
      <c r="E180">
        <v>1.29</v>
      </c>
    </row>
    <row r="181" spans="2:5" x14ac:dyDescent="0.3">
      <c r="B181" s="1">
        <v>41823</v>
      </c>
      <c r="C181">
        <v>97</v>
      </c>
      <c r="D181">
        <v>1590</v>
      </c>
      <c r="E181">
        <v>1.29</v>
      </c>
    </row>
    <row r="182" spans="2:5" x14ac:dyDescent="0.3">
      <c r="B182" s="1">
        <v>41824</v>
      </c>
      <c r="C182">
        <v>136</v>
      </c>
      <c r="D182">
        <v>1454</v>
      </c>
      <c r="E182">
        <v>1.29</v>
      </c>
    </row>
    <row r="183" spans="2:5" x14ac:dyDescent="0.3">
      <c r="B183" s="1">
        <v>41825</v>
      </c>
      <c r="C183">
        <v>335</v>
      </c>
      <c r="D183">
        <v>1119</v>
      </c>
      <c r="E183">
        <v>1.29</v>
      </c>
    </row>
    <row r="184" spans="2:5" x14ac:dyDescent="0.3">
      <c r="B184" s="1">
        <v>41826</v>
      </c>
      <c r="C184">
        <v>299</v>
      </c>
      <c r="D184">
        <v>820</v>
      </c>
      <c r="E184">
        <v>1.29</v>
      </c>
    </row>
    <row r="185" spans="2:5" x14ac:dyDescent="0.3">
      <c r="B185" s="1">
        <v>41827</v>
      </c>
      <c r="C185">
        <v>5</v>
      </c>
      <c r="D185">
        <v>814</v>
      </c>
      <c r="E185">
        <v>1.29</v>
      </c>
    </row>
    <row r="186" spans="2:5" x14ac:dyDescent="0.3">
      <c r="B186" s="1">
        <v>41828</v>
      </c>
      <c r="C186">
        <v>2</v>
      </c>
      <c r="D186">
        <v>812</v>
      </c>
      <c r="E186">
        <v>1.29</v>
      </c>
    </row>
    <row r="187" spans="2:5" x14ac:dyDescent="0.3">
      <c r="B187" s="1">
        <v>41829</v>
      </c>
      <c r="C187">
        <v>9</v>
      </c>
      <c r="D187">
        <v>803</v>
      </c>
      <c r="E187">
        <v>1.29</v>
      </c>
    </row>
    <row r="188" spans="2:5" x14ac:dyDescent="0.3">
      <c r="B188" s="1">
        <v>41830</v>
      </c>
      <c r="C188">
        <v>9</v>
      </c>
      <c r="D188">
        <v>794</v>
      </c>
      <c r="E188">
        <v>1.29</v>
      </c>
    </row>
    <row r="189" spans="2:5" x14ac:dyDescent="0.3">
      <c r="B189" s="1">
        <v>41831</v>
      </c>
      <c r="C189">
        <v>0</v>
      </c>
      <c r="D189">
        <v>794</v>
      </c>
      <c r="E189">
        <v>1.29</v>
      </c>
    </row>
    <row r="190" spans="2:5" x14ac:dyDescent="0.3">
      <c r="B190" s="1">
        <v>41832</v>
      </c>
      <c r="C190">
        <v>0</v>
      </c>
      <c r="D190">
        <v>794</v>
      </c>
      <c r="E190">
        <v>1.29</v>
      </c>
    </row>
    <row r="191" spans="2:5" x14ac:dyDescent="0.3">
      <c r="B191" s="1">
        <v>41833</v>
      </c>
      <c r="C191">
        <v>0</v>
      </c>
      <c r="D191">
        <v>794</v>
      </c>
      <c r="E191">
        <v>1.29</v>
      </c>
    </row>
    <row r="192" spans="2:5" x14ac:dyDescent="0.3">
      <c r="B192" s="1">
        <v>41834</v>
      </c>
      <c r="C192">
        <v>0</v>
      </c>
      <c r="D192">
        <v>794</v>
      </c>
      <c r="E192">
        <v>1.29</v>
      </c>
    </row>
    <row r="193" spans="2:5" x14ac:dyDescent="0.3">
      <c r="B193" s="1">
        <v>41835</v>
      </c>
      <c r="C193">
        <v>0</v>
      </c>
      <c r="D193">
        <v>794</v>
      </c>
      <c r="E193">
        <v>0</v>
      </c>
    </row>
    <row r="194" spans="2:5" x14ac:dyDescent="0.3">
      <c r="B194" s="1">
        <v>41836</v>
      </c>
      <c r="C194">
        <v>0</v>
      </c>
      <c r="D194">
        <v>794</v>
      </c>
      <c r="E194">
        <v>0</v>
      </c>
    </row>
    <row r="195" spans="2:5" x14ac:dyDescent="0.3">
      <c r="B195" s="1">
        <v>41837</v>
      </c>
      <c r="C195">
        <v>0</v>
      </c>
      <c r="D195">
        <v>794</v>
      </c>
      <c r="E195">
        <v>0</v>
      </c>
    </row>
    <row r="196" spans="2:5" x14ac:dyDescent="0.3">
      <c r="B196" s="1">
        <v>41838</v>
      </c>
      <c r="C196">
        <v>0</v>
      </c>
      <c r="D196">
        <v>794</v>
      </c>
      <c r="E196">
        <v>0</v>
      </c>
    </row>
    <row r="197" spans="2:5" x14ac:dyDescent="0.3">
      <c r="B197" s="1">
        <v>41839</v>
      </c>
      <c r="C197">
        <v>0</v>
      </c>
      <c r="D197">
        <v>794</v>
      </c>
      <c r="E197">
        <v>1.49</v>
      </c>
    </row>
    <row r="198" spans="2:5" x14ac:dyDescent="0.3">
      <c r="B198" s="1">
        <v>41840</v>
      </c>
      <c r="C198">
        <v>0</v>
      </c>
      <c r="D198">
        <v>794</v>
      </c>
      <c r="E198">
        <v>1.49</v>
      </c>
    </row>
    <row r="199" spans="2:5" x14ac:dyDescent="0.3">
      <c r="B199" s="1">
        <v>41841</v>
      </c>
      <c r="C199">
        <v>0</v>
      </c>
      <c r="D199">
        <v>794</v>
      </c>
      <c r="E199">
        <v>1.49</v>
      </c>
    </row>
    <row r="200" spans="2:5" x14ac:dyDescent="0.3">
      <c r="B200" s="1">
        <v>41842</v>
      </c>
      <c r="C200">
        <v>2</v>
      </c>
      <c r="D200">
        <v>792</v>
      </c>
      <c r="E200">
        <v>1.49</v>
      </c>
    </row>
    <row r="201" spans="2:5" x14ac:dyDescent="0.3">
      <c r="B201" s="1">
        <v>41843</v>
      </c>
      <c r="C201">
        <v>0</v>
      </c>
      <c r="D201">
        <v>792</v>
      </c>
      <c r="E201">
        <v>1.49</v>
      </c>
    </row>
    <row r="202" spans="2:5" x14ac:dyDescent="0.3">
      <c r="B202" s="1">
        <v>41844</v>
      </c>
      <c r="C202">
        <v>0</v>
      </c>
      <c r="D202">
        <v>888</v>
      </c>
      <c r="E202">
        <v>1.49</v>
      </c>
    </row>
    <row r="203" spans="2:5" x14ac:dyDescent="0.3">
      <c r="B203" s="1">
        <v>41845</v>
      </c>
      <c r="C203">
        <v>15</v>
      </c>
      <c r="D203">
        <v>873</v>
      </c>
      <c r="E203">
        <v>1.49</v>
      </c>
    </row>
    <row r="204" spans="2:5" x14ac:dyDescent="0.3">
      <c r="B204" s="1">
        <v>41846</v>
      </c>
      <c r="C204">
        <v>9</v>
      </c>
      <c r="D204">
        <v>864</v>
      </c>
      <c r="E204">
        <v>1.49</v>
      </c>
    </row>
    <row r="205" spans="2:5" x14ac:dyDescent="0.3">
      <c r="B205" s="1">
        <v>41847</v>
      </c>
      <c r="C205">
        <v>13</v>
      </c>
      <c r="D205">
        <v>851</v>
      </c>
      <c r="E205">
        <v>1.49</v>
      </c>
    </row>
    <row r="206" spans="2:5" x14ac:dyDescent="0.3">
      <c r="B206" s="1">
        <v>41848</v>
      </c>
      <c r="C206">
        <v>15</v>
      </c>
      <c r="D206">
        <v>1220</v>
      </c>
      <c r="E206">
        <v>1.22</v>
      </c>
    </row>
    <row r="207" spans="2:5" x14ac:dyDescent="0.3">
      <c r="B207" s="1">
        <v>41849</v>
      </c>
      <c r="C207">
        <v>26</v>
      </c>
      <c r="D207">
        <v>1207</v>
      </c>
      <c r="E207">
        <v>2.98</v>
      </c>
    </row>
    <row r="208" spans="2:5" x14ac:dyDescent="0.3">
      <c r="B208" s="1">
        <v>41850</v>
      </c>
      <c r="C208">
        <v>16</v>
      </c>
      <c r="D208">
        <v>1191</v>
      </c>
      <c r="E208">
        <v>1.55</v>
      </c>
    </row>
    <row r="209" spans="2:5" x14ac:dyDescent="0.3">
      <c r="B209" s="1">
        <v>41851</v>
      </c>
      <c r="C209">
        <v>51</v>
      </c>
      <c r="D209">
        <v>1140</v>
      </c>
      <c r="E209">
        <v>1.55</v>
      </c>
    </row>
    <row r="210" spans="2:5" x14ac:dyDescent="0.3">
      <c r="B210" s="1">
        <v>41852</v>
      </c>
      <c r="C210">
        <v>47</v>
      </c>
      <c r="D210">
        <v>1093</v>
      </c>
      <c r="E210">
        <v>1.55</v>
      </c>
    </row>
    <row r="211" spans="2:5" x14ac:dyDescent="0.3">
      <c r="B211" s="1">
        <v>41853</v>
      </c>
      <c r="C211">
        <v>56</v>
      </c>
      <c r="D211">
        <v>1037</v>
      </c>
      <c r="E211">
        <v>1.55</v>
      </c>
    </row>
    <row r="212" spans="2:5" x14ac:dyDescent="0.3">
      <c r="B212" s="1">
        <v>41854</v>
      </c>
      <c r="C212">
        <v>45</v>
      </c>
      <c r="D212">
        <v>992</v>
      </c>
      <c r="E212">
        <v>1.55</v>
      </c>
    </row>
    <row r="213" spans="2:5" x14ac:dyDescent="0.3">
      <c r="B213" s="1">
        <v>41855</v>
      </c>
      <c r="C213">
        <v>40</v>
      </c>
      <c r="D213">
        <v>952</v>
      </c>
      <c r="E213">
        <v>1.55</v>
      </c>
    </row>
    <row r="214" spans="2:5" x14ac:dyDescent="0.3">
      <c r="B214" s="1">
        <v>41856</v>
      </c>
      <c r="C214">
        <v>17</v>
      </c>
      <c r="D214">
        <v>935</v>
      </c>
      <c r="E214">
        <v>1.55</v>
      </c>
    </row>
    <row r="215" spans="2:5" x14ac:dyDescent="0.3">
      <c r="B215" s="1">
        <v>41857</v>
      </c>
      <c r="C215">
        <v>103</v>
      </c>
      <c r="D215">
        <v>832</v>
      </c>
      <c r="E215">
        <v>1.29</v>
      </c>
    </row>
    <row r="216" spans="2:5" x14ac:dyDescent="0.3">
      <c r="B216" s="1">
        <v>41858</v>
      </c>
      <c r="C216">
        <v>72</v>
      </c>
      <c r="D216">
        <v>760</v>
      </c>
      <c r="E216">
        <v>1.29</v>
      </c>
    </row>
    <row r="217" spans="2:5" x14ac:dyDescent="0.3">
      <c r="B217" s="1">
        <v>41859</v>
      </c>
      <c r="C217">
        <v>56</v>
      </c>
      <c r="D217">
        <v>704</v>
      </c>
      <c r="E217">
        <v>1.29</v>
      </c>
    </row>
    <row r="218" spans="2:5" x14ac:dyDescent="0.3">
      <c r="B218" s="1">
        <v>41860</v>
      </c>
      <c r="C218">
        <v>0</v>
      </c>
      <c r="D218">
        <v>704</v>
      </c>
      <c r="E218">
        <v>1.29</v>
      </c>
    </row>
    <row r="219" spans="2:5" x14ac:dyDescent="0.3">
      <c r="B219" s="1">
        <v>41861</v>
      </c>
      <c r="C219">
        <v>1</v>
      </c>
      <c r="D219">
        <v>703</v>
      </c>
      <c r="E219">
        <v>1.29</v>
      </c>
    </row>
    <row r="220" spans="2:5" x14ac:dyDescent="0.3">
      <c r="B220" s="1">
        <v>41862</v>
      </c>
      <c r="C220">
        <v>0</v>
      </c>
      <c r="D220">
        <v>703</v>
      </c>
      <c r="E220">
        <v>1.29</v>
      </c>
    </row>
    <row r="221" spans="2:5" x14ac:dyDescent="0.3">
      <c r="B221" s="1">
        <v>41863</v>
      </c>
      <c r="C221">
        <v>0</v>
      </c>
      <c r="D221">
        <v>703</v>
      </c>
      <c r="E221">
        <v>1.29</v>
      </c>
    </row>
    <row r="222" spans="2:5" x14ac:dyDescent="0.3">
      <c r="B222" s="1">
        <v>41864</v>
      </c>
      <c r="C222">
        <v>0</v>
      </c>
      <c r="D222">
        <v>703</v>
      </c>
      <c r="E222">
        <v>1.29</v>
      </c>
    </row>
    <row r="223" spans="2:5" x14ac:dyDescent="0.3">
      <c r="B223" s="1">
        <v>41865</v>
      </c>
      <c r="C223">
        <v>0</v>
      </c>
      <c r="D223">
        <v>703</v>
      </c>
      <c r="E223">
        <v>1.29</v>
      </c>
    </row>
    <row r="224" spans="2:5" x14ac:dyDescent="0.3">
      <c r="B224" s="1">
        <v>41866</v>
      </c>
      <c r="C224">
        <v>0</v>
      </c>
      <c r="D224">
        <v>703</v>
      </c>
      <c r="E224">
        <v>1.55</v>
      </c>
    </row>
    <row r="225" spans="2:5" x14ac:dyDescent="0.3">
      <c r="B225" s="1">
        <v>41867</v>
      </c>
      <c r="C225">
        <v>0</v>
      </c>
      <c r="D225">
        <v>703</v>
      </c>
      <c r="E225">
        <v>1.55</v>
      </c>
    </row>
    <row r="226" spans="2:5" x14ac:dyDescent="0.3">
      <c r="B226" s="1">
        <v>41868</v>
      </c>
      <c r="C226">
        <v>0</v>
      </c>
      <c r="D226">
        <v>703</v>
      </c>
      <c r="E226">
        <v>1.55</v>
      </c>
    </row>
    <row r="227" spans="2:5" x14ac:dyDescent="0.3">
      <c r="B227" s="1">
        <v>41869</v>
      </c>
      <c r="C227">
        <v>0</v>
      </c>
      <c r="D227">
        <v>2143</v>
      </c>
      <c r="E227">
        <v>1.55</v>
      </c>
    </row>
    <row r="228" spans="2:5" x14ac:dyDescent="0.3">
      <c r="B228" s="1">
        <v>41870</v>
      </c>
      <c r="C228">
        <v>0</v>
      </c>
      <c r="D228">
        <v>2143</v>
      </c>
      <c r="E228">
        <v>1.55</v>
      </c>
    </row>
    <row r="229" spans="2:5" x14ac:dyDescent="0.3">
      <c r="B229" s="1">
        <v>41871</v>
      </c>
      <c r="C229">
        <v>68</v>
      </c>
      <c r="D229">
        <v>2075</v>
      </c>
      <c r="E229">
        <v>1.55</v>
      </c>
    </row>
    <row r="230" spans="2:5" x14ac:dyDescent="0.3">
      <c r="B230" s="1">
        <v>41872</v>
      </c>
      <c r="C230">
        <v>169</v>
      </c>
      <c r="D230">
        <v>1908</v>
      </c>
      <c r="E230">
        <v>1.19</v>
      </c>
    </row>
    <row r="231" spans="2:5" x14ac:dyDescent="0.3">
      <c r="B231" s="1">
        <v>41873</v>
      </c>
      <c r="C231">
        <v>213</v>
      </c>
      <c r="D231">
        <v>1695</v>
      </c>
      <c r="E231">
        <v>1.19</v>
      </c>
    </row>
    <row r="232" spans="2:5" x14ac:dyDescent="0.3">
      <c r="B232" s="1">
        <v>41874</v>
      </c>
      <c r="C232">
        <v>338</v>
      </c>
      <c r="D232">
        <v>1356</v>
      </c>
      <c r="E232">
        <v>1.19</v>
      </c>
    </row>
    <row r="233" spans="2:5" x14ac:dyDescent="0.3">
      <c r="B233" s="1">
        <v>41875</v>
      </c>
      <c r="C233">
        <v>129</v>
      </c>
      <c r="D233">
        <v>1227</v>
      </c>
      <c r="E233">
        <v>1.19</v>
      </c>
    </row>
    <row r="234" spans="2:5" x14ac:dyDescent="0.3">
      <c r="B234" s="1">
        <v>41877</v>
      </c>
      <c r="C234">
        <v>13</v>
      </c>
      <c r="D234">
        <v>1271</v>
      </c>
      <c r="E234">
        <v>1.19</v>
      </c>
    </row>
    <row r="235" spans="2:5" x14ac:dyDescent="0.3">
      <c r="B235" s="1">
        <v>41878</v>
      </c>
      <c r="C235">
        <v>85</v>
      </c>
      <c r="D235">
        <v>1186</v>
      </c>
      <c r="E235">
        <v>1.19</v>
      </c>
    </row>
    <row r="236" spans="2:5" x14ac:dyDescent="0.3">
      <c r="B236" s="1">
        <v>41879</v>
      </c>
      <c r="C236">
        <v>0</v>
      </c>
      <c r="D236">
        <v>1186</v>
      </c>
      <c r="E236">
        <v>0</v>
      </c>
    </row>
    <row r="237" spans="2:5" x14ac:dyDescent="0.3">
      <c r="B237" s="1">
        <v>41880</v>
      </c>
      <c r="C237">
        <v>0</v>
      </c>
      <c r="D237">
        <v>1186</v>
      </c>
      <c r="E237">
        <v>1.29</v>
      </c>
    </row>
    <row r="238" spans="2:5" x14ac:dyDescent="0.3">
      <c r="B238" s="1">
        <v>41881</v>
      </c>
      <c r="C238">
        <v>0</v>
      </c>
      <c r="D238">
        <v>1186</v>
      </c>
      <c r="E238">
        <v>1.29</v>
      </c>
    </row>
    <row r="239" spans="2:5" x14ac:dyDescent="0.3">
      <c r="B239" s="1">
        <v>41882</v>
      </c>
      <c r="C239">
        <v>0</v>
      </c>
      <c r="D239">
        <v>1186</v>
      </c>
      <c r="E239">
        <v>1.29</v>
      </c>
    </row>
    <row r="240" spans="2:5" x14ac:dyDescent="0.3">
      <c r="B240" s="1">
        <v>41883</v>
      </c>
      <c r="C240">
        <v>0</v>
      </c>
      <c r="D240">
        <v>1474</v>
      </c>
      <c r="E240">
        <v>1.29</v>
      </c>
    </row>
    <row r="241" spans="2:5" x14ac:dyDescent="0.3">
      <c r="B241" s="1">
        <v>41884</v>
      </c>
      <c r="C241">
        <v>0</v>
      </c>
      <c r="D241">
        <v>1474</v>
      </c>
      <c r="E241">
        <v>1.29</v>
      </c>
    </row>
    <row r="242" spans="2:5" x14ac:dyDescent="0.3">
      <c r="B242" s="1">
        <v>41885</v>
      </c>
      <c r="C242">
        <v>0</v>
      </c>
      <c r="D242">
        <v>1474</v>
      </c>
      <c r="E242">
        <v>1.29</v>
      </c>
    </row>
    <row r="243" spans="2:5" x14ac:dyDescent="0.3">
      <c r="B243" s="1">
        <v>41886</v>
      </c>
      <c r="C243">
        <v>0</v>
      </c>
      <c r="D243">
        <v>1474</v>
      </c>
      <c r="E243">
        <v>1.29</v>
      </c>
    </row>
    <row r="244" spans="2:5" x14ac:dyDescent="0.3">
      <c r="B244" s="1">
        <v>41887</v>
      </c>
      <c r="C244">
        <v>0</v>
      </c>
      <c r="D244">
        <v>2146</v>
      </c>
      <c r="E244">
        <v>1.29</v>
      </c>
    </row>
    <row r="245" spans="2:5" x14ac:dyDescent="0.3">
      <c r="B245" s="1">
        <v>41888</v>
      </c>
      <c r="C245">
        <v>0</v>
      </c>
      <c r="D245">
        <v>2146</v>
      </c>
      <c r="E245">
        <v>1.29</v>
      </c>
    </row>
    <row r="246" spans="2:5" x14ac:dyDescent="0.3">
      <c r="B246" s="1">
        <v>41889</v>
      </c>
      <c r="C246">
        <v>0</v>
      </c>
      <c r="D246">
        <v>2146</v>
      </c>
      <c r="E246">
        <v>1.29</v>
      </c>
    </row>
    <row r="247" spans="2:5" x14ac:dyDescent="0.3">
      <c r="B247" s="1">
        <v>41890</v>
      </c>
      <c r="C247">
        <v>64</v>
      </c>
      <c r="D247">
        <v>2082</v>
      </c>
      <c r="E247">
        <v>1.29</v>
      </c>
    </row>
    <row r="248" spans="2:5" x14ac:dyDescent="0.3">
      <c r="B248" s="1">
        <v>41891</v>
      </c>
      <c r="C248">
        <v>154</v>
      </c>
      <c r="D248">
        <v>1928</v>
      </c>
      <c r="E248">
        <v>1.29</v>
      </c>
    </row>
    <row r="249" spans="2:5" x14ac:dyDescent="0.3">
      <c r="B249" s="1">
        <v>41892</v>
      </c>
      <c r="C249">
        <v>143</v>
      </c>
      <c r="D249">
        <v>1785</v>
      </c>
      <c r="E249">
        <v>1.29</v>
      </c>
    </row>
    <row r="250" spans="2:5" x14ac:dyDescent="0.3">
      <c r="B250" s="1">
        <v>41893</v>
      </c>
      <c r="C250">
        <v>96</v>
      </c>
      <c r="D250">
        <v>1689</v>
      </c>
      <c r="E250">
        <v>1.29</v>
      </c>
    </row>
    <row r="251" spans="2:5" x14ac:dyDescent="0.3">
      <c r="B251" s="1">
        <v>41894</v>
      </c>
      <c r="C251">
        <v>140</v>
      </c>
      <c r="D251">
        <v>1549</v>
      </c>
      <c r="E251">
        <v>1.29</v>
      </c>
    </row>
    <row r="252" spans="2:5" x14ac:dyDescent="0.3">
      <c r="B252" s="1">
        <v>41895</v>
      </c>
      <c r="C252">
        <v>67</v>
      </c>
      <c r="D252">
        <v>1484</v>
      </c>
      <c r="E252">
        <v>1.29</v>
      </c>
    </row>
    <row r="253" spans="2:5" x14ac:dyDescent="0.3">
      <c r="B253" s="1">
        <v>41896</v>
      </c>
      <c r="C253">
        <v>3</v>
      </c>
      <c r="D253">
        <v>1481</v>
      </c>
      <c r="E253">
        <v>1.29</v>
      </c>
    </row>
    <row r="254" spans="2:5" x14ac:dyDescent="0.3">
      <c r="B254" s="1">
        <v>41897</v>
      </c>
      <c r="C254">
        <v>71</v>
      </c>
      <c r="D254">
        <v>1410</v>
      </c>
      <c r="E254">
        <v>1.29</v>
      </c>
    </row>
    <row r="255" spans="2:5" x14ac:dyDescent="0.3">
      <c r="B255" s="1">
        <v>41898</v>
      </c>
      <c r="C255">
        <v>58</v>
      </c>
      <c r="D255">
        <v>1352</v>
      </c>
      <c r="E255">
        <v>1.29</v>
      </c>
    </row>
    <row r="256" spans="2:5" x14ac:dyDescent="0.3">
      <c r="B256" s="1">
        <v>41899</v>
      </c>
      <c r="C256">
        <v>62</v>
      </c>
      <c r="D256">
        <v>1962</v>
      </c>
      <c r="E256">
        <v>1.29</v>
      </c>
    </row>
    <row r="257" spans="2:5" x14ac:dyDescent="0.3">
      <c r="B257" s="1">
        <v>41900</v>
      </c>
      <c r="C257">
        <v>62</v>
      </c>
      <c r="D257">
        <v>1996</v>
      </c>
      <c r="E257">
        <v>1.29</v>
      </c>
    </row>
    <row r="258" spans="2:5" x14ac:dyDescent="0.3">
      <c r="B258" s="1">
        <v>41901</v>
      </c>
      <c r="C258">
        <v>62</v>
      </c>
      <c r="D258">
        <v>2126</v>
      </c>
      <c r="E258">
        <v>1.29</v>
      </c>
    </row>
    <row r="259" spans="2:5" x14ac:dyDescent="0.3">
      <c r="B259" s="1">
        <v>41902</v>
      </c>
      <c r="C259">
        <v>168</v>
      </c>
      <c r="D259">
        <v>2532</v>
      </c>
      <c r="E259">
        <v>1.29</v>
      </c>
    </row>
    <row r="260" spans="2:5" x14ac:dyDescent="0.3">
      <c r="B260" s="1">
        <v>41903</v>
      </c>
      <c r="C260">
        <v>99</v>
      </c>
      <c r="D260">
        <v>2433</v>
      </c>
      <c r="E260">
        <v>1.29</v>
      </c>
    </row>
    <row r="261" spans="2:5" x14ac:dyDescent="0.3">
      <c r="B261" s="1">
        <v>41904</v>
      </c>
      <c r="C261">
        <v>39</v>
      </c>
      <c r="D261">
        <v>2394</v>
      </c>
      <c r="E261">
        <v>1.29</v>
      </c>
    </row>
    <row r="262" spans="2:5" x14ac:dyDescent="0.3">
      <c r="B262" s="1">
        <v>41905</v>
      </c>
      <c r="C262">
        <v>64</v>
      </c>
      <c r="D262">
        <v>2285</v>
      </c>
      <c r="E262">
        <v>1.29</v>
      </c>
    </row>
    <row r="263" spans="2:5" x14ac:dyDescent="0.3">
      <c r="B263" s="1">
        <v>41906</v>
      </c>
      <c r="C263">
        <v>117</v>
      </c>
      <c r="D263">
        <v>2168</v>
      </c>
      <c r="E263">
        <v>1.29</v>
      </c>
    </row>
    <row r="264" spans="2:5" x14ac:dyDescent="0.3">
      <c r="B264" s="1">
        <v>41907</v>
      </c>
      <c r="C264">
        <v>104</v>
      </c>
      <c r="D264">
        <v>2064</v>
      </c>
      <c r="E264">
        <v>1.29</v>
      </c>
    </row>
    <row r="265" spans="2:5" x14ac:dyDescent="0.3">
      <c r="B265" s="1">
        <v>41908</v>
      </c>
      <c r="C265">
        <v>108</v>
      </c>
      <c r="D265">
        <v>1956</v>
      </c>
      <c r="E265">
        <v>1.29</v>
      </c>
    </row>
    <row r="266" spans="2:5" x14ac:dyDescent="0.3">
      <c r="B266" s="1">
        <v>41909</v>
      </c>
      <c r="C266">
        <v>234</v>
      </c>
      <c r="D266">
        <v>1014</v>
      </c>
      <c r="E266">
        <v>1.29</v>
      </c>
    </row>
    <row r="267" spans="2:5" x14ac:dyDescent="0.3">
      <c r="B267" s="1">
        <v>41910</v>
      </c>
      <c r="C267">
        <v>97</v>
      </c>
      <c r="D267">
        <v>917</v>
      </c>
      <c r="E267">
        <v>1.29</v>
      </c>
    </row>
    <row r="268" spans="2:5" x14ac:dyDescent="0.3">
      <c r="B268" s="1">
        <v>41911</v>
      </c>
      <c r="C268">
        <v>85</v>
      </c>
      <c r="D268">
        <v>832</v>
      </c>
      <c r="E268">
        <v>1.29</v>
      </c>
    </row>
    <row r="269" spans="2:5" x14ac:dyDescent="0.3">
      <c r="B269" s="1">
        <v>41912</v>
      </c>
      <c r="C269">
        <v>88</v>
      </c>
      <c r="D269">
        <v>1896</v>
      </c>
      <c r="E269">
        <v>1.29</v>
      </c>
    </row>
    <row r="270" spans="2:5" x14ac:dyDescent="0.3">
      <c r="B270" s="1">
        <v>41913</v>
      </c>
      <c r="C270">
        <v>190</v>
      </c>
      <c r="D270">
        <v>1801</v>
      </c>
      <c r="E270">
        <v>1.29</v>
      </c>
    </row>
    <row r="271" spans="2:5" x14ac:dyDescent="0.3">
      <c r="B271" s="1">
        <v>41914</v>
      </c>
      <c r="C271">
        <v>163</v>
      </c>
      <c r="D271">
        <v>1637</v>
      </c>
      <c r="E271">
        <v>1.29</v>
      </c>
    </row>
    <row r="272" spans="2:5" x14ac:dyDescent="0.3">
      <c r="B272" s="1">
        <v>41915</v>
      </c>
      <c r="C272">
        <v>90</v>
      </c>
      <c r="D272">
        <v>1835</v>
      </c>
      <c r="E272">
        <v>1.29</v>
      </c>
    </row>
    <row r="273" spans="2:5" x14ac:dyDescent="0.3">
      <c r="B273" s="1">
        <v>41916</v>
      </c>
      <c r="C273">
        <v>105</v>
      </c>
      <c r="D273">
        <v>1730</v>
      </c>
      <c r="E273">
        <v>1.29</v>
      </c>
    </row>
    <row r="274" spans="2:5" x14ac:dyDescent="0.3">
      <c r="B274" s="1">
        <v>41917</v>
      </c>
      <c r="C274">
        <v>47</v>
      </c>
      <c r="D274">
        <v>1683</v>
      </c>
      <c r="E274">
        <v>1.29</v>
      </c>
    </row>
    <row r="275" spans="2:5" x14ac:dyDescent="0.3">
      <c r="B275" s="1">
        <v>41918</v>
      </c>
      <c r="C275">
        <v>66</v>
      </c>
      <c r="D275">
        <v>2097</v>
      </c>
      <c r="E275">
        <v>1.29</v>
      </c>
    </row>
    <row r="276" spans="2:5" x14ac:dyDescent="0.3">
      <c r="B276" s="1">
        <v>41919</v>
      </c>
      <c r="C276">
        <v>84</v>
      </c>
      <c r="D276">
        <v>2109</v>
      </c>
      <c r="E276">
        <v>1.29</v>
      </c>
    </row>
    <row r="277" spans="2:5" x14ac:dyDescent="0.3">
      <c r="B277" s="1">
        <v>41920</v>
      </c>
      <c r="C277">
        <v>80</v>
      </c>
      <c r="D277">
        <v>2028</v>
      </c>
      <c r="E277">
        <v>1.29</v>
      </c>
    </row>
    <row r="278" spans="2:5" x14ac:dyDescent="0.3">
      <c r="B278" s="1">
        <v>41921</v>
      </c>
      <c r="C278">
        <v>97</v>
      </c>
      <c r="D278">
        <v>1934</v>
      </c>
      <c r="E278">
        <v>1.29</v>
      </c>
    </row>
    <row r="279" spans="2:5" x14ac:dyDescent="0.3">
      <c r="B279" s="1">
        <v>41922</v>
      </c>
      <c r="C279">
        <v>64</v>
      </c>
      <c r="D279">
        <v>2254</v>
      </c>
      <c r="E279">
        <v>1.29</v>
      </c>
    </row>
    <row r="280" spans="2:5" x14ac:dyDescent="0.3">
      <c r="B280" s="1">
        <v>41923</v>
      </c>
      <c r="C280">
        <v>128</v>
      </c>
      <c r="D280">
        <v>2126</v>
      </c>
      <c r="E280">
        <v>1.29</v>
      </c>
    </row>
    <row r="281" spans="2:5" x14ac:dyDescent="0.3">
      <c r="B281" s="1">
        <v>41924</v>
      </c>
      <c r="C281">
        <v>85</v>
      </c>
      <c r="D281">
        <v>2041</v>
      </c>
      <c r="E281">
        <v>1.29</v>
      </c>
    </row>
    <row r="282" spans="2:5" x14ac:dyDescent="0.3">
      <c r="B282" s="1">
        <v>41925</v>
      </c>
      <c r="C282">
        <v>50</v>
      </c>
      <c r="D282">
        <v>2087</v>
      </c>
      <c r="E282">
        <v>1.29</v>
      </c>
    </row>
    <row r="283" spans="2:5" x14ac:dyDescent="0.3">
      <c r="B283" s="1">
        <v>41926</v>
      </c>
      <c r="C283">
        <v>91</v>
      </c>
      <c r="D283">
        <v>1996</v>
      </c>
      <c r="E283">
        <v>1.29</v>
      </c>
    </row>
    <row r="284" spans="2:5" x14ac:dyDescent="0.3">
      <c r="B284" s="1">
        <v>41927</v>
      </c>
      <c r="C284">
        <v>93</v>
      </c>
      <c r="D284">
        <v>1903</v>
      </c>
      <c r="E284">
        <v>1.29</v>
      </c>
    </row>
    <row r="285" spans="2:5" x14ac:dyDescent="0.3">
      <c r="B285" s="1">
        <v>41928</v>
      </c>
      <c r="C285">
        <v>50</v>
      </c>
      <c r="D285">
        <v>1852</v>
      </c>
      <c r="E285">
        <v>1.29</v>
      </c>
    </row>
    <row r="286" spans="2:5" x14ac:dyDescent="0.3">
      <c r="B286" s="1">
        <v>41929</v>
      </c>
      <c r="C286">
        <v>85</v>
      </c>
      <c r="D286">
        <v>2246</v>
      </c>
      <c r="E286">
        <v>1.29</v>
      </c>
    </row>
    <row r="287" spans="2:5" x14ac:dyDescent="0.3">
      <c r="B287" s="1">
        <v>41930</v>
      </c>
      <c r="C287">
        <v>129</v>
      </c>
      <c r="D287">
        <v>2117</v>
      </c>
      <c r="E287">
        <v>1.29</v>
      </c>
    </row>
    <row r="288" spans="2:5" x14ac:dyDescent="0.3">
      <c r="B288" s="1">
        <v>41931</v>
      </c>
      <c r="C288">
        <v>119</v>
      </c>
      <c r="D288">
        <v>1998</v>
      </c>
      <c r="E288">
        <v>1.29</v>
      </c>
    </row>
    <row r="289" spans="2:5" x14ac:dyDescent="0.3">
      <c r="B289" s="1">
        <v>41932</v>
      </c>
      <c r="C289">
        <v>45</v>
      </c>
      <c r="D289">
        <v>2049</v>
      </c>
      <c r="E289">
        <v>1.29</v>
      </c>
    </row>
    <row r="290" spans="2:5" x14ac:dyDescent="0.3">
      <c r="B290" s="1">
        <v>41933</v>
      </c>
      <c r="C290">
        <v>78</v>
      </c>
      <c r="D290">
        <v>2067</v>
      </c>
      <c r="E290">
        <v>1.29</v>
      </c>
    </row>
    <row r="291" spans="2:5" x14ac:dyDescent="0.3">
      <c r="B291" s="1">
        <v>41934</v>
      </c>
      <c r="C291">
        <v>90</v>
      </c>
      <c r="D291">
        <v>1977</v>
      </c>
      <c r="E291">
        <v>1.29</v>
      </c>
    </row>
    <row r="292" spans="2:5" x14ac:dyDescent="0.3">
      <c r="B292" s="1">
        <v>41935</v>
      </c>
      <c r="C292">
        <v>78</v>
      </c>
      <c r="D292">
        <v>1899</v>
      </c>
      <c r="E292">
        <v>1.29</v>
      </c>
    </row>
    <row r="293" spans="2:5" x14ac:dyDescent="0.3">
      <c r="B293" s="1">
        <v>41936</v>
      </c>
      <c r="C293">
        <v>62</v>
      </c>
      <c r="D293">
        <v>1837</v>
      </c>
      <c r="E293">
        <v>1.29</v>
      </c>
    </row>
    <row r="294" spans="2:5" x14ac:dyDescent="0.3">
      <c r="B294" s="1">
        <v>41937</v>
      </c>
      <c r="C294">
        <v>97</v>
      </c>
      <c r="D294">
        <v>1740</v>
      </c>
      <c r="E294">
        <v>1.29</v>
      </c>
    </row>
    <row r="295" spans="2:5" x14ac:dyDescent="0.3">
      <c r="B295" s="1">
        <v>41938</v>
      </c>
      <c r="C295">
        <v>111</v>
      </c>
      <c r="D295">
        <v>1629</v>
      </c>
      <c r="E295">
        <v>1.29</v>
      </c>
    </row>
    <row r="296" spans="2:5" x14ac:dyDescent="0.3">
      <c r="B296" s="1">
        <v>41939</v>
      </c>
      <c r="C296">
        <v>55</v>
      </c>
      <c r="D296">
        <v>1574</v>
      </c>
      <c r="E296">
        <v>1.29</v>
      </c>
    </row>
    <row r="297" spans="2:5" x14ac:dyDescent="0.3">
      <c r="B297" s="1">
        <v>41940</v>
      </c>
      <c r="C297">
        <v>60</v>
      </c>
      <c r="D297">
        <v>1510</v>
      </c>
      <c r="E297">
        <v>1.29</v>
      </c>
    </row>
    <row r="298" spans="2:5" x14ac:dyDescent="0.3">
      <c r="B298" s="1">
        <v>41941</v>
      </c>
      <c r="C298">
        <v>61</v>
      </c>
      <c r="D298">
        <v>1449</v>
      </c>
      <c r="E298">
        <v>1.29</v>
      </c>
    </row>
    <row r="299" spans="2:5" x14ac:dyDescent="0.3">
      <c r="B299" s="1">
        <v>41942</v>
      </c>
      <c r="C299">
        <v>81</v>
      </c>
      <c r="D299">
        <v>1368</v>
      </c>
      <c r="E299">
        <v>1.49</v>
      </c>
    </row>
    <row r="300" spans="2:5" x14ac:dyDescent="0.3">
      <c r="B300" s="1">
        <v>41943</v>
      </c>
      <c r="C300">
        <v>131</v>
      </c>
      <c r="D300">
        <v>1237</v>
      </c>
      <c r="E300">
        <v>1.49</v>
      </c>
    </row>
    <row r="301" spans="2:5" x14ac:dyDescent="0.3">
      <c r="B301" s="1">
        <v>41944</v>
      </c>
      <c r="C301">
        <v>160</v>
      </c>
      <c r="D301">
        <v>1077</v>
      </c>
      <c r="E301">
        <v>1.49</v>
      </c>
    </row>
    <row r="302" spans="2:5" x14ac:dyDescent="0.3">
      <c r="B302" s="1">
        <v>41945</v>
      </c>
      <c r="C302">
        <v>131</v>
      </c>
      <c r="D302">
        <v>946</v>
      </c>
      <c r="E302">
        <v>1.49</v>
      </c>
    </row>
    <row r="303" spans="2:5" x14ac:dyDescent="0.3">
      <c r="B303" s="1">
        <v>41946</v>
      </c>
      <c r="C303">
        <v>43</v>
      </c>
      <c r="D303">
        <v>903</v>
      </c>
      <c r="E303">
        <v>1.49</v>
      </c>
    </row>
    <row r="304" spans="2:5" x14ac:dyDescent="0.3">
      <c r="B304" s="1">
        <v>41947</v>
      </c>
      <c r="C304">
        <v>34</v>
      </c>
      <c r="D304">
        <v>869</v>
      </c>
      <c r="E304">
        <v>1.49</v>
      </c>
    </row>
    <row r="305" spans="2:5" x14ac:dyDescent="0.3">
      <c r="B305" s="1">
        <v>41948</v>
      </c>
      <c r="C305">
        <v>33</v>
      </c>
      <c r="D305">
        <v>836</v>
      </c>
      <c r="E305">
        <v>1.49</v>
      </c>
    </row>
    <row r="306" spans="2:5" x14ac:dyDescent="0.3">
      <c r="B306" s="1">
        <v>41949</v>
      </c>
      <c r="C306">
        <v>37</v>
      </c>
      <c r="D306">
        <v>799</v>
      </c>
      <c r="E306">
        <v>1.49</v>
      </c>
    </row>
    <row r="307" spans="2:5" x14ac:dyDescent="0.3">
      <c r="B307" s="1">
        <v>41950</v>
      </c>
      <c r="C307">
        <v>82</v>
      </c>
      <c r="D307">
        <v>717</v>
      </c>
      <c r="E307">
        <v>1.49</v>
      </c>
    </row>
    <row r="308" spans="2:5" x14ac:dyDescent="0.3">
      <c r="B308" s="1">
        <v>41951</v>
      </c>
      <c r="C308">
        <v>542</v>
      </c>
      <c r="D308">
        <v>175</v>
      </c>
      <c r="E308">
        <v>1.49</v>
      </c>
    </row>
    <row r="309" spans="2:5" x14ac:dyDescent="0.3">
      <c r="B309" s="1">
        <v>41952</v>
      </c>
      <c r="C309">
        <v>239</v>
      </c>
      <c r="D309">
        <v>0</v>
      </c>
      <c r="E309">
        <v>1.49</v>
      </c>
    </row>
    <row r="310" spans="2:5" x14ac:dyDescent="0.3">
      <c r="B310" s="1">
        <v>41953</v>
      </c>
      <c r="C310">
        <v>51</v>
      </c>
      <c r="D310">
        <v>0</v>
      </c>
      <c r="E310">
        <v>1.49</v>
      </c>
    </row>
    <row r="311" spans="2:5" x14ac:dyDescent="0.3">
      <c r="B311" s="1">
        <v>41954</v>
      </c>
      <c r="C311">
        <v>51</v>
      </c>
      <c r="D311">
        <v>80</v>
      </c>
      <c r="E311">
        <v>1.49</v>
      </c>
    </row>
    <row r="312" spans="2:5" x14ac:dyDescent="0.3">
      <c r="B312" s="1">
        <v>41955</v>
      </c>
      <c r="C312">
        <v>41</v>
      </c>
      <c r="D312">
        <v>34</v>
      </c>
      <c r="E312">
        <v>1.49</v>
      </c>
    </row>
    <row r="313" spans="2:5" x14ac:dyDescent="0.3">
      <c r="B313" s="1">
        <v>41956</v>
      </c>
      <c r="C313">
        <v>1</v>
      </c>
      <c r="D313">
        <v>33</v>
      </c>
      <c r="E313">
        <v>1.49</v>
      </c>
    </row>
    <row r="314" spans="2:5" x14ac:dyDescent="0.3">
      <c r="B314" s="1">
        <v>41957</v>
      </c>
      <c r="C314">
        <v>0</v>
      </c>
      <c r="D314">
        <v>33</v>
      </c>
      <c r="E314">
        <v>1.49</v>
      </c>
    </row>
    <row r="315" spans="2:5" x14ac:dyDescent="0.3">
      <c r="B315" s="1">
        <v>41958</v>
      </c>
      <c r="C315">
        <v>1</v>
      </c>
      <c r="D315">
        <v>32</v>
      </c>
      <c r="E315">
        <v>1.49</v>
      </c>
    </row>
    <row r="316" spans="2:5" x14ac:dyDescent="0.3">
      <c r="B316" s="1">
        <v>41959</v>
      </c>
      <c r="C316">
        <v>0</v>
      </c>
      <c r="D316">
        <v>32</v>
      </c>
      <c r="E316">
        <v>1.49</v>
      </c>
    </row>
    <row r="317" spans="2:5" x14ac:dyDescent="0.3">
      <c r="B317" s="1">
        <v>41960</v>
      </c>
      <c r="C317">
        <v>0</v>
      </c>
      <c r="D317">
        <v>32</v>
      </c>
      <c r="E317">
        <v>1.49</v>
      </c>
    </row>
    <row r="318" spans="2:5" x14ac:dyDescent="0.3">
      <c r="B318" s="1">
        <v>41961</v>
      </c>
      <c r="C318">
        <v>7</v>
      </c>
      <c r="D318">
        <v>25</v>
      </c>
      <c r="E318">
        <v>1.49</v>
      </c>
    </row>
    <row r="319" spans="2:5" x14ac:dyDescent="0.3">
      <c r="B319" s="1">
        <v>41962</v>
      </c>
      <c r="C319">
        <v>1</v>
      </c>
      <c r="D319">
        <v>24</v>
      </c>
      <c r="E319">
        <v>1.49</v>
      </c>
    </row>
    <row r="320" spans="2:5" x14ac:dyDescent="0.3">
      <c r="B320" s="1">
        <v>41963</v>
      </c>
      <c r="C320">
        <v>4</v>
      </c>
      <c r="D320">
        <v>20</v>
      </c>
      <c r="E320">
        <v>1.29</v>
      </c>
    </row>
    <row r="321" spans="2:5" x14ac:dyDescent="0.3">
      <c r="B321" s="1">
        <v>41964</v>
      </c>
      <c r="C321">
        <v>1</v>
      </c>
      <c r="D321">
        <v>19</v>
      </c>
      <c r="E321">
        <v>1.29</v>
      </c>
    </row>
    <row r="322" spans="2:5" x14ac:dyDescent="0.3">
      <c r="B322" s="1">
        <v>41965</v>
      </c>
      <c r="C322">
        <v>1</v>
      </c>
      <c r="D322">
        <v>18</v>
      </c>
      <c r="E322">
        <v>1.29</v>
      </c>
    </row>
    <row r="323" spans="2:5" x14ac:dyDescent="0.3">
      <c r="B323" s="1">
        <v>41966</v>
      </c>
      <c r="C323">
        <v>2</v>
      </c>
      <c r="D323">
        <v>16</v>
      </c>
      <c r="E323">
        <v>1.29</v>
      </c>
    </row>
    <row r="324" spans="2:5" x14ac:dyDescent="0.3">
      <c r="B324" s="1">
        <v>41967</v>
      </c>
      <c r="C324">
        <v>0</v>
      </c>
      <c r="D324">
        <v>16</v>
      </c>
      <c r="E324">
        <v>1.29</v>
      </c>
    </row>
    <row r="325" spans="2:5" x14ac:dyDescent="0.3">
      <c r="B325" s="1">
        <v>41968</v>
      </c>
      <c r="C325">
        <v>0</v>
      </c>
      <c r="D325">
        <v>16</v>
      </c>
      <c r="E325">
        <v>1.29</v>
      </c>
    </row>
    <row r="326" spans="2:5" x14ac:dyDescent="0.3">
      <c r="B326" s="1">
        <v>41969</v>
      </c>
      <c r="C326">
        <v>0</v>
      </c>
      <c r="D326">
        <v>16</v>
      </c>
      <c r="E326">
        <v>1.29</v>
      </c>
    </row>
    <row r="327" spans="2:5" x14ac:dyDescent="0.3">
      <c r="B327" s="1">
        <v>41970</v>
      </c>
      <c r="C327">
        <v>0</v>
      </c>
      <c r="D327">
        <v>16</v>
      </c>
      <c r="E327">
        <v>1.29</v>
      </c>
    </row>
    <row r="328" spans="2:5" x14ac:dyDescent="0.3">
      <c r="B328" s="1">
        <v>41971</v>
      </c>
      <c r="C328">
        <v>0</v>
      </c>
      <c r="D328">
        <v>16</v>
      </c>
      <c r="E328">
        <v>1.29</v>
      </c>
    </row>
    <row r="329" spans="2:5" x14ac:dyDescent="0.3">
      <c r="B329" s="1">
        <v>41972</v>
      </c>
      <c r="C329">
        <v>0</v>
      </c>
      <c r="D329">
        <v>16</v>
      </c>
      <c r="E329">
        <v>1.29</v>
      </c>
    </row>
    <row r="330" spans="2:5" x14ac:dyDescent="0.3">
      <c r="B330" s="1">
        <v>41973</v>
      </c>
      <c r="C330">
        <v>0</v>
      </c>
      <c r="D330">
        <v>16</v>
      </c>
      <c r="E330">
        <v>1.29</v>
      </c>
    </row>
    <row r="331" spans="2:5" x14ac:dyDescent="0.3">
      <c r="B331" s="1">
        <v>41974</v>
      </c>
      <c r="C331">
        <v>0</v>
      </c>
      <c r="D331">
        <v>16</v>
      </c>
      <c r="E331">
        <v>1.29</v>
      </c>
    </row>
    <row r="332" spans="2:5" x14ac:dyDescent="0.3">
      <c r="B332" s="1">
        <v>41975</v>
      </c>
      <c r="C332">
        <v>0</v>
      </c>
      <c r="D332">
        <v>16</v>
      </c>
      <c r="E332">
        <v>1.29</v>
      </c>
    </row>
    <row r="333" spans="2:5" x14ac:dyDescent="0.3">
      <c r="B333" s="1">
        <v>41976</v>
      </c>
      <c r="C333">
        <v>0</v>
      </c>
      <c r="D333">
        <v>16</v>
      </c>
      <c r="E333">
        <v>1.29</v>
      </c>
    </row>
    <row r="334" spans="2:5" x14ac:dyDescent="0.3">
      <c r="B334" s="1">
        <v>41977</v>
      </c>
      <c r="C334">
        <v>0</v>
      </c>
      <c r="D334">
        <v>16</v>
      </c>
      <c r="E334">
        <v>1.29</v>
      </c>
    </row>
    <row r="335" spans="2:5" x14ac:dyDescent="0.3">
      <c r="B335" s="1">
        <v>41978</v>
      </c>
      <c r="C335">
        <v>0</v>
      </c>
      <c r="D335">
        <v>16</v>
      </c>
      <c r="E335">
        <v>1.49</v>
      </c>
    </row>
    <row r="336" spans="2:5" x14ac:dyDescent="0.3">
      <c r="B336" s="1">
        <v>41979</v>
      </c>
      <c r="C336">
        <v>0</v>
      </c>
      <c r="D336">
        <v>16</v>
      </c>
      <c r="E336">
        <v>1.49</v>
      </c>
    </row>
    <row r="337" spans="2:5" x14ac:dyDescent="0.3">
      <c r="B337" s="1">
        <v>41980</v>
      </c>
      <c r="C337">
        <v>0</v>
      </c>
      <c r="D337">
        <v>16</v>
      </c>
      <c r="E337">
        <v>1.49</v>
      </c>
    </row>
    <row r="338" spans="2:5" x14ac:dyDescent="0.3">
      <c r="B338" s="1">
        <v>41981</v>
      </c>
      <c r="C338">
        <v>0</v>
      </c>
      <c r="D338">
        <v>16</v>
      </c>
      <c r="E338">
        <v>1.49</v>
      </c>
    </row>
    <row r="339" spans="2:5" x14ac:dyDescent="0.3">
      <c r="B339" s="1">
        <v>41982</v>
      </c>
      <c r="C339">
        <v>0</v>
      </c>
      <c r="D339">
        <v>16</v>
      </c>
      <c r="E339">
        <v>1.49</v>
      </c>
    </row>
    <row r="340" spans="2:5" x14ac:dyDescent="0.3">
      <c r="B340" s="1">
        <v>41983</v>
      </c>
      <c r="C340">
        <v>0</v>
      </c>
      <c r="D340">
        <v>16</v>
      </c>
      <c r="E340">
        <v>1.49</v>
      </c>
    </row>
    <row r="341" spans="2:5" x14ac:dyDescent="0.3">
      <c r="B341" s="1">
        <v>41984</v>
      </c>
      <c r="C341">
        <v>0</v>
      </c>
      <c r="D341">
        <v>16</v>
      </c>
      <c r="E341">
        <v>1.49</v>
      </c>
    </row>
    <row r="342" spans="2:5" x14ac:dyDescent="0.3">
      <c r="B342" s="1">
        <v>41985</v>
      </c>
      <c r="C342">
        <v>0</v>
      </c>
      <c r="D342">
        <v>16</v>
      </c>
      <c r="E342">
        <v>1.49</v>
      </c>
    </row>
    <row r="343" spans="2:5" x14ac:dyDescent="0.3">
      <c r="B343" s="1">
        <v>41986</v>
      </c>
      <c r="C343">
        <v>0</v>
      </c>
      <c r="D343">
        <v>16</v>
      </c>
      <c r="E343">
        <v>1.49</v>
      </c>
    </row>
    <row r="344" spans="2:5" x14ac:dyDescent="0.3">
      <c r="B344" s="1">
        <v>41987</v>
      </c>
      <c r="C344">
        <v>0</v>
      </c>
      <c r="D344">
        <v>16</v>
      </c>
      <c r="E344">
        <v>1.49</v>
      </c>
    </row>
    <row r="345" spans="2:5" x14ac:dyDescent="0.3">
      <c r="B345" s="1">
        <v>41988</v>
      </c>
      <c r="C345">
        <v>0</v>
      </c>
      <c r="D345">
        <v>688</v>
      </c>
      <c r="E345">
        <v>1.49</v>
      </c>
    </row>
    <row r="346" spans="2:5" x14ac:dyDescent="0.3">
      <c r="B346" s="1">
        <v>41989</v>
      </c>
      <c r="C346">
        <v>49</v>
      </c>
      <c r="D346">
        <v>735</v>
      </c>
      <c r="E346">
        <v>1.49</v>
      </c>
    </row>
    <row r="347" spans="2:5" x14ac:dyDescent="0.3">
      <c r="B347" s="1">
        <v>41990</v>
      </c>
      <c r="C347">
        <v>157</v>
      </c>
      <c r="D347">
        <v>578</v>
      </c>
      <c r="E347">
        <v>1.29</v>
      </c>
    </row>
    <row r="348" spans="2:5" x14ac:dyDescent="0.3">
      <c r="B348" s="1">
        <v>41991</v>
      </c>
      <c r="C348">
        <v>193</v>
      </c>
      <c r="D348">
        <v>385</v>
      </c>
      <c r="E348">
        <v>1.29</v>
      </c>
    </row>
    <row r="349" spans="2:5" x14ac:dyDescent="0.3">
      <c r="B349" s="1">
        <v>41992</v>
      </c>
      <c r="C349">
        <v>94</v>
      </c>
      <c r="D349">
        <v>291</v>
      </c>
      <c r="E349">
        <v>1.29</v>
      </c>
    </row>
    <row r="350" spans="2:5" x14ac:dyDescent="0.3">
      <c r="B350" s="1">
        <v>41993</v>
      </c>
      <c r="C350">
        <v>135</v>
      </c>
      <c r="D350">
        <v>156</v>
      </c>
      <c r="E350">
        <v>1.29</v>
      </c>
    </row>
    <row r="351" spans="2:5" x14ac:dyDescent="0.3">
      <c r="B351" s="1">
        <v>41994</v>
      </c>
      <c r="C351">
        <v>118</v>
      </c>
      <c r="D351">
        <v>38</v>
      </c>
      <c r="E351">
        <v>1.29</v>
      </c>
    </row>
    <row r="352" spans="2:5" x14ac:dyDescent="0.3">
      <c r="B352" s="1">
        <v>41995</v>
      </c>
      <c r="C352">
        <v>18</v>
      </c>
      <c r="D352">
        <v>116</v>
      </c>
      <c r="E352">
        <v>1.29</v>
      </c>
    </row>
    <row r="353" spans="2:5" x14ac:dyDescent="0.3">
      <c r="B353" s="1">
        <v>41996</v>
      </c>
      <c r="C353">
        <v>0</v>
      </c>
      <c r="D353">
        <v>116</v>
      </c>
      <c r="E353">
        <v>1.29</v>
      </c>
    </row>
    <row r="354" spans="2:5" x14ac:dyDescent="0.3">
      <c r="B354" s="1">
        <v>41997</v>
      </c>
      <c r="C354">
        <v>14</v>
      </c>
      <c r="D354">
        <v>102</v>
      </c>
      <c r="E354">
        <v>1.29</v>
      </c>
    </row>
    <row r="355" spans="2:5" x14ac:dyDescent="0.3">
      <c r="B355" s="1">
        <v>41998</v>
      </c>
      <c r="C355">
        <v>0</v>
      </c>
      <c r="D355">
        <v>102</v>
      </c>
      <c r="E355">
        <v>1.29</v>
      </c>
    </row>
    <row r="356" spans="2:5" x14ac:dyDescent="0.3">
      <c r="B356" s="1">
        <v>41999</v>
      </c>
      <c r="C356">
        <v>20</v>
      </c>
      <c r="D356">
        <v>82</v>
      </c>
      <c r="E356">
        <v>1.29</v>
      </c>
    </row>
    <row r="357" spans="2:5" x14ac:dyDescent="0.3">
      <c r="B357" s="1">
        <v>42000</v>
      </c>
      <c r="C357">
        <v>42</v>
      </c>
      <c r="D357">
        <v>328</v>
      </c>
      <c r="E357">
        <v>1.29</v>
      </c>
    </row>
    <row r="358" spans="2:5" x14ac:dyDescent="0.3">
      <c r="B358" s="1">
        <v>42001</v>
      </c>
      <c r="C358">
        <v>45</v>
      </c>
      <c r="D358">
        <v>283</v>
      </c>
      <c r="E358">
        <v>1.29</v>
      </c>
    </row>
    <row r="359" spans="2:5" x14ac:dyDescent="0.3">
      <c r="B359" s="1">
        <v>42002</v>
      </c>
      <c r="C359">
        <v>55</v>
      </c>
      <c r="D359">
        <v>612</v>
      </c>
      <c r="E359">
        <v>1.29</v>
      </c>
    </row>
    <row r="360" spans="2:5" x14ac:dyDescent="0.3">
      <c r="B360" s="1">
        <v>42003</v>
      </c>
      <c r="C360">
        <v>59</v>
      </c>
      <c r="D360">
        <v>553</v>
      </c>
      <c r="E360">
        <v>1.29</v>
      </c>
    </row>
    <row r="361" spans="2:5" x14ac:dyDescent="0.3">
      <c r="B361" s="1">
        <v>42004</v>
      </c>
      <c r="C361">
        <v>11</v>
      </c>
      <c r="D361">
        <v>542</v>
      </c>
      <c r="E361">
        <v>1.29</v>
      </c>
    </row>
    <row r="362" spans="2:5" x14ac:dyDescent="0.3">
      <c r="B362" s="1">
        <v>42005</v>
      </c>
      <c r="C362">
        <v>0</v>
      </c>
      <c r="D362">
        <v>542</v>
      </c>
      <c r="E362">
        <v>1.29</v>
      </c>
    </row>
    <row r="363" spans="2:5" x14ac:dyDescent="0.3">
      <c r="B363" s="1">
        <v>42006</v>
      </c>
      <c r="C363">
        <v>77</v>
      </c>
      <c r="D363">
        <v>561</v>
      </c>
      <c r="E363">
        <v>1.29</v>
      </c>
    </row>
    <row r="364" spans="2:5" x14ac:dyDescent="0.3">
      <c r="B364" s="1">
        <v>42007</v>
      </c>
      <c r="C364">
        <v>60</v>
      </c>
      <c r="D364">
        <v>2229</v>
      </c>
      <c r="E364">
        <v>1.29</v>
      </c>
    </row>
    <row r="365" spans="2:5" x14ac:dyDescent="0.3">
      <c r="B365" s="1">
        <v>42008</v>
      </c>
      <c r="C365">
        <v>1</v>
      </c>
      <c r="D365">
        <v>2228</v>
      </c>
      <c r="E365">
        <v>1.29</v>
      </c>
    </row>
    <row r="366" spans="2:5" x14ac:dyDescent="0.3">
      <c r="B366" s="1">
        <v>42009</v>
      </c>
      <c r="C366">
        <v>69</v>
      </c>
      <c r="D366">
        <v>2351</v>
      </c>
      <c r="E366">
        <v>1.29</v>
      </c>
    </row>
    <row r="367" spans="2:5" x14ac:dyDescent="0.3">
      <c r="B367" s="1">
        <v>42010</v>
      </c>
      <c r="C367">
        <v>98</v>
      </c>
      <c r="D367">
        <v>2253</v>
      </c>
      <c r="E367">
        <v>1.29</v>
      </c>
    </row>
    <row r="368" spans="2:5" x14ac:dyDescent="0.3">
      <c r="B368" s="1">
        <v>42011</v>
      </c>
      <c r="C368">
        <v>119</v>
      </c>
      <c r="D368">
        <v>2134</v>
      </c>
      <c r="E368">
        <v>1.29</v>
      </c>
    </row>
    <row r="369" spans="2:5" x14ac:dyDescent="0.3">
      <c r="B369" s="1">
        <v>42012</v>
      </c>
      <c r="C369">
        <v>93</v>
      </c>
      <c r="D369">
        <v>2137</v>
      </c>
      <c r="E369">
        <v>1.29</v>
      </c>
    </row>
    <row r="370" spans="2:5" x14ac:dyDescent="0.3">
      <c r="B370" s="1">
        <v>42013</v>
      </c>
      <c r="C370">
        <v>92</v>
      </c>
      <c r="D370">
        <v>2045</v>
      </c>
      <c r="E370">
        <v>1.29</v>
      </c>
    </row>
    <row r="371" spans="2:5" x14ac:dyDescent="0.3">
      <c r="B371" s="1">
        <v>42014</v>
      </c>
      <c r="C371">
        <v>112</v>
      </c>
      <c r="D371">
        <v>1933</v>
      </c>
      <c r="E371">
        <v>1.29</v>
      </c>
    </row>
    <row r="372" spans="2:5" x14ac:dyDescent="0.3">
      <c r="B372" s="1">
        <v>42015</v>
      </c>
      <c r="C372">
        <v>96</v>
      </c>
      <c r="D372">
        <v>1837</v>
      </c>
      <c r="E372">
        <v>1.29</v>
      </c>
    </row>
    <row r="373" spans="2:5" x14ac:dyDescent="0.3">
      <c r="B373" s="1">
        <v>42016</v>
      </c>
      <c r="C373">
        <v>93</v>
      </c>
      <c r="D373">
        <v>1744</v>
      </c>
      <c r="E373">
        <v>1.29</v>
      </c>
    </row>
    <row r="374" spans="2:5" x14ac:dyDescent="0.3">
      <c r="B374" s="1">
        <v>42017</v>
      </c>
      <c r="C374">
        <v>65</v>
      </c>
      <c r="D374">
        <v>1679</v>
      </c>
      <c r="E374">
        <v>1.29</v>
      </c>
    </row>
    <row r="375" spans="2:5" x14ac:dyDescent="0.3">
      <c r="B375" s="1">
        <v>42018</v>
      </c>
      <c r="C375">
        <v>100</v>
      </c>
      <c r="D375">
        <v>1581</v>
      </c>
      <c r="E375">
        <v>1.29</v>
      </c>
    </row>
    <row r="376" spans="2:5" x14ac:dyDescent="0.3">
      <c r="B376" s="1">
        <v>42019</v>
      </c>
      <c r="C376">
        <v>51</v>
      </c>
      <c r="D376">
        <v>1530</v>
      </c>
      <c r="E376">
        <v>1.49</v>
      </c>
    </row>
    <row r="377" spans="2:5" x14ac:dyDescent="0.3">
      <c r="B377" s="1">
        <v>42020</v>
      </c>
      <c r="C377">
        <v>55</v>
      </c>
      <c r="D377">
        <v>1475</v>
      </c>
      <c r="E377">
        <v>1.49</v>
      </c>
    </row>
    <row r="378" spans="2:5" x14ac:dyDescent="0.3">
      <c r="B378" s="1">
        <v>42021</v>
      </c>
      <c r="C378">
        <v>71</v>
      </c>
      <c r="D378">
        <v>1403</v>
      </c>
      <c r="E378">
        <v>1.49</v>
      </c>
    </row>
    <row r="379" spans="2:5" x14ac:dyDescent="0.3">
      <c r="B379" s="1">
        <v>42022</v>
      </c>
      <c r="C379">
        <v>57</v>
      </c>
      <c r="D379">
        <v>1346</v>
      </c>
      <c r="E379">
        <v>1.49</v>
      </c>
    </row>
    <row r="380" spans="2:5" x14ac:dyDescent="0.3">
      <c r="B380" s="1">
        <v>42023</v>
      </c>
      <c r="C380">
        <v>34</v>
      </c>
      <c r="D380">
        <v>1312</v>
      </c>
      <c r="E380">
        <v>1.49</v>
      </c>
    </row>
    <row r="381" spans="2:5" x14ac:dyDescent="0.3">
      <c r="B381" s="1">
        <v>42024</v>
      </c>
      <c r="C381">
        <v>47</v>
      </c>
      <c r="D381">
        <v>1265</v>
      </c>
      <c r="E381">
        <v>1.49</v>
      </c>
    </row>
    <row r="382" spans="2:5" x14ac:dyDescent="0.3">
      <c r="B382" s="1">
        <v>42025</v>
      </c>
      <c r="C382">
        <v>88</v>
      </c>
      <c r="D382">
        <v>1177</v>
      </c>
      <c r="E382">
        <v>1.29</v>
      </c>
    </row>
    <row r="383" spans="2:5" x14ac:dyDescent="0.3">
      <c r="B383" s="1">
        <v>42026</v>
      </c>
      <c r="C383">
        <v>51</v>
      </c>
      <c r="D383">
        <v>1126</v>
      </c>
      <c r="E383">
        <v>1.29</v>
      </c>
    </row>
    <row r="384" spans="2:5" x14ac:dyDescent="0.3">
      <c r="B384" s="1">
        <v>42027</v>
      </c>
      <c r="C384">
        <v>49</v>
      </c>
      <c r="D384">
        <v>1076</v>
      </c>
      <c r="E384">
        <v>1.29</v>
      </c>
    </row>
    <row r="385" spans="2:5" x14ac:dyDescent="0.3">
      <c r="B385" s="1">
        <v>42028</v>
      </c>
      <c r="C385">
        <v>110</v>
      </c>
      <c r="D385">
        <v>966</v>
      </c>
      <c r="E385">
        <v>1.29</v>
      </c>
    </row>
    <row r="386" spans="2:5" x14ac:dyDescent="0.3">
      <c r="B386" s="1">
        <v>42029</v>
      </c>
      <c r="C386">
        <v>30</v>
      </c>
      <c r="D386">
        <v>936</v>
      </c>
      <c r="E386">
        <v>1.29</v>
      </c>
    </row>
    <row r="387" spans="2:5" x14ac:dyDescent="0.3">
      <c r="B387" s="1">
        <v>42030</v>
      </c>
      <c r="C387">
        <v>59</v>
      </c>
      <c r="D387">
        <v>877</v>
      </c>
      <c r="E387">
        <v>1.29</v>
      </c>
    </row>
    <row r="388" spans="2:5" x14ac:dyDescent="0.3">
      <c r="B388" s="1">
        <v>42031</v>
      </c>
      <c r="C388">
        <v>97</v>
      </c>
      <c r="D388">
        <v>780</v>
      </c>
      <c r="E388">
        <v>1.29</v>
      </c>
    </row>
    <row r="389" spans="2:5" x14ac:dyDescent="0.3">
      <c r="B389" s="1">
        <v>42032</v>
      </c>
      <c r="C389">
        <v>155</v>
      </c>
      <c r="D389">
        <v>625</v>
      </c>
      <c r="E389">
        <v>1.29</v>
      </c>
    </row>
    <row r="390" spans="2:5" x14ac:dyDescent="0.3">
      <c r="B390" s="1">
        <v>42033</v>
      </c>
      <c r="C390">
        <v>125</v>
      </c>
      <c r="D390">
        <v>500</v>
      </c>
      <c r="E390">
        <v>1.29</v>
      </c>
    </row>
    <row r="391" spans="2:5" x14ac:dyDescent="0.3">
      <c r="B391" s="1">
        <v>42034</v>
      </c>
      <c r="C391">
        <v>100</v>
      </c>
      <c r="D391">
        <v>496</v>
      </c>
      <c r="E391">
        <v>1.29</v>
      </c>
    </row>
    <row r="392" spans="2:5" x14ac:dyDescent="0.3">
      <c r="B392" s="1">
        <v>42035</v>
      </c>
      <c r="C392">
        <v>211</v>
      </c>
      <c r="D392">
        <v>285</v>
      </c>
      <c r="E392">
        <v>1.29</v>
      </c>
    </row>
    <row r="393" spans="2:5" x14ac:dyDescent="0.3">
      <c r="B393" s="1">
        <v>42036</v>
      </c>
      <c r="C393">
        <v>88</v>
      </c>
      <c r="D393">
        <v>197</v>
      </c>
      <c r="E393">
        <v>1.29</v>
      </c>
    </row>
    <row r="394" spans="2:5" x14ac:dyDescent="0.3">
      <c r="B394" s="1">
        <v>42037</v>
      </c>
      <c r="C394">
        <v>114</v>
      </c>
      <c r="D394">
        <v>467</v>
      </c>
      <c r="E394">
        <v>1.29</v>
      </c>
    </row>
    <row r="395" spans="2:5" x14ac:dyDescent="0.3">
      <c r="B395" s="1">
        <v>42038</v>
      </c>
      <c r="C395">
        <v>89</v>
      </c>
      <c r="D395">
        <v>570</v>
      </c>
      <c r="E395">
        <v>1.29</v>
      </c>
    </row>
    <row r="396" spans="2:5" x14ac:dyDescent="0.3">
      <c r="B396" s="1">
        <v>42039</v>
      </c>
      <c r="C396">
        <v>118</v>
      </c>
      <c r="D396">
        <v>548</v>
      </c>
      <c r="E396">
        <v>1.29</v>
      </c>
    </row>
    <row r="397" spans="2:5" x14ac:dyDescent="0.3">
      <c r="B397" s="1">
        <v>42040</v>
      </c>
      <c r="C397">
        <v>84</v>
      </c>
      <c r="D397">
        <v>1136</v>
      </c>
      <c r="E397">
        <v>1.29</v>
      </c>
    </row>
    <row r="398" spans="2:5" x14ac:dyDescent="0.3">
      <c r="B398" s="1">
        <v>42041</v>
      </c>
      <c r="C398">
        <v>125</v>
      </c>
      <c r="D398">
        <v>1299</v>
      </c>
      <c r="E398">
        <v>1.29</v>
      </c>
    </row>
    <row r="399" spans="2:5" x14ac:dyDescent="0.3">
      <c r="B399" s="1">
        <v>42042</v>
      </c>
      <c r="C399">
        <v>184</v>
      </c>
      <c r="D399">
        <v>1211</v>
      </c>
      <c r="E399">
        <v>1.04</v>
      </c>
    </row>
    <row r="400" spans="2:5" x14ac:dyDescent="0.3">
      <c r="B400" s="1">
        <v>42043</v>
      </c>
      <c r="C400">
        <v>107</v>
      </c>
      <c r="D400">
        <v>1104</v>
      </c>
      <c r="E400">
        <v>1.29</v>
      </c>
    </row>
    <row r="401" spans="2:5" x14ac:dyDescent="0.3">
      <c r="B401" s="1">
        <v>42044</v>
      </c>
      <c r="C401">
        <v>70</v>
      </c>
      <c r="D401">
        <v>1033</v>
      </c>
      <c r="E401">
        <v>1.29</v>
      </c>
    </row>
    <row r="402" spans="2:5" x14ac:dyDescent="0.3">
      <c r="B402" s="1">
        <v>42045</v>
      </c>
      <c r="C402">
        <v>66</v>
      </c>
      <c r="D402">
        <v>1063</v>
      </c>
      <c r="E402">
        <v>1.29</v>
      </c>
    </row>
    <row r="403" spans="2:5" x14ac:dyDescent="0.3">
      <c r="B403" s="1">
        <v>42046</v>
      </c>
      <c r="C403">
        <v>89</v>
      </c>
      <c r="D403">
        <v>974</v>
      </c>
      <c r="E403">
        <v>1.29</v>
      </c>
    </row>
    <row r="404" spans="2:5" x14ac:dyDescent="0.3">
      <c r="B404" s="1">
        <v>42047</v>
      </c>
      <c r="C404">
        <v>50</v>
      </c>
      <c r="D404">
        <v>1116</v>
      </c>
      <c r="E404">
        <v>2.84</v>
      </c>
    </row>
    <row r="405" spans="2:5" x14ac:dyDescent="0.3">
      <c r="B405" s="1">
        <v>42048</v>
      </c>
      <c r="C405">
        <v>20</v>
      </c>
      <c r="D405">
        <v>1096</v>
      </c>
      <c r="E405">
        <v>2.89</v>
      </c>
    </row>
    <row r="406" spans="2:5" x14ac:dyDescent="0.3">
      <c r="B406" s="1">
        <v>42049</v>
      </c>
      <c r="C406">
        <v>77</v>
      </c>
      <c r="D406">
        <v>1019</v>
      </c>
      <c r="E406">
        <v>2.89</v>
      </c>
    </row>
    <row r="407" spans="2:5" x14ac:dyDescent="0.3">
      <c r="B407" s="1">
        <v>42050</v>
      </c>
      <c r="C407">
        <v>33</v>
      </c>
      <c r="D407">
        <v>986</v>
      </c>
      <c r="E407">
        <v>2.89</v>
      </c>
    </row>
    <row r="408" spans="2:5" x14ac:dyDescent="0.3">
      <c r="B408" s="1">
        <v>42051</v>
      </c>
      <c r="C408">
        <v>47</v>
      </c>
      <c r="D408">
        <v>1035</v>
      </c>
      <c r="E408">
        <v>2.89</v>
      </c>
    </row>
    <row r="409" spans="2:5" x14ac:dyDescent="0.3">
      <c r="B409" s="1">
        <v>42052</v>
      </c>
      <c r="C409">
        <v>35</v>
      </c>
      <c r="D409">
        <v>1000</v>
      </c>
      <c r="E409">
        <v>2.89</v>
      </c>
    </row>
    <row r="410" spans="2:5" x14ac:dyDescent="0.3">
      <c r="B410" s="1">
        <v>42053</v>
      </c>
      <c r="C410">
        <v>60</v>
      </c>
      <c r="D410">
        <v>1228</v>
      </c>
      <c r="E410">
        <v>2.89</v>
      </c>
    </row>
    <row r="411" spans="2:5" x14ac:dyDescent="0.3">
      <c r="B411" s="1">
        <v>42054</v>
      </c>
      <c r="C411">
        <v>31</v>
      </c>
      <c r="D411">
        <v>1197</v>
      </c>
      <c r="E411">
        <v>2.89</v>
      </c>
    </row>
    <row r="412" spans="2:5" x14ac:dyDescent="0.3">
      <c r="B412" s="1">
        <v>42055</v>
      </c>
      <c r="C412">
        <v>35</v>
      </c>
      <c r="D412">
        <v>1162</v>
      </c>
      <c r="E412">
        <v>2.89</v>
      </c>
    </row>
    <row r="413" spans="2:5" x14ac:dyDescent="0.3">
      <c r="B413" s="1">
        <v>42056</v>
      </c>
      <c r="C413">
        <v>80</v>
      </c>
      <c r="D413">
        <v>1082</v>
      </c>
      <c r="E413">
        <v>2.87</v>
      </c>
    </row>
    <row r="414" spans="2:5" x14ac:dyDescent="0.3">
      <c r="B414" s="1">
        <v>42057</v>
      </c>
      <c r="C414">
        <v>42</v>
      </c>
      <c r="D414">
        <v>1039</v>
      </c>
      <c r="E414">
        <v>2.89</v>
      </c>
    </row>
    <row r="415" spans="2:5" x14ac:dyDescent="0.3">
      <c r="B415" s="1">
        <v>42058</v>
      </c>
      <c r="C415">
        <v>23</v>
      </c>
      <c r="D415">
        <v>1016</v>
      </c>
      <c r="E415">
        <v>2.89</v>
      </c>
    </row>
    <row r="416" spans="2:5" x14ac:dyDescent="0.3">
      <c r="B416" s="1">
        <v>42059</v>
      </c>
      <c r="C416">
        <v>19</v>
      </c>
      <c r="D416">
        <v>997</v>
      </c>
      <c r="E416">
        <v>2.89</v>
      </c>
    </row>
    <row r="417" spans="2:5" x14ac:dyDescent="0.3">
      <c r="B417" s="1">
        <v>42060</v>
      </c>
      <c r="C417">
        <v>18</v>
      </c>
      <c r="D417">
        <v>1075</v>
      </c>
      <c r="E417">
        <v>2.89</v>
      </c>
    </row>
    <row r="418" spans="2:5" x14ac:dyDescent="0.3">
      <c r="B418" s="1">
        <v>42061</v>
      </c>
      <c r="C418">
        <v>37</v>
      </c>
      <c r="D418">
        <v>1134</v>
      </c>
      <c r="E418">
        <v>2.89</v>
      </c>
    </row>
    <row r="419" spans="2:5" x14ac:dyDescent="0.3">
      <c r="B419" s="1">
        <v>42062</v>
      </c>
      <c r="C419">
        <v>50</v>
      </c>
      <c r="D419">
        <v>1084</v>
      </c>
      <c r="E419">
        <v>2.89</v>
      </c>
    </row>
    <row r="420" spans="2:5" x14ac:dyDescent="0.3">
      <c r="B420" s="1">
        <v>42063</v>
      </c>
      <c r="C420">
        <v>127</v>
      </c>
      <c r="D420">
        <v>957</v>
      </c>
      <c r="E420">
        <v>2.89</v>
      </c>
    </row>
    <row r="421" spans="2:5" x14ac:dyDescent="0.3">
      <c r="B421" s="1">
        <v>42064</v>
      </c>
      <c r="C421">
        <v>123</v>
      </c>
      <c r="D421">
        <v>834</v>
      </c>
      <c r="E421">
        <v>2.89</v>
      </c>
    </row>
    <row r="422" spans="2:5" x14ac:dyDescent="0.3">
      <c r="B422" s="1">
        <v>42065</v>
      </c>
      <c r="C422">
        <v>44</v>
      </c>
      <c r="D422">
        <v>789</v>
      </c>
      <c r="E422">
        <v>2.89</v>
      </c>
    </row>
    <row r="423" spans="2:5" x14ac:dyDescent="0.3">
      <c r="B423" s="1">
        <v>42066</v>
      </c>
      <c r="C423">
        <v>22</v>
      </c>
      <c r="D423">
        <v>767</v>
      </c>
      <c r="E423">
        <v>2.89</v>
      </c>
    </row>
    <row r="424" spans="2:5" x14ac:dyDescent="0.3">
      <c r="B424" s="1">
        <v>42067</v>
      </c>
      <c r="C424">
        <v>31</v>
      </c>
      <c r="D424">
        <v>736</v>
      </c>
      <c r="E424">
        <v>2.89</v>
      </c>
    </row>
    <row r="425" spans="2:5" x14ac:dyDescent="0.3">
      <c r="B425" s="1">
        <v>42068</v>
      </c>
      <c r="C425">
        <v>22</v>
      </c>
      <c r="D425">
        <v>714</v>
      </c>
      <c r="E425">
        <v>2.89</v>
      </c>
    </row>
    <row r="426" spans="2:5" x14ac:dyDescent="0.3">
      <c r="B426" s="1">
        <v>42069</v>
      </c>
      <c r="C426">
        <v>40</v>
      </c>
      <c r="D426">
        <v>674</v>
      </c>
      <c r="E426">
        <v>2.89</v>
      </c>
    </row>
    <row r="427" spans="2:5" x14ac:dyDescent="0.3">
      <c r="B427" s="1">
        <v>42070</v>
      </c>
      <c r="C427">
        <v>62</v>
      </c>
      <c r="D427">
        <v>612</v>
      </c>
      <c r="E427">
        <v>2.89</v>
      </c>
    </row>
    <row r="428" spans="2:5" x14ac:dyDescent="0.3">
      <c r="B428" s="1">
        <v>42071</v>
      </c>
      <c r="C428">
        <v>59</v>
      </c>
      <c r="D428">
        <v>553</v>
      </c>
      <c r="E428">
        <v>2.89</v>
      </c>
    </row>
    <row r="429" spans="2:5" x14ac:dyDescent="0.3">
      <c r="B429" s="1">
        <v>42072</v>
      </c>
      <c r="C429">
        <v>28</v>
      </c>
      <c r="D429">
        <v>525</v>
      </c>
      <c r="E429">
        <v>2.89</v>
      </c>
    </row>
    <row r="430" spans="2:5" x14ac:dyDescent="0.3">
      <c r="B430" s="1">
        <v>42073</v>
      </c>
      <c r="C430">
        <v>68</v>
      </c>
      <c r="D430">
        <v>458</v>
      </c>
      <c r="E430">
        <v>1.49</v>
      </c>
    </row>
    <row r="431" spans="2:5" x14ac:dyDescent="0.3">
      <c r="B431" s="1">
        <v>42074</v>
      </c>
      <c r="C431">
        <v>73</v>
      </c>
      <c r="D431">
        <v>385</v>
      </c>
      <c r="E431">
        <v>1.49</v>
      </c>
    </row>
    <row r="432" spans="2:5" x14ac:dyDescent="0.3">
      <c r="B432" s="1">
        <v>42075</v>
      </c>
      <c r="C432">
        <v>87</v>
      </c>
      <c r="D432">
        <v>298</v>
      </c>
      <c r="E432">
        <v>1.49</v>
      </c>
    </row>
    <row r="433" spans="2:5" x14ac:dyDescent="0.3">
      <c r="B433" s="1">
        <v>42076</v>
      </c>
      <c r="C433">
        <v>175</v>
      </c>
      <c r="D433">
        <v>1878</v>
      </c>
      <c r="E433">
        <v>1.29</v>
      </c>
    </row>
    <row r="434" spans="2:5" x14ac:dyDescent="0.3">
      <c r="B434" s="1">
        <v>42077</v>
      </c>
      <c r="C434">
        <v>300</v>
      </c>
      <c r="D434">
        <v>1575</v>
      </c>
      <c r="E434">
        <v>1.29</v>
      </c>
    </row>
    <row r="435" spans="2:5" x14ac:dyDescent="0.3">
      <c r="B435" s="1">
        <v>42078</v>
      </c>
      <c r="C435">
        <v>196</v>
      </c>
      <c r="D435">
        <v>1379</v>
      </c>
      <c r="E435">
        <v>1.29</v>
      </c>
    </row>
    <row r="436" spans="2:5" x14ac:dyDescent="0.3">
      <c r="B436" s="1">
        <v>42079</v>
      </c>
      <c r="C436">
        <v>123</v>
      </c>
      <c r="D436">
        <v>1256</v>
      </c>
      <c r="E436">
        <v>1.29</v>
      </c>
    </row>
    <row r="437" spans="2:5" x14ac:dyDescent="0.3">
      <c r="B437" s="1">
        <v>42080</v>
      </c>
      <c r="C437">
        <v>168</v>
      </c>
      <c r="D437">
        <v>1088</v>
      </c>
      <c r="E437">
        <v>1.29</v>
      </c>
    </row>
    <row r="438" spans="2:5" x14ac:dyDescent="0.3">
      <c r="B438" s="1">
        <v>42081</v>
      </c>
      <c r="C438">
        <v>209</v>
      </c>
      <c r="D438">
        <v>1263</v>
      </c>
      <c r="E438">
        <v>1.29</v>
      </c>
    </row>
    <row r="439" spans="2:5" x14ac:dyDescent="0.3">
      <c r="B439" s="1">
        <v>42082</v>
      </c>
      <c r="C439">
        <v>188</v>
      </c>
      <c r="D439">
        <v>1075</v>
      </c>
      <c r="E439">
        <v>1.29</v>
      </c>
    </row>
    <row r="440" spans="2:5" x14ac:dyDescent="0.3">
      <c r="B440" s="1">
        <v>42083</v>
      </c>
      <c r="C440">
        <v>219</v>
      </c>
      <c r="D440">
        <v>856</v>
      </c>
      <c r="E440">
        <v>1.29</v>
      </c>
    </row>
    <row r="441" spans="2:5" x14ac:dyDescent="0.3">
      <c r="B441" s="1">
        <v>42084</v>
      </c>
      <c r="C441">
        <v>381</v>
      </c>
      <c r="D441">
        <v>475</v>
      </c>
      <c r="E441">
        <v>1.29</v>
      </c>
    </row>
    <row r="442" spans="2:5" x14ac:dyDescent="0.3">
      <c r="B442" s="1">
        <v>42085</v>
      </c>
      <c r="C442">
        <v>158</v>
      </c>
      <c r="D442">
        <v>317</v>
      </c>
      <c r="E442">
        <v>1.29</v>
      </c>
    </row>
    <row r="443" spans="2:5" x14ac:dyDescent="0.3">
      <c r="B443" s="1">
        <v>42086</v>
      </c>
      <c r="C443">
        <v>12</v>
      </c>
      <c r="D443">
        <v>304</v>
      </c>
      <c r="E443">
        <v>1.49</v>
      </c>
    </row>
    <row r="444" spans="2:5" x14ac:dyDescent="0.3">
      <c r="B444" s="1">
        <v>42087</v>
      </c>
      <c r="C444">
        <v>8</v>
      </c>
      <c r="D444">
        <v>296</v>
      </c>
      <c r="E444">
        <v>1.29</v>
      </c>
    </row>
    <row r="445" spans="2:5" x14ac:dyDescent="0.3">
      <c r="B445" s="1">
        <v>42088</v>
      </c>
      <c r="C445">
        <v>10</v>
      </c>
      <c r="D445">
        <v>286</v>
      </c>
      <c r="E445">
        <v>1.29</v>
      </c>
    </row>
    <row r="446" spans="2:5" x14ac:dyDescent="0.3">
      <c r="B446" s="1">
        <v>42089</v>
      </c>
      <c r="C446">
        <v>88</v>
      </c>
      <c r="D446">
        <v>774</v>
      </c>
      <c r="E446">
        <v>1.29</v>
      </c>
    </row>
    <row r="447" spans="2:5" x14ac:dyDescent="0.3">
      <c r="B447" s="1">
        <v>42090</v>
      </c>
      <c r="C447">
        <v>196</v>
      </c>
      <c r="D447">
        <v>770</v>
      </c>
      <c r="E447">
        <v>1.29</v>
      </c>
    </row>
    <row r="448" spans="2:5" x14ac:dyDescent="0.3">
      <c r="B448" s="1">
        <v>42091</v>
      </c>
      <c r="C448">
        <v>206</v>
      </c>
      <c r="D448">
        <v>660</v>
      </c>
      <c r="E448">
        <v>1.29</v>
      </c>
    </row>
    <row r="449" spans="2:5" x14ac:dyDescent="0.3">
      <c r="B449" s="1">
        <v>42092</v>
      </c>
      <c r="C449">
        <v>83</v>
      </c>
      <c r="D449">
        <v>577</v>
      </c>
      <c r="E449">
        <v>1.29</v>
      </c>
    </row>
    <row r="450" spans="2:5" x14ac:dyDescent="0.3">
      <c r="B450" s="1">
        <v>42093</v>
      </c>
      <c r="C450">
        <v>0</v>
      </c>
      <c r="D450">
        <v>673</v>
      </c>
      <c r="E450">
        <v>1.49</v>
      </c>
    </row>
    <row r="451" spans="2:5" x14ac:dyDescent="0.3">
      <c r="B451" s="1">
        <v>42094</v>
      </c>
      <c r="C451">
        <v>0</v>
      </c>
      <c r="D451">
        <v>673</v>
      </c>
      <c r="E451">
        <v>1.49</v>
      </c>
    </row>
    <row r="452" spans="2:5" x14ac:dyDescent="0.3">
      <c r="B452" s="1">
        <v>42095</v>
      </c>
      <c r="C452">
        <v>27</v>
      </c>
      <c r="D452">
        <v>646</v>
      </c>
      <c r="E452">
        <v>1.49</v>
      </c>
    </row>
    <row r="453" spans="2:5" x14ac:dyDescent="0.3">
      <c r="B453" s="1">
        <v>42096</v>
      </c>
      <c r="C453">
        <v>27</v>
      </c>
      <c r="D453">
        <v>1002</v>
      </c>
      <c r="E453">
        <v>1.49</v>
      </c>
    </row>
    <row r="454" spans="2:5" x14ac:dyDescent="0.3">
      <c r="B454" s="1">
        <v>42097</v>
      </c>
      <c r="C454">
        <v>54</v>
      </c>
      <c r="D454">
        <v>1044</v>
      </c>
      <c r="E454">
        <v>1.49</v>
      </c>
    </row>
    <row r="455" spans="2:5" x14ac:dyDescent="0.3">
      <c r="B455" s="1">
        <v>42098</v>
      </c>
      <c r="C455">
        <v>136</v>
      </c>
      <c r="D455">
        <v>908</v>
      </c>
      <c r="E455">
        <v>1.49</v>
      </c>
    </row>
    <row r="456" spans="2:5" x14ac:dyDescent="0.3">
      <c r="B456" s="1">
        <v>42099</v>
      </c>
      <c r="C456">
        <v>55</v>
      </c>
      <c r="D456">
        <v>853</v>
      </c>
      <c r="E456">
        <v>1.49</v>
      </c>
    </row>
    <row r="457" spans="2:5" x14ac:dyDescent="0.3">
      <c r="B457" s="1">
        <v>42100</v>
      </c>
      <c r="C457">
        <v>22</v>
      </c>
      <c r="D457">
        <v>831</v>
      </c>
      <c r="E457">
        <v>1.49</v>
      </c>
    </row>
    <row r="458" spans="2:5" x14ac:dyDescent="0.3">
      <c r="B458" s="1">
        <v>42101</v>
      </c>
      <c r="C458">
        <v>30</v>
      </c>
      <c r="D458">
        <v>801</v>
      </c>
      <c r="E458">
        <v>1.49</v>
      </c>
    </row>
    <row r="459" spans="2:5" x14ac:dyDescent="0.3">
      <c r="B459" s="1">
        <v>42102</v>
      </c>
      <c r="C459">
        <v>30</v>
      </c>
      <c r="D459">
        <v>771</v>
      </c>
      <c r="E459">
        <v>1.49</v>
      </c>
    </row>
    <row r="460" spans="2:5" x14ac:dyDescent="0.3">
      <c r="B460" s="1">
        <v>42103</v>
      </c>
      <c r="C460">
        <v>30</v>
      </c>
      <c r="D460">
        <v>930</v>
      </c>
      <c r="E460">
        <v>1.49</v>
      </c>
    </row>
    <row r="461" spans="2:5" x14ac:dyDescent="0.3">
      <c r="B461" s="1">
        <v>42104</v>
      </c>
      <c r="C461">
        <v>44</v>
      </c>
      <c r="D461">
        <v>1078</v>
      </c>
      <c r="E461">
        <v>1.49</v>
      </c>
    </row>
    <row r="462" spans="2:5" x14ac:dyDescent="0.3">
      <c r="B462" s="1">
        <v>42105</v>
      </c>
      <c r="C462">
        <v>39</v>
      </c>
      <c r="D462">
        <v>1423</v>
      </c>
      <c r="E462">
        <v>1.49</v>
      </c>
    </row>
    <row r="463" spans="2:5" x14ac:dyDescent="0.3">
      <c r="B463" s="1">
        <v>42106</v>
      </c>
      <c r="C463">
        <v>57</v>
      </c>
      <c r="D463">
        <v>1366</v>
      </c>
      <c r="E463">
        <v>1.49</v>
      </c>
    </row>
    <row r="464" spans="2:5" x14ac:dyDescent="0.3">
      <c r="B464" s="1">
        <v>42107</v>
      </c>
      <c r="C464">
        <v>30</v>
      </c>
      <c r="D464">
        <v>1336</v>
      </c>
      <c r="E464">
        <v>1.49</v>
      </c>
    </row>
    <row r="465" spans="2:5" x14ac:dyDescent="0.3">
      <c r="B465" s="1">
        <v>42108</v>
      </c>
      <c r="C465">
        <v>47</v>
      </c>
      <c r="D465">
        <v>1385</v>
      </c>
      <c r="E465">
        <v>1.49</v>
      </c>
    </row>
    <row r="466" spans="2:5" x14ac:dyDescent="0.3">
      <c r="B466" s="1">
        <v>42109</v>
      </c>
      <c r="C466">
        <v>74</v>
      </c>
      <c r="D466">
        <v>1311</v>
      </c>
      <c r="E466">
        <v>1.49</v>
      </c>
    </row>
    <row r="467" spans="2:5" x14ac:dyDescent="0.3">
      <c r="B467" s="1">
        <v>42110</v>
      </c>
      <c r="C467">
        <v>114</v>
      </c>
      <c r="D467">
        <v>1196</v>
      </c>
      <c r="E467">
        <v>1.39</v>
      </c>
    </row>
    <row r="468" spans="2:5" x14ac:dyDescent="0.3">
      <c r="B468" s="1">
        <v>42111</v>
      </c>
      <c r="C468">
        <v>40</v>
      </c>
      <c r="D468">
        <v>1156</v>
      </c>
      <c r="E468">
        <v>1.39</v>
      </c>
    </row>
    <row r="469" spans="2:5" x14ac:dyDescent="0.3">
      <c r="B469" s="1">
        <v>42112</v>
      </c>
      <c r="C469">
        <v>62</v>
      </c>
      <c r="D469">
        <v>1094</v>
      </c>
      <c r="E469">
        <v>1.39</v>
      </c>
    </row>
    <row r="470" spans="2:5" x14ac:dyDescent="0.3">
      <c r="B470" s="1">
        <v>42113</v>
      </c>
      <c r="C470">
        <v>62</v>
      </c>
      <c r="D470">
        <v>1032</v>
      </c>
      <c r="E470">
        <v>1.39</v>
      </c>
    </row>
    <row r="471" spans="2:5" x14ac:dyDescent="0.3">
      <c r="B471" s="1">
        <v>42114</v>
      </c>
      <c r="C471">
        <v>135</v>
      </c>
      <c r="D471">
        <v>897</v>
      </c>
      <c r="E471">
        <v>1.39</v>
      </c>
    </row>
    <row r="472" spans="2:5" x14ac:dyDescent="0.3">
      <c r="B472" s="1">
        <v>42115</v>
      </c>
      <c r="C472">
        <v>175</v>
      </c>
      <c r="D472">
        <v>722</v>
      </c>
      <c r="E472">
        <v>1.39</v>
      </c>
    </row>
    <row r="473" spans="2:5" x14ac:dyDescent="0.3">
      <c r="B473" s="1">
        <v>42116</v>
      </c>
      <c r="C473">
        <v>82</v>
      </c>
      <c r="D473">
        <v>736</v>
      </c>
      <c r="E473">
        <v>1.39</v>
      </c>
    </row>
    <row r="474" spans="2:5" x14ac:dyDescent="0.3">
      <c r="B474" s="1">
        <v>42117</v>
      </c>
      <c r="C474">
        <v>62</v>
      </c>
      <c r="D474">
        <v>674</v>
      </c>
      <c r="E474">
        <v>1.4</v>
      </c>
    </row>
    <row r="475" spans="2:5" x14ac:dyDescent="0.3">
      <c r="B475" s="1">
        <v>42118</v>
      </c>
      <c r="C475">
        <v>88</v>
      </c>
      <c r="D475">
        <v>586</v>
      </c>
      <c r="E475">
        <v>1.4</v>
      </c>
    </row>
    <row r="476" spans="2:5" x14ac:dyDescent="0.3">
      <c r="B476" s="1">
        <v>42119</v>
      </c>
      <c r="C476">
        <v>152</v>
      </c>
      <c r="D476">
        <v>434</v>
      </c>
      <c r="E476">
        <v>1.4</v>
      </c>
    </row>
    <row r="477" spans="2:5" x14ac:dyDescent="0.3">
      <c r="B477" s="1">
        <v>42120</v>
      </c>
      <c r="C477">
        <v>64</v>
      </c>
      <c r="D477">
        <v>370</v>
      </c>
      <c r="E477">
        <v>1.4</v>
      </c>
    </row>
    <row r="478" spans="2:5" x14ac:dyDescent="0.3">
      <c r="B478" s="1">
        <v>42121</v>
      </c>
      <c r="C478">
        <v>67</v>
      </c>
      <c r="D478">
        <v>591</v>
      </c>
      <c r="E478">
        <v>1.4</v>
      </c>
    </row>
    <row r="479" spans="2:5" x14ac:dyDescent="0.3">
      <c r="B479" s="1">
        <v>42122</v>
      </c>
      <c r="C479">
        <v>73</v>
      </c>
      <c r="D479">
        <v>806</v>
      </c>
      <c r="E479">
        <v>1.39</v>
      </c>
    </row>
    <row r="480" spans="2:5" x14ac:dyDescent="0.3">
      <c r="B480" s="1">
        <v>42123</v>
      </c>
      <c r="C480">
        <v>130</v>
      </c>
      <c r="D480">
        <v>676</v>
      </c>
      <c r="E480">
        <v>1.39</v>
      </c>
    </row>
    <row r="481" spans="2:5" x14ac:dyDescent="0.3">
      <c r="B481" s="1">
        <v>42124</v>
      </c>
      <c r="C481">
        <v>115</v>
      </c>
      <c r="D481">
        <v>657</v>
      </c>
      <c r="E481">
        <v>1.39</v>
      </c>
    </row>
    <row r="482" spans="2:5" x14ac:dyDescent="0.3">
      <c r="B482" s="1">
        <v>42125</v>
      </c>
      <c r="C482">
        <v>260</v>
      </c>
      <c r="D482">
        <v>397</v>
      </c>
      <c r="E482">
        <v>1.39</v>
      </c>
    </row>
    <row r="483" spans="2:5" x14ac:dyDescent="0.3">
      <c r="B483" s="1">
        <v>42126</v>
      </c>
      <c r="C483">
        <v>228</v>
      </c>
      <c r="D483">
        <v>169</v>
      </c>
      <c r="E483">
        <v>1.39</v>
      </c>
    </row>
    <row r="484" spans="2:5" x14ac:dyDescent="0.3">
      <c r="B484" s="1">
        <v>42127</v>
      </c>
      <c r="C484">
        <v>120</v>
      </c>
      <c r="D484">
        <v>49</v>
      </c>
      <c r="E484">
        <v>1.39</v>
      </c>
    </row>
    <row r="485" spans="2:5" x14ac:dyDescent="0.3">
      <c r="B485" s="1">
        <v>42128</v>
      </c>
      <c r="C485">
        <v>31</v>
      </c>
      <c r="D485">
        <v>18</v>
      </c>
      <c r="E485">
        <v>1.39</v>
      </c>
    </row>
    <row r="486" spans="2:5" x14ac:dyDescent="0.3">
      <c r="B486" s="1">
        <v>42129</v>
      </c>
      <c r="C486">
        <v>0</v>
      </c>
      <c r="D486">
        <v>18</v>
      </c>
      <c r="E486">
        <v>1.39</v>
      </c>
    </row>
    <row r="487" spans="2:5" x14ac:dyDescent="0.3">
      <c r="B487" s="1">
        <v>42130</v>
      </c>
      <c r="C487">
        <v>3</v>
      </c>
      <c r="D487">
        <v>15</v>
      </c>
      <c r="E487">
        <v>1.39</v>
      </c>
    </row>
    <row r="488" spans="2:5" x14ac:dyDescent="0.3">
      <c r="B488" s="1">
        <v>42131</v>
      </c>
      <c r="C488">
        <v>0</v>
      </c>
      <c r="D488">
        <v>15</v>
      </c>
      <c r="E488">
        <v>1.39</v>
      </c>
    </row>
    <row r="489" spans="2:5" x14ac:dyDescent="0.3">
      <c r="B489" s="1">
        <v>42132</v>
      </c>
      <c r="C489">
        <v>0</v>
      </c>
      <c r="D489">
        <v>15</v>
      </c>
      <c r="E489">
        <v>1.39</v>
      </c>
    </row>
    <row r="490" spans="2:5" x14ac:dyDescent="0.3">
      <c r="B490" s="1">
        <v>42133</v>
      </c>
      <c r="C490">
        <v>0</v>
      </c>
      <c r="D490">
        <v>15</v>
      </c>
      <c r="E490">
        <v>0</v>
      </c>
    </row>
    <row r="491" spans="2:5" x14ac:dyDescent="0.3">
      <c r="B491" s="1">
        <v>42134</v>
      </c>
      <c r="C491">
        <v>0</v>
      </c>
      <c r="D491">
        <v>15</v>
      </c>
      <c r="E491">
        <v>1.49</v>
      </c>
    </row>
    <row r="492" spans="2:5" x14ac:dyDescent="0.3">
      <c r="B492" s="1">
        <v>42135</v>
      </c>
      <c r="C492">
        <v>1</v>
      </c>
      <c r="D492">
        <v>14</v>
      </c>
      <c r="E492">
        <v>1.49</v>
      </c>
    </row>
    <row r="493" spans="2:5" x14ac:dyDescent="0.3">
      <c r="B493" s="1">
        <v>42136</v>
      </c>
      <c r="C493">
        <v>0</v>
      </c>
      <c r="D493">
        <v>14</v>
      </c>
      <c r="E493">
        <v>1.49</v>
      </c>
    </row>
    <row r="494" spans="2:5" x14ac:dyDescent="0.3">
      <c r="B494" s="1">
        <v>42137</v>
      </c>
      <c r="C494">
        <v>1</v>
      </c>
      <c r="D494">
        <v>13</v>
      </c>
      <c r="E494">
        <v>1.49</v>
      </c>
    </row>
    <row r="495" spans="2:5" x14ac:dyDescent="0.3">
      <c r="B495" s="1">
        <v>42138</v>
      </c>
      <c r="C495">
        <v>1</v>
      </c>
      <c r="D495">
        <v>12</v>
      </c>
      <c r="E495">
        <v>1.49</v>
      </c>
    </row>
    <row r="496" spans="2:5" x14ac:dyDescent="0.3">
      <c r="B496" s="1">
        <v>42139</v>
      </c>
      <c r="C496">
        <v>1</v>
      </c>
      <c r="D496">
        <v>10</v>
      </c>
      <c r="E496">
        <v>1.49</v>
      </c>
    </row>
    <row r="497" spans="2:5" x14ac:dyDescent="0.3">
      <c r="B497" s="1">
        <v>42140</v>
      </c>
      <c r="C497">
        <v>0</v>
      </c>
      <c r="D497">
        <v>10</v>
      </c>
      <c r="E497">
        <v>1.49</v>
      </c>
    </row>
    <row r="498" spans="2:5" x14ac:dyDescent="0.3">
      <c r="B498" s="1">
        <v>42141</v>
      </c>
      <c r="C498">
        <v>0</v>
      </c>
      <c r="D498">
        <v>10</v>
      </c>
      <c r="E498">
        <v>1.49</v>
      </c>
    </row>
    <row r="499" spans="2:5" x14ac:dyDescent="0.3">
      <c r="B499" s="1">
        <v>42142</v>
      </c>
      <c r="C499">
        <v>0</v>
      </c>
      <c r="D499">
        <v>10</v>
      </c>
      <c r="E499">
        <v>1.49</v>
      </c>
    </row>
    <row r="500" spans="2:5" x14ac:dyDescent="0.3">
      <c r="B500" s="1">
        <v>42143</v>
      </c>
      <c r="C500">
        <v>1</v>
      </c>
      <c r="D500">
        <v>9</v>
      </c>
      <c r="E500">
        <v>1.49</v>
      </c>
    </row>
    <row r="501" spans="2:5" x14ac:dyDescent="0.3">
      <c r="B501" s="1">
        <v>42144</v>
      </c>
      <c r="C501">
        <v>0</v>
      </c>
      <c r="D501">
        <v>9</v>
      </c>
      <c r="E501">
        <v>1.49</v>
      </c>
    </row>
    <row r="502" spans="2:5" x14ac:dyDescent="0.3">
      <c r="B502" s="1">
        <v>42145</v>
      </c>
      <c r="C502">
        <v>0</v>
      </c>
      <c r="D502">
        <v>9</v>
      </c>
      <c r="E502">
        <v>1.49</v>
      </c>
    </row>
    <row r="503" spans="2:5" x14ac:dyDescent="0.3">
      <c r="B503" s="1">
        <v>42146</v>
      </c>
      <c r="C503">
        <v>0</v>
      </c>
      <c r="D503">
        <v>9</v>
      </c>
      <c r="E503">
        <v>1.49</v>
      </c>
    </row>
    <row r="504" spans="2:5" x14ac:dyDescent="0.3">
      <c r="B504" s="1">
        <v>42147</v>
      </c>
      <c r="C504">
        <v>0</v>
      </c>
      <c r="D504">
        <v>9</v>
      </c>
      <c r="E504">
        <v>1.49</v>
      </c>
    </row>
    <row r="505" spans="2:5" x14ac:dyDescent="0.3">
      <c r="B505" s="1">
        <v>42148</v>
      </c>
      <c r="C505">
        <v>0</v>
      </c>
      <c r="D505">
        <v>9</v>
      </c>
      <c r="E505">
        <v>1.49</v>
      </c>
    </row>
    <row r="506" spans="2:5" x14ac:dyDescent="0.3">
      <c r="B506" s="1">
        <v>42149</v>
      </c>
      <c r="C506">
        <v>0</v>
      </c>
      <c r="D506">
        <v>9</v>
      </c>
      <c r="E506">
        <v>1.39</v>
      </c>
    </row>
    <row r="507" spans="2:5" x14ac:dyDescent="0.3">
      <c r="B507" s="1">
        <v>42150</v>
      </c>
      <c r="C507">
        <v>0</v>
      </c>
      <c r="D507">
        <v>9</v>
      </c>
      <c r="E507">
        <v>1.39</v>
      </c>
    </row>
    <row r="508" spans="2:5" x14ac:dyDescent="0.3">
      <c r="B508" s="1">
        <v>42151</v>
      </c>
      <c r="C508">
        <v>0</v>
      </c>
      <c r="D508">
        <v>9</v>
      </c>
      <c r="E508">
        <v>1.39</v>
      </c>
    </row>
    <row r="509" spans="2:5" x14ac:dyDescent="0.3">
      <c r="B509" s="1">
        <v>42152</v>
      </c>
      <c r="C509">
        <v>0</v>
      </c>
      <c r="D509">
        <v>9</v>
      </c>
      <c r="E509">
        <v>1.39</v>
      </c>
    </row>
    <row r="510" spans="2:5" x14ac:dyDescent="0.3">
      <c r="B510" s="1">
        <v>42153</v>
      </c>
      <c r="C510">
        <v>0</v>
      </c>
      <c r="D510">
        <v>9</v>
      </c>
      <c r="E510">
        <v>1.39</v>
      </c>
    </row>
    <row r="511" spans="2:5" x14ac:dyDescent="0.3">
      <c r="B511" s="1">
        <v>42154</v>
      </c>
      <c r="C511">
        <v>0</v>
      </c>
      <c r="D511">
        <v>9</v>
      </c>
      <c r="E511">
        <v>1.39</v>
      </c>
    </row>
    <row r="512" spans="2:5" x14ac:dyDescent="0.3">
      <c r="B512" s="1">
        <v>42155</v>
      </c>
      <c r="C512">
        <v>0</v>
      </c>
      <c r="D512">
        <v>9</v>
      </c>
      <c r="E512">
        <v>1.39</v>
      </c>
    </row>
    <row r="513" spans="2:5" x14ac:dyDescent="0.3">
      <c r="B513" s="1">
        <v>42156</v>
      </c>
      <c r="C513">
        <v>0</v>
      </c>
      <c r="D513">
        <v>105</v>
      </c>
      <c r="E513">
        <v>1.39</v>
      </c>
    </row>
    <row r="514" spans="2:5" x14ac:dyDescent="0.3">
      <c r="B514" s="1">
        <v>42157</v>
      </c>
      <c r="C514">
        <v>0</v>
      </c>
      <c r="D514">
        <v>105</v>
      </c>
      <c r="E514">
        <v>1.39</v>
      </c>
    </row>
    <row r="515" spans="2:5" x14ac:dyDescent="0.3">
      <c r="B515" s="1">
        <v>42158</v>
      </c>
      <c r="C515">
        <v>0</v>
      </c>
      <c r="D515">
        <v>105</v>
      </c>
      <c r="E515">
        <v>1.39</v>
      </c>
    </row>
    <row r="516" spans="2:5" x14ac:dyDescent="0.3">
      <c r="B516" s="1">
        <v>42159</v>
      </c>
      <c r="C516">
        <v>0</v>
      </c>
      <c r="D516">
        <v>105</v>
      </c>
      <c r="E516">
        <v>1.39</v>
      </c>
    </row>
    <row r="517" spans="2:5" x14ac:dyDescent="0.3">
      <c r="B517" s="1">
        <v>42160</v>
      </c>
      <c r="C517">
        <v>168</v>
      </c>
      <c r="D517">
        <v>1377</v>
      </c>
      <c r="E517">
        <v>1.39</v>
      </c>
    </row>
    <row r="518" spans="2:5" x14ac:dyDescent="0.3">
      <c r="B518" s="1">
        <v>42161</v>
      </c>
      <c r="C518">
        <v>201</v>
      </c>
      <c r="D518">
        <v>1176</v>
      </c>
      <c r="E518">
        <v>1.2</v>
      </c>
    </row>
    <row r="519" spans="2:5" x14ac:dyDescent="0.3">
      <c r="B519" s="1">
        <v>42162</v>
      </c>
      <c r="C519">
        <v>147</v>
      </c>
      <c r="D519">
        <v>1029</v>
      </c>
      <c r="E519">
        <v>1.19</v>
      </c>
    </row>
    <row r="520" spans="2:5" x14ac:dyDescent="0.3">
      <c r="B520" s="1">
        <v>42163</v>
      </c>
      <c r="C520">
        <v>119</v>
      </c>
      <c r="D520">
        <v>910</v>
      </c>
      <c r="E520">
        <v>1.19</v>
      </c>
    </row>
    <row r="521" spans="2:5" x14ac:dyDescent="0.3">
      <c r="B521" s="1">
        <v>42164</v>
      </c>
      <c r="C521">
        <v>122</v>
      </c>
      <c r="D521">
        <v>788</v>
      </c>
      <c r="E521">
        <v>1.19</v>
      </c>
    </row>
    <row r="522" spans="2:5" x14ac:dyDescent="0.3">
      <c r="B522" s="1">
        <v>42165</v>
      </c>
      <c r="C522">
        <v>149</v>
      </c>
      <c r="D522">
        <v>639</v>
      </c>
      <c r="E522">
        <v>1.19</v>
      </c>
    </row>
    <row r="523" spans="2:5" x14ac:dyDescent="0.3">
      <c r="B523" s="1">
        <v>42166</v>
      </c>
      <c r="C523">
        <v>111</v>
      </c>
      <c r="D523">
        <v>720</v>
      </c>
      <c r="E523">
        <v>1.19</v>
      </c>
    </row>
    <row r="524" spans="2:5" x14ac:dyDescent="0.3">
      <c r="B524" s="1">
        <v>42167</v>
      </c>
      <c r="C524">
        <v>95</v>
      </c>
      <c r="D524">
        <v>721</v>
      </c>
      <c r="E524">
        <v>1.19</v>
      </c>
    </row>
    <row r="525" spans="2:5" x14ac:dyDescent="0.3">
      <c r="B525" s="1">
        <v>42168</v>
      </c>
      <c r="C525">
        <v>237</v>
      </c>
      <c r="D525">
        <v>675</v>
      </c>
      <c r="E525">
        <v>1.19</v>
      </c>
    </row>
    <row r="526" spans="2:5" x14ac:dyDescent="0.3">
      <c r="B526" s="1">
        <v>42169</v>
      </c>
      <c r="C526">
        <v>110</v>
      </c>
      <c r="D526">
        <v>565</v>
      </c>
      <c r="E526">
        <v>1.19</v>
      </c>
    </row>
    <row r="527" spans="2:5" x14ac:dyDescent="0.3">
      <c r="B527" s="1">
        <v>42170</v>
      </c>
      <c r="C527">
        <v>104</v>
      </c>
      <c r="D527">
        <v>653</v>
      </c>
      <c r="E527">
        <v>1.19</v>
      </c>
    </row>
    <row r="528" spans="2:5" x14ac:dyDescent="0.3">
      <c r="B528" s="1">
        <v>42171</v>
      </c>
      <c r="C528">
        <v>61</v>
      </c>
      <c r="D528">
        <v>592</v>
      </c>
      <c r="E528">
        <v>1.19</v>
      </c>
    </row>
    <row r="529" spans="2:5" x14ac:dyDescent="0.3">
      <c r="B529" s="1">
        <v>42172</v>
      </c>
      <c r="C529">
        <v>40</v>
      </c>
      <c r="D529">
        <v>1127</v>
      </c>
      <c r="E529">
        <v>1.29</v>
      </c>
    </row>
    <row r="530" spans="2:5" x14ac:dyDescent="0.3">
      <c r="B530" s="1">
        <v>42173</v>
      </c>
      <c r="C530">
        <v>114</v>
      </c>
      <c r="D530">
        <v>1301</v>
      </c>
      <c r="E530">
        <v>1.29</v>
      </c>
    </row>
    <row r="531" spans="2:5" x14ac:dyDescent="0.3">
      <c r="B531" s="1">
        <v>42174</v>
      </c>
      <c r="C531">
        <v>129</v>
      </c>
      <c r="D531">
        <v>1172</v>
      </c>
      <c r="E531">
        <v>1.29</v>
      </c>
    </row>
    <row r="532" spans="2:5" x14ac:dyDescent="0.3">
      <c r="B532" s="1">
        <v>42175</v>
      </c>
      <c r="C532">
        <v>111</v>
      </c>
      <c r="D532">
        <v>1061</v>
      </c>
      <c r="E532">
        <v>1.29</v>
      </c>
    </row>
    <row r="533" spans="2:5" x14ac:dyDescent="0.3">
      <c r="B533" s="1">
        <v>42176</v>
      </c>
      <c r="C533">
        <v>146</v>
      </c>
      <c r="D533">
        <v>915</v>
      </c>
      <c r="E533">
        <v>1.29</v>
      </c>
    </row>
    <row r="534" spans="2:5" x14ac:dyDescent="0.3">
      <c r="B534" s="1">
        <v>42177</v>
      </c>
      <c r="C534">
        <v>57</v>
      </c>
      <c r="D534">
        <v>858</v>
      </c>
      <c r="E534">
        <v>1.49</v>
      </c>
    </row>
    <row r="535" spans="2:5" x14ac:dyDescent="0.3">
      <c r="B535" s="1">
        <v>42178</v>
      </c>
      <c r="C535">
        <v>19</v>
      </c>
      <c r="D535">
        <v>839</v>
      </c>
      <c r="E535">
        <v>1.49</v>
      </c>
    </row>
    <row r="536" spans="2:5" x14ac:dyDescent="0.3">
      <c r="B536" s="1">
        <v>42179</v>
      </c>
      <c r="C536">
        <v>27</v>
      </c>
      <c r="D536">
        <v>1291</v>
      </c>
      <c r="E536">
        <v>1.49</v>
      </c>
    </row>
    <row r="537" spans="2:5" x14ac:dyDescent="0.3">
      <c r="B537" s="1">
        <v>42180</v>
      </c>
      <c r="C537">
        <v>62</v>
      </c>
      <c r="D537">
        <v>1229</v>
      </c>
      <c r="E537">
        <v>1.49</v>
      </c>
    </row>
    <row r="538" spans="2:5" x14ac:dyDescent="0.3">
      <c r="B538" s="1">
        <v>42181</v>
      </c>
      <c r="C538">
        <v>95</v>
      </c>
      <c r="D538">
        <v>1902</v>
      </c>
      <c r="E538">
        <v>1.49</v>
      </c>
    </row>
    <row r="539" spans="2:5" x14ac:dyDescent="0.3">
      <c r="B539" s="1">
        <v>42182</v>
      </c>
      <c r="C539">
        <v>183</v>
      </c>
      <c r="D539">
        <v>1719</v>
      </c>
      <c r="E539">
        <v>1.39</v>
      </c>
    </row>
    <row r="540" spans="2:5" x14ac:dyDescent="0.3">
      <c r="B540" s="1">
        <v>42183</v>
      </c>
      <c r="C540">
        <v>94</v>
      </c>
      <c r="D540">
        <v>1624</v>
      </c>
      <c r="E540">
        <v>1.39</v>
      </c>
    </row>
    <row r="541" spans="2:5" x14ac:dyDescent="0.3">
      <c r="B541" s="1">
        <v>42184</v>
      </c>
      <c r="C541">
        <v>116</v>
      </c>
      <c r="D541">
        <v>1606</v>
      </c>
      <c r="E541">
        <v>1.39</v>
      </c>
    </row>
    <row r="542" spans="2:5" x14ac:dyDescent="0.3">
      <c r="B542" s="1">
        <v>42185</v>
      </c>
      <c r="C542">
        <v>63</v>
      </c>
      <c r="D542">
        <v>1543</v>
      </c>
      <c r="E542">
        <v>1.39</v>
      </c>
    </row>
    <row r="543" spans="2:5" x14ac:dyDescent="0.3">
      <c r="B543" s="1">
        <v>42186</v>
      </c>
      <c r="C543">
        <v>147</v>
      </c>
      <c r="D543">
        <v>1396</v>
      </c>
      <c r="E543">
        <v>1.39</v>
      </c>
    </row>
    <row r="544" spans="2:5" x14ac:dyDescent="0.3">
      <c r="B544" s="1">
        <v>42187</v>
      </c>
      <c r="C544">
        <v>101</v>
      </c>
      <c r="D544">
        <v>1295</v>
      </c>
      <c r="E544">
        <v>1.39</v>
      </c>
    </row>
    <row r="545" spans="2:5" x14ac:dyDescent="0.3">
      <c r="B545" s="1">
        <v>42188</v>
      </c>
      <c r="C545">
        <v>248</v>
      </c>
      <c r="D545">
        <v>1047</v>
      </c>
      <c r="E545">
        <v>1.29</v>
      </c>
    </row>
    <row r="546" spans="2:5" x14ac:dyDescent="0.3">
      <c r="B546" s="1">
        <v>42189</v>
      </c>
      <c r="C546">
        <v>142</v>
      </c>
      <c r="D546">
        <v>905</v>
      </c>
      <c r="E546">
        <v>1.29</v>
      </c>
    </row>
    <row r="547" spans="2:5" x14ac:dyDescent="0.3">
      <c r="B547" s="1">
        <v>42190</v>
      </c>
      <c r="C547">
        <v>186</v>
      </c>
      <c r="D547">
        <v>719</v>
      </c>
      <c r="E547">
        <v>1.29</v>
      </c>
    </row>
    <row r="548" spans="2:5" x14ac:dyDescent="0.3">
      <c r="B548" s="1">
        <v>42191</v>
      </c>
      <c r="C548">
        <v>109</v>
      </c>
      <c r="D548">
        <v>898</v>
      </c>
      <c r="E548">
        <v>1.29</v>
      </c>
    </row>
    <row r="549" spans="2:5" x14ac:dyDescent="0.3">
      <c r="B549" s="1">
        <v>42192</v>
      </c>
      <c r="C549">
        <v>228</v>
      </c>
      <c r="D549">
        <v>957</v>
      </c>
      <c r="E549">
        <v>1.29</v>
      </c>
    </row>
    <row r="550" spans="2:5" x14ac:dyDescent="0.3">
      <c r="B550" s="1">
        <v>42193</v>
      </c>
      <c r="C550">
        <v>66</v>
      </c>
      <c r="D550">
        <v>1083</v>
      </c>
      <c r="E550">
        <v>1.29</v>
      </c>
    </row>
    <row r="551" spans="2:5" x14ac:dyDescent="0.3">
      <c r="B551" s="1">
        <v>42194</v>
      </c>
      <c r="C551">
        <v>182</v>
      </c>
      <c r="D551">
        <v>901</v>
      </c>
      <c r="E551">
        <v>1.29</v>
      </c>
    </row>
    <row r="552" spans="2:5" x14ac:dyDescent="0.3">
      <c r="B552" s="1">
        <v>42195</v>
      </c>
      <c r="C552">
        <v>1</v>
      </c>
      <c r="D552">
        <v>996</v>
      </c>
      <c r="E552">
        <v>1.29</v>
      </c>
    </row>
    <row r="553" spans="2:5" x14ac:dyDescent="0.3">
      <c r="B553" s="1">
        <v>42196</v>
      </c>
      <c r="C553">
        <v>64</v>
      </c>
      <c r="D553">
        <v>1124</v>
      </c>
      <c r="E553">
        <v>1.29</v>
      </c>
    </row>
    <row r="554" spans="2:5" x14ac:dyDescent="0.3">
      <c r="B554" s="1">
        <v>42197</v>
      </c>
      <c r="C554">
        <v>118</v>
      </c>
      <c r="D554">
        <v>1006</v>
      </c>
      <c r="E554">
        <v>1.29</v>
      </c>
    </row>
    <row r="555" spans="2:5" x14ac:dyDescent="0.3">
      <c r="B555" s="1">
        <v>42198</v>
      </c>
      <c r="C555">
        <v>55</v>
      </c>
      <c r="D555">
        <v>950</v>
      </c>
      <c r="E555">
        <v>1.29</v>
      </c>
    </row>
    <row r="556" spans="2:5" x14ac:dyDescent="0.3">
      <c r="B556" s="1">
        <v>42199</v>
      </c>
      <c r="C556">
        <v>43</v>
      </c>
      <c r="D556">
        <v>907</v>
      </c>
      <c r="E556">
        <v>1.27</v>
      </c>
    </row>
    <row r="557" spans="2:5" x14ac:dyDescent="0.3">
      <c r="B557" s="1">
        <v>42200</v>
      </c>
      <c r="C557">
        <v>95</v>
      </c>
      <c r="D557">
        <v>812</v>
      </c>
      <c r="E557">
        <v>1.28</v>
      </c>
    </row>
    <row r="558" spans="2:5" x14ac:dyDescent="0.3">
      <c r="B558" s="1">
        <v>42201</v>
      </c>
      <c r="C558">
        <v>54</v>
      </c>
      <c r="D558">
        <v>758</v>
      </c>
      <c r="E558">
        <v>1.28</v>
      </c>
    </row>
    <row r="559" spans="2:5" x14ac:dyDescent="0.3">
      <c r="B559" s="1">
        <v>42202</v>
      </c>
      <c r="C559">
        <v>85</v>
      </c>
      <c r="D559">
        <v>673</v>
      </c>
      <c r="E559">
        <v>1.28</v>
      </c>
    </row>
    <row r="560" spans="2:5" x14ac:dyDescent="0.3">
      <c r="B560" s="1">
        <v>42203</v>
      </c>
      <c r="C560">
        <v>92</v>
      </c>
      <c r="D560">
        <v>869</v>
      </c>
      <c r="E560">
        <v>1.27</v>
      </c>
    </row>
    <row r="561" spans="2:5" x14ac:dyDescent="0.3">
      <c r="B561" s="1">
        <v>42204</v>
      </c>
      <c r="C561">
        <v>61</v>
      </c>
      <c r="D561">
        <v>808</v>
      </c>
      <c r="E561">
        <v>1.28</v>
      </c>
    </row>
    <row r="562" spans="2:5" x14ac:dyDescent="0.3">
      <c r="B562" s="1">
        <v>42205</v>
      </c>
      <c r="C562">
        <v>111</v>
      </c>
      <c r="D562">
        <v>697</v>
      </c>
      <c r="E562">
        <v>1.27</v>
      </c>
    </row>
    <row r="563" spans="2:5" x14ac:dyDescent="0.3">
      <c r="B563" s="1">
        <v>42206</v>
      </c>
      <c r="C563">
        <v>7</v>
      </c>
      <c r="D563">
        <v>1170</v>
      </c>
      <c r="E563">
        <v>1.28</v>
      </c>
    </row>
    <row r="564" spans="2:5" x14ac:dyDescent="0.3">
      <c r="B564" s="1">
        <v>42207</v>
      </c>
      <c r="C564">
        <v>4</v>
      </c>
      <c r="D564">
        <v>1262</v>
      </c>
      <c r="E564">
        <v>1.28</v>
      </c>
    </row>
    <row r="565" spans="2:5" x14ac:dyDescent="0.3">
      <c r="B565" s="1">
        <v>42208</v>
      </c>
      <c r="C565">
        <v>66</v>
      </c>
      <c r="D565">
        <v>1292</v>
      </c>
      <c r="E565">
        <v>1.27</v>
      </c>
    </row>
    <row r="566" spans="2:5" x14ac:dyDescent="0.3">
      <c r="B566" s="1">
        <v>42209</v>
      </c>
      <c r="C566">
        <v>95</v>
      </c>
      <c r="D566">
        <v>1197</v>
      </c>
      <c r="E566">
        <v>1.28</v>
      </c>
    </row>
    <row r="567" spans="2:5" x14ac:dyDescent="0.3">
      <c r="B567" s="1">
        <v>42210</v>
      </c>
      <c r="C567">
        <v>190</v>
      </c>
      <c r="D567">
        <v>1103</v>
      </c>
      <c r="E567">
        <v>1.27</v>
      </c>
    </row>
    <row r="568" spans="2:5" x14ac:dyDescent="0.3">
      <c r="B568" s="1">
        <v>42211</v>
      </c>
      <c r="C568">
        <v>60</v>
      </c>
      <c r="D568">
        <v>1043</v>
      </c>
      <c r="E568">
        <v>1.28</v>
      </c>
    </row>
    <row r="569" spans="2:5" x14ac:dyDescent="0.3">
      <c r="B569" s="1">
        <v>42212</v>
      </c>
      <c r="C569">
        <v>42</v>
      </c>
      <c r="D569">
        <v>1097</v>
      </c>
      <c r="E569">
        <v>1.27</v>
      </c>
    </row>
    <row r="570" spans="2:5" x14ac:dyDescent="0.3">
      <c r="B570" s="1">
        <v>42213</v>
      </c>
      <c r="C570">
        <v>79</v>
      </c>
      <c r="D570">
        <v>1306</v>
      </c>
      <c r="E570">
        <v>1.27</v>
      </c>
    </row>
    <row r="571" spans="2:5" x14ac:dyDescent="0.3">
      <c r="B571" s="1">
        <v>42214</v>
      </c>
      <c r="C571">
        <v>109</v>
      </c>
      <c r="D571">
        <v>1581</v>
      </c>
      <c r="E571">
        <v>1.27</v>
      </c>
    </row>
    <row r="572" spans="2:5" x14ac:dyDescent="0.3">
      <c r="B572" s="1">
        <v>42215</v>
      </c>
      <c r="C572">
        <v>165</v>
      </c>
      <c r="D572">
        <v>1416</v>
      </c>
      <c r="E572">
        <v>1.28</v>
      </c>
    </row>
    <row r="573" spans="2:5" x14ac:dyDescent="0.3">
      <c r="B573" s="1">
        <v>42216</v>
      </c>
      <c r="C573">
        <v>99</v>
      </c>
      <c r="D573">
        <v>1317</v>
      </c>
      <c r="E573">
        <v>1.27</v>
      </c>
    </row>
    <row r="574" spans="2:5" x14ac:dyDescent="0.3">
      <c r="B574" s="1">
        <v>42217</v>
      </c>
      <c r="C574">
        <v>233</v>
      </c>
      <c r="D574">
        <v>1084</v>
      </c>
      <c r="E574">
        <v>1.48</v>
      </c>
    </row>
    <row r="575" spans="2:5" x14ac:dyDescent="0.3">
      <c r="B575" s="1">
        <v>42218</v>
      </c>
      <c r="C575">
        <v>16</v>
      </c>
      <c r="D575">
        <v>1067</v>
      </c>
      <c r="E575">
        <v>1.48</v>
      </c>
    </row>
    <row r="576" spans="2:5" x14ac:dyDescent="0.3">
      <c r="B576" s="1">
        <v>42219</v>
      </c>
      <c r="C576">
        <v>2</v>
      </c>
      <c r="D576">
        <v>1065</v>
      </c>
      <c r="E576">
        <v>1.46</v>
      </c>
    </row>
    <row r="577" spans="2:5" x14ac:dyDescent="0.3">
      <c r="B577" s="1">
        <v>42220</v>
      </c>
      <c r="C577">
        <v>5</v>
      </c>
      <c r="D577">
        <v>1060</v>
      </c>
      <c r="E577">
        <v>1.47</v>
      </c>
    </row>
    <row r="578" spans="2:5" x14ac:dyDescent="0.3">
      <c r="B578" s="1">
        <v>42221</v>
      </c>
      <c r="C578">
        <v>22</v>
      </c>
      <c r="D578">
        <v>1038</v>
      </c>
      <c r="E578">
        <v>1.48</v>
      </c>
    </row>
    <row r="579" spans="2:5" x14ac:dyDescent="0.3">
      <c r="B579" s="1">
        <v>42222</v>
      </c>
      <c r="C579">
        <v>8</v>
      </c>
      <c r="D579">
        <v>1030</v>
      </c>
      <c r="E579">
        <v>1.49</v>
      </c>
    </row>
    <row r="580" spans="2:5" x14ac:dyDescent="0.3">
      <c r="B580" s="1">
        <v>42223</v>
      </c>
      <c r="C580">
        <v>65</v>
      </c>
      <c r="D580">
        <v>321</v>
      </c>
      <c r="E580">
        <v>1.48</v>
      </c>
    </row>
    <row r="581" spans="2:5" x14ac:dyDescent="0.3">
      <c r="B581" s="1">
        <v>42224</v>
      </c>
      <c r="C581">
        <v>157</v>
      </c>
      <c r="D581">
        <v>451</v>
      </c>
      <c r="E581">
        <v>1.48</v>
      </c>
    </row>
    <row r="582" spans="2:5" x14ac:dyDescent="0.3">
      <c r="B582" s="1">
        <v>42225</v>
      </c>
      <c r="C582">
        <v>65</v>
      </c>
      <c r="D582">
        <v>386</v>
      </c>
      <c r="E582">
        <v>1.48</v>
      </c>
    </row>
    <row r="583" spans="2:5" x14ac:dyDescent="0.3">
      <c r="B583" s="1">
        <v>42226</v>
      </c>
      <c r="C583">
        <v>90</v>
      </c>
      <c r="D583">
        <v>296</v>
      </c>
      <c r="E583">
        <v>1.48</v>
      </c>
    </row>
    <row r="584" spans="2:5" x14ac:dyDescent="0.3">
      <c r="B584" s="1">
        <v>42227</v>
      </c>
      <c r="C584">
        <v>3</v>
      </c>
      <c r="D584">
        <v>1157</v>
      </c>
      <c r="E584">
        <v>1.18</v>
      </c>
    </row>
    <row r="585" spans="2:5" x14ac:dyDescent="0.3">
      <c r="B585" s="1">
        <v>42228</v>
      </c>
      <c r="C585">
        <v>5</v>
      </c>
      <c r="D585">
        <v>1152</v>
      </c>
      <c r="E585">
        <v>1.18</v>
      </c>
    </row>
    <row r="586" spans="2:5" x14ac:dyDescent="0.3">
      <c r="B586" s="1">
        <v>42229</v>
      </c>
      <c r="C586">
        <v>1</v>
      </c>
      <c r="D586">
        <v>2015</v>
      </c>
      <c r="E586">
        <v>1.19</v>
      </c>
    </row>
    <row r="587" spans="2:5" x14ac:dyDescent="0.3">
      <c r="B587" s="1">
        <v>42230</v>
      </c>
      <c r="C587">
        <v>65</v>
      </c>
      <c r="D587">
        <v>2046</v>
      </c>
      <c r="E587">
        <v>1.18</v>
      </c>
    </row>
    <row r="588" spans="2:5" x14ac:dyDescent="0.3">
      <c r="B588" s="1">
        <v>42231</v>
      </c>
      <c r="C588">
        <v>235</v>
      </c>
      <c r="D588">
        <v>1811</v>
      </c>
      <c r="E588">
        <v>1.17</v>
      </c>
    </row>
    <row r="589" spans="2:5" x14ac:dyDescent="0.3">
      <c r="B589" s="1">
        <v>42232</v>
      </c>
      <c r="C589">
        <v>76</v>
      </c>
      <c r="D589">
        <v>1735</v>
      </c>
      <c r="E589">
        <v>1.18</v>
      </c>
    </row>
    <row r="590" spans="2:5" x14ac:dyDescent="0.3">
      <c r="B590" s="1">
        <v>42233</v>
      </c>
      <c r="C590">
        <v>2</v>
      </c>
      <c r="D590">
        <v>1733</v>
      </c>
      <c r="E590">
        <v>1.19</v>
      </c>
    </row>
    <row r="591" spans="2:5" x14ac:dyDescent="0.3">
      <c r="B591" s="1">
        <v>42234</v>
      </c>
      <c r="C591">
        <v>101</v>
      </c>
      <c r="D591">
        <v>1632</v>
      </c>
      <c r="E591">
        <v>1.18</v>
      </c>
    </row>
    <row r="592" spans="2:5" x14ac:dyDescent="0.3">
      <c r="B592" s="1">
        <v>42235</v>
      </c>
      <c r="C592">
        <v>162</v>
      </c>
      <c r="D592">
        <v>1470</v>
      </c>
      <c r="E592">
        <v>1.17</v>
      </c>
    </row>
    <row r="593" spans="2:5" x14ac:dyDescent="0.3">
      <c r="B593" s="1">
        <v>42236</v>
      </c>
      <c r="C593">
        <v>25</v>
      </c>
      <c r="D593">
        <v>1446</v>
      </c>
      <c r="E593">
        <v>1.17</v>
      </c>
    </row>
    <row r="594" spans="2:5" x14ac:dyDescent="0.3">
      <c r="B594" s="1">
        <v>42237</v>
      </c>
      <c r="C594">
        <v>4</v>
      </c>
      <c r="D594">
        <v>1442</v>
      </c>
      <c r="E594">
        <v>1.1599999999999999</v>
      </c>
    </row>
    <row r="595" spans="2:5" x14ac:dyDescent="0.3">
      <c r="B595" s="1">
        <v>42238</v>
      </c>
      <c r="C595">
        <v>1</v>
      </c>
      <c r="D595">
        <v>1441</v>
      </c>
      <c r="E595">
        <v>1.19</v>
      </c>
    </row>
    <row r="596" spans="2:5" x14ac:dyDescent="0.3">
      <c r="B596" s="1">
        <v>42239</v>
      </c>
      <c r="C596">
        <v>75</v>
      </c>
      <c r="D596">
        <v>1366</v>
      </c>
      <c r="E596">
        <v>1.17</v>
      </c>
    </row>
    <row r="597" spans="2:5" x14ac:dyDescent="0.3">
      <c r="B597" s="1">
        <v>42240</v>
      </c>
      <c r="C597">
        <v>32</v>
      </c>
      <c r="D597">
        <v>1334</v>
      </c>
      <c r="E597">
        <v>1.18</v>
      </c>
    </row>
    <row r="598" spans="2:5" x14ac:dyDescent="0.3">
      <c r="B598" s="1">
        <v>42241</v>
      </c>
      <c r="C598">
        <v>76</v>
      </c>
      <c r="D598">
        <v>1258</v>
      </c>
      <c r="E598">
        <v>1.18</v>
      </c>
    </row>
    <row r="599" spans="2:5" x14ac:dyDescent="0.3">
      <c r="B599" s="1">
        <v>42242</v>
      </c>
      <c r="C599">
        <v>6</v>
      </c>
      <c r="D599">
        <v>1252</v>
      </c>
      <c r="E599">
        <v>1.17</v>
      </c>
    </row>
    <row r="600" spans="2:5" x14ac:dyDescent="0.3">
      <c r="B600" s="1">
        <v>42243</v>
      </c>
      <c r="C600">
        <v>65</v>
      </c>
      <c r="D600">
        <v>1285</v>
      </c>
      <c r="E600">
        <v>1.18</v>
      </c>
    </row>
    <row r="601" spans="2:5" x14ac:dyDescent="0.3">
      <c r="B601" s="1">
        <v>42244</v>
      </c>
      <c r="C601">
        <v>145</v>
      </c>
      <c r="D601">
        <v>1140</v>
      </c>
      <c r="E601">
        <v>1.17</v>
      </c>
    </row>
    <row r="602" spans="2:5" x14ac:dyDescent="0.3">
      <c r="B602" s="1">
        <v>42245</v>
      </c>
      <c r="C602">
        <v>78</v>
      </c>
      <c r="D602">
        <v>1062</v>
      </c>
      <c r="E602">
        <v>1.17</v>
      </c>
    </row>
    <row r="603" spans="2:5" x14ac:dyDescent="0.3">
      <c r="B603" s="1">
        <v>42246</v>
      </c>
      <c r="C603">
        <v>6</v>
      </c>
      <c r="D603">
        <v>1055</v>
      </c>
      <c r="E603">
        <v>1.18</v>
      </c>
    </row>
    <row r="604" spans="2:5" x14ac:dyDescent="0.3">
      <c r="B604" s="1">
        <v>42247</v>
      </c>
      <c r="C604">
        <v>0</v>
      </c>
      <c r="D604">
        <v>1151</v>
      </c>
      <c r="E604">
        <v>1.19</v>
      </c>
    </row>
    <row r="605" spans="2:5" x14ac:dyDescent="0.3">
      <c r="B605" s="1">
        <v>42248</v>
      </c>
      <c r="C605">
        <v>126</v>
      </c>
      <c r="D605">
        <v>1217</v>
      </c>
      <c r="E605">
        <v>1.18</v>
      </c>
    </row>
    <row r="606" spans="2:5" x14ac:dyDescent="0.3">
      <c r="B606" s="1">
        <v>42249</v>
      </c>
      <c r="C606">
        <v>240</v>
      </c>
      <c r="D606">
        <v>1073</v>
      </c>
      <c r="E606">
        <v>1.17</v>
      </c>
    </row>
    <row r="607" spans="2:5" x14ac:dyDescent="0.3">
      <c r="B607" s="1">
        <v>42250</v>
      </c>
      <c r="C607">
        <v>67</v>
      </c>
      <c r="D607">
        <v>1006</v>
      </c>
      <c r="E607">
        <v>1.68</v>
      </c>
    </row>
    <row r="608" spans="2:5" x14ac:dyDescent="0.3">
      <c r="B608" s="1">
        <v>42251</v>
      </c>
      <c r="C608">
        <v>140</v>
      </c>
      <c r="D608">
        <v>863</v>
      </c>
      <c r="E608">
        <v>1.68</v>
      </c>
    </row>
    <row r="609" spans="2:5" x14ac:dyDescent="0.3">
      <c r="B609" s="1">
        <v>42252</v>
      </c>
      <c r="C609">
        <v>208</v>
      </c>
      <c r="D609">
        <v>655</v>
      </c>
      <c r="E609">
        <v>1.68</v>
      </c>
    </row>
    <row r="610" spans="2:5" x14ac:dyDescent="0.3">
      <c r="B610" s="1">
        <v>42253</v>
      </c>
      <c r="C610">
        <v>76</v>
      </c>
      <c r="D610">
        <v>579</v>
      </c>
      <c r="E610">
        <v>1.68</v>
      </c>
    </row>
    <row r="611" spans="2:5" x14ac:dyDescent="0.3">
      <c r="B611" s="1">
        <v>42254</v>
      </c>
      <c r="C611">
        <v>240</v>
      </c>
      <c r="D611">
        <v>339</v>
      </c>
      <c r="E611">
        <v>1.68</v>
      </c>
    </row>
    <row r="612" spans="2:5" x14ac:dyDescent="0.3">
      <c r="B612" s="1">
        <v>42255</v>
      </c>
      <c r="C612">
        <v>52</v>
      </c>
      <c r="D612">
        <v>575</v>
      </c>
      <c r="E612">
        <v>1.01</v>
      </c>
    </row>
    <row r="613" spans="2:5" x14ac:dyDescent="0.3">
      <c r="B613" s="1">
        <v>42256</v>
      </c>
      <c r="C613">
        <v>111</v>
      </c>
      <c r="D613">
        <v>464</v>
      </c>
      <c r="E613">
        <v>0.94</v>
      </c>
    </row>
    <row r="614" spans="2:5" x14ac:dyDescent="0.3">
      <c r="B614" s="1">
        <v>42257</v>
      </c>
      <c r="C614">
        <v>176</v>
      </c>
      <c r="D614">
        <v>288</v>
      </c>
      <c r="E614">
        <v>0.97</v>
      </c>
    </row>
    <row r="615" spans="2:5" x14ac:dyDescent="0.3">
      <c r="B615" s="1">
        <v>42258</v>
      </c>
      <c r="C615">
        <v>84</v>
      </c>
      <c r="D615">
        <v>300</v>
      </c>
      <c r="E615">
        <v>1.01</v>
      </c>
    </row>
    <row r="616" spans="2:5" x14ac:dyDescent="0.3">
      <c r="B616" s="1">
        <v>42259</v>
      </c>
      <c r="C616">
        <v>171</v>
      </c>
      <c r="D616">
        <v>129</v>
      </c>
      <c r="E616">
        <v>1</v>
      </c>
    </row>
    <row r="617" spans="2:5" x14ac:dyDescent="0.3">
      <c r="B617" s="1">
        <v>42260</v>
      </c>
      <c r="C617">
        <v>102</v>
      </c>
      <c r="D617">
        <v>27</v>
      </c>
      <c r="E617">
        <v>0.99</v>
      </c>
    </row>
    <row r="618" spans="2:5" x14ac:dyDescent="0.3">
      <c r="B618" s="1">
        <v>42261</v>
      </c>
      <c r="C618">
        <v>69</v>
      </c>
      <c r="D618">
        <v>0</v>
      </c>
      <c r="E618">
        <v>0.97</v>
      </c>
    </row>
    <row r="619" spans="2:5" x14ac:dyDescent="0.3">
      <c r="B619" s="1">
        <v>42262</v>
      </c>
      <c r="C619">
        <v>77</v>
      </c>
      <c r="D619">
        <v>0</v>
      </c>
      <c r="E619">
        <v>0.93</v>
      </c>
    </row>
    <row r="620" spans="2:5" x14ac:dyDescent="0.3">
      <c r="B620" s="1">
        <v>42263</v>
      </c>
      <c r="C620">
        <v>174</v>
      </c>
      <c r="D620">
        <v>0</v>
      </c>
      <c r="E620">
        <v>0.97</v>
      </c>
    </row>
    <row r="621" spans="2:5" x14ac:dyDescent="0.3">
      <c r="B621" s="1">
        <v>42264</v>
      </c>
      <c r="C621">
        <v>69</v>
      </c>
      <c r="D621">
        <v>0</v>
      </c>
      <c r="E621">
        <v>1.68</v>
      </c>
    </row>
    <row r="622" spans="2:5" x14ac:dyDescent="0.3">
      <c r="B622" s="1">
        <v>42265</v>
      </c>
      <c r="C622">
        <v>52</v>
      </c>
      <c r="D622">
        <v>930</v>
      </c>
      <c r="E622">
        <v>1.68</v>
      </c>
    </row>
    <row r="623" spans="2:5" x14ac:dyDescent="0.3">
      <c r="B623" s="1">
        <v>42266</v>
      </c>
      <c r="C623">
        <v>42</v>
      </c>
      <c r="D623">
        <v>1080</v>
      </c>
      <c r="E623">
        <v>1.68</v>
      </c>
    </row>
    <row r="624" spans="2:5" x14ac:dyDescent="0.3">
      <c r="B624" s="1">
        <v>42267</v>
      </c>
      <c r="C624">
        <v>1</v>
      </c>
      <c r="D624">
        <v>1079</v>
      </c>
      <c r="E624">
        <v>1.69</v>
      </c>
    </row>
    <row r="625" spans="2:5" x14ac:dyDescent="0.3">
      <c r="B625" s="1">
        <v>42268</v>
      </c>
      <c r="C625">
        <v>62</v>
      </c>
      <c r="D625">
        <v>1016</v>
      </c>
      <c r="E625">
        <v>1.68</v>
      </c>
    </row>
    <row r="626" spans="2:5" x14ac:dyDescent="0.3">
      <c r="B626" s="1">
        <v>42269</v>
      </c>
      <c r="C626">
        <v>88</v>
      </c>
      <c r="D626">
        <v>928</v>
      </c>
      <c r="E626">
        <v>1.68</v>
      </c>
    </row>
    <row r="627" spans="2:5" x14ac:dyDescent="0.3">
      <c r="B627" s="1">
        <v>42270</v>
      </c>
      <c r="C627">
        <v>60</v>
      </c>
      <c r="D627">
        <v>1348</v>
      </c>
      <c r="E627">
        <v>1.68</v>
      </c>
    </row>
    <row r="628" spans="2:5" x14ac:dyDescent="0.3">
      <c r="B628" s="1">
        <v>42271</v>
      </c>
      <c r="C628">
        <v>2</v>
      </c>
      <c r="D628">
        <v>1442</v>
      </c>
      <c r="E628">
        <v>1.66</v>
      </c>
    </row>
    <row r="629" spans="2:5" x14ac:dyDescent="0.3">
      <c r="B629" s="1">
        <v>42272</v>
      </c>
      <c r="C629">
        <v>3</v>
      </c>
      <c r="D629">
        <v>1631</v>
      </c>
      <c r="E629">
        <v>1.69</v>
      </c>
    </row>
    <row r="630" spans="2:5" x14ac:dyDescent="0.3">
      <c r="B630" s="1">
        <v>42273</v>
      </c>
      <c r="C630">
        <v>9</v>
      </c>
      <c r="D630">
        <v>1622</v>
      </c>
      <c r="E630">
        <v>1.76</v>
      </c>
    </row>
    <row r="631" spans="2:5" x14ac:dyDescent="0.3">
      <c r="B631" s="1">
        <v>42274</v>
      </c>
      <c r="C631">
        <v>142</v>
      </c>
      <c r="D631">
        <v>1480</v>
      </c>
      <c r="E631">
        <v>1.78</v>
      </c>
    </row>
    <row r="632" spans="2:5" x14ac:dyDescent="0.3">
      <c r="B632" s="1">
        <v>42275</v>
      </c>
      <c r="C632">
        <v>90</v>
      </c>
      <c r="D632">
        <v>1580</v>
      </c>
      <c r="E632">
        <v>1.78</v>
      </c>
    </row>
    <row r="633" spans="2:5" x14ac:dyDescent="0.3">
      <c r="B633" s="1">
        <v>42276</v>
      </c>
      <c r="C633">
        <v>20</v>
      </c>
      <c r="D633">
        <v>1560</v>
      </c>
      <c r="E633">
        <v>1.78</v>
      </c>
    </row>
    <row r="634" spans="2:5" x14ac:dyDescent="0.3">
      <c r="B634" s="1">
        <v>42277</v>
      </c>
      <c r="C634">
        <v>37</v>
      </c>
      <c r="D634">
        <v>1523</v>
      </c>
      <c r="E634">
        <v>1.78</v>
      </c>
    </row>
    <row r="635" spans="2:5" x14ac:dyDescent="0.3">
      <c r="B635" s="1">
        <v>42278</v>
      </c>
      <c r="C635">
        <v>86</v>
      </c>
      <c r="D635">
        <v>1437</v>
      </c>
      <c r="E635">
        <v>1.78</v>
      </c>
    </row>
    <row r="636" spans="2:5" x14ac:dyDescent="0.3">
      <c r="B636" s="1">
        <v>42279</v>
      </c>
      <c r="C636">
        <v>166</v>
      </c>
      <c r="D636">
        <v>1367</v>
      </c>
      <c r="E636">
        <v>1.78</v>
      </c>
    </row>
    <row r="637" spans="2:5" x14ac:dyDescent="0.3">
      <c r="B637" s="1">
        <v>42280</v>
      </c>
      <c r="C637">
        <v>391</v>
      </c>
      <c r="D637">
        <v>976</v>
      </c>
      <c r="E637">
        <v>1.48</v>
      </c>
    </row>
    <row r="638" spans="2:5" x14ac:dyDescent="0.3">
      <c r="B638" s="1">
        <v>42281</v>
      </c>
      <c r="C638">
        <v>56</v>
      </c>
      <c r="D638">
        <v>919</v>
      </c>
      <c r="E638">
        <v>1.47</v>
      </c>
    </row>
    <row r="639" spans="2:5" x14ac:dyDescent="0.3">
      <c r="B639" s="1">
        <v>42282</v>
      </c>
      <c r="C639">
        <v>64</v>
      </c>
      <c r="D639">
        <v>951</v>
      </c>
      <c r="E639">
        <v>1.47</v>
      </c>
    </row>
    <row r="640" spans="2:5" x14ac:dyDescent="0.3">
      <c r="B640" s="1">
        <v>42283</v>
      </c>
      <c r="C640">
        <v>35</v>
      </c>
      <c r="D640">
        <v>916</v>
      </c>
      <c r="E640">
        <v>1.48</v>
      </c>
    </row>
    <row r="641" spans="2:5" x14ac:dyDescent="0.3">
      <c r="B641" s="1">
        <v>42284</v>
      </c>
      <c r="C641">
        <v>40</v>
      </c>
      <c r="D641">
        <v>875</v>
      </c>
      <c r="E641">
        <v>1.47</v>
      </c>
    </row>
    <row r="642" spans="2:5" x14ac:dyDescent="0.3">
      <c r="B642" s="1">
        <v>42285</v>
      </c>
      <c r="C642">
        <v>21</v>
      </c>
      <c r="D642">
        <v>1526</v>
      </c>
      <c r="E642">
        <v>1.48</v>
      </c>
    </row>
    <row r="643" spans="2:5" x14ac:dyDescent="0.3">
      <c r="B643" s="1">
        <v>42286</v>
      </c>
      <c r="C643">
        <v>42</v>
      </c>
      <c r="D643">
        <v>1484</v>
      </c>
      <c r="E643">
        <v>1.48</v>
      </c>
    </row>
    <row r="644" spans="2:5" x14ac:dyDescent="0.3">
      <c r="B644" s="1">
        <v>42287</v>
      </c>
      <c r="C644">
        <v>95</v>
      </c>
      <c r="D644">
        <v>1389</v>
      </c>
      <c r="E644">
        <v>1.48</v>
      </c>
    </row>
    <row r="645" spans="2:5" x14ac:dyDescent="0.3">
      <c r="B645" s="1">
        <v>42288</v>
      </c>
      <c r="C645">
        <v>85</v>
      </c>
      <c r="D645">
        <v>1304</v>
      </c>
      <c r="E645">
        <v>1.48</v>
      </c>
    </row>
    <row r="646" spans="2:5" x14ac:dyDescent="0.3">
      <c r="B646" s="1">
        <v>42289</v>
      </c>
      <c r="C646">
        <v>140</v>
      </c>
      <c r="D646">
        <v>1356</v>
      </c>
      <c r="E646">
        <v>1.47</v>
      </c>
    </row>
    <row r="647" spans="2:5" x14ac:dyDescent="0.3">
      <c r="B647" s="1">
        <v>42290</v>
      </c>
      <c r="C647">
        <v>80</v>
      </c>
      <c r="D647">
        <v>1276</v>
      </c>
      <c r="E647">
        <v>1.48</v>
      </c>
    </row>
    <row r="648" spans="2:5" x14ac:dyDescent="0.3">
      <c r="B648" s="1">
        <v>42291</v>
      </c>
      <c r="C648">
        <v>91</v>
      </c>
      <c r="D648">
        <v>1185</v>
      </c>
      <c r="E648">
        <v>1.48</v>
      </c>
    </row>
    <row r="649" spans="2:5" x14ac:dyDescent="0.3">
      <c r="B649" s="1">
        <v>42292</v>
      </c>
      <c r="C649">
        <v>65</v>
      </c>
      <c r="D649">
        <v>1120</v>
      </c>
      <c r="E649">
        <v>1.48</v>
      </c>
    </row>
    <row r="650" spans="2:5" x14ac:dyDescent="0.3">
      <c r="B650" s="1">
        <v>42293</v>
      </c>
      <c r="C650">
        <v>166</v>
      </c>
      <c r="D650">
        <v>1146</v>
      </c>
      <c r="E650">
        <v>1.48</v>
      </c>
    </row>
    <row r="651" spans="2:5" x14ac:dyDescent="0.3">
      <c r="B651" s="1">
        <v>42294</v>
      </c>
      <c r="C651">
        <v>137</v>
      </c>
      <c r="D651">
        <v>1297</v>
      </c>
      <c r="E651">
        <v>1.48</v>
      </c>
    </row>
    <row r="652" spans="2:5" x14ac:dyDescent="0.3">
      <c r="B652" s="1">
        <v>42295</v>
      </c>
      <c r="C652">
        <v>174</v>
      </c>
      <c r="D652">
        <v>1123</v>
      </c>
      <c r="E652">
        <v>1.48</v>
      </c>
    </row>
    <row r="653" spans="2:5" x14ac:dyDescent="0.3">
      <c r="B653" s="1">
        <v>42296</v>
      </c>
      <c r="C653">
        <v>120</v>
      </c>
      <c r="D653">
        <v>1291</v>
      </c>
      <c r="E653">
        <v>1.48</v>
      </c>
    </row>
    <row r="654" spans="2:5" x14ac:dyDescent="0.3">
      <c r="B654" s="1">
        <v>42297</v>
      </c>
      <c r="C654">
        <v>93</v>
      </c>
      <c r="D654">
        <v>1198</v>
      </c>
      <c r="E654">
        <v>1.78</v>
      </c>
    </row>
    <row r="655" spans="2:5" x14ac:dyDescent="0.3">
      <c r="B655" s="1">
        <v>42298</v>
      </c>
      <c r="C655">
        <v>100</v>
      </c>
      <c r="D655">
        <v>1096</v>
      </c>
      <c r="E655">
        <v>1.78</v>
      </c>
    </row>
    <row r="656" spans="2:5" x14ac:dyDescent="0.3">
      <c r="B656" s="1">
        <v>42299</v>
      </c>
      <c r="C656">
        <v>137</v>
      </c>
      <c r="D656">
        <v>1055</v>
      </c>
      <c r="E656">
        <v>1.27</v>
      </c>
    </row>
    <row r="657" spans="2:5" x14ac:dyDescent="0.3">
      <c r="B657" s="1">
        <v>42300</v>
      </c>
      <c r="C657">
        <v>241</v>
      </c>
      <c r="D657">
        <v>1006</v>
      </c>
      <c r="E657">
        <v>1.27</v>
      </c>
    </row>
    <row r="658" spans="2:5" x14ac:dyDescent="0.3">
      <c r="B658" s="1">
        <v>42301</v>
      </c>
      <c r="C658">
        <v>113</v>
      </c>
      <c r="D658">
        <v>893</v>
      </c>
      <c r="E658">
        <v>1.27</v>
      </c>
    </row>
    <row r="659" spans="2:5" x14ac:dyDescent="0.3">
      <c r="B659" s="1">
        <v>42302</v>
      </c>
      <c r="C659">
        <v>257</v>
      </c>
      <c r="D659">
        <v>636</v>
      </c>
      <c r="E659">
        <v>1.28</v>
      </c>
    </row>
    <row r="660" spans="2:5" x14ac:dyDescent="0.3">
      <c r="B660" s="1">
        <v>42303</v>
      </c>
      <c r="C660">
        <v>166</v>
      </c>
      <c r="D660">
        <v>474</v>
      </c>
      <c r="E660">
        <v>1.28</v>
      </c>
    </row>
    <row r="661" spans="2:5" x14ac:dyDescent="0.3">
      <c r="B661" s="1">
        <v>42304</v>
      </c>
      <c r="C661">
        <v>162</v>
      </c>
      <c r="D661">
        <v>312</v>
      </c>
      <c r="E661">
        <v>1.28</v>
      </c>
    </row>
    <row r="662" spans="2:5" x14ac:dyDescent="0.3">
      <c r="B662" s="1">
        <v>42305</v>
      </c>
      <c r="C662">
        <v>247</v>
      </c>
      <c r="D662">
        <v>1121</v>
      </c>
      <c r="E662">
        <v>1.28</v>
      </c>
    </row>
    <row r="663" spans="2:5" x14ac:dyDescent="0.3">
      <c r="B663" s="1">
        <v>42306</v>
      </c>
      <c r="C663">
        <v>70</v>
      </c>
      <c r="D663">
        <v>1435</v>
      </c>
      <c r="E663">
        <v>1.78</v>
      </c>
    </row>
    <row r="664" spans="2:5" x14ac:dyDescent="0.3">
      <c r="B664" s="1">
        <v>42307</v>
      </c>
      <c r="C664">
        <v>139</v>
      </c>
      <c r="D664">
        <v>1296</v>
      </c>
      <c r="E664">
        <v>1.35</v>
      </c>
    </row>
    <row r="665" spans="2:5" x14ac:dyDescent="0.3">
      <c r="B665" s="1">
        <v>42308</v>
      </c>
      <c r="C665">
        <v>195</v>
      </c>
      <c r="D665">
        <v>1293</v>
      </c>
      <c r="E665">
        <v>1.34</v>
      </c>
    </row>
    <row r="666" spans="2:5" x14ac:dyDescent="0.3">
      <c r="B666" s="1">
        <v>42309</v>
      </c>
      <c r="C666">
        <v>206</v>
      </c>
      <c r="D666">
        <v>1087</v>
      </c>
      <c r="E666">
        <v>1.34</v>
      </c>
    </row>
    <row r="667" spans="2:5" x14ac:dyDescent="0.3">
      <c r="B667" s="1">
        <v>42310</v>
      </c>
      <c r="C667">
        <v>268</v>
      </c>
      <c r="D667">
        <v>819</v>
      </c>
      <c r="E667">
        <v>1.35</v>
      </c>
    </row>
    <row r="668" spans="2:5" x14ac:dyDescent="0.3">
      <c r="B668" s="1">
        <v>42311</v>
      </c>
      <c r="C668">
        <v>59</v>
      </c>
      <c r="D668">
        <v>760</v>
      </c>
      <c r="E668">
        <v>1.35</v>
      </c>
    </row>
    <row r="669" spans="2:5" x14ac:dyDescent="0.3">
      <c r="B669" s="1">
        <v>42312</v>
      </c>
      <c r="C669">
        <v>99</v>
      </c>
      <c r="D669">
        <v>1237</v>
      </c>
      <c r="E669">
        <v>1.34</v>
      </c>
    </row>
    <row r="670" spans="2:5" x14ac:dyDescent="0.3">
      <c r="B670" s="1">
        <v>42313</v>
      </c>
      <c r="C670">
        <v>63</v>
      </c>
      <c r="D670">
        <v>1366</v>
      </c>
      <c r="E670">
        <v>1.75</v>
      </c>
    </row>
    <row r="671" spans="2:5" x14ac:dyDescent="0.3">
      <c r="B671" s="1">
        <v>42314</v>
      </c>
      <c r="C671">
        <v>77</v>
      </c>
      <c r="D671">
        <v>1577</v>
      </c>
      <c r="E671">
        <v>1.76</v>
      </c>
    </row>
    <row r="672" spans="2:5" x14ac:dyDescent="0.3">
      <c r="B672" s="1">
        <v>42315</v>
      </c>
      <c r="C672">
        <v>232</v>
      </c>
      <c r="D672">
        <v>1345</v>
      </c>
      <c r="E672">
        <v>2.1800000000000002</v>
      </c>
    </row>
    <row r="673" spans="2:5" x14ac:dyDescent="0.3">
      <c r="B673" s="1">
        <v>42316</v>
      </c>
      <c r="C673">
        <v>157</v>
      </c>
      <c r="D673">
        <v>1188</v>
      </c>
      <c r="E673">
        <v>2.1800000000000002</v>
      </c>
    </row>
    <row r="674" spans="2:5" x14ac:dyDescent="0.3">
      <c r="B674" s="1">
        <v>42317</v>
      </c>
      <c r="C674">
        <v>107</v>
      </c>
      <c r="D674">
        <v>1081</v>
      </c>
      <c r="E674">
        <v>2.19</v>
      </c>
    </row>
    <row r="675" spans="2:5" x14ac:dyDescent="0.3">
      <c r="B675" s="1">
        <v>42318</v>
      </c>
      <c r="C675">
        <v>57</v>
      </c>
      <c r="D675">
        <v>1023</v>
      </c>
      <c r="E675">
        <v>2.1800000000000002</v>
      </c>
    </row>
    <row r="676" spans="2:5" x14ac:dyDescent="0.3">
      <c r="B676" s="1">
        <v>42319</v>
      </c>
      <c r="C676">
        <v>95</v>
      </c>
      <c r="D676">
        <v>930</v>
      </c>
      <c r="E676">
        <v>2.1800000000000002</v>
      </c>
    </row>
    <row r="677" spans="2:5" x14ac:dyDescent="0.3">
      <c r="B677" s="1">
        <v>42320</v>
      </c>
      <c r="C677">
        <v>86</v>
      </c>
      <c r="D677">
        <v>844</v>
      </c>
      <c r="E677">
        <v>2.19</v>
      </c>
    </row>
    <row r="678" spans="2:5" x14ac:dyDescent="0.3">
      <c r="B678" s="1">
        <v>42321</v>
      </c>
      <c r="C678">
        <v>102</v>
      </c>
      <c r="D678">
        <v>742</v>
      </c>
      <c r="E678">
        <v>2.19</v>
      </c>
    </row>
    <row r="679" spans="2:5" x14ac:dyDescent="0.3">
      <c r="B679" s="1">
        <v>42322</v>
      </c>
      <c r="C679">
        <v>184</v>
      </c>
      <c r="D679">
        <v>846</v>
      </c>
      <c r="E679">
        <v>1.79</v>
      </c>
    </row>
    <row r="680" spans="2:5" x14ac:dyDescent="0.3">
      <c r="B680" s="1">
        <v>42323</v>
      </c>
      <c r="C680">
        <v>138</v>
      </c>
      <c r="D680">
        <v>708</v>
      </c>
      <c r="E680">
        <v>1.79</v>
      </c>
    </row>
    <row r="681" spans="2:5" x14ac:dyDescent="0.3">
      <c r="B681" s="1">
        <v>42324</v>
      </c>
      <c r="C681">
        <v>106</v>
      </c>
      <c r="D681">
        <v>698</v>
      </c>
      <c r="E681">
        <v>2.19</v>
      </c>
    </row>
    <row r="682" spans="2:5" x14ac:dyDescent="0.3">
      <c r="B682" s="1">
        <v>42325</v>
      </c>
      <c r="C682">
        <v>89</v>
      </c>
      <c r="D682">
        <v>609</v>
      </c>
      <c r="E682">
        <v>2.19</v>
      </c>
    </row>
    <row r="683" spans="2:5" x14ac:dyDescent="0.3">
      <c r="B683" s="1">
        <v>42326</v>
      </c>
      <c r="C683">
        <v>107</v>
      </c>
      <c r="D683">
        <v>502</v>
      </c>
      <c r="E683">
        <v>2.19</v>
      </c>
    </row>
    <row r="684" spans="2:5" x14ac:dyDescent="0.3">
      <c r="B684" s="1">
        <v>42327</v>
      </c>
      <c r="C684">
        <v>78</v>
      </c>
      <c r="D684">
        <v>424</v>
      </c>
      <c r="E684">
        <v>2.19</v>
      </c>
    </row>
    <row r="685" spans="2:5" x14ac:dyDescent="0.3">
      <c r="B685" s="1">
        <v>42328</v>
      </c>
      <c r="C685">
        <v>185</v>
      </c>
      <c r="D685">
        <v>238</v>
      </c>
      <c r="E685">
        <v>2.19</v>
      </c>
    </row>
    <row r="686" spans="2:5" x14ac:dyDescent="0.3">
      <c r="B686" s="1">
        <v>42329</v>
      </c>
      <c r="C686">
        <v>151</v>
      </c>
      <c r="D686">
        <v>87</v>
      </c>
      <c r="E686">
        <v>2.19</v>
      </c>
    </row>
    <row r="687" spans="2:5" x14ac:dyDescent="0.3">
      <c r="B687" s="1">
        <v>42330</v>
      </c>
      <c r="C687">
        <v>97</v>
      </c>
      <c r="D687">
        <v>0</v>
      </c>
      <c r="E687">
        <v>2.19</v>
      </c>
    </row>
    <row r="688" spans="2:5" x14ac:dyDescent="0.3">
      <c r="B688" s="1">
        <v>42331</v>
      </c>
      <c r="C688">
        <v>76</v>
      </c>
      <c r="D688">
        <v>0</v>
      </c>
      <c r="E688">
        <v>2.19</v>
      </c>
    </row>
    <row r="689" spans="2:5" x14ac:dyDescent="0.3">
      <c r="B689" s="1">
        <v>42332</v>
      </c>
      <c r="C689">
        <v>140</v>
      </c>
      <c r="D689">
        <v>0</v>
      </c>
      <c r="E689">
        <v>2.19</v>
      </c>
    </row>
    <row r="690" spans="2:5" x14ac:dyDescent="0.3">
      <c r="B690" s="1">
        <v>42333</v>
      </c>
      <c r="C690">
        <v>137</v>
      </c>
      <c r="D690">
        <v>0</v>
      </c>
      <c r="E690">
        <v>2.67</v>
      </c>
    </row>
    <row r="691" spans="2:5" x14ac:dyDescent="0.3">
      <c r="B691" s="1">
        <v>42334</v>
      </c>
      <c r="C691">
        <v>84</v>
      </c>
      <c r="D691">
        <v>0</v>
      </c>
      <c r="E691">
        <v>2.69</v>
      </c>
    </row>
    <row r="692" spans="2:5" x14ac:dyDescent="0.3">
      <c r="B692" s="1">
        <v>42335</v>
      </c>
      <c r="C692">
        <v>0</v>
      </c>
      <c r="D692">
        <v>0</v>
      </c>
      <c r="E692">
        <v>2.69</v>
      </c>
    </row>
    <row r="693" spans="2:5" x14ac:dyDescent="0.3">
      <c r="B693" s="1">
        <v>42336</v>
      </c>
      <c r="C693">
        <v>7</v>
      </c>
      <c r="D693">
        <v>0</v>
      </c>
      <c r="E693">
        <v>2.69</v>
      </c>
    </row>
    <row r="694" spans="2:5" x14ac:dyDescent="0.3">
      <c r="B694" s="1">
        <v>42337</v>
      </c>
      <c r="C694">
        <v>5</v>
      </c>
      <c r="D694">
        <v>0</v>
      </c>
      <c r="E694">
        <v>2.69</v>
      </c>
    </row>
    <row r="695" spans="2:5" x14ac:dyDescent="0.3">
      <c r="B695" s="1">
        <v>42338</v>
      </c>
      <c r="C695">
        <v>22</v>
      </c>
      <c r="D695">
        <v>0</v>
      </c>
      <c r="E695">
        <v>2.69</v>
      </c>
    </row>
    <row r="696" spans="2:5" x14ac:dyDescent="0.3">
      <c r="B696" s="1">
        <v>42339</v>
      </c>
      <c r="C696">
        <v>36</v>
      </c>
      <c r="D696">
        <v>0</v>
      </c>
      <c r="E696">
        <v>2.29</v>
      </c>
    </row>
    <row r="697" spans="2:5" x14ac:dyDescent="0.3">
      <c r="B697" s="1">
        <v>42340</v>
      </c>
      <c r="C697">
        <v>36</v>
      </c>
      <c r="D697">
        <v>1655</v>
      </c>
      <c r="E697">
        <v>2.29</v>
      </c>
    </row>
    <row r="698" spans="2:5" x14ac:dyDescent="0.3">
      <c r="B698" s="1">
        <v>42341</v>
      </c>
      <c r="C698">
        <v>38</v>
      </c>
      <c r="D698">
        <v>2001</v>
      </c>
      <c r="E698">
        <v>2.29</v>
      </c>
    </row>
    <row r="699" spans="2:5" x14ac:dyDescent="0.3">
      <c r="B699" s="1">
        <v>42342</v>
      </c>
      <c r="C699">
        <v>95</v>
      </c>
      <c r="D699">
        <v>1905</v>
      </c>
      <c r="E699">
        <v>2.29</v>
      </c>
    </row>
    <row r="700" spans="2:5" x14ac:dyDescent="0.3">
      <c r="B700" s="1">
        <v>42343</v>
      </c>
      <c r="C700">
        <v>108</v>
      </c>
      <c r="D700">
        <v>1893</v>
      </c>
      <c r="E700">
        <v>2.25</v>
      </c>
    </row>
    <row r="701" spans="2:5" x14ac:dyDescent="0.3">
      <c r="B701" s="1">
        <v>42344</v>
      </c>
      <c r="C701">
        <v>70</v>
      </c>
      <c r="D701">
        <v>1823</v>
      </c>
      <c r="E701">
        <v>2.29</v>
      </c>
    </row>
    <row r="702" spans="2:5" x14ac:dyDescent="0.3">
      <c r="B702" s="1">
        <v>42345</v>
      </c>
      <c r="C702">
        <v>78</v>
      </c>
      <c r="D702">
        <v>1745</v>
      </c>
      <c r="E702">
        <v>2.29</v>
      </c>
    </row>
    <row r="703" spans="2:5" x14ac:dyDescent="0.3">
      <c r="B703" s="1">
        <v>42346</v>
      </c>
      <c r="C703">
        <v>77</v>
      </c>
      <c r="D703">
        <v>1668</v>
      </c>
      <c r="E703">
        <v>2.29</v>
      </c>
    </row>
    <row r="704" spans="2:5" x14ac:dyDescent="0.3">
      <c r="B704" s="1">
        <v>42347</v>
      </c>
      <c r="C704">
        <v>76</v>
      </c>
      <c r="D704">
        <v>1880</v>
      </c>
      <c r="E704">
        <v>2.29</v>
      </c>
    </row>
    <row r="705" spans="2:5" x14ac:dyDescent="0.3">
      <c r="B705" s="1">
        <v>42348</v>
      </c>
      <c r="C705">
        <v>59</v>
      </c>
      <c r="D705">
        <v>1821</v>
      </c>
      <c r="E705">
        <v>2.29</v>
      </c>
    </row>
    <row r="706" spans="2:5" x14ac:dyDescent="0.3">
      <c r="B706" s="1">
        <v>42349</v>
      </c>
      <c r="C706">
        <v>42</v>
      </c>
      <c r="D706">
        <v>1779</v>
      </c>
      <c r="E706">
        <v>2.29</v>
      </c>
    </row>
    <row r="707" spans="2:5" x14ac:dyDescent="0.3">
      <c r="B707" s="1">
        <v>42350</v>
      </c>
      <c r="C707">
        <v>142</v>
      </c>
      <c r="D707">
        <v>1637</v>
      </c>
      <c r="E707">
        <v>2.29</v>
      </c>
    </row>
    <row r="708" spans="2:5" x14ac:dyDescent="0.3">
      <c r="B708" s="1">
        <v>42351</v>
      </c>
      <c r="C708">
        <v>116</v>
      </c>
      <c r="D708">
        <v>1521</v>
      </c>
      <c r="E708">
        <v>2.29</v>
      </c>
    </row>
    <row r="709" spans="2:5" x14ac:dyDescent="0.3">
      <c r="B709" s="1">
        <v>42352</v>
      </c>
      <c r="C709">
        <v>57</v>
      </c>
      <c r="D709">
        <v>1848</v>
      </c>
      <c r="E709">
        <v>2.29</v>
      </c>
    </row>
    <row r="710" spans="2:5" x14ac:dyDescent="0.3">
      <c r="B710" s="1">
        <v>42353</v>
      </c>
      <c r="C710">
        <v>167</v>
      </c>
      <c r="D710">
        <v>1681</v>
      </c>
      <c r="E710">
        <v>2.29</v>
      </c>
    </row>
    <row r="711" spans="2:5" x14ac:dyDescent="0.3">
      <c r="B711" s="1">
        <v>42354</v>
      </c>
      <c r="C711">
        <v>154</v>
      </c>
      <c r="D711">
        <v>1527</v>
      </c>
      <c r="E711">
        <v>2.29</v>
      </c>
    </row>
    <row r="712" spans="2:5" x14ac:dyDescent="0.3">
      <c r="B712" s="1">
        <v>42355</v>
      </c>
      <c r="C712">
        <v>139</v>
      </c>
      <c r="D712">
        <v>1964</v>
      </c>
      <c r="E712">
        <v>1.39</v>
      </c>
    </row>
    <row r="713" spans="2:5" x14ac:dyDescent="0.3">
      <c r="B713" s="1">
        <v>42356</v>
      </c>
      <c r="C713">
        <v>192</v>
      </c>
      <c r="D713">
        <v>1772</v>
      </c>
      <c r="E713">
        <v>1.39</v>
      </c>
    </row>
    <row r="714" spans="2:5" x14ac:dyDescent="0.3">
      <c r="B714" s="1">
        <v>42357</v>
      </c>
      <c r="C714">
        <v>295</v>
      </c>
      <c r="D714">
        <v>2533</v>
      </c>
      <c r="E714">
        <v>1.39</v>
      </c>
    </row>
    <row r="715" spans="2:5" x14ac:dyDescent="0.3">
      <c r="B715" s="1">
        <v>42358</v>
      </c>
      <c r="C715">
        <v>311</v>
      </c>
      <c r="D715">
        <v>2222</v>
      </c>
      <c r="E715">
        <v>1.39</v>
      </c>
    </row>
    <row r="716" spans="2:5" x14ac:dyDescent="0.3">
      <c r="B716" s="1">
        <v>42359</v>
      </c>
      <c r="C716">
        <v>251</v>
      </c>
      <c r="D716">
        <v>1971</v>
      </c>
      <c r="E716">
        <v>1.39</v>
      </c>
    </row>
    <row r="717" spans="2:5" x14ac:dyDescent="0.3">
      <c r="B717" s="1">
        <v>42360</v>
      </c>
      <c r="C717">
        <v>377</v>
      </c>
      <c r="D717">
        <v>1594</v>
      </c>
      <c r="E717">
        <v>1.39</v>
      </c>
    </row>
    <row r="718" spans="2:5" x14ac:dyDescent="0.3">
      <c r="B718" s="1">
        <v>42361</v>
      </c>
      <c r="C718">
        <v>410</v>
      </c>
      <c r="D718">
        <v>1184</v>
      </c>
      <c r="E718">
        <v>1.39</v>
      </c>
    </row>
    <row r="719" spans="2:5" x14ac:dyDescent="0.3">
      <c r="B719" s="1">
        <v>42362</v>
      </c>
      <c r="C719">
        <v>161</v>
      </c>
      <c r="D719">
        <v>1023</v>
      </c>
      <c r="E719">
        <v>1.39</v>
      </c>
    </row>
    <row r="720" spans="2:5" x14ac:dyDescent="0.3">
      <c r="B720" s="1">
        <v>42363</v>
      </c>
      <c r="C720">
        <v>0</v>
      </c>
      <c r="D720">
        <v>1023</v>
      </c>
      <c r="E720">
        <v>1.39</v>
      </c>
    </row>
    <row r="721" spans="2:5" x14ac:dyDescent="0.3">
      <c r="B721" s="1">
        <v>42364</v>
      </c>
      <c r="C721">
        <v>212</v>
      </c>
      <c r="D721">
        <v>811</v>
      </c>
      <c r="E721">
        <v>1.39</v>
      </c>
    </row>
    <row r="722" spans="2:5" x14ac:dyDescent="0.3">
      <c r="B722" s="1">
        <v>42365</v>
      </c>
      <c r="C722">
        <v>106</v>
      </c>
      <c r="D722">
        <v>705</v>
      </c>
      <c r="E722">
        <v>1.39</v>
      </c>
    </row>
    <row r="723" spans="2:5" x14ac:dyDescent="0.3">
      <c r="B723" s="1">
        <v>42366</v>
      </c>
      <c r="C723">
        <v>100</v>
      </c>
      <c r="D723">
        <v>604</v>
      </c>
      <c r="E723">
        <v>1.39</v>
      </c>
    </row>
    <row r="724" spans="2:5" x14ac:dyDescent="0.3">
      <c r="B724" s="1">
        <v>42367</v>
      </c>
      <c r="C724">
        <v>9</v>
      </c>
      <c r="D724">
        <v>595</v>
      </c>
      <c r="E724">
        <v>1.39</v>
      </c>
    </row>
    <row r="725" spans="2:5" x14ac:dyDescent="0.3">
      <c r="B725" s="1">
        <v>42368</v>
      </c>
      <c r="C725">
        <v>0</v>
      </c>
      <c r="D725">
        <v>595</v>
      </c>
      <c r="E725">
        <v>1.39</v>
      </c>
    </row>
    <row r="726" spans="2:5" x14ac:dyDescent="0.3">
      <c r="B726" s="1">
        <v>42369</v>
      </c>
      <c r="C726">
        <v>0</v>
      </c>
      <c r="D726">
        <v>595</v>
      </c>
      <c r="E726">
        <v>1.39</v>
      </c>
    </row>
    <row r="727" spans="2:5" x14ac:dyDescent="0.3">
      <c r="B727" s="1">
        <v>42370</v>
      </c>
      <c r="C727">
        <v>0</v>
      </c>
      <c r="D727">
        <v>595</v>
      </c>
      <c r="E727">
        <v>1.39</v>
      </c>
    </row>
    <row r="728" spans="2:5" x14ac:dyDescent="0.3">
      <c r="B728" s="1">
        <v>42371</v>
      </c>
      <c r="C728">
        <v>3</v>
      </c>
      <c r="D728">
        <v>592</v>
      </c>
      <c r="E728">
        <v>1.39</v>
      </c>
    </row>
    <row r="729" spans="2:5" x14ac:dyDescent="0.3">
      <c r="B729" s="1">
        <v>42372</v>
      </c>
      <c r="C729">
        <v>0</v>
      </c>
      <c r="D729">
        <v>592</v>
      </c>
      <c r="E729">
        <v>2.29</v>
      </c>
    </row>
    <row r="730" spans="2:5" x14ac:dyDescent="0.3">
      <c r="B730" s="1">
        <v>42373</v>
      </c>
      <c r="C730">
        <v>0</v>
      </c>
      <c r="D730">
        <v>592</v>
      </c>
      <c r="E730">
        <v>1.46</v>
      </c>
    </row>
    <row r="731" spans="2:5" x14ac:dyDescent="0.3">
      <c r="B731" s="1">
        <v>42374</v>
      </c>
      <c r="C731">
        <v>3</v>
      </c>
      <c r="D731">
        <v>589</v>
      </c>
      <c r="E731">
        <v>1.46</v>
      </c>
    </row>
    <row r="732" spans="2:5" x14ac:dyDescent="0.3">
      <c r="B732" s="1">
        <v>42375</v>
      </c>
      <c r="C732">
        <v>3</v>
      </c>
      <c r="D732">
        <v>586</v>
      </c>
      <c r="E732">
        <v>1.46</v>
      </c>
    </row>
    <row r="733" spans="2:5" x14ac:dyDescent="0.3">
      <c r="B733" s="1">
        <v>42376</v>
      </c>
      <c r="C733">
        <v>0</v>
      </c>
      <c r="D733">
        <v>586</v>
      </c>
      <c r="E733">
        <v>1.46</v>
      </c>
    </row>
    <row r="734" spans="2:5" x14ac:dyDescent="0.3">
      <c r="B734" s="1">
        <v>42377</v>
      </c>
      <c r="C734">
        <v>2</v>
      </c>
      <c r="D734">
        <v>584</v>
      </c>
      <c r="E734">
        <v>1.46</v>
      </c>
    </row>
    <row r="735" spans="2:5" x14ac:dyDescent="0.3">
      <c r="B735" s="1">
        <v>42378</v>
      </c>
      <c r="C735">
        <v>0</v>
      </c>
      <c r="D735">
        <v>584</v>
      </c>
      <c r="E735">
        <v>0</v>
      </c>
    </row>
    <row r="736" spans="2:5" x14ac:dyDescent="0.3">
      <c r="B736" s="1">
        <v>42379</v>
      </c>
      <c r="C736">
        <v>3</v>
      </c>
      <c r="D736">
        <v>581</v>
      </c>
      <c r="E736">
        <v>1.46</v>
      </c>
    </row>
    <row r="737" spans="2:5" x14ac:dyDescent="0.3">
      <c r="B737" s="1">
        <v>42380</v>
      </c>
      <c r="C737">
        <v>0</v>
      </c>
      <c r="D737">
        <v>581</v>
      </c>
      <c r="E737">
        <v>1.46</v>
      </c>
    </row>
    <row r="738" spans="2:5" x14ac:dyDescent="0.3">
      <c r="B738" s="1">
        <v>42381</v>
      </c>
      <c r="C738">
        <v>103</v>
      </c>
      <c r="D738">
        <v>478</v>
      </c>
      <c r="E738">
        <v>1.46</v>
      </c>
    </row>
    <row r="739" spans="2:5" x14ac:dyDescent="0.3">
      <c r="B739" s="1">
        <v>42382</v>
      </c>
      <c r="C739">
        <v>164</v>
      </c>
      <c r="D739">
        <v>314</v>
      </c>
      <c r="E739">
        <v>1.46</v>
      </c>
    </row>
    <row r="740" spans="2:5" x14ac:dyDescent="0.3">
      <c r="B740" s="1">
        <v>42383</v>
      </c>
      <c r="C740">
        <v>118</v>
      </c>
      <c r="D740">
        <v>196</v>
      </c>
      <c r="E740">
        <v>1.46</v>
      </c>
    </row>
    <row r="741" spans="2:5" x14ac:dyDescent="0.3">
      <c r="B741" s="1">
        <v>42384</v>
      </c>
      <c r="C741">
        <v>65</v>
      </c>
      <c r="D741">
        <v>131</v>
      </c>
      <c r="E741">
        <v>1.46</v>
      </c>
    </row>
    <row r="742" spans="2:5" x14ac:dyDescent="0.3">
      <c r="B742" s="1">
        <v>42385</v>
      </c>
      <c r="C742">
        <v>24</v>
      </c>
      <c r="D742">
        <v>107</v>
      </c>
      <c r="E742">
        <v>1.46</v>
      </c>
    </row>
    <row r="743" spans="2:5" x14ac:dyDescent="0.3">
      <c r="B743" s="1">
        <v>42386</v>
      </c>
      <c r="C743">
        <v>0</v>
      </c>
      <c r="D743">
        <v>107</v>
      </c>
      <c r="E743">
        <v>0</v>
      </c>
    </row>
    <row r="744" spans="2:5" x14ac:dyDescent="0.3">
      <c r="B744" s="1">
        <v>42387</v>
      </c>
      <c r="C744">
        <v>1</v>
      </c>
      <c r="D744">
        <v>106</v>
      </c>
      <c r="E744">
        <v>1.46</v>
      </c>
    </row>
    <row r="745" spans="2:5" x14ac:dyDescent="0.3">
      <c r="B745" s="1">
        <v>42388</v>
      </c>
      <c r="C745">
        <v>0</v>
      </c>
      <c r="D745">
        <v>106</v>
      </c>
      <c r="E745">
        <v>1.46</v>
      </c>
    </row>
    <row r="746" spans="2:5" x14ac:dyDescent="0.3">
      <c r="B746" s="1">
        <v>42389</v>
      </c>
      <c r="C746">
        <v>1</v>
      </c>
      <c r="D746">
        <v>105</v>
      </c>
      <c r="E746">
        <v>1.46</v>
      </c>
    </row>
    <row r="747" spans="2:5" x14ac:dyDescent="0.3">
      <c r="B747" s="1">
        <v>42390</v>
      </c>
      <c r="C747">
        <v>60</v>
      </c>
      <c r="D747">
        <v>3213</v>
      </c>
      <c r="E747">
        <v>1.46</v>
      </c>
    </row>
    <row r="748" spans="2:5" x14ac:dyDescent="0.3">
      <c r="B748" s="1">
        <v>42391</v>
      </c>
      <c r="C748">
        <v>103</v>
      </c>
      <c r="D748">
        <v>3110</v>
      </c>
      <c r="E748">
        <v>1.35</v>
      </c>
    </row>
    <row r="749" spans="2:5" x14ac:dyDescent="0.3">
      <c r="B749" s="1">
        <v>42392</v>
      </c>
      <c r="C749">
        <v>263</v>
      </c>
      <c r="D749">
        <v>2847</v>
      </c>
      <c r="E749">
        <v>1.39</v>
      </c>
    </row>
    <row r="750" spans="2:5" x14ac:dyDescent="0.3">
      <c r="B750" s="1">
        <v>42393</v>
      </c>
      <c r="C750">
        <v>189</v>
      </c>
      <c r="D750">
        <v>2658</v>
      </c>
      <c r="E750">
        <v>1.39</v>
      </c>
    </row>
    <row r="751" spans="2:5" x14ac:dyDescent="0.3">
      <c r="B751" s="1">
        <v>42394</v>
      </c>
      <c r="C751">
        <v>197</v>
      </c>
      <c r="D751">
        <v>2461</v>
      </c>
      <c r="E751">
        <v>1.39</v>
      </c>
    </row>
    <row r="752" spans="2:5" x14ac:dyDescent="0.3">
      <c r="B752" s="1">
        <v>42395</v>
      </c>
      <c r="C752">
        <v>105</v>
      </c>
      <c r="D752">
        <v>2356</v>
      </c>
      <c r="E752">
        <v>1.46</v>
      </c>
    </row>
    <row r="753" spans="2:5" x14ac:dyDescent="0.3">
      <c r="B753" s="1">
        <v>42396</v>
      </c>
      <c r="C753">
        <v>129</v>
      </c>
      <c r="D753">
        <v>2227</v>
      </c>
      <c r="E753">
        <v>1.46</v>
      </c>
    </row>
    <row r="754" spans="2:5" x14ac:dyDescent="0.3">
      <c r="B754" s="1">
        <v>42397</v>
      </c>
      <c r="C754">
        <v>144</v>
      </c>
      <c r="D754">
        <v>2083</v>
      </c>
      <c r="E754">
        <v>1.46</v>
      </c>
    </row>
    <row r="755" spans="2:5" x14ac:dyDescent="0.3">
      <c r="B755" s="1">
        <v>42398</v>
      </c>
      <c r="C755">
        <v>173</v>
      </c>
      <c r="D755">
        <v>1910</v>
      </c>
      <c r="E755">
        <v>1.79</v>
      </c>
    </row>
    <row r="756" spans="2:5" x14ac:dyDescent="0.3">
      <c r="B756" s="1">
        <v>42399</v>
      </c>
      <c r="C756">
        <v>293</v>
      </c>
      <c r="D756">
        <v>1617</v>
      </c>
      <c r="E756">
        <v>1.79</v>
      </c>
    </row>
    <row r="757" spans="2:5" x14ac:dyDescent="0.3">
      <c r="B757" s="1">
        <v>42400</v>
      </c>
      <c r="C757">
        <v>219</v>
      </c>
      <c r="D757">
        <v>1398</v>
      </c>
      <c r="E757">
        <v>1.79</v>
      </c>
    </row>
    <row r="758" spans="2:5" x14ac:dyDescent="0.3">
      <c r="B758" s="1">
        <v>42401</v>
      </c>
      <c r="C758">
        <v>131</v>
      </c>
      <c r="D758">
        <v>1267</v>
      </c>
      <c r="E758">
        <v>1.79</v>
      </c>
    </row>
    <row r="759" spans="2:5" x14ac:dyDescent="0.3">
      <c r="B759" s="1">
        <v>42402</v>
      </c>
      <c r="C759">
        <v>184</v>
      </c>
      <c r="D759">
        <v>1083</v>
      </c>
      <c r="E759">
        <v>1.79</v>
      </c>
    </row>
    <row r="760" spans="2:5" x14ac:dyDescent="0.3">
      <c r="B760" s="1">
        <v>42403</v>
      </c>
      <c r="C760">
        <v>266</v>
      </c>
      <c r="D760">
        <v>817</v>
      </c>
      <c r="E760">
        <v>1.79</v>
      </c>
    </row>
    <row r="761" spans="2:5" x14ac:dyDescent="0.3">
      <c r="B761" s="1">
        <v>42404</v>
      </c>
      <c r="C761">
        <v>98</v>
      </c>
      <c r="D761">
        <v>815</v>
      </c>
      <c r="E761">
        <v>2.1800000000000002</v>
      </c>
    </row>
    <row r="762" spans="2:5" x14ac:dyDescent="0.3">
      <c r="B762" s="1">
        <v>42405</v>
      </c>
      <c r="C762">
        <v>67</v>
      </c>
      <c r="D762">
        <v>1420</v>
      </c>
      <c r="E762">
        <v>2.29</v>
      </c>
    </row>
    <row r="763" spans="2:5" x14ac:dyDescent="0.3">
      <c r="B763" s="1">
        <v>42406</v>
      </c>
      <c r="C763">
        <v>85</v>
      </c>
      <c r="D763">
        <v>1335</v>
      </c>
      <c r="E763">
        <v>2.29</v>
      </c>
    </row>
    <row r="764" spans="2:5" x14ac:dyDescent="0.3">
      <c r="B764" s="1">
        <v>42407</v>
      </c>
      <c r="C764">
        <v>78</v>
      </c>
      <c r="D764">
        <v>1257</v>
      </c>
      <c r="E764">
        <v>2.29</v>
      </c>
    </row>
    <row r="765" spans="2:5" x14ac:dyDescent="0.3">
      <c r="B765" s="1">
        <v>42408</v>
      </c>
      <c r="C765">
        <v>71</v>
      </c>
      <c r="D765">
        <v>1185</v>
      </c>
      <c r="E765">
        <v>2.19</v>
      </c>
    </row>
    <row r="766" spans="2:5" x14ac:dyDescent="0.3">
      <c r="B766" s="1">
        <v>42409</v>
      </c>
      <c r="C766">
        <v>113</v>
      </c>
      <c r="D766">
        <v>1072</v>
      </c>
      <c r="E766">
        <v>2.19</v>
      </c>
    </row>
    <row r="767" spans="2:5" x14ac:dyDescent="0.3">
      <c r="B767" s="1">
        <v>42410</v>
      </c>
      <c r="C767">
        <v>138</v>
      </c>
      <c r="D767">
        <v>1894</v>
      </c>
      <c r="E767">
        <v>2.19</v>
      </c>
    </row>
    <row r="768" spans="2:5" x14ac:dyDescent="0.3">
      <c r="B768" s="1">
        <v>42411</v>
      </c>
      <c r="C768">
        <v>98</v>
      </c>
      <c r="D768">
        <v>1796</v>
      </c>
      <c r="E768">
        <v>2.19</v>
      </c>
    </row>
    <row r="769" spans="2:5" x14ac:dyDescent="0.3">
      <c r="B769" s="1">
        <v>42412</v>
      </c>
      <c r="C769">
        <v>96</v>
      </c>
      <c r="D769">
        <v>1700</v>
      </c>
      <c r="E769">
        <v>2.19</v>
      </c>
    </row>
    <row r="770" spans="2:5" x14ac:dyDescent="0.3">
      <c r="B770" s="1">
        <v>42413</v>
      </c>
      <c r="C770">
        <v>190</v>
      </c>
      <c r="D770">
        <v>1510</v>
      </c>
      <c r="E770">
        <v>2.19</v>
      </c>
    </row>
    <row r="771" spans="2:5" x14ac:dyDescent="0.3">
      <c r="B771" s="1">
        <v>42414</v>
      </c>
      <c r="C771">
        <v>105</v>
      </c>
      <c r="D771">
        <v>1510</v>
      </c>
      <c r="E771">
        <v>2.19</v>
      </c>
    </row>
    <row r="772" spans="2:5" x14ac:dyDescent="0.3">
      <c r="B772" s="1">
        <v>42415</v>
      </c>
      <c r="C772">
        <v>25</v>
      </c>
      <c r="D772">
        <v>1510</v>
      </c>
      <c r="E772">
        <v>2.19</v>
      </c>
    </row>
    <row r="773" spans="2:5" x14ac:dyDescent="0.3">
      <c r="B773" s="1">
        <v>42416</v>
      </c>
      <c r="C773">
        <v>47</v>
      </c>
      <c r="D773">
        <v>1909</v>
      </c>
      <c r="E773">
        <v>2.19</v>
      </c>
    </row>
    <row r="774" spans="2:5" x14ac:dyDescent="0.3">
      <c r="B774" s="1">
        <v>42417</v>
      </c>
      <c r="C774">
        <v>63</v>
      </c>
      <c r="D774">
        <v>1845</v>
      </c>
      <c r="E774">
        <v>2.19</v>
      </c>
    </row>
    <row r="775" spans="2:5" x14ac:dyDescent="0.3">
      <c r="B775" s="1">
        <v>42418</v>
      </c>
      <c r="C775">
        <v>39</v>
      </c>
      <c r="D775">
        <v>1806</v>
      </c>
      <c r="E775">
        <v>2.19</v>
      </c>
    </row>
    <row r="776" spans="2:5" x14ac:dyDescent="0.3">
      <c r="B776" s="1">
        <v>42419</v>
      </c>
      <c r="C776">
        <v>35</v>
      </c>
      <c r="D776">
        <v>1771</v>
      </c>
      <c r="E776">
        <v>2.19</v>
      </c>
    </row>
    <row r="777" spans="2:5" x14ac:dyDescent="0.3">
      <c r="B777" s="1">
        <v>42420</v>
      </c>
      <c r="C777">
        <v>77</v>
      </c>
      <c r="D777">
        <v>1982</v>
      </c>
      <c r="E777">
        <v>2.19</v>
      </c>
    </row>
    <row r="778" spans="2:5" x14ac:dyDescent="0.3">
      <c r="B778" s="1">
        <v>42421</v>
      </c>
      <c r="C778">
        <v>60</v>
      </c>
      <c r="D778">
        <v>1922</v>
      </c>
      <c r="E778">
        <v>2.19</v>
      </c>
    </row>
    <row r="779" spans="2:5" x14ac:dyDescent="0.3">
      <c r="B779" s="1">
        <v>42422</v>
      </c>
      <c r="C779">
        <v>52</v>
      </c>
      <c r="D779">
        <v>1870</v>
      </c>
      <c r="E779">
        <v>2.19</v>
      </c>
    </row>
    <row r="780" spans="2:5" x14ac:dyDescent="0.3">
      <c r="B780" s="1">
        <v>42423</v>
      </c>
      <c r="C780">
        <v>51</v>
      </c>
      <c r="D780">
        <v>1819</v>
      </c>
      <c r="E780">
        <v>2.19</v>
      </c>
    </row>
    <row r="781" spans="2:5" x14ac:dyDescent="0.3">
      <c r="B781" s="1">
        <v>42424</v>
      </c>
      <c r="C781">
        <v>37</v>
      </c>
      <c r="D781">
        <v>1782</v>
      </c>
      <c r="E781">
        <v>2.19</v>
      </c>
    </row>
    <row r="782" spans="2:5" x14ac:dyDescent="0.3">
      <c r="B782" s="1">
        <v>42425</v>
      </c>
      <c r="C782">
        <v>42</v>
      </c>
      <c r="D782">
        <v>1740</v>
      </c>
      <c r="E782">
        <v>2.19</v>
      </c>
    </row>
    <row r="783" spans="2:5" x14ac:dyDescent="0.3">
      <c r="B783" s="1">
        <v>42426</v>
      </c>
      <c r="C783">
        <v>89</v>
      </c>
      <c r="D783">
        <v>1651</v>
      </c>
      <c r="E783">
        <v>2.19</v>
      </c>
    </row>
    <row r="784" spans="2:5" x14ac:dyDescent="0.3">
      <c r="B784" s="1">
        <v>42427</v>
      </c>
      <c r="C784">
        <v>217</v>
      </c>
      <c r="D784">
        <v>1367</v>
      </c>
      <c r="E784">
        <v>2.19</v>
      </c>
    </row>
    <row r="785" spans="2:5" x14ac:dyDescent="0.3">
      <c r="B785" s="1">
        <v>42428</v>
      </c>
      <c r="C785">
        <v>197</v>
      </c>
      <c r="D785">
        <v>1170</v>
      </c>
      <c r="E785">
        <v>2.19</v>
      </c>
    </row>
    <row r="786" spans="2:5" x14ac:dyDescent="0.3">
      <c r="B786" s="1">
        <v>42429</v>
      </c>
      <c r="C786">
        <v>81</v>
      </c>
      <c r="D786">
        <v>1089</v>
      </c>
      <c r="E786">
        <v>2.19</v>
      </c>
    </row>
    <row r="787" spans="2:5" x14ac:dyDescent="0.3">
      <c r="B787" s="1">
        <v>42430</v>
      </c>
      <c r="C787">
        <v>58</v>
      </c>
      <c r="D787">
        <v>1607</v>
      </c>
      <c r="E787">
        <v>2.19</v>
      </c>
    </row>
    <row r="788" spans="2:5" x14ac:dyDescent="0.3">
      <c r="B788" s="1">
        <v>42431</v>
      </c>
      <c r="C788">
        <v>120</v>
      </c>
      <c r="D788">
        <v>1487</v>
      </c>
      <c r="E788">
        <v>2.19</v>
      </c>
    </row>
    <row r="789" spans="2:5" x14ac:dyDescent="0.3">
      <c r="B789" s="1">
        <v>42432</v>
      </c>
      <c r="C789">
        <v>64</v>
      </c>
      <c r="D789">
        <v>1423</v>
      </c>
      <c r="E789">
        <v>2.19</v>
      </c>
    </row>
    <row r="790" spans="2:5" x14ac:dyDescent="0.3">
      <c r="B790" s="1">
        <v>42433</v>
      </c>
      <c r="C790">
        <v>64</v>
      </c>
      <c r="D790">
        <v>1743</v>
      </c>
      <c r="E790">
        <v>2.59</v>
      </c>
    </row>
    <row r="791" spans="2:5" x14ac:dyDescent="0.3">
      <c r="B791" s="1">
        <v>42434</v>
      </c>
      <c r="C791">
        <v>76</v>
      </c>
      <c r="D791">
        <v>1667</v>
      </c>
      <c r="E791">
        <v>2.59</v>
      </c>
    </row>
    <row r="792" spans="2:5" x14ac:dyDescent="0.3">
      <c r="B792" s="1">
        <v>42435</v>
      </c>
      <c r="C792">
        <v>86</v>
      </c>
      <c r="D792">
        <v>1581</v>
      </c>
      <c r="E792">
        <v>2.59</v>
      </c>
    </row>
    <row r="793" spans="2:5" x14ac:dyDescent="0.3">
      <c r="B793" s="1">
        <v>42436</v>
      </c>
      <c r="C793">
        <v>98</v>
      </c>
      <c r="D793">
        <v>1867</v>
      </c>
      <c r="E793">
        <v>2.59</v>
      </c>
    </row>
    <row r="794" spans="2:5" x14ac:dyDescent="0.3">
      <c r="B794" s="1">
        <v>42437</v>
      </c>
      <c r="C794">
        <v>53</v>
      </c>
      <c r="D794">
        <v>1814</v>
      </c>
      <c r="E794">
        <v>2.59</v>
      </c>
    </row>
    <row r="795" spans="2:5" x14ac:dyDescent="0.3">
      <c r="B795" s="1">
        <v>42438</v>
      </c>
      <c r="C795">
        <v>38</v>
      </c>
      <c r="D795">
        <v>1774</v>
      </c>
      <c r="E795">
        <v>2.59</v>
      </c>
    </row>
    <row r="796" spans="2:5" x14ac:dyDescent="0.3">
      <c r="B796" s="1">
        <v>42439</v>
      </c>
      <c r="C796">
        <v>46</v>
      </c>
      <c r="D796">
        <v>1728</v>
      </c>
      <c r="E796">
        <v>2.19</v>
      </c>
    </row>
    <row r="797" spans="2:5" x14ac:dyDescent="0.3">
      <c r="B797" s="1">
        <v>42440</v>
      </c>
      <c r="C797">
        <v>45</v>
      </c>
      <c r="D797">
        <v>1779</v>
      </c>
      <c r="E797">
        <v>2.19</v>
      </c>
    </row>
    <row r="798" spans="2:5" x14ac:dyDescent="0.3">
      <c r="B798" s="1">
        <v>42441</v>
      </c>
      <c r="C798">
        <v>67</v>
      </c>
      <c r="D798">
        <v>1712</v>
      </c>
      <c r="E798">
        <v>2.19</v>
      </c>
    </row>
    <row r="799" spans="2:5" x14ac:dyDescent="0.3">
      <c r="B799" s="1">
        <v>42442</v>
      </c>
      <c r="C799">
        <v>52</v>
      </c>
      <c r="D799">
        <v>1660</v>
      </c>
      <c r="E799">
        <v>2.19</v>
      </c>
    </row>
    <row r="800" spans="2:5" x14ac:dyDescent="0.3">
      <c r="B800" s="1">
        <v>42443</v>
      </c>
      <c r="C800">
        <v>24</v>
      </c>
      <c r="D800">
        <v>1825</v>
      </c>
      <c r="E800">
        <v>2.19</v>
      </c>
    </row>
    <row r="801" spans="2:5" x14ac:dyDescent="0.3">
      <c r="B801" s="1">
        <v>42444</v>
      </c>
      <c r="C801">
        <v>51</v>
      </c>
      <c r="D801">
        <v>1774</v>
      </c>
      <c r="E801">
        <v>2.19</v>
      </c>
    </row>
    <row r="802" spans="2:5" x14ac:dyDescent="0.3">
      <c r="B802" s="1">
        <v>42445</v>
      </c>
      <c r="C802">
        <v>127</v>
      </c>
      <c r="D802">
        <v>1647</v>
      </c>
      <c r="E802">
        <v>2.19</v>
      </c>
    </row>
    <row r="803" spans="2:5" x14ac:dyDescent="0.3">
      <c r="B803" s="1">
        <v>42446</v>
      </c>
      <c r="C803">
        <v>75</v>
      </c>
      <c r="D803">
        <v>1572</v>
      </c>
      <c r="E803">
        <v>2.19</v>
      </c>
    </row>
    <row r="804" spans="2:5" x14ac:dyDescent="0.3">
      <c r="B804" s="1">
        <v>42447</v>
      </c>
      <c r="C804">
        <v>62</v>
      </c>
      <c r="D804">
        <v>1510</v>
      </c>
      <c r="E804">
        <v>2.19</v>
      </c>
    </row>
    <row r="805" spans="2:5" x14ac:dyDescent="0.3">
      <c r="B805" s="1">
        <v>42448</v>
      </c>
      <c r="C805">
        <v>128</v>
      </c>
      <c r="D805">
        <v>1478</v>
      </c>
      <c r="E805">
        <v>1.99</v>
      </c>
    </row>
    <row r="806" spans="2:5" x14ac:dyDescent="0.3">
      <c r="B806" s="1">
        <v>42449</v>
      </c>
      <c r="C806">
        <v>138</v>
      </c>
      <c r="D806">
        <v>1340</v>
      </c>
      <c r="E806">
        <v>1.99</v>
      </c>
    </row>
    <row r="807" spans="2:5" x14ac:dyDescent="0.3">
      <c r="B807" s="1">
        <v>42450</v>
      </c>
      <c r="C807">
        <v>74</v>
      </c>
      <c r="D807">
        <v>1554</v>
      </c>
      <c r="E807">
        <v>1.99</v>
      </c>
    </row>
    <row r="808" spans="2:5" x14ac:dyDescent="0.3">
      <c r="B808" s="1">
        <v>42451</v>
      </c>
      <c r="C808">
        <v>73</v>
      </c>
      <c r="D808">
        <v>1480</v>
      </c>
      <c r="E808">
        <v>2.59</v>
      </c>
    </row>
    <row r="809" spans="2:5" x14ac:dyDescent="0.3">
      <c r="B809" s="1">
        <v>42452</v>
      </c>
      <c r="C809">
        <v>100</v>
      </c>
      <c r="D809">
        <v>1380</v>
      </c>
      <c r="E809">
        <v>2.59</v>
      </c>
    </row>
    <row r="810" spans="2:5" x14ac:dyDescent="0.3">
      <c r="B810" s="1">
        <v>42453</v>
      </c>
      <c r="C810">
        <v>71</v>
      </c>
      <c r="D810">
        <v>1501</v>
      </c>
      <c r="E810">
        <v>2.59</v>
      </c>
    </row>
    <row r="811" spans="2:5" x14ac:dyDescent="0.3">
      <c r="B811" s="1">
        <v>42454</v>
      </c>
      <c r="C811">
        <v>99</v>
      </c>
      <c r="D811">
        <v>1402</v>
      </c>
      <c r="E811">
        <v>2.59</v>
      </c>
    </row>
    <row r="812" spans="2:5" x14ac:dyDescent="0.3">
      <c r="B812" s="1">
        <v>42455</v>
      </c>
      <c r="C812">
        <v>102</v>
      </c>
      <c r="D812">
        <v>1396</v>
      </c>
      <c r="E812">
        <v>2.59</v>
      </c>
    </row>
    <row r="813" spans="2:5" x14ac:dyDescent="0.3">
      <c r="B813" s="1">
        <v>42456</v>
      </c>
      <c r="C813">
        <v>57</v>
      </c>
      <c r="D813">
        <v>1339</v>
      </c>
      <c r="E813">
        <v>2.59</v>
      </c>
    </row>
    <row r="814" spans="2:5" x14ac:dyDescent="0.3">
      <c r="B814" s="1">
        <v>42457</v>
      </c>
      <c r="C814">
        <v>23</v>
      </c>
      <c r="D814">
        <v>1507</v>
      </c>
      <c r="E814">
        <v>2.59</v>
      </c>
    </row>
    <row r="815" spans="2:5" x14ac:dyDescent="0.3">
      <c r="B815" s="1">
        <v>42458</v>
      </c>
      <c r="C815">
        <v>35</v>
      </c>
      <c r="D815">
        <v>1760</v>
      </c>
      <c r="E815">
        <v>2.59</v>
      </c>
    </row>
    <row r="816" spans="2:5" x14ac:dyDescent="0.3">
      <c r="B816" s="1">
        <v>42459</v>
      </c>
      <c r="C816">
        <v>59</v>
      </c>
      <c r="D816">
        <v>1701</v>
      </c>
      <c r="E816">
        <v>2.59</v>
      </c>
    </row>
    <row r="817" spans="2:5" x14ac:dyDescent="0.3">
      <c r="B817" s="1">
        <v>42460</v>
      </c>
      <c r="C817">
        <v>41</v>
      </c>
      <c r="D817">
        <v>1660</v>
      </c>
      <c r="E817">
        <v>2.59</v>
      </c>
    </row>
    <row r="818" spans="2:5" x14ac:dyDescent="0.3">
      <c r="B818" s="1">
        <v>42461</v>
      </c>
      <c r="C818">
        <v>68</v>
      </c>
      <c r="D818">
        <v>1592</v>
      </c>
      <c r="E818">
        <v>2.59</v>
      </c>
    </row>
    <row r="819" spans="2:5" x14ac:dyDescent="0.3">
      <c r="B819" s="1">
        <v>42462</v>
      </c>
      <c r="C819">
        <v>84</v>
      </c>
      <c r="D819">
        <v>1508</v>
      </c>
      <c r="E819">
        <v>2.59</v>
      </c>
    </row>
    <row r="820" spans="2:5" x14ac:dyDescent="0.3">
      <c r="B820" s="1">
        <v>42463</v>
      </c>
      <c r="C820">
        <v>42</v>
      </c>
      <c r="D820">
        <v>1466</v>
      </c>
      <c r="E820">
        <v>2.59</v>
      </c>
    </row>
    <row r="821" spans="2:5" x14ac:dyDescent="0.3">
      <c r="B821" s="1">
        <v>42464</v>
      </c>
      <c r="C821">
        <v>95</v>
      </c>
      <c r="D821">
        <v>1659</v>
      </c>
      <c r="E821">
        <v>2.59</v>
      </c>
    </row>
    <row r="822" spans="2:5" x14ac:dyDescent="0.3">
      <c r="B822" s="1">
        <v>42465</v>
      </c>
      <c r="C822">
        <v>85</v>
      </c>
      <c r="D822">
        <v>1574</v>
      </c>
      <c r="E822">
        <v>2.59</v>
      </c>
    </row>
    <row r="823" spans="2:5" x14ac:dyDescent="0.3">
      <c r="B823" s="1">
        <v>42466</v>
      </c>
      <c r="C823">
        <v>102</v>
      </c>
      <c r="D823">
        <v>1472</v>
      </c>
      <c r="E823">
        <v>2.59</v>
      </c>
    </row>
    <row r="824" spans="2:5" x14ac:dyDescent="0.3">
      <c r="B824" s="1">
        <v>42467</v>
      </c>
      <c r="C824">
        <v>111</v>
      </c>
      <c r="D824">
        <v>1457</v>
      </c>
      <c r="E824">
        <v>2.59</v>
      </c>
    </row>
    <row r="825" spans="2:5" x14ac:dyDescent="0.3">
      <c r="B825" s="1">
        <v>42468</v>
      </c>
      <c r="C825">
        <v>113</v>
      </c>
      <c r="D825">
        <v>1344</v>
      </c>
      <c r="E825">
        <v>2.59</v>
      </c>
    </row>
    <row r="826" spans="2:5" x14ac:dyDescent="0.3">
      <c r="B826" s="1">
        <v>42469</v>
      </c>
      <c r="C826">
        <v>208</v>
      </c>
      <c r="D826">
        <v>1136</v>
      </c>
      <c r="E826">
        <v>2.59</v>
      </c>
    </row>
    <row r="827" spans="2:5" x14ac:dyDescent="0.3">
      <c r="B827" s="1">
        <v>42470</v>
      </c>
      <c r="C827">
        <v>148</v>
      </c>
      <c r="D827">
        <v>988</v>
      </c>
      <c r="E827">
        <v>2.59</v>
      </c>
    </row>
    <row r="828" spans="2:5" x14ac:dyDescent="0.3">
      <c r="B828" s="1">
        <v>42471</v>
      </c>
      <c r="C828">
        <v>123</v>
      </c>
      <c r="D828">
        <v>2017</v>
      </c>
      <c r="E828">
        <v>2.59</v>
      </c>
    </row>
    <row r="829" spans="2:5" x14ac:dyDescent="0.3">
      <c r="B829" s="1">
        <v>42472</v>
      </c>
      <c r="C829">
        <v>62</v>
      </c>
      <c r="D829">
        <v>1955</v>
      </c>
      <c r="E829">
        <v>2.59</v>
      </c>
    </row>
    <row r="830" spans="2:5" x14ac:dyDescent="0.3">
      <c r="B830" s="1">
        <v>42473</v>
      </c>
      <c r="C830">
        <v>129</v>
      </c>
      <c r="D830">
        <v>1825</v>
      </c>
      <c r="E830">
        <v>2.59</v>
      </c>
    </row>
    <row r="831" spans="2:5" x14ac:dyDescent="0.3">
      <c r="B831" s="1">
        <v>42474</v>
      </c>
      <c r="C831">
        <v>102</v>
      </c>
      <c r="D831">
        <v>1723</v>
      </c>
      <c r="E831">
        <v>2.59</v>
      </c>
    </row>
    <row r="832" spans="2:5" x14ac:dyDescent="0.3">
      <c r="B832" s="1">
        <v>42475</v>
      </c>
      <c r="C832">
        <v>110</v>
      </c>
      <c r="D832">
        <v>3917</v>
      </c>
      <c r="E832">
        <v>2.59</v>
      </c>
    </row>
    <row r="833" spans="2:5" x14ac:dyDescent="0.3">
      <c r="B833" s="1">
        <v>42476</v>
      </c>
      <c r="C833">
        <v>202</v>
      </c>
      <c r="D833">
        <v>3715</v>
      </c>
      <c r="E833">
        <v>2.59</v>
      </c>
    </row>
    <row r="834" spans="2:5" x14ac:dyDescent="0.3">
      <c r="B834" s="1">
        <v>42477</v>
      </c>
      <c r="C834">
        <v>144</v>
      </c>
      <c r="D834">
        <v>3571</v>
      </c>
      <c r="E834">
        <v>2.59</v>
      </c>
    </row>
    <row r="835" spans="2:5" x14ac:dyDescent="0.3">
      <c r="B835" s="1">
        <v>42478</v>
      </c>
      <c r="C835">
        <v>84</v>
      </c>
      <c r="D835">
        <v>3487</v>
      </c>
      <c r="E835">
        <v>2.59</v>
      </c>
    </row>
    <row r="836" spans="2:5" x14ac:dyDescent="0.3">
      <c r="B836" s="1">
        <v>42479</v>
      </c>
      <c r="C836">
        <v>127</v>
      </c>
      <c r="D836">
        <v>3360</v>
      </c>
      <c r="E836">
        <v>1.89</v>
      </c>
    </row>
    <row r="837" spans="2:5" x14ac:dyDescent="0.3">
      <c r="B837" s="1">
        <v>42480</v>
      </c>
      <c r="C837">
        <v>181</v>
      </c>
      <c r="D837">
        <v>3179</v>
      </c>
      <c r="E837">
        <v>1.89</v>
      </c>
    </row>
    <row r="838" spans="2:5" x14ac:dyDescent="0.3">
      <c r="B838" s="1">
        <v>42481</v>
      </c>
      <c r="C838">
        <v>268</v>
      </c>
      <c r="D838">
        <v>2911</v>
      </c>
      <c r="E838">
        <v>1.89</v>
      </c>
    </row>
    <row r="839" spans="2:5" x14ac:dyDescent="0.3">
      <c r="B839" s="1">
        <v>42482</v>
      </c>
      <c r="C839">
        <v>278</v>
      </c>
      <c r="D839">
        <v>2636</v>
      </c>
      <c r="E839">
        <v>1.89</v>
      </c>
    </row>
    <row r="840" spans="2:5" x14ac:dyDescent="0.3">
      <c r="B840" s="1">
        <v>42483</v>
      </c>
      <c r="C840">
        <v>234</v>
      </c>
      <c r="D840">
        <v>2402</v>
      </c>
      <c r="E840">
        <v>1.89</v>
      </c>
    </row>
    <row r="841" spans="2:5" x14ac:dyDescent="0.3">
      <c r="B841" s="1">
        <v>42484</v>
      </c>
      <c r="C841">
        <v>133</v>
      </c>
      <c r="D841">
        <v>2269</v>
      </c>
      <c r="E841">
        <v>1.89</v>
      </c>
    </row>
    <row r="842" spans="2:5" x14ac:dyDescent="0.3">
      <c r="B842" s="1">
        <v>42485</v>
      </c>
      <c r="C842">
        <v>91</v>
      </c>
      <c r="D842">
        <v>2178</v>
      </c>
      <c r="E842">
        <v>1.89</v>
      </c>
    </row>
    <row r="843" spans="2:5" x14ac:dyDescent="0.3">
      <c r="B843" s="1">
        <v>42486</v>
      </c>
      <c r="C843">
        <v>83</v>
      </c>
      <c r="D843">
        <v>2095</v>
      </c>
      <c r="E843">
        <v>2.59</v>
      </c>
    </row>
    <row r="844" spans="2:5" x14ac:dyDescent="0.3">
      <c r="B844" s="1">
        <v>42487</v>
      </c>
      <c r="C844">
        <v>139</v>
      </c>
      <c r="D844">
        <v>1956</v>
      </c>
      <c r="E844">
        <v>2.59</v>
      </c>
    </row>
    <row r="845" spans="2:5" x14ac:dyDescent="0.3">
      <c r="B845" s="1">
        <v>42488</v>
      </c>
      <c r="C845">
        <v>113</v>
      </c>
      <c r="D845">
        <v>1843</v>
      </c>
      <c r="E845">
        <v>2.59</v>
      </c>
    </row>
    <row r="846" spans="2:5" x14ac:dyDescent="0.3">
      <c r="B846" s="1">
        <v>42489</v>
      </c>
      <c r="C846">
        <v>141</v>
      </c>
      <c r="D846">
        <v>1702</v>
      </c>
      <c r="E846">
        <v>2.59</v>
      </c>
    </row>
    <row r="847" spans="2:5" x14ac:dyDescent="0.3">
      <c r="B847" s="1">
        <v>42490</v>
      </c>
      <c r="C847">
        <v>228</v>
      </c>
      <c r="D847">
        <v>1474</v>
      </c>
      <c r="E847">
        <v>2.59</v>
      </c>
    </row>
    <row r="848" spans="2:5" x14ac:dyDescent="0.3">
      <c r="B848" s="1">
        <v>42491</v>
      </c>
      <c r="C848">
        <v>163</v>
      </c>
      <c r="D848">
        <v>1311</v>
      </c>
      <c r="E848">
        <v>2.59</v>
      </c>
    </row>
    <row r="849" spans="2:5" x14ac:dyDescent="0.3">
      <c r="B849" s="1">
        <v>42492</v>
      </c>
      <c r="C849">
        <v>0</v>
      </c>
      <c r="D849">
        <v>1605</v>
      </c>
      <c r="E849">
        <v>2.59</v>
      </c>
    </row>
    <row r="850" spans="2:5" x14ac:dyDescent="0.3">
      <c r="B850" s="1">
        <v>42493</v>
      </c>
      <c r="C850">
        <v>125</v>
      </c>
      <c r="D850">
        <v>1768</v>
      </c>
      <c r="E850">
        <v>2.57</v>
      </c>
    </row>
    <row r="851" spans="2:5" x14ac:dyDescent="0.3">
      <c r="B851" s="1">
        <v>42494</v>
      </c>
      <c r="C851">
        <v>180</v>
      </c>
      <c r="D851">
        <v>1876</v>
      </c>
      <c r="E851">
        <v>2.59</v>
      </c>
    </row>
    <row r="852" spans="2:5" x14ac:dyDescent="0.3">
      <c r="B852" s="1">
        <v>42495</v>
      </c>
      <c r="C852">
        <v>222</v>
      </c>
      <c r="D852">
        <v>1846</v>
      </c>
      <c r="E852">
        <v>1.88</v>
      </c>
    </row>
    <row r="853" spans="2:5" x14ac:dyDescent="0.3">
      <c r="B853" s="1">
        <v>42496</v>
      </c>
      <c r="C853">
        <v>243</v>
      </c>
      <c r="D853">
        <v>1602</v>
      </c>
      <c r="E853">
        <v>1.89</v>
      </c>
    </row>
    <row r="854" spans="2:5" x14ac:dyDescent="0.3">
      <c r="B854" s="1">
        <v>42497</v>
      </c>
      <c r="C854">
        <v>408</v>
      </c>
      <c r="D854">
        <v>1196</v>
      </c>
      <c r="E854">
        <v>1.89</v>
      </c>
    </row>
    <row r="855" spans="2:5" x14ac:dyDescent="0.3">
      <c r="B855" s="1">
        <v>42498</v>
      </c>
      <c r="C855">
        <v>181</v>
      </c>
      <c r="D855">
        <v>1014</v>
      </c>
      <c r="E855">
        <v>1.89</v>
      </c>
    </row>
    <row r="856" spans="2:5" x14ac:dyDescent="0.3">
      <c r="B856" s="1">
        <v>42499</v>
      </c>
      <c r="C856">
        <v>176</v>
      </c>
      <c r="D856">
        <v>838</v>
      </c>
      <c r="E856">
        <v>1.88</v>
      </c>
    </row>
    <row r="857" spans="2:5" x14ac:dyDescent="0.3">
      <c r="B857" s="1">
        <v>42500</v>
      </c>
      <c r="C857">
        <v>178</v>
      </c>
      <c r="D857">
        <v>660</v>
      </c>
      <c r="E857">
        <v>1.89</v>
      </c>
    </row>
    <row r="858" spans="2:5" x14ac:dyDescent="0.3">
      <c r="B858" s="1">
        <v>42501</v>
      </c>
      <c r="C858">
        <v>310</v>
      </c>
      <c r="D858">
        <v>348</v>
      </c>
      <c r="E858">
        <v>1.38</v>
      </c>
    </row>
    <row r="859" spans="2:5" x14ac:dyDescent="0.3">
      <c r="B859" s="1">
        <v>42502</v>
      </c>
      <c r="C859">
        <v>134</v>
      </c>
      <c r="D859">
        <v>213</v>
      </c>
      <c r="E859">
        <v>1.89</v>
      </c>
    </row>
    <row r="860" spans="2:5" x14ac:dyDescent="0.3">
      <c r="B860" s="1">
        <v>42503</v>
      </c>
      <c r="C860">
        <v>132</v>
      </c>
      <c r="D860">
        <v>81</v>
      </c>
      <c r="E860">
        <v>1.89</v>
      </c>
    </row>
    <row r="861" spans="2:5" x14ac:dyDescent="0.3">
      <c r="B861" s="1">
        <v>42504</v>
      </c>
      <c r="C861">
        <v>1</v>
      </c>
      <c r="D861">
        <v>80</v>
      </c>
      <c r="E861">
        <v>1.89</v>
      </c>
    </row>
    <row r="862" spans="2:5" x14ac:dyDescent="0.3">
      <c r="B862" s="1">
        <v>42505</v>
      </c>
      <c r="C862">
        <v>0</v>
      </c>
      <c r="D862">
        <v>80</v>
      </c>
      <c r="E862">
        <v>0</v>
      </c>
    </row>
    <row r="863" spans="2:5" x14ac:dyDescent="0.3">
      <c r="B863" s="1">
        <v>42506</v>
      </c>
      <c r="C863">
        <v>0</v>
      </c>
      <c r="D863">
        <v>80</v>
      </c>
      <c r="E863">
        <v>2.59</v>
      </c>
    </row>
    <row r="864" spans="2:5" x14ac:dyDescent="0.3">
      <c r="B864" s="1">
        <v>42507</v>
      </c>
      <c r="C864">
        <v>0</v>
      </c>
      <c r="D864">
        <v>2383</v>
      </c>
      <c r="E864">
        <v>2.59</v>
      </c>
    </row>
    <row r="865" spans="2:5" x14ac:dyDescent="0.3">
      <c r="B865" s="1">
        <v>42508</v>
      </c>
      <c r="C865">
        <v>110</v>
      </c>
      <c r="D865">
        <v>2262</v>
      </c>
      <c r="E865">
        <v>2.59</v>
      </c>
    </row>
    <row r="866" spans="2:5" x14ac:dyDescent="0.3">
      <c r="B866" s="1">
        <v>42509</v>
      </c>
      <c r="C866">
        <v>81</v>
      </c>
      <c r="D866">
        <v>2181</v>
      </c>
      <c r="E866">
        <v>2.59</v>
      </c>
    </row>
    <row r="867" spans="2:5" x14ac:dyDescent="0.3">
      <c r="B867" s="1">
        <v>42510</v>
      </c>
      <c r="C867">
        <v>112</v>
      </c>
      <c r="D867">
        <v>2069</v>
      </c>
      <c r="E867">
        <v>2.59</v>
      </c>
    </row>
    <row r="868" spans="2:5" x14ac:dyDescent="0.3">
      <c r="B868" s="1">
        <v>42511</v>
      </c>
      <c r="C868">
        <v>186</v>
      </c>
      <c r="D868">
        <v>2069</v>
      </c>
      <c r="E868">
        <v>2.59</v>
      </c>
    </row>
    <row r="869" spans="2:5" x14ac:dyDescent="0.3">
      <c r="B869" s="1">
        <v>42512</v>
      </c>
      <c r="C869">
        <v>113</v>
      </c>
      <c r="D869">
        <v>1770</v>
      </c>
      <c r="E869">
        <v>2.59</v>
      </c>
    </row>
    <row r="870" spans="2:5" x14ac:dyDescent="0.3">
      <c r="B870" s="1">
        <v>42513</v>
      </c>
      <c r="C870">
        <v>86</v>
      </c>
      <c r="D870">
        <v>1684</v>
      </c>
      <c r="E870">
        <v>2.59</v>
      </c>
    </row>
    <row r="871" spans="2:5" x14ac:dyDescent="0.3">
      <c r="B871" s="1">
        <v>42514</v>
      </c>
      <c r="C871">
        <v>59</v>
      </c>
      <c r="D871">
        <v>1817</v>
      </c>
      <c r="E871">
        <v>2.59</v>
      </c>
    </row>
    <row r="872" spans="2:5" x14ac:dyDescent="0.3">
      <c r="B872" s="1">
        <v>42515</v>
      </c>
      <c r="C872">
        <v>94</v>
      </c>
      <c r="D872">
        <v>5946</v>
      </c>
      <c r="E872">
        <v>2.59</v>
      </c>
    </row>
    <row r="873" spans="2:5" x14ac:dyDescent="0.3">
      <c r="B873" s="1">
        <v>42516</v>
      </c>
      <c r="C873">
        <v>167</v>
      </c>
      <c r="D873">
        <v>5779</v>
      </c>
      <c r="E873">
        <v>2.59</v>
      </c>
    </row>
    <row r="874" spans="2:5" x14ac:dyDescent="0.3">
      <c r="B874" s="1">
        <v>42517</v>
      </c>
      <c r="C874">
        <v>244</v>
      </c>
      <c r="D874">
        <v>5535</v>
      </c>
      <c r="E874">
        <v>2.59</v>
      </c>
    </row>
    <row r="875" spans="2:5" x14ac:dyDescent="0.3">
      <c r="B875" s="1">
        <v>42518</v>
      </c>
      <c r="C875">
        <v>261</v>
      </c>
      <c r="D875">
        <v>5273</v>
      </c>
      <c r="E875">
        <v>2.59</v>
      </c>
    </row>
    <row r="876" spans="2:5" x14ac:dyDescent="0.3">
      <c r="B876" s="1">
        <v>42519</v>
      </c>
      <c r="C876">
        <v>187</v>
      </c>
      <c r="D876">
        <v>5085</v>
      </c>
      <c r="E876">
        <v>2.59</v>
      </c>
    </row>
    <row r="877" spans="2:5" x14ac:dyDescent="0.3">
      <c r="B877" s="1">
        <v>42520</v>
      </c>
      <c r="C877">
        <v>115</v>
      </c>
      <c r="D877">
        <v>4970</v>
      </c>
      <c r="E877">
        <v>2.59</v>
      </c>
    </row>
    <row r="878" spans="2:5" x14ac:dyDescent="0.3">
      <c r="B878" s="1">
        <v>42521</v>
      </c>
      <c r="C878">
        <v>139</v>
      </c>
      <c r="D878">
        <v>4831</v>
      </c>
      <c r="E878">
        <v>2.59</v>
      </c>
    </row>
    <row r="879" spans="2:5" x14ac:dyDescent="0.3">
      <c r="B879" s="1">
        <v>42522</v>
      </c>
      <c r="C879">
        <v>273</v>
      </c>
      <c r="D879">
        <v>4558</v>
      </c>
      <c r="E879">
        <v>2.59</v>
      </c>
    </row>
    <row r="880" spans="2:5" x14ac:dyDescent="0.3">
      <c r="B880" s="1">
        <v>42523</v>
      </c>
      <c r="C880">
        <v>235</v>
      </c>
      <c r="D880">
        <v>4323</v>
      </c>
      <c r="E880">
        <v>2.59</v>
      </c>
    </row>
    <row r="881" spans="2:5" x14ac:dyDescent="0.3">
      <c r="B881" s="1">
        <v>42524</v>
      </c>
      <c r="C881">
        <v>172</v>
      </c>
      <c r="D881">
        <v>4151</v>
      </c>
      <c r="E881">
        <v>2.59</v>
      </c>
    </row>
    <row r="882" spans="2:5" x14ac:dyDescent="0.3">
      <c r="B882" s="1">
        <v>42525</v>
      </c>
      <c r="C882">
        <v>323</v>
      </c>
      <c r="D882">
        <v>3828</v>
      </c>
      <c r="E882">
        <v>2.59</v>
      </c>
    </row>
    <row r="883" spans="2:5" x14ac:dyDescent="0.3">
      <c r="B883" s="1">
        <v>42526</v>
      </c>
      <c r="C883">
        <v>336</v>
      </c>
      <c r="D883">
        <v>3492</v>
      </c>
      <c r="E883">
        <v>2.59</v>
      </c>
    </row>
    <row r="884" spans="2:5" x14ac:dyDescent="0.3">
      <c r="B884" s="1">
        <v>42527</v>
      </c>
      <c r="C884">
        <v>127</v>
      </c>
      <c r="D884">
        <v>3365</v>
      </c>
      <c r="E884">
        <v>2.59</v>
      </c>
    </row>
    <row r="885" spans="2:5" x14ac:dyDescent="0.3">
      <c r="B885" s="1">
        <v>42528</v>
      </c>
      <c r="C885">
        <v>137</v>
      </c>
      <c r="D885">
        <v>3228</v>
      </c>
      <c r="E885">
        <v>2.59</v>
      </c>
    </row>
    <row r="886" spans="2:5" x14ac:dyDescent="0.3">
      <c r="B886" s="1">
        <v>42529</v>
      </c>
      <c r="C886">
        <v>249</v>
      </c>
      <c r="D886">
        <v>2979</v>
      </c>
      <c r="E886">
        <v>2.59</v>
      </c>
    </row>
    <row r="887" spans="2:5" x14ac:dyDescent="0.3">
      <c r="B887" s="1">
        <v>42530</v>
      </c>
      <c r="C887">
        <v>201</v>
      </c>
      <c r="D887">
        <v>2778</v>
      </c>
      <c r="E887">
        <v>2.59</v>
      </c>
    </row>
    <row r="888" spans="2:5" x14ac:dyDescent="0.3">
      <c r="B888" s="1">
        <v>42531</v>
      </c>
      <c r="C888">
        <v>271</v>
      </c>
      <c r="D888">
        <v>2507</v>
      </c>
      <c r="E888">
        <v>1.81</v>
      </c>
    </row>
    <row r="889" spans="2:5" x14ac:dyDescent="0.3">
      <c r="B889" s="1">
        <v>42532</v>
      </c>
      <c r="C889">
        <v>512</v>
      </c>
      <c r="D889">
        <v>2187</v>
      </c>
      <c r="E889">
        <v>1.65</v>
      </c>
    </row>
    <row r="890" spans="2:5" x14ac:dyDescent="0.3">
      <c r="B890" s="1">
        <v>42533</v>
      </c>
      <c r="C890">
        <v>317</v>
      </c>
      <c r="D890">
        <v>1870</v>
      </c>
      <c r="E890">
        <v>1.66</v>
      </c>
    </row>
    <row r="891" spans="2:5" x14ac:dyDescent="0.3">
      <c r="B891" s="1">
        <v>42534</v>
      </c>
      <c r="C891">
        <v>224</v>
      </c>
      <c r="D891">
        <v>1646</v>
      </c>
      <c r="E891">
        <v>1.66</v>
      </c>
    </row>
    <row r="892" spans="2:5" x14ac:dyDescent="0.3">
      <c r="B892" s="1">
        <v>42535</v>
      </c>
      <c r="C892">
        <v>239</v>
      </c>
      <c r="D892">
        <v>1407</v>
      </c>
      <c r="E892">
        <v>1.63</v>
      </c>
    </row>
    <row r="893" spans="2:5" x14ac:dyDescent="0.3">
      <c r="B893" s="1">
        <v>42536</v>
      </c>
      <c r="C893">
        <v>377</v>
      </c>
      <c r="D893">
        <v>1182</v>
      </c>
      <c r="E893">
        <v>1.63</v>
      </c>
    </row>
    <row r="894" spans="2:5" x14ac:dyDescent="0.3">
      <c r="B894" s="1">
        <v>42537</v>
      </c>
      <c r="C894">
        <v>239</v>
      </c>
      <c r="D894">
        <v>1423</v>
      </c>
      <c r="E894">
        <v>1.69</v>
      </c>
    </row>
    <row r="895" spans="2:5" x14ac:dyDescent="0.3">
      <c r="B895" s="1">
        <v>42538</v>
      </c>
      <c r="C895">
        <v>243</v>
      </c>
      <c r="D895">
        <v>1756</v>
      </c>
      <c r="E895">
        <v>1.66</v>
      </c>
    </row>
    <row r="896" spans="2:5" x14ac:dyDescent="0.3">
      <c r="B896" s="1">
        <v>42539</v>
      </c>
      <c r="C896">
        <v>438</v>
      </c>
      <c r="D896">
        <v>1318</v>
      </c>
      <c r="E896">
        <v>1.66</v>
      </c>
    </row>
    <row r="897" spans="2:5" x14ac:dyDescent="0.3">
      <c r="B897" s="1">
        <v>42540</v>
      </c>
      <c r="C897">
        <v>334</v>
      </c>
      <c r="D897">
        <v>985</v>
      </c>
      <c r="E897">
        <v>1.68</v>
      </c>
    </row>
    <row r="898" spans="2:5" x14ac:dyDescent="0.3">
      <c r="B898" s="1">
        <v>42541</v>
      </c>
      <c r="C898">
        <v>149</v>
      </c>
      <c r="D898">
        <v>836</v>
      </c>
      <c r="E898">
        <v>2.59</v>
      </c>
    </row>
    <row r="899" spans="2:5" x14ac:dyDescent="0.3">
      <c r="B899" s="1">
        <v>42542</v>
      </c>
      <c r="C899">
        <v>32</v>
      </c>
      <c r="D899">
        <v>803</v>
      </c>
      <c r="E899">
        <v>2.59</v>
      </c>
    </row>
    <row r="900" spans="2:5" x14ac:dyDescent="0.3">
      <c r="B900" s="1">
        <v>42543</v>
      </c>
      <c r="C900">
        <v>39</v>
      </c>
      <c r="D900">
        <v>2204</v>
      </c>
      <c r="E900">
        <v>2.59</v>
      </c>
    </row>
    <row r="901" spans="2:5" x14ac:dyDescent="0.3">
      <c r="B901" s="1">
        <v>42544</v>
      </c>
      <c r="C901">
        <v>42</v>
      </c>
      <c r="D901">
        <v>2738</v>
      </c>
      <c r="E901">
        <v>2.59</v>
      </c>
    </row>
    <row r="902" spans="2:5" x14ac:dyDescent="0.3">
      <c r="B902" s="1">
        <v>42545</v>
      </c>
      <c r="C902">
        <v>64</v>
      </c>
      <c r="D902">
        <v>2674</v>
      </c>
      <c r="E902">
        <v>2.39</v>
      </c>
    </row>
    <row r="903" spans="2:5" x14ac:dyDescent="0.3">
      <c r="B903" s="1">
        <v>42546</v>
      </c>
      <c r="C903">
        <v>170</v>
      </c>
      <c r="D903">
        <v>2504</v>
      </c>
      <c r="E903">
        <v>2.39</v>
      </c>
    </row>
    <row r="904" spans="2:5" x14ac:dyDescent="0.3">
      <c r="B904" s="1">
        <v>42547</v>
      </c>
      <c r="C904">
        <v>132</v>
      </c>
      <c r="D904">
        <v>2372</v>
      </c>
      <c r="E904">
        <v>2.39</v>
      </c>
    </row>
    <row r="905" spans="2:5" x14ac:dyDescent="0.3">
      <c r="B905" s="1">
        <v>42548</v>
      </c>
      <c r="C905">
        <v>123</v>
      </c>
      <c r="D905">
        <v>2249</v>
      </c>
      <c r="E905">
        <v>2.39</v>
      </c>
    </row>
    <row r="906" spans="2:5" x14ac:dyDescent="0.3">
      <c r="B906" s="1">
        <v>42549</v>
      </c>
      <c r="C906">
        <v>78</v>
      </c>
      <c r="D906">
        <v>2171</v>
      </c>
      <c r="E906">
        <v>2.39</v>
      </c>
    </row>
    <row r="907" spans="2:5" x14ac:dyDescent="0.3">
      <c r="B907" s="1">
        <v>42550</v>
      </c>
      <c r="C907">
        <v>130</v>
      </c>
      <c r="D907">
        <v>2041</v>
      </c>
      <c r="E907">
        <v>2.39</v>
      </c>
    </row>
    <row r="908" spans="2:5" x14ac:dyDescent="0.3">
      <c r="B908" s="1">
        <v>42551</v>
      </c>
      <c r="C908">
        <v>141</v>
      </c>
      <c r="D908">
        <v>1900</v>
      </c>
      <c r="E908">
        <v>2.39</v>
      </c>
    </row>
    <row r="909" spans="2:5" x14ac:dyDescent="0.3">
      <c r="B909" s="1">
        <v>42552</v>
      </c>
      <c r="C909">
        <v>247</v>
      </c>
      <c r="D909">
        <v>1653</v>
      </c>
      <c r="E909">
        <v>2.39</v>
      </c>
    </row>
    <row r="910" spans="2:5" x14ac:dyDescent="0.3">
      <c r="B910" s="1">
        <v>42553</v>
      </c>
      <c r="C910">
        <v>322</v>
      </c>
      <c r="D910">
        <v>1331</v>
      </c>
      <c r="E910">
        <v>2.39</v>
      </c>
    </row>
    <row r="911" spans="2:5" x14ac:dyDescent="0.3">
      <c r="B911" s="1">
        <v>42554</v>
      </c>
      <c r="C911">
        <v>196</v>
      </c>
      <c r="D911">
        <v>1135</v>
      </c>
      <c r="E911">
        <v>2.39</v>
      </c>
    </row>
    <row r="912" spans="2:5" x14ac:dyDescent="0.3">
      <c r="B912" s="1">
        <v>42555</v>
      </c>
      <c r="C912">
        <v>172</v>
      </c>
      <c r="D912">
        <v>963</v>
      </c>
      <c r="E912">
        <v>2.39</v>
      </c>
    </row>
    <row r="913" spans="2:5" x14ac:dyDescent="0.3">
      <c r="B913" s="1">
        <v>42556</v>
      </c>
      <c r="C913">
        <v>218</v>
      </c>
      <c r="D913">
        <v>1413</v>
      </c>
      <c r="E913">
        <v>2.39</v>
      </c>
    </row>
    <row r="914" spans="2:5" x14ac:dyDescent="0.3">
      <c r="B914" s="1">
        <v>42557</v>
      </c>
      <c r="C914">
        <v>216</v>
      </c>
      <c r="D914">
        <v>1965</v>
      </c>
      <c r="E914">
        <v>2.39</v>
      </c>
    </row>
    <row r="915" spans="2:5" x14ac:dyDescent="0.3">
      <c r="B915" s="1">
        <v>42558</v>
      </c>
      <c r="C915">
        <v>179</v>
      </c>
      <c r="D915">
        <v>1882</v>
      </c>
      <c r="E915">
        <v>2.39</v>
      </c>
    </row>
    <row r="916" spans="2:5" x14ac:dyDescent="0.3">
      <c r="B916" s="1">
        <v>42559</v>
      </c>
      <c r="C916">
        <v>32</v>
      </c>
      <c r="D916">
        <v>2234</v>
      </c>
      <c r="E916">
        <v>2.39</v>
      </c>
    </row>
    <row r="917" spans="2:5" x14ac:dyDescent="0.3">
      <c r="B917" s="1">
        <v>42560</v>
      </c>
      <c r="C917">
        <v>95</v>
      </c>
      <c r="D917">
        <v>2139</v>
      </c>
      <c r="E917">
        <v>2.39</v>
      </c>
    </row>
    <row r="918" spans="2:5" x14ac:dyDescent="0.3">
      <c r="B918" s="1">
        <v>42561</v>
      </c>
      <c r="C918">
        <v>78</v>
      </c>
      <c r="D918">
        <v>2061</v>
      </c>
      <c r="E918">
        <v>2.39</v>
      </c>
    </row>
    <row r="919" spans="2:5" x14ac:dyDescent="0.3">
      <c r="B919" s="1">
        <v>42562</v>
      </c>
      <c r="C919">
        <v>122</v>
      </c>
      <c r="D919">
        <v>1939</v>
      </c>
      <c r="E919">
        <v>2.39</v>
      </c>
    </row>
    <row r="920" spans="2:5" x14ac:dyDescent="0.3">
      <c r="B920" s="1">
        <v>42563</v>
      </c>
      <c r="C920">
        <v>164</v>
      </c>
      <c r="D920">
        <v>1967</v>
      </c>
      <c r="E920">
        <v>1.89</v>
      </c>
    </row>
    <row r="921" spans="2:5" x14ac:dyDescent="0.3">
      <c r="B921" s="1">
        <v>42564</v>
      </c>
      <c r="C921">
        <v>288</v>
      </c>
      <c r="D921">
        <v>1670</v>
      </c>
      <c r="E921">
        <v>1.89</v>
      </c>
    </row>
    <row r="922" spans="2:5" x14ac:dyDescent="0.3">
      <c r="B922" s="1">
        <v>42565</v>
      </c>
      <c r="C922">
        <v>138</v>
      </c>
      <c r="D922">
        <v>1532</v>
      </c>
      <c r="E922">
        <v>1.89</v>
      </c>
    </row>
    <row r="923" spans="2:5" x14ac:dyDescent="0.3">
      <c r="B923" s="1">
        <v>42566</v>
      </c>
      <c r="C923">
        <v>189</v>
      </c>
      <c r="D923">
        <v>1343</v>
      </c>
      <c r="E923">
        <v>1.89</v>
      </c>
    </row>
    <row r="924" spans="2:5" x14ac:dyDescent="0.3">
      <c r="B924" s="1">
        <v>42567</v>
      </c>
      <c r="C924">
        <v>321</v>
      </c>
      <c r="D924">
        <v>1022</v>
      </c>
      <c r="E924">
        <v>1.89</v>
      </c>
    </row>
    <row r="925" spans="2:5" x14ac:dyDescent="0.3">
      <c r="B925" s="1">
        <v>42568</v>
      </c>
      <c r="C925">
        <v>209</v>
      </c>
      <c r="D925">
        <v>813</v>
      </c>
      <c r="E925">
        <v>1.89</v>
      </c>
    </row>
    <row r="926" spans="2:5" x14ac:dyDescent="0.3">
      <c r="B926" s="1">
        <v>42569</v>
      </c>
      <c r="C926">
        <v>161</v>
      </c>
      <c r="D926">
        <v>1420</v>
      </c>
      <c r="E926">
        <v>1.89</v>
      </c>
    </row>
    <row r="927" spans="2:5" x14ac:dyDescent="0.3">
      <c r="B927" s="1">
        <v>42570</v>
      </c>
      <c r="C927">
        <v>157</v>
      </c>
      <c r="D927">
        <v>1359</v>
      </c>
      <c r="E927">
        <v>1.89</v>
      </c>
    </row>
    <row r="928" spans="2:5" x14ac:dyDescent="0.3">
      <c r="B928" s="1">
        <v>42571</v>
      </c>
      <c r="C928">
        <v>283</v>
      </c>
      <c r="D928">
        <v>1075</v>
      </c>
      <c r="E928">
        <v>1.89</v>
      </c>
    </row>
    <row r="929" spans="2:5" x14ac:dyDescent="0.3">
      <c r="B929" s="1">
        <v>42572</v>
      </c>
      <c r="C929">
        <v>60</v>
      </c>
      <c r="D929">
        <v>1015</v>
      </c>
      <c r="E929">
        <v>2.39</v>
      </c>
    </row>
    <row r="930" spans="2:5" x14ac:dyDescent="0.3">
      <c r="B930" s="1">
        <v>42573</v>
      </c>
      <c r="C930">
        <v>98</v>
      </c>
      <c r="D930">
        <v>917</v>
      </c>
      <c r="E930">
        <v>2.39</v>
      </c>
    </row>
    <row r="931" spans="2:5" x14ac:dyDescent="0.3">
      <c r="B931" s="1">
        <v>42574</v>
      </c>
      <c r="C931">
        <v>133</v>
      </c>
      <c r="D931">
        <v>1550</v>
      </c>
      <c r="E931">
        <v>2.39</v>
      </c>
    </row>
    <row r="932" spans="2:5" x14ac:dyDescent="0.3">
      <c r="B932" s="1">
        <v>42575</v>
      </c>
      <c r="C932">
        <v>130</v>
      </c>
      <c r="D932">
        <v>1420</v>
      </c>
      <c r="E932">
        <v>2.39</v>
      </c>
    </row>
    <row r="933" spans="2:5" x14ac:dyDescent="0.3">
      <c r="B933" s="1">
        <v>42576</v>
      </c>
      <c r="C933">
        <v>62</v>
      </c>
      <c r="D933">
        <v>1358</v>
      </c>
      <c r="E933">
        <v>2.39</v>
      </c>
    </row>
    <row r="934" spans="2:5" x14ac:dyDescent="0.3">
      <c r="B934" s="1">
        <v>42577</v>
      </c>
      <c r="C934">
        <v>97</v>
      </c>
      <c r="D934">
        <v>2893</v>
      </c>
      <c r="E934">
        <v>2.39</v>
      </c>
    </row>
    <row r="935" spans="2:5" x14ac:dyDescent="0.3">
      <c r="B935" s="1">
        <v>42578</v>
      </c>
      <c r="C935">
        <v>98</v>
      </c>
      <c r="D935">
        <v>3179</v>
      </c>
      <c r="E935">
        <v>2.39</v>
      </c>
    </row>
    <row r="936" spans="2:5" x14ac:dyDescent="0.3">
      <c r="B936" s="1">
        <v>42579</v>
      </c>
      <c r="C936">
        <v>108</v>
      </c>
      <c r="D936">
        <v>3071</v>
      </c>
      <c r="E936">
        <v>2.39</v>
      </c>
    </row>
    <row r="937" spans="2:5" x14ac:dyDescent="0.3">
      <c r="B937" s="1">
        <v>42580</v>
      </c>
      <c r="C937">
        <v>128</v>
      </c>
      <c r="D937">
        <v>4095</v>
      </c>
      <c r="E937">
        <v>2.39</v>
      </c>
    </row>
    <row r="938" spans="2:5" x14ac:dyDescent="0.3">
      <c r="B938" s="1">
        <v>42581</v>
      </c>
      <c r="C938">
        <v>270</v>
      </c>
      <c r="D938">
        <v>3825</v>
      </c>
      <c r="E938">
        <v>2.39</v>
      </c>
    </row>
    <row r="939" spans="2:5" x14ac:dyDescent="0.3">
      <c r="B939" s="1">
        <v>42582</v>
      </c>
      <c r="C939">
        <v>183</v>
      </c>
      <c r="D939">
        <v>3642</v>
      </c>
      <c r="E939">
        <v>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0B44-A854-4194-B23E-72A832EFF85F}">
  <sheetPr codeName="Sheet2"/>
  <dimension ref="B1:R939"/>
  <sheetViews>
    <sheetView workbookViewId="0">
      <selection activeCell="K14" sqref="K14"/>
    </sheetView>
  </sheetViews>
  <sheetFormatPr defaultRowHeight="14.4" x14ac:dyDescent="0.3"/>
  <cols>
    <col min="1" max="1" width="3" customWidth="1"/>
    <col min="2" max="2" width="10.33203125" bestFit="1" customWidth="1"/>
    <col min="3" max="3" width="9.109375" bestFit="1" customWidth="1"/>
    <col min="6" max="7" width="21.44140625" bestFit="1" customWidth="1"/>
    <col min="8" max="8" width="10.21875" bestFit="1" customWidth="1"/>
    <col min="9" max="9" width="9.77734375" bestFit="1" customWidth="1"/>
    <col min="11" max="11" width="10.5546875" customWidth="1"/>
  </cols>
  <sheetData>
    <row r="1" spans="2:18" ht="8.4" customHeight="1" x14ac:dyDescent="0.3"/>
    <row r="2" spans="2:18" x14ac:dyDescent="0.3">
      <c r="B2" s="2" t="s">
        <v>0</v>
      </c>
      <c r="C2" s="2" t="s">
        <v>5</v>
      </c>
      <c r="D2" s="3" t="s">
        <v>20</v>
      </c>
      <c r="E2" s="2" t="s">
        <v>3</v>
      </c>
      <c r="F2" s="2" t="s">
        <v>10</v>
      </c>
      <c r="G2" s="2" t="s">
        <v>2</v>
      </c>
      <c r="H2" s="2" t="s">
        <v>1</v>
      </c>
      <c r="J2" s="2"/>
    </row>
    <row r="3" spans="2:18" x14ac:dyDescent="0.3">
      <c r="B3" s="1">
        <v>41640</v>
      </c>
      <c r="C3">
        <v>1</v>
      </c>
      <c r="D3">
        <f>WEEKNUM(Table1[[#This Row],[Date]])</f>
        <v>1</v>
      </c>
      <c r="E3">
        <v>0</v>
      </c>
      <c r="F3">
        <v>0</v>
      </c>
      <c r="G3">
        <v>4972</v>
      </c>
      <c r="H3">
        <v>1.29</v>
      </c>
      <c r="J3" s="1"/>
    </row>
    <row r="4" spans="2:18" x14ac:dyDescent="0.3">
      <c r="B4" s="1">
        <v>41641</v>
      </c>
      <c r="C4">
        <v>1</v>
      </c>
      <c r="D4">
        <f>WEEKNUM(Table1[[#This Row],[Date]])</f>
        <v>1</v>
      </c>
      <c r="E4">
        <v>70</v>
      </c>
      <c r="F4">
        <f>Table1[[#This Row],[Sale]]+MAX(0, G3-Table1[[#This Row],[Stock]]-Table1[[#This Row],[Sale]])</f>
        <v>70</v>
      </c>
      <c r="G4">
        <v>4902</v>
      </c>
      <c r="H4">
        <v>1.29</v>
      </c>
      <c r="J4" s="1"/>
    </row>
    <row r="5" spans="2:18" x14ac:dyDescent="0.3">
      <c r="B5" s="1">
        <v>41642</v>
      </c>
      <c r="C5">
        <v>1</v>
      </c>
      <c r="D5">
        <f>WEEKNUM(Table1[[#This Row],[Date]])</f>
        <v>1</v>
      </c>
      <c r="E5">
        <v>59</v>
      </c>
      <c r="F5">
        <f>Table1[[#This Row],[Sale]]+MAX(0, G4-Table1[[#This Row],[Stock]]-Table1[[#This Row],[Sale]])</f>
        <v>59</v>
      </c>
      <c r="G5">
        <v>4843</v>
      </c>
      <c r="H5">
        <v>1.29</v>
      </c>
      <c r="J5" s="1"/>
    </row>
    <row r="6" spans="2:18" x14ac:dyDescent="0.3">
      <c r="B6" s="1">
        <v>41643</v>
      </c>
      <c r="C6">
        <v>1</v>
      </c>
      <c r="D6">
        <f>WEEKNUM(Table1[[#This Row],[Date]])</f>
        <v>1</v>
      </c>
      <c r="E6">
        <v>93</v>
      </c>
      <c r="F6">
        <f>Table1[[#This Row],[Sale]]+MAX(0, G5-Table1[[#This Row],[Stock]]-Table1[[#This Row],[Sale]])</f>
        <v>93</v>
      </c>
      <c r="G6">
        <v>4750</v>
      </c>
      <c r="H6">
        <v>1.29</v>
      </c>
      <c r="J6" s="1"/>
    </row>
    <row r="7" spans="2:18" x14ac:dyDescent="0.3">
      <c r="B7" s="1">
        <v>41644</v>
      </c>
      <c r="C7">
        <v>1</v>
      </c>
      <c r="D7">
        <f>WEEKNUM(Table1[[#This Row],[Date]])</f>
        <v>2</v>
      </c>
      <c r="E7">
        <v>96</v>
      </c>
      <c r="F7">
        <f>Table1[[#This Row],[Sale]]+MAX(0, G6-Table1[[#This Row],[Stock]]-Table1[[#This Row],[Sale]])</f>
        <v>96</v>
      </c>
      <c r="G7">
        <v>4654</v>
      </c>
      <c r="H7">
        <v>1.29</v>
      </c>
      <c r="J7" s="1"/>
      <c r="M7" s="2"/>
      <c r="N7" s="2"/>
      <c r="O7" s="2"/>
      <c r="P7" s="2"/>
      <c r="Q7" s="2"/>
      <c r="R7" s="2"/>
    </row>
    <row r="8" spans="2:18" x14ac:dyDescent="0.3">
      <c r="B8" s="1">
        <v>41645</v>
      </c>
      <c r="C8">
        <v>1</v>
      </c>
      <c r="D8">
        <f>WEEKNUM(Table1[[#This Row],[Date]])</f>
        <v>2</v>
      </c>
      <c r="E8">
        <v>145</v>
      </c>
      <c r="F8">
        <f>Table1[[#This Row],[Sale]]+MAX(0, G7-Table1[[#This Row],[Stock]]-Table1[[#This Row],[Sale]])</f>
        <v>145</v>
      </c>
      <c r="G8">
        <v>4509</v>
      </c>
      <c r="H8">
        <v>1.29</v>
      </c>
      <c r="J8" s="1"/>
      <c r="M8" s="1"/>
      <c r="O8" s="1"/>
    </row>
    <row r="9" spans="2:18" x14ac:dyDescent="0.3">
      <c r="B9" s="1">
        <v>41646</v>
      </c>
      <c r="C9">
        <v>1</v>
      </c>
      <c r="D9">
        <f>WEEKNUM(Table1[[#This Row],[Date]])</f>
        <v>2</v>
      </c>
      <c r="E9">
        <v>179</v>
      </c>
      <c r="F9">
        <f>Table1[[#This Row],[Sale]]+MAX(0, G8-Table1[[#This Row],[Stock]]-Table1[[#This Row],[Sale]])</f>
        <v>180</v>
      </c>
      <c r="G9">
        <v>4329</v>
      </c>
      <c r="H9">
        <v>1.29</v>
      </c>
      <c r="J9" s="1"/>
      <c r="M9" s="1"/>
      <c r="O9" s="1"/>
    </row>
    <row r="10" spans="2:18" x14ac:dyDescent="0.3">
      <c r="B10" s="1">
        <v>41647</v>
      </c>
      <c r="C10">
        <v>1</v>
      </c>
      <c r="D10">
        <f>WEEKNUM(Table1[[#This Row],[Date]])</f>
        <v>2</v>
      </c>
      <c r="E10">
        <v>321</v>
      </c>
      <c r="F10">
        <f>Table1[[#This Row],[Sale]]+MAX(0, G9-Table1[[#This Row],[Stock]]-Table1[[#This Row],[Sale]])</f>
        <v>321</v>
      </c>
      <c r="G10">
        <v>4104</v>
      </c>
      <c r="H10">
        <v>1.29</v>
      </c>
      <c r="J10" s="1"/>
      <c r="M10" s="1"/>
      <c r="O10" s="1"/>
    </row>
    <row r="11" spans="2:18" x14ac:dyDescent="0.3">
      <c r="B11" s="1">
        <v>41648</v>
      </c>
      <c r="C11">
        <v>1</v>
      </c>
      <c r="D11">
        <f>WEEKNUM(Table1[[#This Row],[Date]])</f>
        <v>2</v>
      </c>
      <c r="E11">
        <v>125</v>
      </c>
      <c r="F11">
        <f>Table1[[#This Row],[Sale]]+MAX(0, G10-Table1[[#This Row],[Stock]]-Table1[[#This Row],[Sale]])</f>
        <v>125</v>
      </c>
      <c r="G11">
        <v>4459</v>
      </c>
      <c r="H11">
        <v>1.0900000000000001</v>
      </c>
      <c r="J11" s="1"/>
      <c r="M11" s="1"/>
      <c r="O11" s="1"/>
    </row>
    <row r="12" spans="2:18" x14ac:dyDescent="0.3">
      <c r="B12" s="1">
        <v>41649</v>
      </c>
      <c r="C12">
        <v>1</v>
      </c>
      <c r="D12">
        <f>WEEKNUM(Table1[[#This Row],[Date]])</f>
        <v>2</v>
      </c>
      <c r="E12">
        <v>88</v>
      </c>
      <c r="F12">
        <f>Table1[[#This Row],[Sale]]+MAX(0, G11-Table1[[#This Row],[Stock]]-Table1[[#This Row],[Sale]])</f>
        <v>88</v>
      </c>
      <c r="G12">
        <v>5043</v>
      </c>
      <c r="H12">
        <v>1.0900000000000001</v>
      </c>
      <c r="J12" s="1"/>
      <c r="M12" s="1"/>
      <c r="O12" s="1"/>
    </row>
    <row r="13" spans="2:18" x14ac:dyDescent="0.3">
      <c r="B13" s="1">
        <v>41650</v>
      </c>
      <c r="C13">
        <v>1</v>
      </c>
      <c r="D13">
        <f>WEEKNUM(Table1[[#This Row],[Date]])</f>
        <v>2</v>
      </c>
      <c r="E13">
        <v>188</v>
      </c>
      <c r="F13">
        <f>Table1[[#This Row],[Sale]]+MAX(0, G12-Table1[[#This Row],[Stock]]-Table1[[#This Row],[Sale]])</f>
        <v>188</v>
      </c>
      <c r="G13">
        <v>5239</v>
      </c>
      <c r="H13">
        <v>1.0900000000000001</v>
      </c>
      <c r="J13" s="1"/>
      <c r="M13" s="1"/>
      <c r="O13" s="1"/>
    </row>
    <row r="14" spans="2:18" x14ac:dyDescent="0.3">
      <c r="B14" s="1">
        <v>41651</v>
      </c>
      <c r="C14">
        <v>1</v>
      </c>
      <c r="D14">
        <f>WEEKNUM(Table1[[#This Row],[Date]])</f>
        <v>3</v>
      </c>
      <c r="E14">
        <v>121</v>
      </c>
      <c r="F14">
        <f>Table1[[#This Row],[Sale]]+MAX(0, G13-Table1[[#This Row],[Stock]]-Table1[[#This Row],[Sale]])</f>
        <v>121</v>
      </c>
      <c r="G14">
        <v>5118</v>
      </c>
      <c r="H14">
        <v>1.0900000000000001</v>
      </c>
      <c r="J14" s="1"/>
      <c r="M14" s="1"/>
      <c r="O14" s="1"/>
    </row>
    <row r="15" spans="2:18" x14ac:dyDescent="0.3">
      <c r="B15" s="1">
        <v>41652</v>
      </c>
      <c r="C15">
        <v>1</v>
      </c>
      <c r="D15">
        <f>WEEKNUM(Table1[[#This Row],[Date]])</f>
        <v>3</v>
      </c>
      <c r="E15">
        <v>134</v>
      </c>
      <c r="F15">
        <f>Table1[[#This Row],[Sale]]+MAX(0, G14-Table1[[#This Row],[Stock]]-Table1[[#This Row],[Sale]])</f>
        <v>134</v>
      </c>
      <c r="G15">
        <v>4984</v>
      </c>
      <c r="H15">
        <v>1.0900000000000001</v>
      </c>
      <c r="J15" s="1"/>
      <c r="M15" s="1"/>
      <c r="O15" s="1"/>
    </row>
    <row r="16" spans="2:18" x14ac:dyDescent="0.3">
      <c r="B16" s="1">
        <v>41653</v>
      </c>
      <c r="C16">
        <v>1</v>
      </c>
      <c r="D16">
        <f>WEEKNUM(Table1[[#This Row],[Date]])</f>
        <v>3</v>
      </c>
      <c r="E16">
        <v>80</v>
      </c>
      <c r="F16">
        <f>Table1[[#This Row],[Sale]]+MAX(0, G15-Table1[[#This Row],[Stock]]-Table1[[#This Row],[Sale]])</f>
        <v>80</v>
      </c>
      <c r="G16">
        <v>4904</v>
      </c>
      <c r="H16">
        <v>1.0900000000000001</v>
      </c>
      <c r="J16" s="1"/>
      <c r="M16" s="1"/>
      <c r="O16" s="1"/>
    </row>
    <row r="17" spans="2:15" x14ac:dyDescent="0.3">
      <c r="B17" s="1">
        <v>41654</v>
      </c>
      <c r="C17">
        <v>1</v>
      </c>
      <c r="D17">
        <f>WEEKNUM(Table1[[#This Row],[Date]])</f>
        <v>3</v>
      </c>
      <c r="E17">
        <v>82</v>
      </c>
      <c r="F17">
        <f>Table1[[#This Row],[Sale]]+MAX(0, G16-Table1[[#This Row],[Stock]]-Table1[[#This Row],[Sale]])</f>
        <v>82</v>
      </c>
      <c r="G17">
        <v>4822</v>
      </c>
      <c r="H17">
        <v>1.0900000000000001</v>
      </c>
      <c r="J17" s="1"/>
      <c r="M17" s="1"/>
      <c r="O17" s="1"/>
    </row>
    <row r="18" spans="2:15" x14ac:dyDescent="0.3">
      <c r="B18" s="1">
        <v>41655</v>
      </c>
      <c r="C18">
        <v>1</v>
      </c>
      <c r="D18">
        <f>WEEKNUM(Table1[[#This Row],[Date]])</f>
        <v>3</v>
      </c>
      <c r="E18">
        <v>94</v>
      </c>
      <c r="F18">
        <f>Table1[[#This Row],[Sale]]+MAX(0, G17-Table1[[#This Row],[Stock]]-Table1[[#This Row],[Sale]])</f>
        <v>94</v>
      </c>
      <c r="G18">
        <v>4728</v>
      </c>
      <c r="H18">
        <v>1.19</v>
      </c>
      <c r="J18" s="1"/>
      <c r="M18" s="1"/>
      <c r="O18" s="1"/>
    </row>
    <row r="19" spans="2:15" x14ac:dyDescent="0.3">
      <c r="B19" s="1">
        <v>41657</v>
      </c>
      <c r="C19">
        <v>1</v>
      </c>
      <c r="D19">
        <f>WEEKNUM(Table1[[#This Row],[Date]])</f>
        <v>3</v>
      </c>
      <c r="E19">
        <v>159</v>
      </c>
      <c r="F19">
        <f>Table1[[#This Row],[Sale]]+MAX(0, G18-Table1[[#This Row],[Stock]]-Table1[[#This Row],[Sale]])</f>
        <v>264</v>
      </c>
      <c r="G19">
        <v>4464</v>
      </c>
      <c r="H19">
        <v>1.19</v>
      </c>
      <c r="J19" s="1"/>
      <c r="M19" s="1"/>
      <c r="O19" s="1"/>
    </row>
    <row r="20" spans="2:15" x14ac:dyDescent="0.3">
      <c r="B20" s="1">
        <v>41658</v>
      </c>
      <c r="C20">
        <v>1</v>
      </c>
      <c r="D20">
        <f>WEEKNUM(Table1[[#This Row],[Date]])</f>
        <v>4</v>
      </c>
      <c r="E20">
        <v>199</v>
      </c>
      <c r="F20">
        <f>Table1[[#This Row],[Sale]]+MAX(0, G19-Table1[[#This Row],[Stock]]-Table1[[#This Row],[Sale]])</f>
        <v>199</v>
      </c>
      <c r="G20">
        <v>4265</v>
      </c>
      <c r="H20">
        <v>1.19</v>
      </c>
      <c r="J20" s="1"/>
      <c r="M20" s="1"/>
      <c r="O20" s="1"/>
    </row>
    <row r="21" spans="2:15" x14ac:dyDescent="0.3">
      <c r="B21" s="1">
        <v>41659</v>
      </c>
      <c r="C21">
        <v>1</v>
      </c>
      <c r="D21">
        <f>WEEKNUM(Table1[[#This Row],[Date]])</f>
        <v>4</v>
      </c>
      <c r="E21">
        <v>104</v>
      </c>
      <c r="F21">
        <f>Table1[[#This Row],[Sale]]+MAX(0, G20-Table1[[#This Row],[Stock]]-Table1[[#This Row],[Sale]])</f>
        <v>104</v>
      </c>
      <c r="G21">
        <v>4161</v>
      </c>
      <c r="H21">
        <v>1.19</v>
      </c>
      <c r="J21" s="1"/>
      <c r="M21" s="1"/>
      <c r="O21" s="1"/>
    </row>
    <row r="22" spans="2:15" x14ac:dyDescent="0.3">
      <c r="B22" s="1">
        <v>41660</v>
      </c>
      <c r="C22">
        <v>1</v>
      </c>
      <c r="D22">
        <f>WEEKNUM(Table1[[#This Row],[Date]])</f>
        <v>4</v>
      </c>
      <c r="E22">
        <v>70</v>
      </c>
      <c r="F22">
        <f>Table1[[#This Row],[Sale]]+MAX(0, G21-Table1[[#This Row],[Stock]]-Table1[[#This Row],[Sale]])</f>
        <v>70</v>
      </c>
      <c r="G22">
        <v>4091</v>
      </c>
      <c r="H22">
        <v>1.19</v>
      </c>
      <c r="J22" s="1"/>
      <c r="M22" s="1"/>
      <c r="O22" s="1"/>
    </row>
    <row r="23" spans="2:15" x14ac:dyDescent="0.3">
      <c r="B23" s="1">
        <v>41661</v>
      </c>
      <c r="C23">
        <v>1</v>
      </c>
      <c r="D23">
        <f>WEEKNUM(Table1[[#This Row],[Date]])</f>
        <v>4</v>
      </c>
      <c r="E23">
        <v>127</v>
      </c>
      <c r="F23">
        <f>Table1[[#This Row],[Sale]]+MAX(0, G22-Table1[[#This Row],[Stock]]-Table1[[#This Row],[Sale]])</f>
        <v>127</v>
      </c>
      <c r="G23">
        <v>3964</v>
      </c>
      <c r="H23">
        <v>1.0900000000000001</v>
      </c>
      <c r="J23" s="1"/>
      <c r="M23" s="1"/>
      <c r="O23" s="1"/>
    </row>
    <row r="24" spans="2:15" x14ac:dyDescent="0.3">
      <c r="B24" s="1">
        <v>41662</v>
      </c>
      <c r="C24">
        <v>1</v>
      </c>
      <c r="D24">
        <f>WEEKNUM(Table1[[#This Row],[Date]])</f>
        <v>4</v>
      </c>
      <c r="E24">
        <v>96</v>
      </c>
      <c r="F24">
        <f>Table1[[#This Row],[Sale]]+MAX(0, G23-Table1[[#This Row],[Stock]]-Table1[[#This Row],[Sale]])</f>
        <v>96</v>
      </c>
      <c r="G24">
        <v>3868</v>
      </c>
      <c r="H24">
        <v>1.0900000000000001</v>
      </c>
      <c r="J24" s="1"/>
      <c r="M24" s="1"/>
      <c r="O24" s="1"/>
    </row>
    <row r="25" spans="2:15" x14ac:dyDescent="0.3">
      <c r="B25" s="1">
        <v>41663</v>
      </c>
      <c r="C25">
        <v>1</v>
      </c>
      <c r="D25">
        <f>WEEKNUM(Table1[[#This Row],[Date]])</f>
        <v>4</v>
      </c>
      <c r="E25">
        <v>75</v>
      </c>
      <c r="F25">
        <f>Table1[[#This Row],[Sale]]+MAX(0, G24-Table1[[#This Row],[Stock]]-Table1[[#This Row],[Sale]])</f>
        <v>75</v>
      </c>
      <c r="G25">
        <v>3793</v>
      </c>
      <c r="H25">
        <v>1.0900000000000001</v>
      </c>
      <c r="J25" s="1"/>
      <c r="M25" s="1"/>
      <c r="O25" s="1"/>
    </row>
    <row r="26" spans="2:15" x14ac:dyDescent="0.3">
      <c r="B26" s="1">
        <v>41664</v>
      </c>
      <c r="C26">
        <v>1</v>
      </c>
      <c r="D26">
        <f>WEEKNUM(Table1[[#This Row],[Date]])</f>
        <v>4</v>
      </c>
      <c r="E26">
        <v>198</v>
      </c>
      <c r="F26">
        <f>Table1[[#This Row],[Sale]]+MAX(0, G25-Table1[[#This Row],[Stock]]-Table1[[#This Row],[Sale]])</f>
        <v>198</v>
      </c>
      <c r="G26">
        <v>3595</v>
      </c>
      <c r="H26">
        <v>1.0900000000000001</v>
      </c>
      <c r="J26" s="1"/>
      <c r="M26" s="1"/>
      <c r="O26" s="1"/>
    </row>
    <row r="27" spans="2:15" x14ac:dyDescent="0.3">
      <c r="B27" s="1">
        <v>41665</v>
      </c>
      <c r="C27">
        <v>1</v>
      </c>
      <c r="D27">
        <f>WEEKNUM(Table1[[#This Row],[Date]])</f>
        <v>5</v>
      </c>
      <c r="E27">
        <v>168</v>
      </c>
      <c r="F27">
        <f>Table1[[#This Row],[Sale]]+MAX(0, G26-Table1[[#This Row],[Stock]]-Table1[[#This Row],[Sale]])</f>
        <v>168</v>
      </c>
      <c r="G27">
        <v>3427</v>
      </c>
      <c r="H27">
        <v>1.0900000000000001</v>
      </c>
      <c r="J27" s="1"/>
      <c r="M27" s="1"/>
      <c r="O27" s="1"/>
    </row>
    <row r="28" spans="2:15" x14ac:dyDescent="0.3">
      <c r="B28" s="1">
        <v>41666</v>
      </c>
      <c r="C28">
        <v>1</v>
      </c>
      <c r="D28">
        <f>WEEKNUM(Table1[[#This Row],[Date]])</f>
        <v>5</v>
      </c>
      <c r="E28">
        <v>125</v>
      </c>
      <c r="F28">
        <f>Table1[[#This Row],[Sale]]+MAX(0, G27-Table1[[#This Row],[Stock]]-Table1[[#This Row],[Sale]])</f>
        <v>125</v>
      </c>
      <c r="G28">
        <v>3302</v>
      </c>
      <c r="H28">
        <v>1.0900000000000001</v>
      </c>
      <c r="J28" s="1"/>
      <c r="M28" s="1"/>
      <c r="O28" s="1"/>
    </row>
    <row r="29" spans="2:15" x14ac:dyDescent="0.3">
      <c r="B29" s="1">
        <v>41667</v>
      </c>
      <c r="C29">
        <v>1</v>
      </c>
      <c r="D29">
        <f>WEEKNUM(Table1[[#This Row],[Date]])</f>
        <v>5</v>
      </c>
      <c r="E29">
        <v>86</v>
      </c>
      <c r="F29">
        <f>Table1[[#This Row],[Sale]]+MAX(0, G28-Table1[[#This Row],[Stock]]-Table1[[#This Row],[Sale]])</f>
        <v>86</v>
      </c>
      <c r="G29">
        <v>3216</v>
      </c>
      <c r="H29">
        <v>1.0900000000000001</v>
      </c>
      <c r="J29" s="1"/>
      <c r="M29" s="1"/>
      <c r="O29" s="1"/>
    </row>
    <row r="30" spans="2:15" x14ac:dyDescent="0.3">
      <c r="B30" s="1">
        <v>41668</v>
      </c>
      <c r="C30">
        <v>1</v>
      </c>
      <c r="D30">
        <f>WEEKNUM(Table1[[#This Row],[Date]])</f>
        <v>5</v>
      </c>
      <c r="E30">
        <v>222</v>
      </c>
      <c r="F30">
        <f>Table1[[#This Row],[Sale]]+MAX(0, G29-Table1[[#This Row],[Stock]]-Table1[[#This Row],[Sale]])</f>
        <v>222</v>
      </c>
      <c r="G30">
        <v>2994</v>
      </c>
      <c r="H30">
        <v>0.99</v>
      </c>
      <c r="J30" s="1"/>
      <c r="M30" s="1"/>
      <c r="O30" s="1"/>
    </row>
    <row r="31" spans="2:15" x14ac:dyDescent="0.3">
      <c r="B31" s="1">
        <v>41669</v>
      </c>
      <c r="C31">
        <v>1</v>
      </c>
      <c r="D31">
        <f>WEEKNUM(Table1[[#This Row],[Date]])</f>
        <v>5</v>
      </c>
      <c r="E31">
        <v>272</v>
      </c>
      <c r="F31">
        <f>Table1[[#This Row],[Sale]]+MAX(0, G30-Table1[[#This Row],[Stock]]-Table1[[#This Row],[Sale]])</f>
        <v>272</v>
      </c>
      <c r="G31">
        <v>2723</v>
      </c>
      <c r="H31">
        <v>0.99</v>
      </c>
      <c r="J31" s="1"/>
      <c r="M31" s="1"/>
      <c r="O31" s="1"/>
    </row>
    <row r="32" spans="2:15" x14ac:dyDescent="0.3">
      <c r="B32" s="1">
        <v>41670</v>
      </c>
      <c r="C32">
        <v>1</v>
      </c>
      <c r="D32">
        <f>WEEKNUM(Table1[[#This Row],[Date]])</f>
        <v>5</v>
      </c>
      <c r="E32">
        <v>209</v>
      </c>
      <c r="F32">
        <f>Table1[[#This Row],[Sale]]+MAX(0, G31-Table1[[#This Row],[Stock]]-Table1[[#This Row],[Sale]])</f>
        <v>209</v>
      </c>
      <c r="G32">
        <v>2514</v>
      </c>
      <c r="H32">
        <v>0.99</v>
      </c>
      <c r="J32" s="1"/>
      <c r="M32" s="1"/>
      <c r="O32" s="1"/>
    </row>
    <row r="33" spans="2:15" x14ac:dyDescent="0.3">
      <c r="B33" s="1">
        <v>41671</v>
      </c>
      <c r="C33">
        <v>1</v>
      </c>
      <c r="D33">
        <f>WEEKNUM(Table1[[#This Row],[Date]])</f>
        <v>5</v>
      </c>
      <c r="E33">
        <v>369</v>
      </c>
      <c r="F33">
        <f>Table1[[#This Row],[Sale]]+MAX(0, G32-Table1[[#This Row],[Stock]]-Table1[[#This Row],[Sale]])</f>
        <v>369</v>
      </c>
      <c r="G33">
        <v>2145</v>
      </c>
      <c r="H33">
        <v>0.99</v>
      </c>
      <c r="J33" s="1"/>
      <c r="M33" s="1"/>
      <c r="O33" s="1"/>
    </row>
    <row r="34" spans="2:15" x14ac:dyDescent="0.3">
      <c r="B34" s="1">
        <v>41672</v>
      </c>
      <c r="C34">
        <v>1</v>
      </c>
      <c r="D34">
        <f>WEEKNUM(Table1[[#This Row],[Date]])</f>
        <v>6</v>
      </c>
      <c r="E34">
        <v>217</v>
      </c>
      <c r="F34">
        <f>Table1[[#This Row],[Sale]]+MAX(0, G33-Table1[[#This Row],[Stock]]-Table1[[#This Row],[Sale]])</f>
        <v>217</v>
      </c>
      <c r="G34">
        <v>1928</v>
      </c>
      <c r="H34">
        <v>0.99</v>
      </c>
      <c r="J34" s="1"/>
      <c r="M34" s="1"/>
      <c r="O34" s="1"/>
    </row>
    <row r="35" spans="2:15" x14ac:dyDescent="0.3">
      <c r="B35" s="1">
        <v>41673</v>
      </c>
      <c r="C35">
        <v>1</v>
      </c>
      <c r="D35">
        <f>WEEKNUM(Table1[[#This Row],[Date]])</f>
        <v>6</v>
      </c>
      <c r="E35">
        <v>97</v>
      </c>
      <c r="F35">
        <f>Table1[[#This Row],[Sale]]+MAX(0, G34-Table1[[#This Row],[Stock]]-Table1[[#This Row],[Sale]])</f>
        <v>97</v>
      </c>
      <c r="G35">
        <v>1831</v>
      </c>
      <c r="H35">
        <v>0.99</v>
      </c>
      <c r="J35" s="1"/>
      <c r="M35" s="1"/>
      <c r="O35" s="1"/>
    </row>
    <row r="36" spans="2:15" x14ac:dyDescent="0.3">
      <c r="B36" s="1">
        <v>41674</v>
      </c>
      <c r="C36">
        <v>1</v>
      </c>
      <c r="D36">
        <f>WEEKNUM(Table1[[#This Row],[Date]])</f>
        <v>6</v>
      </c>
      <c r="E36">
        <v>117</v>
      </c>
      <c r="F36">
        <f>Table1[[#This Row],[Sale]]+MAX(0, G35-Table1[[#This Row],[Stock]]-Table1[[#This Row],[Sale]])</f>
        <v>117</v>
      </c>
      <c r="G36">
        <v>1714</v>
      </c>
      <c r="H36">
        <v>0.99</v>
      </c>
      <c r="J36" s="1"/>
      <c r="M36" s="1"/>
      <c r="O36" s="1"/>
    </row>
    <row r="37" spans="2:15" x14ac:dyDescent="0.3">
      <c r="B37" s="1">
        <v>41675</v>
      </c>
      <c r="C37">
        <v>1</v>
      </c>
      <c r="D37">
        <f>WEEKNUM(Table1[[#This Row],[Date]])</f>
        <v>6</v>
      </c>
      <c r="E37">
        <v>100</v>
      </c>
      <c r="F37">
        <f>Table1[[#This Row],[Sale]]+MAX(0, G36-Table1[[#This Row],[Stock]]-Table1[[#This Row],[Sale]])</f>
        <v>100</v>
      </c>
      <c r="G37">
        <v>1998</v>
      </c>
      <c r="H37">
        <v>1.29</v>
      </c>
      <c r="J37" s="1"/>
      <c r="M37" s="1"/>
      <c r="O37" s="1"/>
    </row>
    <row r="38" spans="2:15" x14ac:dyDescent="0.3">
      <c r="B38" s="1">
        <v>41676</v>
      </c>
      <c r="C38">
        <v>1</v>
      </c>
      <c r="D38">
        <f>WEEKNUM(Table1[[#This Row],[Date]])</f>
        <v>6</v>
      </c>
      <c r="E38">
        <v>64</v>
      </c>
      <c r="F38">
        <f>Table1[[#This Row],[Sale]]+MAX(0, G37-Table1[[#This Row],[Stock]]-Table1[[#This Row],[Sale]])</f>
        <v>64</v>
      </c>
      <c r="G38">
        <v>2126</v>
      </c>
      <c r="H38">
        <v>1.29</v>
      </c>
      <c r="J38" s="1"/>
      <c r="M38" s="1"/>
      <c r="O38" s="1"/>
    </row>
    <row r="39" spans="2:15" x14ac:dyDescent="0.3">
      <c r="B39" s="1">
        <v>41677</v>
      </c>
      <c r="C39">
        <v>1</v>
      </c>
      <c r="D39">
        <f>WEEKNUM(Table1[[#This Row],[Date]])</f>
        <v>6</v>
      </c>
      <c r="E39">
        <v>35</v>
      </c>
      <c r="F39">
        <f>Table1[[#This Row],[Sale]]+MAX(0, G38-Table1[[#This Row],[Stock]]-Table1[[#This Row],[Sale]])</f>
        <v>35</v>
      </c>
      <c r="G39">
        <v>2091</v>
      </c>
      <c r="H39">
        <v>1.29</v>
      </c>
      <c r="J39" s="1"/>
      <c r="M39" s="1"/>
      <c r="O39" s="1"/>
    </row>
    <row r="40" spans="2:15" x14ac:dyDescent="0.3">
      <c r="B40" s="1">
        <v>41678</v>
      </c>
      <c r="C40">
        <v>1</v>
      </c>
      <c r="D40">
        <f>WEEKNUM(Table1[[#This Row],[Date]])</f>
        <v>6</v>
      </c>
      <c r="E40">
        <v>54</v>
      </c>
      <c r="F40">
        <f>Table1[[#This Row],[Sale]]+MAX(0, G39-Table1[[#This Row],[Stock]]-Table1[[#This Row],[Sale]])</f>
        <v>54</v>
      </c>
      <c r="G40">
        <v>2037</v>
      </c>
      <c r="H40">
        <v>1.29</v>
      </c>
      <c r="J40" s="1"/>
    </row>
    <row r="41" spans="2:15" x14ac:dyDescent="0.3">
      <c r="B41" s="1">
        <v>41679</v>
      </c>
      <c r="C41">
        <v>1</v>
      </c>
      <c r="D41">
        <f>WEEKNUM(Table1[[#This Row],[Date]])</f>
        <v>7</v>
      </c>
      <c r="E41">
        <v>55</v>
      </c>
      <c r="F41">
        <f>Table1[[#This Row],[Sale]]+MAX(0, G40-Table1[[#This Row],[Stock]]-Table1[[#This Row],[Sale]])</f>
        <v>55</v>
      </c>
      <c r="G41">
        <v>1982</v>
      </c>
      <c r="H41">
        <v>1.29</v>
      </c>
      <c r="J41" s="1"/>
    </row>
    <row r="42" spans="2:15" x14ac:dyDescent="0.3">
      <c r="B42" s="1">
        <v>41682</v>
      </c>
      <c r="C42">
        <v>1</v>
      </c>
      <c r="D42">
        <f>WEEKNUM(Table1[[#This Row],[Date]])</f>
        <v>7</v>
      </c>
      <c r="E42">
        <v>8</v>
      </c>
      <c r="F42">
        <f>Table1[[#This Row],[Sale]]+MAX(0, G41-Table1[[#This Row],[Stock]]-Table1[[#This Row],[Sale]])</f>
        <v>8</v>
      </c>
      <c r="G42">
        <v>7228</v>
      </c>
      <c r="H42">
        <v>1.29</v>
      </c>
      <c r="J42" s="1"/>
    </row>
    <row r="43" spans="2:15" x14ac:dyDescent="0.3">
      <c r="B43" s="1">
        <v>41683</v>
      </c>
      <c r="C43">
        <v>1</v>
      </c>
      <c r="D43">
        <f>WEEKNUM(Table1[[#This Row],[Date]])</f>
        <v>7</v>
      </c>
      <c r="E43">
        <v>43</v>
      </c>
      <c r="F43">
        <f>Table1[[#This Row],[Sale]]+MAX(0, G42-Table1[[#This Row],[Stock]]-Table1[[#This Row],[Sale]])</f>
        <v>43</v>
      </c>
      <c r="G43">
        <v>7185</v>
      </c>
      <c r="H43">
        <v>1.0900000000000001</v>
      </c>
      <c r="J43" s="1"/>
    </row>
    <row r="44" spans="2:15" x14ac:dyDescent="0.3">
      <c r="B44" s="1">
        <v>41684</v>
      </c>
      <c r="C44">
        <v>1</v>
      </c>
      <c r="D44">
        <f>WEEKNUM(Table1[[#This Row],[Date]])</f>
        <v>7</v>
      </c>
      <c r="E44">
        <v>107</v>
      </c>
      <c r="F44">
        <f>Table1[[#This Row],[Sale]]+MAX(0, G43-Table1[[#This Row],[Stock]]-Table1[[#This Row],[Sale]])</f>
        <v>107</v>
      </c>
      <c r="G44">
        <v>7078</v>
      </c>
      <c r="H44">
        <v>1.0900000000000001</v>
      </c>
      <c r="J44" s="1"/>
    </row>
    <row r="45" spans="2:15" x14ac:dyDescent="0.3">
      <c r="B45" s="1">
        <v>41685</v>
      </c>
      <c r="C45">
        <v>1</v>
      </c>
      <c r="D45">
        <f>WEEKNUM(Table1[[#This Row],[Date]])</f>
        <v>7</v>
      </c>
      <c r="E45">
        <v>116</v>
      </c>
      <c r="F45">
        <f>Table1[[#This Row],[Sale]]+MAX(0, G44-Table1[[#This Row],[Stock]]-Table1[[#This Row],[Sale]])</f>
        <v>116</v>
      </c>
      <c r="G45">
        <v>6962</v>
      </c>
      <c r="H45">
        <v>1.0900000000000001</v>
      </c>
      <c r="J45" s="1"/>
    </row>
    <row r="46" spans="2:15" x14ac:dyDescent="0.3">
      <c r="B46" s="1">
        <v>41686</v>
      </c>
      <c r="C46">
        <v>1</v>
      </c>
      <c r="D46">
        <f>WEEKNUM(Table1[[#This Row],[Date]])</f>
        <v>8</v>
      </c>
      <c r="E46">
        <v>87</v>
      </c>
      <c r="F46">
        <f>Table1[[#This Row],[Sale]]+MAX(0, G45-Table1[[#This Row],[Stock]]-Table1[[#This Row],[Sale]])</f>
        <v>87</v>
      </c>
      <c r="G46">
        <v>6875</v>
      </c>
      <c r="H46">
        <v>1.0900000000000001</v>
      </c>
      <c r="J46" s="1"/>
    </row>
    <row r="47" spans="2:15" x14ac:dyDescent="0.3">
      <c r="B47" s="1">
        <v>41687</v>
      </c>
      <c r="C47">
        <v>1</v>
      </c>
      <c r="D47">
        <f>WEEKNUM(Table1[[#This Row],[Date]])</f>
        <v>8</v>
      </c>
      <c r="E47">
        <v>66</v>
      </c>
      <c r="F47">
        <f>Table1[[#This Row],[Sale]]+MAX(0, G46-Table1[[#This Row],[Stock]]-Table1[[#This Row],[Sale]])</f>
        <v>66</v>
      </c>
      <c r="G47">
        <v>6809</v>
      </c>
      <c r="H47">
        <v>1.0900000000000001</v>
      </c>
      <c r="J47" s="1"/>
    </row>
    <row r="48" spans="2:15" x14ac:dyDescent="0.3">
      <c r="B48" s="1">
        <v>41688</v>
      </c>
      <c r="C48">
        <v>1</v>
      </c>
      <c r="D48">
        <f>WEEKNUM(Table1[[#This Row],[Date]])</f>
        <v>8</v>
      </c>
      <c r="E48">
        <v>44</v>
      </c>
      <c r="F48">
        <f>Table1[[#This Row],[Sale]]+MAX(0, G47-Table1[[#This Row],[Stock]]-Table1[[#This Row],[Sale]])</f>
        <v>44</v>
      </c>
      <c r="G48">
        <v>6765</v>
      </c>
      <c r="H48">
        <v>1.0900000000000001</v>
      </c>
      <c r="J48" s="1"/>
    </row>
    <row r="49" spans="2:10" x14ac:dyDescent="0.3">
      <c r="B49" s="1">
        <v>41689</v>
      </c>
      <c r="C49">
        <v>1</v>
      </c>
      <c r="D49">
        <f>WEEKNUM(Table1[[#This Row],[Date]])</f>
        <v>8</v>
      </c>
      <c r="E49">
        <v>33</v>
      </c>
      <c r="F49">
        <f>Table1[[#This Row],[Sale]]+MAX(0, G48-Table1[[#This Row],[Stock]]-Table1[[#This Row],[Sale]])</f>
        <v>34</v>
      </c>
      <c r="G49">
        <v>6731</v>
      </c>
      <c r="H49">
        <v>1.0900000000000001</v>
      </c>
      <c r="J49" s="1"/>
    </row>
    <row r="50" spans="2:10" x14ac:dyDescent="0.3">
      <c r="B50" s="1">
        <v>41690</v>
      </c>
      <c r="C50">
        <v>1</v>
      </c>
      <c r="D50">
        <f>WEEKNUM(Table1[[#This Row],[Date]])</f>
        <v>8</v>
      </c>
      <c r="E50">
        <v>13</v>
      </c>
      <c r="F50">
        <f>Table1[[#This Row],[Sale]]+MAX(0, G49-Table1[[#This Row],[Stock]]-Table1[[#This Row],[Sale]])</f>
        <v>13</v>
      </c>
      <c r="G50">
        <v>6718</v>
      </c>
      <c r="H50">
        <v>1.0900000000000001</v>
      </c>
      <c r="J50" s="1"/>
    </row>
    <row r="51" spans="2:10" x14ac:dyDescent="0.3">
      <c r="B51" s="1">
        <v>41691</v>
      </c>
      <c r="C51">
        <v>1</v>
      </c>
      <c r="D51">
        <f>WEEKNUM(Table1[[#This Row],[Date]])</f>
        <v>8</v>
      </c>
      <c r="E51">
        <v>53</v>
      </c>
      <c r="F51">
        <f>Table1[[#This Row],[Sale]]+MAX(0, G50-Table1[[#This Row],[Stock]]-Table1[[#This Row],[Sale]])</f>
        <v>53</v>
      </c>
      <c r="G51">
        <v>6665</v>
      </c>
      <c r="H51">
        <v>1.0900000000000001</v>
      </c>
      <c r="J51" s="1"/>
    </row>
    <row r="52" spans="2:10" x14ac:dyDescent="0.3">
      <c r="B52" s="1">
        <v>41692</v>
      </c>
      <c r="C52">
        <v>1</v>
      </c>
      <c r="D52">
        <f>WEEKNUM(Table1[[#This Row],[Date]])</f>
        <v>8</v>
      </c>
      <c r="E52">
        <v>72</v>
      </c>
      <c r="F52">
        <f>Table1[[#This Row],[Sale]]+MAX(0, G51-Table1[[#This Row],[Stock]]-Table1[[#This Row],[Sale]])</f>
        <v>72</v>
      </c>
      <c r="G52">
        <v>6593</v>
      </c>
      <c r="H52">
        <v>1.0900000000000001</v>
      </c>
      <c r="J52" s="1"/>
    </row>
    <row r="53" spans="2:10" x14ac:dyDescent="0.3">
      <c r="B53" s="1">
        <v>41693</v>
      </c>
      <c r="C53">
        <v>1</v>
      </c>
      <c r="D53">
        <f>WEEKNUM(Table1[[#This Row],[Date]])</f>
        <v>9</v>
      </c>
      <c r="E53">
        <v>50</v>
      </c>
      <c r="F53">
        <f>Table1[[#This Row],[Sale]]+MAX(0, G52-Table1[[#This Row],[Stock]]-Table1[[#This Row],[Sale]])</f>
        <v>50</v>
      </c>
      <c r="G53">
        <v>6543</v>
      </c>
      <c r="H53">
        <v>1.0900000000000001</v>
      </c>
      <c r="J53" s="1"/>
    </row>
    <row r="54" spans="2:10" x14ac:dyDescent="0.3">
      <c r="B54" s="1">
        <v>41694</v>
      </c>
      <c r="C54">
        <v>1</v>
      </c>
      <c r="D54">
        <f>WEEKNUM(Table1[[#This Row],[Date]])</f>
        <v>9</v>
      </c>
      <c r="E54">
        <v>15</v>
      </c>
      <c r="F54">
        <f>Table1[[#This Row],[Sale]]+MAX(0, G53-Table1[[#This Row],[Stock]]-Table1[[#This Row],[Sale]])</f>
        <v>15</v>
      </c>
      <c r="G54">
        <v>6528</v>
      </c>
      <c r="H54">
        <v>1.0900000000000001</v>
      </c>
      <c r="J54" s="1"/>
    </row>
    <row r="55" spans="2:10" x14ac:dyDescent="0.3">
      <c r="B55" s="1">
        <v>41695</v>
      </c>
      <c r="C55">
        <v>1</v>
      </c>
      <c r="D55">
        <f>WEEKNUM(Table1[[#This Row],[Date]])</f>
        <v>9</v>
      </c>
      <c r="E55">
        <v>12</v>
      </c>
      <c r="F55">
        <f>Table1[[#This Row],[Sale]]+MAX(0, G54-Table1[[#This Row],[Stock]]-Table1[[#This Row],[Sale]])</f>
        <v>12</v>
      </c>
      <c r="G55">
        <v>6516</v>
      </c>
      <c r="H55">
        <v>1.0900000000000001</v>
      </c>
      <c r="J55" s="1"/>
    </row>
    <row r="56" spans="2:10" x14ac:dyDescent="0.3">
      <c r="B56" s="1">
        <v>41696</v>
      </c>
      <c r="C56">
        <v>1</v>
      </c>
      <c r="D56">
        <f>WEEKNUM(Table1[[#This Row],[Date]])</f>
        <v>9</v>
      </c>
      <c r="E56">
        <v>71</v>
      </c>
      <c r="F56">
        <f>Table1[[#This Row],[Sale]]+MAX(0, G55-Table1[[#This Row],[Stock]]-Table1[[#This Row],[Sale]])</f>
        <v>71</v>
      </c>
      <c r="G56">
        <v>6445</v>
      </c>
      <c r="H56">
        <v>1.0900000000000001</v>
      </c>
      <c r="J56" s="1"/>
    </row>
    <row r="57" spans="2:10" x14ac:dyDescent="0.3">
      <c r="B57" s="1">
        <v>41697</v>
      </c>
      <c r="C57">
        <v>1</v>
      </c>
      <c r="D57">
        <f>WEEKNUM(Table1[[#This Row],[Date]])</f>
        <v>9</v>
      </c>
      <c r="E57">
        <v>37</v>
      </c>
      <c r="F57">
        <f>Table1[[#This Row],[Sale]]+MAX(0, G56-Table1[[#This Row],[Stock]]-Table1[[#This Row],[Sale]])</f>
        <v>37</v>
      </c>
      <c r="G57">
        <v>6412</v>
      </c>
      <c r="H57">
        <v>1.0900000000000001</v>
      </c>
      <c r="J57" s="1"/>
    </row>
    <row r="58" spans="2:10" x14ac:dyDescent="0.3">
      <c r="B58" s="1">
        <v>41698</v>
      </c>
      <c r="C58">
        <v>1</v>
      </c>
      <c r="D58">
        <f>WEEKNUM(Table1[[#This Row],[Date]])</f>
        <v>9</v>
      </c>
      <c r="E58">
        <v>83</v>
      </c>
      <c r="F58">
        <f>Table1[[#This Row],[Sale]]+MAX(0, G57-Table1[[#This Row],[Stock]]-Table1[[#This Row],[Sale]])</f>
        <v>83</v>
      </c>
      <c r="G58">
        <v>6329</v>
      </c>
      <c r="H58">
        <v>1.0900000000000001</v>
      </c>
      <c r="J58" s="1"/>
    </row>
    <row r="59" spans="2:10" x14ac:dyDescent="0.3">
      <c r="B59" s="1">
        <v>41699</v>
      </c>
      <c r="C59">
        <v>1</v>
      </c>
      <c r="D59">
        <f>WEEKNUM(Table1[[#This Row],[Date]])</f>
        <v>9</v>
      </c>
      <c r="E59">
        <v>94</v>
      </c>
      <c r="F59">
        <f>Table1[[#This Row],[Sale]]+MAX(0, G58-Table1[[#This Row],[Stock]]-Table1[[#This Row],[Sale]])</f>
        <v>94</v>
      </c>
      <c r="G59">
        <v>6237</v>
      </c>
      <c r="H59">
        <v>1.0900000000000001</v>
      </c>
      <c r="J59" s="1"/>
    </row>
    <row r="60" spans="2:10" x14ac:dyDescent="0.3">
      <c r="B60" s="1">
        <v>41700</v>
      </c>
      <c r="C60">
        <v>1</v>
      </c>
      <c r="D60">
        <f>WEEKNUM(Table1[[#This Row],[Date]])</f>
        <v>10</v>
      </c>
      <c r="E60">
        <v>59</v>
      </c>
      <c r="F60">
        <f>Table1[[#This Row],[Sale]]+MAX(0, G59-Table1[[#This Row],[Stock]]-Table1[[#This Row],[Sale]])</f>
        <v>59</v>
      </c>
      <c r="G60">
        <v>6178</v>
      </c>
      <c r="H60">
        <v>1.0900000000000001</v>
      </c>
      <c r="J60" s="1"/>
    </row>
    <row r="61" spans="2:10" x14ac:dyDescent="0.3">
      <c r="B61" s="1">
        <v>41701</v>
      </c>
      <c r="C61">
        <v>1</v>
      </c>
      <c r="D61">
        <f>WEEKNUM(Table1[[#This Row],[Date]])</f>
        <v>10</v>
      </c>
      <c r="E61">
        <v>49</v>
      </c>
      <c r="F61">
        <f>Table1[[#This Row],[Sale]]+MAX(0, G60-Table1[[#This Row],[Stock]]-Table1[[#This Row],[Sale]])</f>
        <v>49</v>
      </c>
      <c r="G61">
        <v>6129</v>
      </c>
      <c r="H61">
        <v>1.0900000000000001</v>
      </c>
      <c r="J61" s="1"/>
    </row>
    <row r="62" spans="2:10" x14ac:dyDescent="0.3">
      <c r="B62" s="1">
        <v>41703</v>
      </c>
      <c r="C62">
        <v>1</v>
      </c>
      <c r="D62">
        <f>WEEKNUM(Table1[[#This Row],[Date]])</f>
        <v>10</v>
      </c>
      <c r="E62">
        <v>65</v>
      </c>
      <c r="F62">
        <f>Table1[[#This Row],[Sale]]+MAX(0, G61-Table1[[#This Row],[Stock]]-Table1[[#This Row],[Sale]])</f>
        <v>117</v>
      </c>
      <c r="G62">
        <v>6012</v>
      </c>
      <c r="H62">
        <v>1.0900000000000001</v>
      </c>
      <c r="J62" s="1"/>
    </row>
    <row r="63" spans="2:10" x14ac:dyDescent="0.3">
      <c r="B63" s="1">
        <v>41704</v>
      </c>
      <c r="C63">
        <v>1</v>
      </c>
      <c r="D63">
        <f>WEEKNUM(Table1[[#This Row],[Date]])</f>
        <v>10</v>
      </c>
      <c r="E63">
        <v>55</v>
      </c>
      <c r="F63">
        <f>Table1[[#This Row],[Sale]]+MAX(0, G62-Table1[[#This Row],[Stock]]-Table1[[#This Row],[Sale]])</f>
        <v>55</v>
      </c>
      <c r="G63">
        <v>5957</v>
      </c>
      <c r="H63">
        <v>1.0900000000000001</v>
      </c>
      <c r="J63" s="1"/>
    </row>
    <row r="64" spans="2:10" x14ac:dyDescent="0.3">
      <c r="B64" s="1">
        <v>41705</v>
      </c>
      <c r="C64">
        <v>1</v>
      </c>
      <c r="D64">
        <f>WEEKNUM(Table1[[#This Row],[Date]])</f>
        <v>10</v>
      </c>
      <c r="E64">
        <v>77</v>
      </c>
      <c r="F64">
        <f>Table1[[#This Row],[Sale]]+MAX(0, G63-Table1[[#This Row],[Stock]]-Table1[[#This Row],[Sale]])</f>
        <v>77</v>
      </c>
      <c r="G64">
        <v>5880</v>
      </c>
      <c r="H64">
        <v>1.0900000000000001</v>
      </c>
      <c r="J64" s="1"/>
    </row>
    <row r="65" spans="2:10" x14ac:dyDescent="0.3">
      <c r="B65" s="1">
        <v>41706</v>
      </c>
      <c r="C65">
        <v>1</v>
      </c>
      <c r="D65">
        <f>WEEKNUM(Table1[[#This Row],[Date]])</f>
        <v>10</v>
      </c>
      <c r="E65">
        <v>122</v>
      </c>
      <c r="F65">
        <f>Table1[[#This Row],[Sale]]+MAX(0, G64-Table1[[#This Row],[Stock]]-Table1[[#This Row],[Sale]])</f>
        <v>125</v>
      </c>
      <c r="G65">
        <v>5755</v>
      </c>
      <c r="H65">
        <v>1.0900000000000001</v>
      </c>
      <c r="J65" s="1"/>
    </row>
    <row r="66" spans="2:10" x14ac:dyDescent="0.3">
      <c r="B66" s="1">
        <v>41707</v>
      </c>
      <c r="C66">
        <v>1</v>
      </c>
      <c r="D66">
        <f>WEEKNUM(Table1[[#This Row],[Date]])</f>
        <v>11</v>
      </c>
      <c r="E66">
        <v>83</v>
      </c>
      <c r="F66">
        <f>Table1[[#This Row],[Sale]]+MAX(0, G65-Table1[[#This Row],[Stock]]-Table1[[#This Row],[Sale]])</f>
        <v>83</v>
      </c>
      <c r="G66">
        <v>5672</v>
      </c>
      <c r="H66">
        <v>1.0900000000000001</v>
      </c>
      <c r="J66" s="1"/>
    </row>
    <row r="67" spans="2:10" x14ac:dyDescent="0.3">
      <c r="B67" s="1">
        <v>41708</v>
      </c>
      <c r="C67">
        <v>1</v>
      </c>
      <c r="D67">
        <f>WEEKNUM(Table1[[#This Row],[Date]])</f>
        <v>11</v>
      </c>
      <c r="E67">
        <v>75</v>
      </c>
      <c r="F67">
        <f>Table1[[#This Row],[Sale]]+MAX(0, G66-Table1[[#This Row],[Stock]]-Table1[[#This Row],[Sale]])</f>
        <v>75</v>
      </c>
      <c r="G67">
        <v>5597</v>
      </c>
      <c r="H67">
        <v>1.0900000000000001</v>
      </c>
      <c r="J67" s="1"/>
    </row>
    <row r="68" spans="2:10" x14ac:dyDescent="0.3">
      <c r="B68" s="1">
        <v>41709</v>
      </c>
      <c r="C68">
        <v>1</v>
      </c>
      <c r="D68">
        <f>WEEKNUM(Table1[[#This Row],[Date]])</f>
        <v>11</v>
      </c>
      <c r="E68">
        <v>48</v>
      </c>
      <c r="F68">
        <f>Table1[[#This Row],[Sale]]+MAX(0, G67-Table1[[#This Row],[Stock]]-Table1[[#This Row],[Sale]])</f>
        <v>48</v>
      </c>
      <c r="G68">
        <v>5549</v>
      </c>
      <c r="H68">
        <v>1.0900000000000001</v>
      </c>
      <c r="J68" s="1"/>
    </row>
    <row r="69" spans="2:10" x14ac:dyDescent="0.3">
      <c r="B69" s="1">
        <v>41710</v>
      </c>
      <c r="C69">
        <v>1</v>
      </c>
      <c r="D69">
        <f>WEEKNUM(Table1[[#This Row],[Date]])</f>
        <v>11</v>
      </c>
      <c r="E69">
        <v>45</v>
      </c>
      <c r="F69">
        <f>Table1[[#This Row],[Sale]]+MAX(0, G68-Table1[[#This Row],[Stock]]-Table1[[#This Row],[Sale]])</f>
        <v>45</v>
      </c>
      <c r="G69">
        <v>5504</v>
      </c>
      <c r="H69">
        <v>1.29</v>
      </c>
      <c r="J69" s="1"/>
    </row>
    <row r="70" spans="2:10" x14ac:dyDescent="0.3">
      <c r="B70" s="1">
        <v>41711</v>
      </c>
      <c r="C70">
        <v>1</v>
      </c>
      <c r="D70">
        <f>WEEKNUM(Table1[[#This Row],[Date]])</f>
        <v>11</v>
      </c>
      <c r="E70">
        <v>78</v>
      </c>
      <c r="F70">
        <f>Table1[[#This Row],[Sale]]+MAX(0, G69-Table1[[#This Row],[Stock]]-Table1[[#This Row],[Sale]])</f>
        <v>845</v>
      </c>
      <c r="G70">
        <v>4659</v>
      </c>
      <c r="H70">
        <v>1.29</v>
      </c>
      <c r="J70" s="1"/>
    </row>
    <row r="71" spans="2:10" x14ac:dyDescent="0.3">
      <c r="B71" s="1">
        <v>41712</v>
      </c>
      <c r="C71">
        <v>1</v>
      </c>
      <c r="D71">
        <f>WEEKNUM(Table1[[#This Row],[Date]])</f>
        <v>11</v>
      </c>
      <c r="E71">
        <v>122</v>
      </c>
      <c r="F71">
        <f>Table1[[#This Row],[Sale]]+MAX(0, G70-Table1[[#This Row],[Stock]]-Table1[[#This Row],[Sale]])</f>
        <v>122</v>
      </c>
      <c r="G71">
        <v>4537</v>
      </c>
      <c r="H71">
        <v>1.29</v>
      </c>
      <c r="J71" s="1"/>
    </row>
    <row r="72" spans="2:10" x14ac:dyDescent="0.3">
      <c r="B72" s="1">
        <v>41714</v>
      </c>
      <c r="C72">
        <v>1</v>
      </c>
      <c r="D72">
        <f>WEEKNUM(Table1[[#This Row],[Date]])</f>
        <v>12</v>
      </c>
      <c r="E72">
        <v>116</v>
      </c>
      <c r="F72">
        <f>Table1[[#This Row],[Sale]]+MAX(0, G71-Table1[[#This Row],[Stock]]-Table1[[#This Row],[Sale]])</f>
        <v>263</v>
      </c>
      <c r="G72">
        <v>4274</v>
      </c>
      <c r="H72">
        <v>1.29</v>
      </c>
      <c r="J72" s="1"/>
    </row>
    <row r="73" spans="2:10" x14ac:dyDescent="0.3">
      <c r="B73" s="1">
        <v>41715</v>
      </c>
      <c r="C73">
        <v>1</v>
      </c>
      <c r="D73">
        <f>WEEKNUM(Table1[[#This Row],[Date]])</f>
        <v>12</v>
      </c>
      <c r="E73">
        <v>48</v>
      </c>
      <c r="F73">
        <f>Table1[[#This Row],[Sale]]+MAX(0, G72-Table1[[#This Row],[Stock]]-Table1[[#This Row],[Sale]])</f>
        <v>48</v>
      </c>
      <c r="G73">
        <v>4228</v>
      </c>
      <c r="H73">
        <v>1.29</v>
      </c>
      <c r="J73" s="1"/>
    </row>
    <row r="74" spans="2:10" x14ac:dyDescent="0.3">
      <c r="B74" s="1">
        <v>41716</v>
      </c>
      <c r="C74">
        <v>1</v>
      </c>
      <c r="D74">
        <f>WEEKNUM(Table1[[#This Row],[Date]])</f>
        <v>12</v>
      </c>
      <c r="E74">
        <v>29</v>
      </c>
      <c r="F74">
        <f>Table1[[#This Row],[Sale]]+MAX(0, G73-Table1[[#This Row],[Stock]]-Table1[[#This Row],[Sale]])</f>
        <v>29</v>
      </c>
      <c r="G74">
        <v>4199</v>
      </c>
      <c r="H74">
        <v>1.29</v>
      </c>
      <c r="J74" s="1"/>
    </row>
    <row r="75" spans="2:10" x14ac:dyDescent="0.3">
      <c r="B75" s="1">
        <v>41717</v>
      </c>
      <c r="C75">
        <v>1</v>
      </c>
      <c r="D75">
        <f>WEEKNUM(Table1[[#This Row],[Date]])</f>
        <v>12</v>
      </c>
      <c r="E75">
        <v>91</v>
      </c>
      <c r="F75">
        <f>Table1[[#This Row],[Sale]]+MAX(0, G74-Table1[[#This Row],[Stock]]-Table1[[#This Row],[Sale]])</f>
        <v>92</v>
      </c>
      <c r="G75">
        <v>4107</v>
      </c>
      <c r="H75">
        <v>1.29</v>
      </c>
      <c r="J75" s="1"/>
    </row>
    <row r="76" spans="2:10" x14ac:dyDescent="0.3">
      <c r="B76" s="1">
        <v>41718</v>
      </c>
      <c r="C76">
        <v>1</v>
      </c>
      <c r="D76">
        <f>WEEKNUM(Table1[[#This Row],[Date]])</f>
        <v>12</v>
      </c>
      <c r="E76">
        <v>59</v>
      </c>
      <c r="F76">
        <f>Table1[[#This Row],[Sale]]+MAX(0, G75-Table1[[#This Row],[Stock]]-Table1[[#This Row],[Sale]])</f>
        <v>59</v>
      </c>
      <c r="G76">
        <v>4048</v>
      </c>
      <c r="H76">
        <v>1.29</v>
      </c>
      <c r="J76" s="1"/>
    </row>
    <row r="77" spans="2:10" x14ac:dyDescent="0.3">
      <c r="B77" s="1">
        <v>41719</v>
      </c>
      <c r="C77">
        <v>1</v>
      </c>
      <c r="D77">
        <f>WEEKNUM(Table1[[#This Row],[Date]])</f>
        <v>12</v>
      </c>
      <c r="E77">
        <v>68</v>
      </c>
      <c r="F77">
        <f>Table1[[#This Row],[Sale]]+MAX(0, G76-Table1[[#This Row],[Stock]]-Table1[[#This Row],[Sale]])</f>
        <v>68</v>
      </c>
      <c r="G77">
        <v>3980</v>
      </c>
      <c r="H77">
        <v>1.29</v>
      </c>
      <c r="J77" s="1"/>
    </row>
    <row r="78" spans="2:10" x14ac:dyDescent="0.3">
      <c r="B78" s="1">
        <v>41720</v>
      </c>
      <c r="C78">
        <v>1</v>
      </c>
      <c r="D78">
        <f>WEEKNUM(Table1[[#This Row],[Date]])</f>
        <v>12</v>
      </c>
      <c r="E78">
        <v>137</v>
      </c>
      <c r="F78">
        <f>Table1[[#This Row],[Sale]]+MAX(0, G77-Table1[[#This Row],[Stock]]-Table1[[#This Row],[Sale]])</f>
        <v>137</v>
      </c>
      <c r="G78">
        <v>3843</v>
      </c>
      <c r="H78">
        <v>1.28</v>
      </c>
      <c r="J78" s="1"/>
    </row>
    <row r="79" spans="2:10" x14ac:dyDescent="0.3">
      <c r="B79" s="1">
        <v>41721</v>
      </c>
      <c r="C79">
        <v>1</v>
      </c>
      <c r="D79">
        <f>WEEKNUM(Table1[[#This Row],[Date]])</f>
        <v>13</v>
      </c>
      <c r="E79">
        <v>56</v>
      </c>
      <c r="F79">
        <f>Table1[[#This Row],[Sale]]+MAX(0, G78-Table1[[#This Row],[Stock]]-Table1[[#This Row],[Sale]])</f>
        <v>56</v>
      </c>
      <c r="G79">
        <v>3787</v>
      </c>
      <c r="H79">
        <v>1.29</v>
      </c>
      <c r="J79" s="1"/>
    </row>
    <row r="80" spans="2:10" x14ac:dyDescent="0.3">
      <c r="B80" s="1">
        <v>41722</v>
      </c>
      <c r="C80">
        <v>1</v>
      </c>
      <c r="D80">
        <f>WEEKNUM(Table1[[#This Row],[Date]])</f>
        <v>13</v>
      </c>
      <c r="E80">
        <v>13</v>
      </c>
      <c r="F80">
        <f>Table1[[#This Row],[Sale]]+MAX(0, G79-Table1[[#This Row],[Stock]]-Table1[[#This Row],[Sale]])</f>
        <v>13</v>
      </c>
      <c r="G80">
        <v>3774</v>
      </c>
      <c r="H80">
        <v>1.29</v>
      </c>
      <c r="J80" s="1"/>
    </row>
    <row r="81" spans="2:10" x14ac:dyDescent="0.3">
      <c r="B81" s="1">
        <v>41723</v>
      </c>
      <c r="C81">
        <v>1</v>
      </c>
      <c r="D81">
        <f>WEEKNUM(Table1[[#This Row],[Date]])</f>
        <v>13</v>
      </c>
      <c r="E81">
        <v>45</v>
      </c>
      <c r="F81">
        <f>Table1[[#This Row],[Sale]]+MAX(0, G80-Table1[[#This Row],[Stock]]-Table1[[#This Row],[Sale]])</f>
        <v>45</v>
      </c>
      <c r="G81">
        <v>3729</v>
      </c>
      <c r="H81">
        <v>1.29</v>
      </c>
      <c r="J81" s="1"/>
    </row>
    <row r="82" spans="2:10" x14ac:dyDescent="0.3">
      <c r="B82" s="1">
        <v>41724</v>
      </c>
      <c r="C82">
        <v>1</v>
      </c>
      <c r="D82">
        <f>WEEKNUM(Table1[[#This Row],[Date]])</f>
        <v>13</v>
      </c>
      <c r="E82">
        <v>25</v>
      </c>
      <c r="F82">
        <f>Table1[[#This Row],[Sale]]+MAX(0, G81-Table1[[#This Row],[Stock]]-Table1[[#This Row],[Sale]])</f>
        <v>25</v>
      </c>
      <c r="G82">
        <v>3704</v>
      </c>
      <c r="H82">
        <v>1.29</v>
      </c>
      <c r="J82" s="1"/>
    </row>
    <row r="83" spans="2:10" x14ac:dyDescent="0.3">
      <c r="B83" s="1">
        <v>41725</v>
      </c>
      <c r="C83">
        <v>1</v>
      </c>
      <c r="D83">
        <f>WEEKNUM(Table1[[#This Row],[Date]])</f>
        <v>13</v>
      </c>
      <c r="E83">
        <v>25</v>
      </c>
      <c r="F83">
        <f>Table1[[#This Row],[Sale]]+MAX(0, G82-Table1[[#This Row],[Stock]]-Table1[[#This Row],[Sale]])</f>
        <v>25</v>
      </c>
      <c r="G83">
        <v>3679</v>
      </c>
      <c r="H83">
        <v>1.29</v>
      </c>
      <c r="J83" s="1"/>
    </row>
    <row r="84" spans="2:10" x14ac:dyDescent="0.3">
      <c r="B84" s="1">
        <v>41726</v>
      </c>
      <c r="C84">
        <v>1</v>
      </c>
      <c r="D84">
        <f>WEEKNUM(Table1[[#This Row],[Date]])</f>
        <v>13</v>
      </c>
      <c r="E84">
        <v>174</v>
      </c>
      <c r="F84">
        <f>Table1[[#This Row],[Sale]]+MAX(0, G83-Table1[[#This Row],[Stock]]-Table1[[#This Row],[Sale]])</f>
        <v>174</v>
      </c>
      <c r="G84">
        <v>3505</v>
      </c>
      <c r="H84">
        <v>1.19</v>
      </c>
      <c r="J84" s="1"/>
    </row>
    <row r="85" spans="2:10" x14ac:dyDescent="0.3">
      <c r="B85" s="1">
        <v>41727</v>
      </c>
      <c r="C85">
        <v>1</v>
      </c>
      <c r="D85">
        <f>WEEKNUM(Table1[[#This Row],[Date]])</f>
        <v>13</v>
      </c>
      <c r="E85">
        <v>138</v>
      </c>
      <c r="F85">
        <f>Table1[[#This Row],[Sale]]+MAX(0, G84-Table1[[#This Row],[Stock]]-Table1[[#This Row],[Sale]])</f>
        <v>138</v>
      </c>
      <c r="G85">
        <v>3367</v>
      </c>
      <c r="H85">
        <v>1.0900000000000001</v>
      </c>
      <c r="J85" s="1"/>
    </row>
    <row r="86" spans="2:10" x14ac:dyDescent="0.3">
      <c r="B86" s="1">
        <v>41728</v>
      </c>
      <c r="C86">
        <v>1</v>
      </c>
      <c r="D86">
        <f>WEEKNUM(Table1[[#This Row],[Date]])</f>
        <v>14</v>
      </c>
      <c r="E86">
        <v>64</v>
      </c>
      <c r="F86">
        <f>Table1[[#This Row],[Sale]]+MAX(0, G85-Table1[[#This Row],[Stock]]-Table1[[#This Row],[Sale]])</f>
        <v>64</v>
      </c>
      <c r="G86">
        <v>3303</v>
      </c>
      <c r="H86">
        <v>1.0900000000000001</v>
      </c>
      <c r="J86" s="1"/>
    </row>
    <row r="87" spans="2:10" x14ac:dyDescent="0.3">
      <c r="B87" s="1">
        <v>41729</v>
      </c>
      <c r="C87">
        <v>1</v>
      </c>
      <c r="D87">
        <f>WEEKNUM(Table1[[#This Row],[Date]])</f>
        <v>14</v>
      </c>
      <c r="E87">
        <v>77</v>
      </c>
      <c r="F87">
        <f>Table1[[#This Row],[Sale]]+MAX(0, G86-Table1[[#This Row],[Stock]]-Table1[[#This Row],[Sale]])</f>
        <v>77</v>
      </c>
      <c r="G87">
        <v>3226</v>
      </c>
      <c r="H87">
        <v>1.0900000000000001</v>
      </c>
      <c r="J87" s="1"/>
    </row>
    <row r="88" spans="2:10" x14ac:dyDescent="0.3">
      <c r="B88" s="1">
        <v>41730</v>
      </c>
      <c r="C88">
        <v>1</v>
      </c>
      <c r="D88">
        <f>WEEKNUM(Table1[[#This Row],[Date]])</f>
        <v>14</v>
      </c>
      <c r="E88">
        <v>62</v>
      </c>
      <c r="F88">
        <f>Table1[[#This Row],[Sale]]+MAX(0, G87-Table1[[#This Row],[Stock]]-Table1[[#This Row],[Sale]])</f>
        <v>62</v>
      </c>
      <c r="G88">
        <v>3164</v>
      </c>
      <c r="H88">
        <v>1.0900000000000001</v>
      </c>
      <c r="J88" s="1"/>
    </row>
    <row r="89" spans="2:10" x14ac:dyDescent="0.3">
      <c r="B89" s="1">
        <v>41731</v>
      </c>
      <c r="C89">
        <v>1</v>
      </c>
      <c r="D89">
        <f>WEEKNUM(Table1[[#This Row],[Date]])</f>
        <v>14</v>
      </c>
      <c r="E89">
        <v>119</v>
      </c>
      <c r="F89">
        <f>Table1[[#This Row],[Sale]]+MAX(0, G88-Table1[[#This Row],[Stock]]-Table1[[#This Row],[Sale]])</f>
        <v>119</v>
      </c>
      <c r="G89">
        <v>3045</v>
      </c>
      <c r="H89">
        <v>1.0900000000000001</v>
      </c>
      <c r="J89" s="1"/>
    </row>
    <row r="90" spans="2:10" x14ac:dyDescent="0.3">
      <c r="B90" s="1">
        <v>41732</v>
      </c>
      <c r="C90">
        <v>1</v>
      </c>
      <c r="D90">
        <f>WEEKNUM(Table1[[#This Row],[Date]])</f>
        <v>14</v>
      </c>
      <c r="E90">
        <v>89</v>
      </c>
      <c r="F90">
        <f>Table1[[#This Row],[Sale]]+MAX(0, G89-Table1[[#This Row],[Stock]]-Table1[[#This Row],[Sale]])</f>
        <v>89</v>
      </c>
      <c r="G90">
        <v>2956</v>
      </c>
      <c r="H90">
        <v>1.0900000000000001</v>
      </c>
      <c r="J90" s="1"/>
    </row>
    <row r="91" spans="2:10" x14ac:dyDescent="0.3">
      <c r="B91" s="1">
        <v>41733</v>
      </c>
      <c r="C91">
        <v>1</v>
      </c>
      <c r="D91">
        <f>WEEKNUM(Table1[[#This Row],[Date]])</f>
        <v>14</v>
      </c>
      <c r="E91">
        <v>133</v>
      </c>
      <c r="F91">
        <f>Table1[[#This Row],[Sale]]+MAX(0, G90-Table1[[#This Row],[Stock]]-Table1[[#This Row],[Sale]])</f>
        <v>133</v>
      </c>
      <c r="G91">
        <v>2823</v>
      </c>
      <c r="H91">
        <v>1.0900000000000001</v>
      </c>
      <c r="J91" s="1"/>
    </row>
    <row r="92" spans="2:10" x14ac:dyDescent="0.3">
      <c r="B92" s="1">
        <v>41734</v>
      </c>
      <c r="C92">
        <v>1</v>
      </c>
      <c r="D92">
        <f>WEEKNUM(Table1[[#This Row],[Date]])</f>
        <v>14</v>
      </c>
      <c r="E92">
        <v>180</v>
      </c>
      <c r="F92">
        <f>Table1[[#This Row],[Sale]]+MAX(0, G91-Table1[[#This Row],[Stock]]-Table1[[#This Row],[Sale]])</f>
        <v>180</v>
      </c>
      <c r="G92">
        <v>2643</v>
      </c>
      <c r="H92">
        <v>1.0900000000000001</v>
      </c>
      <c r="J92" s="1"/>
    </row>
    <row r="93" spans="2:10" x14ac:dyDescent="0.3">
      <c r="B93" s="1">
        <v>41735</v>
      </c>
      <c r="C93">
        <v>1</v>
      </c>
      <c r="D93">
        <f>WEEKNUM(Table1[[#This Row],[Date]])</f>
        <v>15</v>
      </c>
      <c r="E93">
        <v>121</v>
      </c>
      <c r="F93">
        <f>Table1[[#This Row],[Sale]]+MAX(0, G92-Table1[[#This Row],[Stock]]-Table1[[#This Row],[Sale]])</f>
        <v>121</v>
      </c>
      <c r="G93">
        <v>2522</v>
      </c>
      <c r="H93">
        <v>1.0900000000000001</v>
      </c>
      <c r="J93" s="1"/>
    </row>
    <row r="94" spans="2:10" x14ac:dyDescent="0.3">
      <c r="B94" s="1">
        <v>41736</v>
      </c>
      <c r="C94">
        <v>1</v>
      </c>
      <c r="D94">
        <f>WEEKNUM(Table1[[#This Row],[Date]])</f>
        <v>15</v>
      </c>
      <c r="E94">
        <v>72</v>
      </c>
      <c r="F94">
        <f>Table1[[#This Row],[Sale]]+MAX(0, G93-Table1[[#This Row],[Stock]]-Table1[[#This Row],[Sale]])</f>
        <v>72</v>
      </c>
      <c r="G94">
        <v>2450</v>
      </c>
      <c r="H94">
        <v>1.0900000000000001</v>
      </c>
      <c r="J94" s="1"/>
    </row>
    <row r="95" spans="2:10" x14ac:dyDescent="0.3">
      <c r="B95" s="1">
        <v>41737</v>
      </c>
      <c r="C95">
        <v>1</v>
      </c>
      <c r="D95">
        <f>WEEKNUM(Table1[[#This Row],[Date]])</f>
        <v>15</v>
      </c>
      <c r="E95">
        <v>91</v>
      </c>
      <c r="F95">
        <f>Table1[[#This Row],[Sale]]+MAX(0, G94-Table1[[#This Row],[Stock]]-Table1[[#This Row],[Sale]])</f>
        <v>91</v>
      </c>
      <c r="G95">
        <v>2359</v>
      </c>
      <c r="H95">
        <v>1.0900000000000001</v>
      </c>
      <c r="J95" s="1"/>
    </row>
    <row r="96" spans="2:10" x14ac:dyDescent="0.3">
      <c r="B96" s="1">
        <v>41738</v>
      </c>
      <c r="C96">
        <v>1</v>
      </c>
      <c r="D96">
        <f>WEEKNUM(Table1[[#This Row],[Date]])</f>
        <v>15</v>
      </c>
      <c r="E96">
        <v>53</v>
      </c>
      <c r="F96">
        <f>Table1[[#This Row],[Sale]]+MAX(0, G95-Table1[[#This Row],[Stock]]-Table1[[#This Row],[Sale]])</f>
        <v>53</v>
      </c>
      <c r="G96">
        <v>2306</v>
      </c>
      <c r="H96">
        <v>1.0900000000000001</v>
      </c>
      <c r="J96" s="1"/>
    </row>
    <row r="97" spans="2:10" x14ac:dyDescent="0.3">
      <c r="B97" s="1">
        <v>41739</v>
      </c>
      <c r="C97">
        <v>1</v>
      </c>
      <c r="D97">
        <f>WEEKNUM(Table1[[#This Row],[Date]])</f>
        <v>15</v>
      </c>
      <c r="E97">
        <v>47</v>
      </c>
      <c r="F97">
        <f>Table1[[#This Row],[Sale]]+MAX(0, G96-Table1[[#This Row],[Stock]]-Table1[[#This Row],[Sale]])</f>
        <v>47</v>
      </c>
      <c r="G97">
        <v>2259</v>
      </c>
      <c r="H97">
        <v>1.0900000000000001</v>
      </c>
      <c r="J97" s="1"/>
    </row>
    <row r="98" spans="2:10" x14ac:dyDescent="0.3">
      <c r="B98" s="1">
        <v>41740</v>
      </c>
      <c r="C98">
        <v>1</v>
      </c>
      <c r="D98">
        <f>WEEKNUM(Table1[[#This Row],[Date]])</f>
        <v>15</v>
      </c>
      <c r="E98">
        <v>42</v>
      </c>
      <c r="F98">
        <f>Table1[[#This Row],[Sale]]+MAX(0, G97-Table1[[#This Row],[Stock]]-Table1[[#This Row],[Sale]])</f>
        <v>42</v>
      </c>
      <c r="G98">
        <v>2217</v>
      </c>
      <c r="H98">
        <v>1.0900000000000001</v>
      </c>
      <c r="J98" s="1"/>
    </row>
    <row r="99" spans="2:10" x14ac:dyDescent="0.3">
      <c r="B99" s="1">
        <v>41741</v>
      </c>
      <c r="C99">
        <v>1</v>
      </c>
      <c r="D99">
        <f>WEEKNUM(Table1[[#This Row],[Date]])</f>
        <v>15</v>
      </c>
      <c r="E99">
        <v>124</v>
      </c>
      <c r="F99">
        <f>Table1[[#This Row],[Sale]]+MAX(0, G98-Table1[[#This Row],[Stock]]-Table1[[#This Row],[Sale]])</f>
        <v>125</v>
      </c>
      <c r="G99">
        <v>2092</v>
      </c>
      <c r="H99">
        <v>1.0900000000000001</v>
      </c>
      <c r="J99" s="1"/>
    </row>
    <row r="100" spans="2:10" x14ac:dyDescent="0.3">
      <c r="B100" s="1">
        <v>41742</v>
      </c>
      <c r="C100">
        <v>1</v>
      </c>
      <c r="D100">
        <f>WEEKNUM(Table1[[#This Row],[Date]])</f>
        <v>16</v>
      </c>
      <c r="E100">
        <v>97</v>
      </c>
      <c r="F100">
        <f>Table1[[#This Row],[Sale]]+MAX(0, G99-Table1[[#This Row],[Stock]]-Table1[[#This Row],[Sale]])</f>
        <v>97</v>
      </c>
      <c r="G100">
        <v>1995</v>
      </c>
      <c r="H100">
        <v>1.0900000000000001</v>
      </c>
      <c r="J100" s="1"/>
    </row>
    <row r="101" spans="2:10" x14ac:dyDescent="0.3">
      <c r="B101" s="1">
        <v>41743</v>
      </c>
      <c r="C101">
        <v>1</v>
      </c>
      <c r="D101">
        <f>WEEKNUM(Table1[[#This Row],[Date]])</f>
        <v>16</v>
      </c>
      <c r="E101">
        <v>119</v>
      </c>
      <c r="F101">
        <f>Table1[[#This Row],[Sale]]+MAX(0, G100-Table1[[#This Row],[Stock]]-Table1[[#This Row],[Sale]])</f>
        <v>120</v>
      </c>
      <c r="G101">
        <v>1875</v>
      </c>
      <c r="H101">
        <v>1.0900000000000001</v>
      </c>
      <c r="J101" s="1"/>
    </row>
    <row r="102" spans="2:10" x14ac:dyDescent="0.3">
      <c r="B102" s="1">
        <v>41744</v>
      </c>
      <c r="C102">
        <v>1</v>
      </c>
      <c r="D102">
        <f>WEEKNUM(Table1[[#This Row],[Date]])</f>
        <v>16</v>
      </c>
      <c r="E102">
        <v>34</v>
      </c>
      <c r="F102">
        <f>Table1[[#This Row],[Sale]]+MAX(0, G101-Table1[[#This Row],[Stock]]-Table1[[#This Row],[Sale]])</f>
        <v>34</v>
      </c>
      <c r="G102">
        <v>1841</v>
      </c>
      <c r="H102">
        <v>1.29</v>
      </c>
      <c r="J102" s="1"/>
    </row>
    <row r="103" spans="2:10" x14ac:dyDescent="0.3">
      <c r="B103" s="1">
        <v>41745</v>
      </c>
      <c r="C103">
        <v>1</v>
      </c>
      <c r="D103">
        <f>WEEKNUM(Table1[[#This Row],[Date]])</f>
        <v>16</v>
      </c>
      <c r="E103">
        <v>18</v>
      </c>
      <c r="F103">
        <f>Table1[[#This Row],[Sale]]+MAX(0, G102-Table1[[#This Row],[Stock]]-Table1[[#This Row],[Sale]])</f>
        <v>18</v>
      </c>
      <c r="G103">
        <v>1823</v>
      </c>
      <c r="H103">
        <v>1.29</v>
      </c>
      <c r="J103" s="1"/>
    </row>
    <row r="104" spans="2:10" x14ac:dyDescent="0.3">
      <c r="B104" s="1">
        <v>41746</v>
      </c>
      <c r="C104">
        <v>1</v>
      </c>
      <c r="D104">
        <f>WEEKNUM(Table1[[#This Row],[Date]])</f>
        <v>16</v>
      </c>
      <c r="E104">
        <v>24</v>
      </c>
      <c r="F104">
        <f>Table1[[#This Row],[Sale]]+MAX(0, G103-Table1[[#This Row],[Stock]]-Table1[[#This Row],[Sale]])</f>
        <v>24</v>
      </c>
      <c r="G104">
        <v>1799</v>
      </c>
      <c r="H104">
        <v>1.29</v>
      </c>
      <c r="J104" s="1"/>
    </row>
    <row r="105" spans="2:10" x14ac:dyDescent="0.3">
      <c r="B105" s="1">
        <v>41747</v>
      </c>
      <c r="C105">
        <v>1</v>
      </c>
      <c r="D105">
        <f>WEEKNUM(Table1[[#This Row],[Date]])</f>
        <v>16</v>
      </c>
      <c r="E105">
        <v>57</v>
      </c>
      <c r="F105">
        <f>Table1[[#This Row],[Sale]]+MAX(0, G104-Table1[[#This Row],[Stock]]-Table1[[#This Row],[Sale]])</f>
        <v>57</v>
      </c>
      <c r="G105">
        <v>1742</v>
      </c>
      <c r="H105">
        <v>1.29</v>
      </c>
      <c r="J105" s="1"/>
    </row>
    <row r="106" spans="2:10" x14ac:dyDescent="0.3">
      <c r="B106" s="1">
        <v>41748</v>
      </c>
      <c r="C106">
        <v>1</v>
      </c>
      <c r="D106">
        <f>WEEKNUM(Table1[[#This Row],[Date]])</f>
        <v>16</v>
      </c>
      <c r="E106">
        <v>61</v>
      </c>
      <c r="F106">
        <f>Table1[[#This Row],[Sale]]+MAX(0, G105-Table1[[#This Row],[Stock]]-Table1[[#This Row],[Sale]])</f>
        <v>61</v>
      </c>
      <c r="G106">
        <v>1681</v>
      </c>
      <c r="H106">
        <v>1.29</v>
      </c>
      <c r="J106" s="1"/>
    </row>
    <row r="107" spans="2:10" x14ac:dyDescent="0.3">
      <c r="B107" s="1">
        <v>41749</v>
      </c>
      <c r="C107">
        <v>1</v>
      </c>
      <c r="D107">
        <f>WEEKNUM(Table1[[#This Row],[Date]])</f>
        <v>17</v>
      </c>
      <c r="E107">
        <v>30</v>
      </c>
      <c r="F107">
        <f>Table1[[#This Row],[Sale]]+MAX(0, G106-Table1[[#This Row],[Stock]]-Table1[[#This Row],[Sale]])</f>
        <v>30</v>
      </c>
      <c r="G107">
        <v>1651</v>
      </c>
      <c r="H107">
        <v>1.29</v>
      </c>
      <c r="J107" s="1"/>
    </row>
    <row r="108" spans="2:10" x14ac:dyDescent="0.3">
      <c r="B108" s="1">
        <v>41750</v>
      </c>
      <c r="C108">
        <v>1</v>
      </c>
      <c r="D108">
        <f>WEEKNUM(Table1[[#This Row],[Date]])</f>
        <v>17</v>
      </c>
      <c r="E108">
        <v>96</v>
      </c>
      <c r="F108">
        <f>Table1[[#This Row],[Sale]]+MAX(0, G107-Table1[[#This Row],[Stock]]-Table1[[#This Row],[Sale]])</f>
        <v>97</v>
      </c>
      <c r="G108">
        <v>1554</v>
      </c>
      <c r="H108">
        <v>1.29</v>
      </c>
      <c r="J108" s="1"/>
    </row>
    <row r="109" spans="2:10" x14ac:dyDescent="0.3">
      <c r="B109" s="1">
        <v>41751</v>
      </c>
      <c r="C109">
        <v>1</v>
      </c>
      <c r="D109">
        <f>WEEKNUM(Table1[[#This Row],[Date]])</f>
        <v>17</v>
      </c>
      <c r="E109">
        <v>0</v>
      </c>
      <c r="F109">
        <f>Table1[[#This Row],[Sale]]+MAX(0, G108-Table1[[#This Row],[Stock]]-Table1[[#This Row],[Sale]])</f>
        <v>29</v>
      </c>
      <c r="G109">
        <v>1525</v>
      </c>
      <c r="H109">
        <v>1.29</v>
      </c>
      <c r="J109" s="1"/>
    </row>
    <row r="110" spans="2:10" x14ac:dyDescent="0.3">
      <c r="B110" s="1">
        <v>41752</v>
      </c>
      <c r="C110">
        <v>1</v>
      </c>
      <c r="D110">
        <f>WEEKNUM(Table1[[#This Row],[Date]])</f>
        <v>17</v>
      </c>
      <c r="E110">
        <v>37</v>
      </c>
      <c r="F110">
        <f>Table1[[#This Row],[Sale]]+MAX(0, G109-Table1[[#This Row],[Stock]]-Table1[[#This Row],[Sale]])</f>
        <v>37</v>
      </c>
      <c r="G110">
        <v>1488</v>
      </c>
      <c r="H110">
        <v>1.29</v>
      </c>
      <c r="J110" s="1"/>
    </row>
    <row r="111" spans="2:10" x14ac:dyDescent="0.3">
      <c r="B111" s="1">
        <v>41753</v>
      </c>
      <c r="C111">
        <v>1</v>
      </c>
      <c r="D111">
        <f>WEEKNUM(Table1[[#This Row],[Date]])</f>
        <v>17</v>
      </c>
      <c r="E111">
        <v>30</v>
      </c>
      <c r="F111">
        <f>Table1[[#This Row],[Sale]]+MAX(0, G110-Table1[[#This Row],[Stock]]-Table1[[#This Row],[Sale]])</f>
        <v>30</v>
      </c>
      <c r="G111">
        <v>1458</v>
      </c>
      <c r="H111">
        <v>1.29</v>
      </c>
      <c r="J111" s="1"/>
    </row>
    <row r="112" spans="2:10" x14ac:dyDescent="0.3">
      <c r="B112" s="1">
        <v>41754</v>
      </c>
      <c r="C112">
        <v>1</v>
      </c>
      <c r="D112">
        <f>WEEKNUM(Table1[[#This Row],[Date]])</f>
        <v>17</v>
      </c>
      <c r="E112">
        <v>38</v>
      </c>
      <c r="F112">
        <f>Table1[[#This Row],[Sale]]+MAX(0, G111-Table1[[#This Row],[Stock]]-Table1[[#This Row],[Sale]])</f>
        <v>38</v>
      </c>
      <c r="G112">
        <v>1420</v>
      </c>
      <c r="H112">
        <v>1.29</v>
      </c>
      <c r="J112" s="1"/>
    </row>
    <row r="113" spans="2:10" x14ac:dyDescent="0.3">
      <c r="B113" s="1">
        <v>41755</v>
      </c>
      <c r="C113">
        <v>1</v>
      </c>
      <c r="D113">
        <f>WEEKNUM(Table1[[#This Row],[Date]])</f>
        <v>17</v>
      </c>
      <c r="E113">
        <v>88</v>
      </c>
      <c r="F113">
        <f>Table1[[#This Row],[Sale]]+MAX(0, G112-Table1[[#This Row],[Stock]]-Table1[[#This Row],[Sale]])</f>
        <v>88</v>
      </c>
      <c r="G113">
        <v>1332</v>
      </c>
      <c r="H113">
        <v>1.29</v>
      </c>
      <c r="J113" s="1"/>
    </row>
    <row r="114" spans="2:10" x14ac:dyDescent="0.3">
      <c r="B114" s="1">
        <v>41756</v>
      </c>
      <c r="C114">
        <v>1</v>
      </c>
      <c r="D114">
        <f>WEEKNUM(Table1[[#This Row],[Date]])</f>
        <v>18</v>
      </c>
      <c r="E114">
        <v>64</v>
      </c>
      <c r="F114">
        <f>Table1[[#This Row],[Sale]]+MAX(0, G113-Table1[[#This Row],[Stock]]-Table1[[#This Row],[Sale]])</f>
        <v>64</v>
      </c>
      <c r="G114">
        <v>1268</v>
      </c>
      <c r="H114">
        <v>1.29</v>
      </c>
      <c r="J114" s="1"/>
    </row>
    <row r="115" spans="2:10" x14ac:dyDescent="0.3">
      <c r="B115" s="1">
        <v>41757</v>
      </c>
      <c r="C115">
        <v>1</v>
      </c>
      <c r="D115">
        <f>WEEKNUM(Table1[[#This Row],[Date]])</f>
        <v>18</v>
      </c>
      <c r="E115">
        <v>13</v>
      </c>
      <c r="F115">
        <f>Table1[[#This Row],[Sale]]+MAX(0, G114-Table1[[#This Row],[Stock]]-Table1[[#This Row],[Sale]])</f>
        <v>13</v>
      </c>
      <c r="G115">
        <v>1255</v>
      </c>
      <c r="H115">
        <v>1.29</v>
      </c>
      <c r="J115" s="1"/>
    </row>
    <row r="116" spans="2:10" x14ac:dyDescent="0.3">
      <c r="B116" s="1">
        <v>41758</v>
      </c>
      <c r="C116">
        <v>1</v>
      </c>
      <c r="D116">
        <f>WEEKNUM(Table1[[#This Row],[Date]])</f>
        <v>18</v>
      </c>
      <c r="E116">
        <v>20</v>
      </c>
      <c r="F116">
        <f>Table1[[#This Row],[Sale]]+MAX(0, G115-Table1[[#This Row],[Stock]]-Table1[[#This Row],[Sale]])</f>
        <v>20</v>
      </c>
      <c r="G116">
        <v>1255</v>
      </c>
      <c r="H116">
        <v>1.29</v>
      </c>
      <c r="J116" s="1"/>
    </row>
    <row r="117" spans="2:10" x14ac:dyDescent="0.3">
      <c r="B117" s="1">
        <v>41759</v>
      </c>
      <c r="C117">
        <v>1</v>
      </c>
      <c r="D117">
        <f>WEEKNUM(Table1[[#This Row],[Date]])</f>
        <v>18</v>
      </c>
      <c r="E117">
        <v>31</v>
      </c>
      <c r="F117">
        <f>Table1[[#This Row],[Sale]]+MAX(0, G116-Table1[[#This Row],[Stock]]-Table1[[#This Row],[Sale]])</f>
        <v>31</v>
      </c>
      <c r="G117">
        <v>1457</v>
      </c>
      <c r="H117">
        <v>1.29</v>
      </c>
      <c r="J117" s="1"/>
    </row>
    <row r="118" spans="2:10" x14ac:dyDescent="0.3">
      <c r="B118" s="1">
        <v>41760</v>
      </c>
      <c r="C118">
        <v>1</v>
      </c>
      <c r="D118">
        <f>WEEKNUM(Table1[[#This Row],[Date]])</f>
        <v>18</v>
      </c>
      <c r="E118">
        <v>129</v>
      </c>
      <c r="F118">
        <f>Table1[[#This Row],[Sale]]+MAX(0, G117-Table1[[#This Row],[Stock]]-Table1[[#This Row],[Sale]])</f>
        <v>194</v>
      </c>
      <c r="G118">
        <v>1263</v>
      </c>
      <c r="H118">
        <v>1.29</v>
      </c>
      <c r="J118" s="1"/>
    </row>
    <row r="119" spans="2:10" x14ac:dyDescent="0.3">
      <c r="B119" s="1">
        <v>41761</v>
      </c>
      <c r="C119">
        <v>1</v>
      </c>
      <c r="D119">
        <f>WEEKNUM(Table1[[#This Row],[Date]])</f>
        <v>18</v>
      </c>
      <c r="E119">
        <v>94</v>
      </c>
      <c r="F119">
        <f>Table1[[#This Row],[Sale]]+MAX(0, G118-Table1[[#This Row],[Stock]]-Table1[[#This Row],[Sale]])</f>
        <v>94</v>
      </c>
      <c r="G119">
        <v>1169</v>
      </c>
      <c r="H119">
        <v>1.29</v>
      </c>
      <c r="J119" s="1"/>
    </row>
    <row r="120" spans="2:10" x14ac:dyDescent="0.3">
      <c r="B120" s="1">
        <v>41762</v>
      </c>
      <c r="C120">
        <v>1</v>
      </c>
      <c r="D120">
        <f>WEEKNUM(Table1[[#This Row],[Date]])</f>
        <v>18</v>
      </c>
      <c r="E120">
        <v>129</v>
      </c>
      <c r="F120">
        <f>Table1[[#This Row],[Sale]]+MAX(0, G119-Table1[[#This Row],[Stock]]-Table1[[#This Row],[Sale]])</f>
        <v>129</v>
      </c>
      <c r="G120">
        <v>1904</v>
      </c>
      <c r="H120">
        <v>1.29</v>
      </c>
      <c r="J120" s="1"/>
    </row>
    <row r="121" spans="2:10" x14ac:dyDescent="0.3">
      <c r="B121" s="1">
        <v>41763</v>
      </c>
      <c r="C121">
        <v>1</v>
      </c>
      <c r="D121">
        <f>WEEKNUM(Table1[[#This Row],[Date]])</f>
        <v>19</v>
      </c>
      <c r="E121">
        <v>126</v>
      </c>
      <c r="F121">
        <f>Table1[[#This Row],[Sale]]+MAX(0, G120-Table1[[#This Row],[Stock]]-Table1[[#This Row],[Sale]])</f>
        <v>126</v>
      </c>
      <c r="G121">
        <v>1778</v>
      </c>
      <c r="H121">
        <v>1.29</v>
      </c>
      <c r="J121" s="1"/>
    </row>
    <row r="122" spans="2:10" x14ac:dyDescent="0.3">
      <c r="B122" s="1">
        <v>41764</v>
      </c>
      <c r="C122">
        <v>1</v>
      </c>
      <c r="D122">
        <f>WEEKNUM(Table1[[#This Row],[Date]])</f>
        <v>19</v>
      </c>
      <c r="E122">
        <v>70</v>
      </c>
      <c r="F122">
        <f>Table1[[#This Row],[Sale]]+MAX(0, G121-Table1[[#This Row],[Stock]]-Table1[[#This Row],[Sale]])</f>
        <v>70</v>
      </c>
      <c r="G122">
        <v>1708</v>
      </c>
      <c r="H122">
        <v>1.29</v>
      </c>
      <c r="J122" s="1"/>
    </row>
    <row r="123" spans="2:10" x14ac:dyDescent="0.3">
      <c r="B123" s="1">
        <v>41765</v>
      </c>
      <c r="C123">
        <v>1</v>
      </c>
      <c r="D123">
        <f>WEEKNUM(Table1[[#This Row],[Date]])</f>
        <v>19</v>
      </c>
      <c r="E123">
        <v>48</v>
      </c>
      <c r="F123">
        <f>Table1[[#This Row],[Sale]]+MAX(0, G122-Table1[[#This Row],[Stock]]-Table1[[#This Row],[Sale]])</f>
        <v>48</v>
      </c>
      <c r="G123">
        <v>1708</v>
      </c>
      <c r="H123">
        <v>1.29</v>
      </c>
      <c r="J123" s="1"/>
    </row>
    <row r="124" spans="2:10" x14ac:dyDescent="0.3">
      <c r="B124" s="1">
        <v>41766</v>
      </c>
      <c r="C124">
        <v>1</v>
      </c>
      <c r="D124">
        <f>WEEKNUM(Table1[[#This Row],[Date]])</f>
        <v>19</v>
      </c>
      <c r="E124">
        <v>123</v>
      </c>
      <c r="F124">
        <f>Table1[[#This Row],[Sale]]+MAX(0, G123-Table1[[#This Row],[Stock]]-Table1[[#This Row],[Sale]])</f>
        <v>123</v>
      </c>
      <c r="G124">
        <v>2044</v>
      </c>
      <c r="H124">
        <v>1.29</v>
      </c>
      <c r="J124" s="1"/>
    </row>
    <row r="125" spans="2:10" x14ac:dyDescent="0.3">
      <c r="B125" s="1">
        <v>41767</v>
      </c>
      <c r="C125">
        <v>1</v>
      </c>
      <c r="D125">
        <f>WEEKNUM(Table1[[#This Row],[Date]])</f>
        <v>19</v>
      </c>
      <c r="E125">
        <v>87</v>
      </c>
      <c r="F125">
        <f>Table1[[#This Row],[Sale]]+MAX(0, G124-Table1[[#This Row],[Stock]]-Table1[[#This Row],[Sale]])</f>
        <v>114</v>
      </c>
      <c r="G125">
        <v>1930</v>
      </c>
      <c r="H125">
        <v>1.29</v>
      </c>
      <c r="J125" s="1"/>
    </row>
    <row r="126" spans="2:10" x14ac:dyDescent="0.3">
      <c r="B126" s="1">
        <v>41768</v>
      </c>
      <c r="C126">
        <v>1</v>
      </c>
      <c r="D126">
        <f>WEEKNUM(Table1[[#This Row],[Date]])</f>
        <v>19</v>
      </c>
      <c r="E126">
        <v>65</v>
      </c>
      <c r="F126">
        <f>Table1[[#This Row],[Sale]]+MAX(0, G125-Table1[[#This Row],[Stock]]-Table1[[#This Row],[Sale]])</f>
        <v>65</v>
      </c>
      <c r="G126">
        <v>1961</v>
      </c>
      <c r="H126">
        <v>1.29</v>
      </c>
      <c r="J126" s="1"/>
    </row>
    <row r="127" spans="2:10" x14ac:dyDescent="0.3">
      <c r="B127" s="1">
        <v>41769</v>
      </c>
      <c r="C127">
        <v>1</v>
      </c>
      <c r="D127">
        <f>WEEKNUM(Table1[[#This Row],[Date]])</f>
        <v>19</v>
      </c>
      <c r="E127">
        <v>102</v>
      </c>
      <c r="F127">
        <f>Table1[[#This Row],[Sale]]+MAX(0, G126-Table1[[#This Row],[Stock]]-Table1[[#This Row],[Sale]])</f>
        <v>102</v>
      </c>
      <c r="G127">
        <v>1859</v>
      </c>
      <c r="H127">
        <v>1.29</v>
      </c>
      <c r="J127" s="1"/>
    </row>
    <row r="128" spans="2:10" x14ac:dyDescent="0.3">
      <c r="B128" s="1">
        <v>41770</v>
      </c>
      <c r="C128">
        <v>1</v>
      </c>
      <c r="D128">
        <f>WEEKNUM(Table1[[#This Row],[Date]])</f>
        <v>20</v>
      </c>
      <c r="E128">
        <v>78</v>
      </c>
      <c r="F128">
        <f>Table1[[#This Row],[Sale]]+MAX(0, G127-Table1[[#This Row],[Stock]]-Table1[[#This Row],[Sale]])</f>
        <v>78</v>
      </c>
      <c r="G128">
        <v>1781</v>
      </c>
      <c r="H128">
        <v>1.29</v>
      </c>
      <c r="J128" s="1"/>
    </row>
    <row r="129" spans="2:10" x14ac:dyDescent="0.3">
      <c r="B129" s="1">
        <v>41771</v>
      </c>
      <c r="C129">
        <v>1</v>
      </c>
      <c r="D129">
        <f>WEEKNUM(Table1[[#This Row],[Date]])</f>
        <v>20</v>
      </c>
      <c r="E129">
        <v>49</v>
      </c>
      <c r="F129">
        <f>Table1[[#This Row],[Sale]]+MAX(0, G128-Table1[[#This Row],[Stock]]-Table1[[#This Row],[Sale]])</f>
        <v>49</v>
      </c>
      <c r="G129">
        <v>1828</v>
      </c>
      <c r="H129">
        <v>1.29</v>
      </c>
      <c r="J129" s="1"/>
    </row>
    <row r="130" spans="2:10" x14ac:dyDescent="0.3">
      <c r="B130" s="1">
        <v>41772</v>
      </c>
      <c r="C130">
        <v>1</v>
      </c>
      <c r="D130">
        <f>WEEKNUM(Table1[[#This Row],[Date]])</f>
        <v>20</v>
      </c>
      <c r="E130">
        <v>0</v>
      </c>
      <c r="F130">
        <f>Table1[[#This Row],[Sale]]+MAX(0, G129-Table1[[#This Row],[Stock]]-Table1[[#This Row],[Sale]])</f>
        <v>28</v>
      </c>
      <c r="G130">
        <v>1800</v>
      </c>
      <c r="H130">
        <v>1.29</v>
      </c>
      <c r="J130" s="1"/>
    </row>
    <row r="131" spans="2:10" x14ac:dyDescent="0.3">
      <c r="B131" s="1">
        <v>41773</v>
      </c>
      <c r="C131">
        <v>1</v>
      </c>
      <c r="D131">
        <f>WEEKNUM(Table1[[#This Row],[Date]])</f>
        <v>20</v>
      </c>
      <c r="E131">
        <v>68</v>
      </c>
      <c r="F131">
        <f>Table1[[#This Row],[Sale]]+MAX(0, G130-Table1[[#This Row],[Stock]]-Table1[[#This Row],[Sale]])</f>
        <v>113</v>
      </c>
      <c r="G131">
        <v>1687</v>
      </c>
      <c r="H131">
        <v>1.0900000000000001</v>
      </c>
      <c r="J131" s="1"/>
    </row>
    <row r="132" spans="2:10" x14ac:dyDescent="0.3">
      <c r="B132" s="1">
        <v>41774</v>
      </c>
      <c r="C132">
        <v>1</v>
      </c>
      <c r="D132">
        <f>WEEKNUM(Table1[[#This Row],[Date]])</f>
        <v>20</v>
      </c>
      <c r="E132">
        <v>102</v>
      </c>
      <c r="F132">
        <f>Table1[[#This Row],[Sale]]+MAX(0, G131-Table1[[#This Row],[Stock]]-Table1[[#This Row],[Sale]])</f>
        <v>102</v>
      </c>
      <c r="G132">
        <v>1969</v>
      </c>
      <c r="H132">
        <v>1.0900000000000001</v>
      </c>
      <c r="J132" s="1"/>
    </row>
    <row r="133" spans="2:10" x14ac:dyDescent="0.3">
      <c r="B133" s="1">
        <v>41775</v>
      </c>
      <c r="C133">
        <v>1</v>
      </c>
      <c r="D133">
        <f>WEEKNUM(Table1[[#This Row],[Date]])</f>
        <v>20</v>
      </c>
      <c r="E133">
        <v>88</v>
      </c>
      <c r="F133">
        <f>Table1[[#This Row],[Sale]]+MAX(0, G132-Table1[[#This Row],[Stock]]-Table1[[#This Row],[Sale]])</f>
        <v>88</v>
      </c>
      <c r="G133">
        <v>1977</v>
      </c>
      <c r="H133">
        <v>1.0900000000000001</v>
      </c>
      <c r="J133" s="1"/>
    </row>
    <row r="134" spans="2:10" x14ac:dyDescent="0.3">
      <c r="B134" s="1">
        <v>41776</v>
      </c>
      <c r="C134">
        <v>1</v>
      </c>
      <c r="D134">
        <f>WEEKNUM(Table1[[#This Row],[Date]])</f>
        <v>20</v>
      </c>
      <c r="E134">
        <v>170</v>
      </c>
      <c r="F134">
        <f>Table1[[#This Row],[Sale]]+MAX(0, G133-Table1[[#This Row],[Stock]]-Table1[[#This Row],[Sale]])</f>
        <v>170</v>
      </c>
      <c r="G134">
        <v>1807</v>
      </c>
      <c r="H134">
        <v>1.0900000000000001</v>
      </c>
      <c r="J134" s="1"/>
    </row>
    <row r="135" spans="2:10" x14ac:dyDescent="0.3">
      <c r="B135" s="1">
        <v>41777</v>
      </c>
      <c r="C135">
        <v>1</v>
      </c>
      <c r="D135">
        <f>WEEKNUM(Table1[[#This Row],[Date]])</f>
        <v>21</v>
      </c>
      <c r="E135">
        <v>152</v>
      </c>
      <c r="F135">
        <f>Table1[[#This Row],[Sale]]+MAX(0, G134-Table1[[#This Row],[Stock]]-Table1[[#This Row],[Sale]])</f>
        <v>152</v>
      </c>
      <c r="G135">
        <v>1655</v>
      </c>
      <c r="H135">
        <v>1.0900000000000001</v>
      </c>
      <c r="J135" s="1"/>
    </row>
    <row r="136" spans="2:10" x14ac:dyDescent="0.3">
      <c r="B136" s="1">
        <v>41778</v>
      </c>
      <c r="C136">
        <v>1</v>
      </c>
      <c r="D136">
        <f>WEEKNUM(Table1[[#This Row],[Date]])</f>
        <v>21</v>
      </c>
      <c r="E136">
        <v>90</v>
      </c>
      <c r="F136">
        <f>Table1[[#This Row],[Sale]]+MAX(0, G135-Table1[[#This Row],[Stock]]-Table1[[#This Row],[Sale]])</f>
        <v>90</v>
      </c>
      <c r="G136">
        <v>1661</v>
      </c>
      <c r="H136">
        <v>1.0900000000000001</v>
      </c>
      <c r="J136" s="1"/>
    </row>
    <row r="137" spans="2:10" x14ac:dyDescent="0.3">
      <c r="B137" s="1">
        <v>41779</v>
      </c>
      <c r="C137">
        <v>1</v>
      </c>
      <c r="D137">
        <f>WEEKNUM(Table1[[#This Row],[Date]])</f>
        <v>21</v>
      </c>
      <c r="E137">
        <v>101</v>
      </c>
      <c r="F137">
        <f>Table1[[#This Row],[Sale]]+MAX(0, G136-Table1[[#This Row],[Stock]]-Table1[[#This Row],[Sale]])</f>
        <v>101</v>
      </c>
      <c r="G137">
        <v>1751</v>
      </c>
      <c r="H137">
        <v>1.0900000000000001</v>
      </c>
      <c r="J137" s="1"/>
    </row>
    <row r="138" spans="2:10" x14ac:dyDescent="0.3">
      <c r="B138" s="1">
        <v>41780</v>
      </c>
      <c r="C138">
        <v>1</v>
      </c>
      <c r="D138">
        <f>WEEKNUM(Table1[[#This Row],[Date]])</f>
        <v>21</v>
      </c>
      <c r="E138">
        <v>71</v>
      </c>
      <c r="F138">
        <f>Table1[[#This Row],[Sale]]+MAX(0, G137-Table1[[#This Row],[Stock]]-Table1[[#This Row],[Sale]])</f>
        <v>71</v>
      </c>
      <c r="G138">
        <v>1680</v>
      </c>
      <c r="H138">
        <v>1.43</v>
      </c>
      <c r="J138" s="1"/>
    </row>
    <row r="139" spans="2:10" x14ac:dyDescent="0.3">
      <c r="B139" s="1">
        <v>41781</v>
      </c>
      <c r="C139">
        <v>1</v>
      </c>
      <c r="D139">
        <f>WEEKNUM(Table1[[#This Row],[Date]])</f>
        <v>21</v>
      </c>
      <c r="E139">
        <v>48</v>
      </c>
      <c r="F139">
        <f>Table1[[#This Row],[Sale]]+MAX(0, G138-Table1[[#This Row],[Stock]]-Table1[[#This Row],[Sale]])</f>
        <v>48</v>
      </c>
      <c r="G139">
        <v>2016</v>
      </c>
      <c r="H139">
        <v>1.49</v>
      </c>
      <c r="J139" s="1"/>
    </row>
    <row r="140" spans="2:10" x14ac:dyDescent="0.3">
      <c r="B140" s="1">
        <v>41782</v>
      </c>
      <c r="C140">
        <v>1</v>
      </c>
      <c r="D140">
        <f>WEEKNUM(Table1[[#This Row],[Date]])</f>
        <v>21</v>
      </c>
      <c r="E140">
        <v>40</v>
      </c>
      <c r="F140">
        <f>Table1[[#This Row],[Sale]]+MAX(0, G139-Table1[[#This Row],[Stock]]-Table1[[#This Row],[Sale]])</f>
        <v>40</v>
      </c>
      <c r="G140">
        <v>1976</v>
      </c>
      <c r="H140">
        <v>1.49</v>
      </c>
      <c r="J140" s="1"/>
    </row>
    <row r="141" spans="2:10" x14ac:dyDescent="0.3">
      <c r="B141" s="1">
        <v>41783</v>
      </c>
      <c r="C141">
        <v>1</v>
      </c>
      <c r="D141">
        <f>WEEKNUM(Table1[[#This Row],[Date]])</f>
        <v>21</v>
      </c>
      <c r="E141">
        <v>93</v>
      </c>
      <c r="F141">
        <f>Table1[[#This Row],[Sale]]+MAX(0, G140-Table1[[#This Row],[Stock]]-Table1[[#This Row],[Sale]])</f>
        <v>93</v>
      </c>
      <c r="G141">
        <v>1883</v>
      </c>
      <c r="H141">
        <v>1.49</v>
      </c>
      <c r="J141" s="1"/>
    </row>
    <row r="142" spans="2:10" x14ac:dyDescent="0.3">
      <c r="B142" s="1">
        <v>41784</v>
      </c>
      <c r="C142">
        <v>1</v>
      </c>
      <c r="D142">
        <f>WEEKNUM(Table1[[#This Row],[Date]])</f>
        <v>22</v>
      </c>
      <c r="E142">
        <v>45</v>
      </c>
      <c r="F142">
        <f>Table1[[#This Row],[Sale]]+MAX(0, G141-Table1[[#This Row],[Stock]]-Table1[[#This Row],[Sale]])</f>
        <v>45</v>
      </c>
      <c r="G142">
        <v>1838</v>
      </c>
      <c r="H142">
        <v>1.49</v>
      </c>
      <c r="J142" s="1"/>
    </row>
    <row r="143" spans="2:10" x14ac:dyDescent="0.3">
      <c r="B143" s="1">
        <v>41785</v>
      </c>
      <c r="C143">
        <v>1</v>
      </c>
      <c r="D143">
        <f>WEEKNUM(Table1[[#This Row],[Date]])</f>
        <v>22</v>
      </c>
      <c r="E143">
        <v>58</v>
      </c>
      <c r="F143">
        <f>Table1[[#This Row],[Sale]]+MAX(0, G142-Table1[[#This Row],[Stock]]-Table1[[#This Row],[Sale]])</f>
        <v>58</v>
      </c>
      <c r="G143">
        <v>1876</v>
      </c>
      <c r="H143">
        <v>1.49</v>
      </c>
      <c r="J143" s="1"/>
    </row>
    <row r="144" spans="2:10" x14ac:dyDescent="0.3">
      <c r="B144" s="1">
        <v>41786</v>
      </c>
      <c r="C144">
        <v>1</v>
      </c>
      <c r="D144">
        <f>WEEKNUM(Table1[[#This Row],[Date]])</f>
        <v>22</v>
      </c>
      <c r="E144">
        <v>53</v>
      </c>
      <c r="F144">
        <f>Table1[[#This Row],[Sale]]+MAX(0, G143-Table1[[#This Row],[Stock]]-Table1[[#This Row],[Sale]])</f>
        <v>53</v>
      </c>
      <c r="G144">
        <v>1919</v>
      </c>
      <c r="H144">
        <v>1.49</v>
      </c>
      <c r="J144" s="1"/>
    </row>
    <row r="145" spans="2:10" x14ac:dyDescent="0.3">
      <c r="B145" s="1">
        <v>41787</v>
      </c>
      <c r="C145">
        <v>1</v>
      </c>
      <c r="D145">
        <f>WEEKNUM(Table1[[#This Row],[Date]])</f>
        <v>22</v>
      </c>
      <c r="E145">
        <v>42</v>
      </c>
      <c r="F145">
        <f>Table1[[#This Row],[Sale]]+MAX(0, G144-Table1[[#This Row],[Stock]]-Table1[[#This Row],[Sale]])</f>
        <v>42</v>
      </c>
      <c r="G145">
        <v>3317</v>
      </c>
      <c r="H145">
        <v>1.49</v>
      </c>
      <c r="J145" s="1"/>
    </row>
    <row r="146" spans="2:10" x14ac:dyDescent="0.3">
      <c r="B146" s="1">
        <v>41788</v>
      </c>
      <c r="C146">
        <v>1</v>
      </c>
      <c r="D146">
        <f>WEEKNUM(Table1[[#This Row],[Date]])</f>
        <v>22</v>
      </c>
      <c r="E146">
        <v>52</v>
      </c>
      <c r="F146">
        <f>Table1[[#This Row],[Sale]]+MAX(0, G145-Table1[[#This Row],[Stock]]-Table1[[#This Row],[Sale]])</f>
        <v>52</v>
      </c>
      <c r="G146">
        <v>3841</v>
      </c>
      <c r="H146">
        <v>1.49</v>
      </c>
      <c r="J146" s="1"/>
    </row>
    <row r="147" spans="2:10" x14ac:dyDescent="0.3">
      <c r="B147" s="1">
        <v>41789</v>
      </c>
      <c r="C147">
        <v>1</v>
      </c>
      <c r="D147">
        <f>WEEKNUM(Table1[[#This Row],[Date]])</f>
        <v>22</v>
      </c>
      <c r="E147">
        <v>29</v>
      </c>
      <c r="F147">
        <f>Table1[[#This Row],[Sale]]+MAX(0, G146-Table1[[#This Row],[Stock]]-Table1[[#This Row],[Sale]])</f>
        <v>30</v>
      </c>
      <c r="G147">
        <v>3811</v>
      </c>
      <c r="H147">
        <v>1.99</v>
      </c>
      <c r="J147" s="1"/>
    </row>
    <row r="148" spans="2:10" x14ac:dyDescent="0.3">
      <c r="B148" s="1">
        <v>41790</v>
      </c>
      <c r="C148">
        <v>1</v>
      </c>
      <c r="D148">
        <f>WEEKNUM(Table1[[#This Row],[Date]])</f>
        <v>22</v>
      </c>
      <c r="E148">
        <v>91</v>
      </c>
      <c r="F148">
        <f>Table1[[#This Row],[Sale]]+MAX(0, G147-Table1[[#This Row],[Stock]]-Table1[[#This Row],[Sale]])</f>
        <v>91</v>
      </c>
      <c r="G148">
        <v>3720</v>
      </c>
      <c r="H148">
        <v>1.99</v>
      </c>
      <c r="J148" s="1"/>
    </row>
    <row r="149" spans="2:10" x14ac:dyDescent="0.3">
      <c r="B149" s="1">
        <v>41791</v>
      </c>
      <c r="C149">
        <v>1</v>
      </c>
      <c r="D149">
        <f>WEEKNUM(Table1[[#This Row],[Date]])</f>
        <v>23</v>
      </c>
      <c r="E149">
        <v>75</v>
      </c>
      <c r="F149">
        <f>Table1[[#This Row],[Sale]]+MAX(0, G148-Table1[[#This Row],[Stock]]-Table1[[#This Row],[Sale]])</f>
        <v>75</v>
      </c>
      <c r="G149">
        <v>3645</v>
      </c>
      <c r="H149">
        <v>1.99</v>
      </c>
      <c r="J149" s="1"/>
    </row>
    <row r="150" spans="2:10" x14ac:dyDescent="0.3">
      <c r="B150" s="1">
        <v>41792</v>
      </c>
      <c r="C150">
        <v>1</v>
      </c>
      <c r="D150">
        <f>WEEKNUM(Table1[[#This Row],[Date]])</f>
        <v>23</v>
      </c>
      <c r="E150">
        <v>75</v>
      </c>
      <c r="F150">
        <f>Table1[[#This Row],[Sale]]+MAX(0, G149-Table1[[#This Row],[Stock]]-Table1[[#This Row],[Sale]])</f>
        <v>75</v>
      </c>
      <c r="G150">
        <v>3570</v>
      </c>
      <c r="H150">
        <v>1.99</v>
      </c>
      <c r="J150" s="1"/>
    </row>
    <row r="151" spans="2:10" x14ac:dyDescent="0.3">
      <c r="B151" s="1">
        <v>41793</v>
      </c>
      <c r="C151">
        <v>1</v>
      </c>
      <c r="D151">
        <f>WEEKNUM(Table1[[#This Row],[Date]])</f>
        <v>23</v>
      </c>
      <c r="E151">
        <v>179</v>
      </c>
      <c r="F151">
        <f>Table1[[#This Row],[Sale]]+MAX(0, G150-Table1[[#This Row],[Stock]]-Table1[[#This Row],[Sale]])</f>
        <v>179</v>
      </c>
      <c r="G151">
        <v>3391</v>
      </c>
      <c r="H151">
        <v>1.19</v>
      </c>
      <c r="J151" s="1"/>
    </row>
    <row r="152" spans="2:10" x14ac:dyDescent="0.3">
      <c r="B152" s="1">
        <v>41794</v>
      </c>
      <c r="C152">
        <v>1</v>
      </c>
      <c r="D152">
        <f>WEEKNUM(Table1[[#This Row],[Date]])</f>
        <v>23</v>
      </c>
      <c r="E152">
        <v>252</v>
      </c>
      <c r="F152">
        <f>Table1[[#This Row],[Sale]]+MAX(0, G151-Table1[[#This Row],[Stock]]-Table1[[#This Row],[Sale]])</f>
        <v>252</v>
      </c>
      <c r="G152">
        <v>3140</v>
      </c>
      <c r="H152">
        <v>1.19</v>
      </c>
      <c r="J152" s="1"/>
    </row>
    <row r="153" spans="2:10" x14ac:dyDescent="0.3">
      <c r="B153" s="1">
        <v>41795</v>
      </c>
      <c r="C153">
        <v>1</v>
      </c>
      <c r="D153">
        <f>WEEKNUM(Table1[[#This Row],[Date]])</f>
        <v>23</v>
      </c>
      <c r="E153">
        <v>202</v>
      </c>
      <c r="F153">
        <f>Table1[[#This Row],[Sale]]+MAX(0, G152-Table1[[#This Row],[Stock]]-Table1[[#This Row],[Sale]])</f>
        <v>202</v>
      </c>
      <c r="G153">
        <v>2938</v>
      </c>
      <c r="H153">
        <v>1.19</v>
      </c>
      <c r="J153" s="1"/>
    </row>
    <row r="154" spans="2:10" x14ac:dyDescent="0.3">
      <c r="B154" s="1">
        <v>41796</v>
      </c>
      <c r="C154">
        <v>1</v>
      </c>
      <c r="D154">
        <f>WEEKNUM(Table1[[#This Row],[Date]])</f>
        <v>23</v>
      </c>
      <c r="E154">
        <v>161</v>
      </c>
      <c r="F154">
        <f>Table1[[#This Row],[Sale]]+MAX(0, G153-Table1[[#This Row],[Stock]]-Table1[[#This Row],[Sale]])</f>
        <v>161</v>
      </c>
      <c r="G154">
        <v>2777</v>
      </c>
      <c r="H154">
        <v>1.19</v>
      </c>
      <c r="J154" s="1"/>
    </row>
    <row r="155" spans="2:10" x14ac:dyDescent="0.3">
      <c r="B155" s="1">
        <v>41797</v>
      </c>
      <c r="C155">
        <v>1</v>
      </c>
      <c r="D155">
        <f>WEEKNUM(Table1[[#This Row],[Date]])</f>
        <v>23</v>
      </c>
      <c r="E155">
        <v>331</v>
      </c>
      <c r="F155">
        <f>Table1[[#This Row],[Sale]]+MAX(0, G154-Table1[[#This Row],[Stock]]-Table1[[#This Row],[Sale]])</f>
        <v>331</v>
      </c>
      <c r="G155">
        <v>2446</v>
      </c>
      <c r="H155">
        <v>1.19</v>
      </c>
      <c r="J155" s="1"/>
    </row>
    <row r="156" spans="2:10" x14ac:dyDescent="0.3">
      <c r="B156" s="1">
        <v>41798</v>
      </c>
      <c r="C156">
        <v>1</v>
      </c>
      <c r="D156">
        <f>WEEKNUM(Table1[[#This Row],[Date]])</f>
        <v>24</v>
      </c>
      <c r="E156">
        <v>271</v>
      </c>
      <c r="F156">
        <f>Table1[[#This Row],[Sale]]+MAX(0, G155-Table1[[#This Row],[Stock]]-Table1[[#This Row],[Sale]])</f>
        <v>271</v>
      </c>
      <c r="G156">
        <v>2175</v>
      </c>
      <c r="H156">
        <v>1.19</v>
      </c>
      <c r="J156" s="1"/>
    </row>
    <row r="157" spans="2:10" x14ac:dyDescent="0.3">
      <c r="B157" s="1">
        <v>41799</v>
      </c>
      <c r="C157">
        <v>1</v>
      </c>
      <c r="D157">
        <f>WEEKNUM(Table1[[#This Row],[Date]])</f>
        <v>24</v>
      </c>
      <c r="E157">
        <v>146</v>
      </c>
      <c r="F157">
        <f>Table1[[#This Row],[Sale]]+MAX(0, G156-Table1[[#This Row],[Stock]]-Table1[[#This Row],[Sale]])</f>
        <v>226</v>
      </c>
      <c r="G157">
        <v>1949</v>
      </c>
      <c r="H157">
        <v>1.19</v>
      </c>
      <c r="J157" s="1"/>
    </row>
    <row r="158" spans="2:10" x14ac:dyDescent="0.3">
      <c r="B158" s="1">
        <v>41800</v>
      </c>
      <c r="C158">
        <v>1</v>
      </c>
      <c r="D158">
        <f>WEEKNUM(Table1[[#This Row],[Date]])</f>
        <v>24</v>
      </c>
      <c r="E158">
        <v>2</v>
      </c>
      <c r="F158">
        <f>Table1[[#This Row],[Sale]]+MAX(0, G157-Table1[[#This Row],[Stock]]-Table1[[#This Row],[Sale]])</f>
        <v>3</v>
      </c>
      <c r="G158">
        <v>1946</v>
      </c>
      <c r="H158">
        <v>1.19</v>
      </c>
      <c r="J158" s="1"/>
    </row>
    <row r="159" spans="2:10" x14ac:dyDescent="0.3">
      <c r="B159" s="1">
        <v>41801</v>
      </c>
      <c r="C159">
        <v>1</v>
      </c>
      <c r="D159">
        <f>WEEKNUM(Table1[[#This Row],[Date]])</f>
        <v>24</v>
      </c>
      <c r="E159">
        <v>2</v>
      </c>
      <c r="F159">
        <f>Table1[[#This Row],[Sale]]+MAX(0, G158-Table1[[#This Row],[Stock]]-Table1[[#This Row],[Sale]])</f>
        <v>2</v>
      </c>
      <c r="G159">
        <v>2136</v>
      </c>
      <c r="H159">
        <v>1.19</v>
      </c>
      <c r="J159" s="1"/>
    </row>
    <row r="160" spans="2:10" x14ac:dyDescent="0.3">
      <c r="B160" s="1">
        <v>41802</v>
      </c>
      <c r="C160">
        <v>1</v>
      </c>
      <c r="D160">
        <f>WEEKNUM(Table1[[#This Row],[Date]])</f>
        <v>24</v>
      </c>
      <c r="E160">
        <v>0</v>
      </c>
      <c r="F160">
        <f>Table1[[#This Row],[Sale]]+MAX(0, G159-Table1[[#This Row],[Stock]]-Table1[[#This Row],[Sale]])</f>
        <v>0</v>
      </c>
      <c r="G160">
        <v>2136</v>
      </c>
      <c r="H160">
        <v>0</v>
      </c>
      <c r="J160" s="1"/>
    </row>
    <row r="161" spans="2:10" x14ac:dyDescent="0.3">
      <c r="B161" s="1">
        <v>41803</v>
      </c>
      <c r="C161">
        <v>1</v>
      </c>
      <c r="D161">
        <f>WEEKNUM(Table1[[#This Row],[Date]])</f>
        <v>24</v>
      </c>
      <c r="E161">
        <v>0</v>
      </c>
      <c r="F161">
        <f>Table1[[#This Row],[Sale]]+MAX(0, G160-Table1[[#This Row],[Stock]]-Table1[[#This Row],[Sale]])</f>
        <v>0</v>
      </c>
      <c r="G161">
        <v>2328</v>
      </c>
      <c r="H161">
        <v>1.49</v>
      </c>
      <c r="J161" s="1"/>
    </row>
    <row r="162" spans="2:10" x14ac:dyDescent="0.3">
      <c r="B162" s="1">
        <v>41804</v>
      </c>
      <c r="C162">
        <v>1</v>
      </c>
      <c r="D162">
        <f>WEEKNUM(Table1[[#This Row],[Date]])</f>
        <v>24</v>
      </c>
      <c r="E162">
        <v>0</v>
      </c>
      <c r="F162">
        <f>Table1[[#This Row],[Sale]]+MAX(0, G161-Table1[[#This Row],[Stock]]-Table1[[#This Row],[Sale]])</f>
        <v>0</v>
      </c>
      <c r="G162">
        <v>2328</v>
      </c>
      <c r="H162">
        <v>1.49</v>
      </c>
      <c r="J162" s="1"/>
    </row>
    <row r="163" spans="2:10" x14ac:dyDescent="0.3">
      <c r="B163" s="1">
        <v>41805</v>
      </c>
      <c r="C163">
        <v>1</v>
      </c>
      <c r="D163">
        <f>WEEKNUM(Table1[[#This Row],[Date]])</f>
        <v>25</v>
      </c>
      <c r="E163">
        <v>13</v>
      </c>
      <c r="F163">
        <f>Table1[[#This Row],[Sale]]+MAX(0, G162-Table1[[#This Row],[Stock]]-Table1[[#This Row],[Sale]])</f>
        <v>13</v>
      </c>
      <c r="G163">
        <v>2315</v>
      </c>
      <c r="H163">
        <v>1.49</v>
      </c>
      <c r="J163" s="1"/>
    </row>
    <row r="164" spans="2:10" x14ac:dyDescent="0.3">
      <c r="B164" s="1">
        <v>41806</v>
      </c>
      <c r="C164">
        <v>1</v>
      </c>
      <c r="D164">
        <f>WEEKNUM(Table1[[#This Row],[Date]])</f>
        <v>25</v>
      </c>
      <c r="E164">
        <v>30</v>
      </c>
      <c r="F164">
        <f>Table1[[#This Row],[Sale]]+MAX(0, G163-Table1[[#This Row],[Stock]]-Table1[[#This Row],[Sale]])</f>
        <v>30</v>
      </c>
      <c r="G164">
        <v>2285</v>
      </c>
      <c r="H164">
        <v>1.49</v>
      </c>
      <c r="J164" s="1"/>
    </row>
    <row r="165" spans="2:10" x14ac:dyDescent="0.3">
      <c r="B165" s="1">
        <v>41807</v>
      </c>
      <c r="C165">
        <v>1</v>
      </c>
      <c r="D165">
        <f>WEEKNUM(Table1[[#This Row],[Date]])</f>
        <v>25</v>
      </c>
      <c r="E165">
        <v>34</v>
      </c>
      <c r="F165">
        <f>Table1[[#This Row],[Sale]]+MAX(0, G164-Table1[[#This Row],[Stock]]-Table1[[#This Row],[Sale]])</f>
        <v>34</v>
      </c>
      <c r="G165">
        <v>2251</v>
      </c>
      <c r="H165">
        <v>1.49</v>
      </c>
      <c r="J165" s="1"/>
    </row>
    <row r="166" spans="2:10" x14ac:dyDescent="0.3">
      <c r="B166" s="1">
        <v>41808</v>
      </c>
      <c r="C166">
        <v>1</v>
      </c>
      <c r="D166">
        <f>WEEKNUM(Table1[[#This Row],[Date]])</f>
        <v>25</v>
      </c>
      <c r="E166">
        <v>8</v>
      </c>
      <c r="F166">
        <f>Table1[[#This Row],[Sale]]+MAX(0, G165-Table1[[#This Row],[Stock]]-Table1[[#This Row],[Sale]])</f>
        <v>8</v>
      </c>
      <c r="G166">
        <v>2243</v>
      </c>
      <c r="H166">
        <v>1.49</v>
      </c>
      <c r="J166" s="1"/>
    </row>
    <row r="167" spans="2:10" x14ac:dyDescent="0.3">
      <c r="B167" s="1">
        <v>41809</v>
      </c>
      <c r="C167">
        <v>1</v>
      </c>
      <c r="D167">
        <f>WEEKNUM(Table1[[#This Row],[Date]])</f>
        <v>25</v>
      </c>
      <c r="E167">
        <v>67</v>
      </c>
      <c r="F167">
        <f>Table1[[#This Row],[Sale]]+MAX(0, G166-Table1[[#This Row],[Stock]]-Table1[[#This Row],[Sale]])</f>
        <v>67</v>
      </c>
      <c r="G167">
        <v>2176</v>
      </c>
      <c r="H167">
        <v>1.29</v>
      </c>
      <c r="J167" s="1"/>
    </row>
    <row r="168" spans="2:10" x14ac:dyDescent="0.3">
      <c r="B168" s="1">
        <v>41810</v>
      </c>
      <c r="C168">
        <v>1</v>
      </c>
      <c r="D168">
        <f>WEEKNUM(Table1[[#This Row],[Date]])</f>
        <v>25</v>
      </c>
      <c r="E168">
        <v>41</v>
      </c>
      <c r="F168">
        <f>Table1[[#This Row],[Sale]]+MAX(0, G167-Table1[[#This Row],[Stock]]-Table1[[#This Row],[Sale]])</f>
        <v>41</v>
      </c>
      <c r="G168">
        <v>2135</v>
      </c>
      <c r="H168">
        <v>1.29</v>
      </c>
      <c r="J168" s="1"/>
    </row>
    <row r="169" spans="2:10" x14ac:dyDescent="0.3">
      <c r="B169" s="1">
        <v>41811</v>
      </c>
      <c r="C169">
        <v>1</v>
      </c>
      <c r="D169">
        <f>WEEKNUM(Table1[[#This Row],[Date]])</f>
        <v>25</v>
      </c>
      <c r="E169">
        <v>89</v>
      </c>
      <c r="F169">
        <f>Table1[[#This Row],[Sale]]+MAX(0, G168-Table1[[#This Row],[Stock]]-Table1[[#This Row],[Sale]])</f>
        <v>89</v>
      </c>
      <c r="G169">
        <v>2046</v>
      </c>
      <c r="H169">
        <v>1.29</v>
      </c>
      <c r="J169" s="1"/>
    </row>
    <row r="170" spans="2:10" x14ac:dyDescent="0.3">
      <c r="B170" s="1">
        <v>41812</v>
      </c>
      <c r="C170">
        <v>1</v>
      </c>
      <c r="D170">
        <f>WEEKNUM(Table1[[#This Row],[Date]])</f>
        <v>26</v>
      </c>
      <c r="E170">
        <v>49</v>
      </c>
      <c r="F170">
        <f>Table1[[#This Row],[Sale]]+MAX(0, G169-Table1[[#This Row],[Stock]]-Table1[[#This Row],[Sale]])</f>
        <v>49</v>
      </c>
      <c r="G170">
        <v>1997</v>
      </c>
      <c r="H170">
        <v>1.29</v>
      </c>
      <c r="J170" s="1"/>
    </row>
    <row r="171" spans="2:10" x14ac:dyDescent="0.3">
      <c r="B171" s="1">
        <v>41813</v>
      </c>
      <c r="C171">
        <v>1</v>
      </c>
      <c r="D171">
        <f>WEEKNUM(Table1[[#This Row],[Date]])</f>
        <v>26</v>
      </c>
      <c r="E171">
        <v>62</v>
      </c>
      <c r="F171">
        <f>Table1[[#This Row],[Sale]]+MAX(0, G170-Table1[[#This Row],[Stock]]-Table1[[#This Row],[Sale]])</f>
        <v>62</v>
      </c>
      <c r="G171">
        <v>2031</v>
      </c>
      <c r="H171">
        <v>1.29</v>
      </c>
      <c r="J171" s="1"/>
    </row>
    <row r="172" spans="2:10" x14ac:dyDescent="0.3">
      <c r="B172" s="1">
        <v>41814</v>
      </c>
      <c r="C172">
        <v>1</v>
      </c>
      <c r="D172">
        <f>WEEKNUM(Table1[[#This Row],[Date]])</f>
        <v>26</v>
      </c>
      <c r="E172">
        <v>81</v>
      </c>
      <c r="F172">
        <f>Table1[[#This Row],[Sale]]+MAX(0, G171-Table1[[#This Row],[Stock]]-Table1[[#This Row],[Sale]])</f>
        <v>81</v>
      </c>
      <c r="G172">
        <v>2046</v>
      </c>
      <c r="H172">
        <v>1.29</v>
      </c>
      <c r="J172" s="1"/>
    </row>
    <row r="173" spans="2:10" x14ac:dyDescent="0.3">
      <c r="B173" s="1">
        <v>41815</v>
      </c>
      <c r="C173">
        <v>1</v>
      </c>
      <c r="D173">
        <f>WEEKNUM(Table1[[#This Row],[Date]])</f>
        <v>26</v>
      </c>
      <c r="E173">
        <v>42</v>
      </c>
      <c r="F173">
        <f>Table1[[#This Row],[Sale]]+MAX(0, G172-Table1[[#This Row],[Stock]]-Table1[[#This Row],[Sale]])</f>
        <v>42</v>
      </c>
      <c r="G173">
        <v>2004</v>
      </c>
      <c r="H173">
        <v>1.29</v>
      </c>
      <c r="J173" s="1"/>
    </row>
    <row r="174" spans="2:10" x14ac:dyDescent="0.3">
      <c r="B174" s="1">
        <v>41816</v>
      </c>
      <c r="C174">
        <v>1</v>
      </c>
      <c r="D174">
        <f>WEEKNUM(Table1[[#This Row],[Date]])</f>
        <v>26</v>
      </c>
      <c r="E174">
        <v>63</v>
      </c>
      <c r="F174">
        <f>Table1[[#This Row],[Sale]]+MAX(0, G173-Table1[[#This Row],[Stock]]-Table1[[#This Row],[Sale]])</f>
        <v>63</v>
      </c>
      <c r="G174">
        <v>2037</v>
      </c>
      <c r="H174">
        <v>1.29</v>
      </c>
      <c r="J174" s="1"/>
    </row>
    <row r="175" spans="2:10" x14ac:dyDescent="0.3">
      <c r="B175" s="1">
        <v>41817</v>
      </c>
      <c r="C175">
        <v>1</v>
      </c>
      <c r="D175">
        <f>WEEKNUM(Table1[[#This Row],[Date]])</f>
        <v>26</v>
      </c>
      <c r="E175">
        <v>107</v>
      </c>
      <c r="F175">
        <f>Table1[[#This Row],[Sale]]+MAX(0, G174-Table1[[#This Row],[Stock]]-Table1[[#This Row],[Sale]])</f>
        <v>107</v>
      </c>
      <c r="G175">
        <v>1930</v>
      </c>
      <c r="H175">
        <v>1.18</v>
      </c>
      <c r="J175" s="1"/>
    </row>
    <row r="176" spans="2:10" x14ac:dyDescent="0.3">
      <c r="B176" s="1">
        <v>41818</v>
      </c>
      <c r="C176">
        <v>1</v>
      </c>
      <c r="D176">
        <f>WEEKNUM(Table1[[#This Row],[Date]])</f>
        <v>26</v>
      </c>
      <c r="E176">
        <v>83</v>
      </c>
      <c r="F176">
        <f>Table1[[#This Row],[Sale]]+MAX(0, G175-Table1[[#This Row],[Stock]]-Table1[[#This Row],[Sale]])</f>
        <v>83</v>
      </c>
      <c r="G176">
        <v>1847</v>
      </c>
      <c r="H176">
        <v>1.19</v>
      </c>
      <c r="J176" s="1"/>
    </row>
    <row r="177" spans="2:10" x14ac:dyDescent="0.3">
      <c r="B177" s="1">
        <v>41819</v>
      </c>
      <c r="C177">
        <v>1</v>
      </c>
      <c r="D177">
        <f>WEEKNUM(Table1[[#This Row],[Date]])</f>
        <v>27</v>
      </c>
      <c r="E177">
        <v>102</v>
      </c>
      <c r="F177">
        <f>Table1[[#This Row],[Sale]]+MAX(0, G176-Table1[[#This Row],[Stock]]-Table1[[#This Row],[Sale]])</f>
        <v>102</v>
      </c>
      <c r="G177">
        <v>1745</v>
      </c>
      <c r="H177">
        <v>1.19</v>
      </c>
      <c r="J177" s="1"/>
    </row>
    <row r="178" spans="2:10" x14ac:dyDescent="0.3">
      <c r="B178" s="1">
        <v>41820</v>
      </c>
      <c r="C178">
        <v>1</v>
      </c>
      <c r="D178">
        <f>WEEKNUM(Table1[[#This Row],[Date]])</f>
        <v>27</v>
      </c>
      <c r="E178">
        <v>62</v>
      </c>
      <c r="F178">
        <f>Table1[[#This Row],[Sale]]+MAX(0, G177-Table1[[#This Row],[Stock]]-Table1[[#This Row],[Sale]])</f>
        <v>62</v>
      </c>
      <c r="G178">
        <v>1779</v>
      </c>
      <c r="H178">
        <v>1.29</v>
      </c>
      <c r="J178" s="1"/>
    </row>
    <row r="179" spans="2:10" x14ac:dyDescent="0.3">
      <c r="B179" s="1">
        <v>41821</v>
      </c>
      <c r="C179">
        <v>1</v>
      </c>
      <c r="D179">
        <f>WEEKNUM(Table1[[#This Row],[Date]])</f>
        <v>27</v>
      </c>
      <c r="E179">
        <v>29</v>
      </c>
      <c r="F179">
        <f>Table1[[#This Row],[Sale]]+MAX(0, G178-Table1[[#This Row],[Stock]]-Table1[[#This Row],[Sale]])</f>
        <v>29</v>
      </c>
      <c r="G179">
        <v>1750</v>
      </c>
      <c r="H179">
        <v>1.29</v>
      </c>
      <c r="J179" s="1"/>
    </row>
    <row r="180" spans="2:10" x14ac:dyDescent="0.3">
      <c r="B180" s="1">
        <v>41822</v>
      </c>
      <c r="C180">
        <v>1</v>
      </c>
      <c r="D180">
        <f>WEEKNUM(Table1[[#This Row],[Date]])</f>
        <v>27</v>
      </c>
      <c r="E180">
        <v>63</v>
      </c>
      <c r="F180">
        <f>Table1[[#This Row],[Sale]]+MAX(0, G179-Table1[[#This Row],[Stock]]-Table1[[#This Row],[Sale]])</f>
        <v>63</v>
      </c>
      <c r="G180">
        <v>1687</v>
      </c>
      <c r="H180">
        <v>1.29</v>
      </c>
      <c r="J180" s="1"/>
    </row>
    <row r="181" spans="2:10" x14ac:dyDescent="0.3">
      <c r="B181" s="1">
        <v>41823</v>
      </c>
      <c r="C181">
        <v>1</v>
      </c>
      <c r="D181">
        <f>WEEKNUM(Table1[[#This Row],[Date]])</f>
        <v>27</v>
      </c>
      <c r="E181">
        <v>97</v>
      </c>
      <c r="F181">
        <f>Table1[[#This Row],[Sale]]+MAX(0, G180-Table1[[#This Row],[Stock]]-Table1[[#This Row],[Sale]])</f>
        <v>97</v>
      </c>
      <c r="G181">
        <v>1590</v>
      </c>
      <c r="H181">
        <v>1.29</v>
      </c>
      <c r="J181" s="1"/>
    </row>
    <row r="182" spans="2:10" x14ac:dyDescent="0.3">
      <c r="B182" s="1">
        <v>41824</v>
      </c>
      <c r="C182">
        <v>1</v>
      </c>
      <c r="D182">
        <f>WEEKNUM(Table1[[#This Row],[Date]])</f>
        <v>27</v>
      </c>
      <c r="E182">
        <v>136</v>
      </c>
      <c r="F182">
        <f>Table1[[#This Row],[Sale]]+MAX(0, G181-Table1[[#This Row],[Stock]]-Table1[[#This Row],[Sale]])</f>
        <v>136</v>
      </c>
      <c r="G182">
        <v>1454</v>
      </c>
      <c r="H182">
        <v>1.29</v>
      </c>
      <c r="J182" s="1"/>
    </row>
    <row r="183" spans="2:10" x14ac:dyDescent="0.3">
      <c r="B183" s="1">
        <v>41825</v>
      </c>
      <c r="C183">
        <v>1</v>
      </c>
      <c r="D183">
        <f>WEEKNUM(Table1[[#This Row],[Date]])</f>
        <v>27</v>
      </c>
      <c r="E183">
        <v>335</v>
      </c>
      <c r="F183">
        <f>Table1[[#This Row],[Sale]]+MAX(0, G182-Table1[[#This Row],[Stock]]-Table1[[#This Row],[Sale]])</f>
        <v>335</v>
      </c>
      <c r="G183">
        <v>1119</v>
      </c>
      <c r="H183">
        <v>1.29</v>
      </c>
      <c r="J183" s="1"/>
    </row>
    <row r="184" spans="2:10" x14ac:dyDescent="0.3">
      <c r="B184" s="1">
        <v>41826</v>
      </c>
      <c r="C184">
        <v>1</v>
      </c>
      <c r="D184">
        <f>WEEKNUM(Table1[[#This Row],[Date]])</f>
        <v>28</v>
      </c>
      <c r="E184">
        <v>299</v>
      </c>
      <c r="F184">
        <f>Table1[[#This Row],[Sale]]+MAX(0, G183-Table1[[#This Row],[Stock]]-Table1[[#This Row],[Sale]])</f>
        <v>299</v>
      </c>
      <c r="G184">
        <v>820</v>
      </c>
      <c r="H184">
        <v>1.29</v>
      </c>
      <c r="J184" s="1"/>
    </row>
    <row r="185" spans="2:10" x14ac:dyDescent="0.3">
      <c r="B185" s="1">
        <v>41827</v>
      </c>
      <c r="C185">
        <v>1</v>
      </c>
      <c r="D185">
        <f>WEEKNUM(Table1[[#This Row],[Date]])</f>
        <v>28</v>
      </c>
      <c r="E185">
        <v>5</v>
      </c>
      <c r="F185">
        <f>Table1[[#This Row],[Sale]]+MAX(0, G184-Table1[[#This Row],[Stock]]-Table1[[#This Row],[Sale]])</f>
        <v>6</v>
      </c>
      <c r="G185">
        <v>814</v>
      </c>
      <c r="H185">
        <v>1.29</v>
      </c>
      <c r="J185" s="1"/>
    </row>
    <row r="186" spans="2:10" x14ac:dyDescent="0.3">
      <c r="B186" s="1">
        <v>41828</v>
      </c>
      <c r="C186">
        <v>1</v>
      </c>
      <c r="D186">
        <f>WEEKNUM(Table1[[#This Row],[Date]])</f>
        <v>28</v>
      </c>
      <c r="E186">
        <v>2</v>
      </c>
      <c r="F186">
        <f>Table1[[#This Row],[Sale]]+MAX(0, G185-Table1[[#This Row],[Stock]]-Table1[[#This Row],[Sale]])</f>
        <v>2</v>
      </c>
      <c r="G186">
        <v>812</v>
      </c>
      <c r="H186">
        <v>1.29</v>
      </c>
      <c r="J186" s="1"/>
    </row>
    <row r="187" spans="2:10" x14ac:dyDescent="0.3">
      <c r="B187" s="1">
        <v>41829</v>
      </c>
      <c r="C187">
        <v>1</v>
      </c>
      <c r="D187">
        <f>WEEKNUM(Table1[[#This Row],[Date]])</f>
        <v>28</v>
      </c>
      <c r="E187">
        <v>9</v>
      </c>
      <c r="F187">
        <f>Table1[[#This Row],[Sale]]+MAX(0, G186-Table1[[#This Row],[Stock]]-Table1[[#This Row],[Sale]])</f>
        <v>9</v>
      </c>
      <c r="G187">
        <v>803</v>
      </c>
      <c r="H187">
        <v>1.29</v>
      </c>
      <c r="J187" s="1"/>
    </row>
    <row r="188" spans="2:10" x14ac:dyDescent="0.3">
      <c r="B188" s="1">
        <v>41830</v>
      </c>
      <c r="C188">
        <v>1</v>
      </c>
      <c r="D188">
        <f>WEEKNUM(Table1[[#This Row],[Date]])</f>
        <v>28</v>
      </c>
      <c r="E188">
        <v>9</v>
      </c>
      <c r="F188">
        <f>Table1[[#This Row],[Sale]]+MAX(0, G187-Table1[[#This Row],[Stock]]-Table1[[#This Row],[Sale]])</f>
        <v>9</v>
      </c>
      <c r="G188">
        <v>794</v>
      </c>
      <c r="H188">
        <v>1.29</v>
      </c>
      <c r="J188" s="1"/>
    </row>
    <row r="189" spans="2:10" x14ac:dyDescent="0.3">
      <c r="B189" s="1">
        <v>41831</v>
      </c>
      <c r="C189">
        <v>1</v>
      </c>
      <c r="D189">
        <f>WEEKNUM(Table1[[#This Row],[Date]])</f>
        <v>28</v>
      </c>
      <c r="E189">
        <v>0</v>
      </c>
      <c r="F189">
        <f>Table1[[#This Row],[Sale]]+MAX(0, G188-Table1[[#This Row],[Stock]]-Table1[[#This Row],[Sale]])</f>
        <v>0</v>
      </c>
      <c r="G189">
        <v>794</v>
      </c>
      <c r="H189">
        <v>1.29</v>
      </c>
      <c r="J189" s="1"/>
    </row>
    <row r="190" spans="2:10" x14ac:dyDescent="0.3">
      <c r="B190" s="1">
        <v>41832</v>
      </c>
      <c r="C190">
        <v>1</v>
      </c>
      <c r="D190">
        <f>WEEKNUM(Table1[[#This Row],[Date]])</f>
        <v>28</v>
      </c>
      <c r="E190">
        <v>0</v>
      </c>
      <c r="F190">
        <f>Table1[[#This Row],[Sale]]+MAX(0, G189-Table1[[#This Row],[Stock]]-Table1[[#This Row],[Sale]])</f>
        <v>0</v>
      </c>
      <c r="G190">
        <v>794</v>
      </c>
      <c r="H190">
        <v>1.29</v>
      </c>
      <c r="J190" s="1"/>
    </row>
    <row r="191" spans="2:10" x14ac:dyDescent="0.3">
      <c r="B191" s="1">
        <v>41833</v>
      </c>
      <c r="C191">
        <v>1</v>
      </c>
      <c r="D191">
        <f>WEEKNUM(Table1[[#This Row],[Date]])</f>
        <v>29</v>
      </c>
      <c r="E191">
        <v>0</v>
      </c>
      <c r="F191">
        <f>Table1[[#This Row],[Sale]]+MAX(0, G190-Table1[[#This Row],[Stock]]-Table1[[#This Row],[Sale]])</f>
        <v>0</v>
      </c>
      <c r="G191">
        <v>794</v>
      </c>
      <c r="H191">
        <v>1.29</v>
      </c>
      <c r="J191" s="1"/>
    </row>
    <row r="192" spans="2:10" x14ac:dyDescent="0.3">
      <c r="B192" s="1">
        <v>41834</v>
      </c>
      <c r="C192">
        <v>1</v>
      </c>
      <c r="D192">
        <f>WEEKNUM(Table1[[#This Row],[Date]])</f>
        <v>29</v>
      </c>
      <c r="E192">
        <v>0</v>
      </c>
      <c r="F192">
        <f>Table1[[#This Row],[Sale]]+MAX(0, G191-Table1[[#This Row],[Stock]]-Table1[[#This Row],[Sale]])</f>
        <v>0</v>
      </c>
      <c r="G192">
        <v>794</v>
      </c>
      <c r="H192">
        <v>1.29</v>
      </c>
      <c r="J192" s="1"/>
    </row>
    <row r="193" spans="2:10" x14ac:dyDescent="0.3">
      <c r="B193" s="1">
        <v>41835</v>
      </c>
      <c r="C193">
        <v>1</v>
      </c>
      <c r="D193">
        <f>WEEKNUM(Table1[[#This Row],[Date]])</f>
        <v>29</v>
      </c>
      <c r="E193">
        <v>0</v>
      </c>
      <c r="F193">
        <f>Table1[[#This Row],[Sale]]+MAX(0, G192-Table1[[#This Row],[Stock]]-Table1[[#This Row],[Sale]])</f>
        <v>0</v>
      </c>
      <c r="G193">
        <v>794</v>
      </c>
      <c r="H193">
        <v>0</v>
      </c>
      <c r="J193" s="1"/>
    </row>
    <row r="194" spans="2:10" x14ac:dyDescent="0.3">
      <c r="B194" s="1">
        <v>41836</v>
      </c>
      <c r="C194">
        <v>1</v>
      </c>
      <c r="D194">
        <f>WEEKNUM(Table1[[#This Row],[Date]])</f>
        <v>29</v>
      </c>
      <c r="E194">
        <v>0</v>
      </c>
      <c r="F194">
        <f>Table1[[#This Row],[Sale]]+MAX(0, G193-Table1[[#This Row],[Stock]]-Table1[[#This Row],[Sale]])</f>
        <v>0</v>
      </c>
      <c r="G194">
        <v>794</v>
      </c>
      <c r="H194">
        <v>0</v>
      </c>
      <c r="J194" s="1"/>
    </row>
    <row r="195" spans="2:10" x14ac:dyDescent="0.3">
      <c r="B195" s="1">
        <v>41837</v>
      </c>
      <c r="C195">
        <v>1</v>
      </c>
      <c r="D195">
        <f>WEEKNUM(Table1[[#This Row],[Date]])</f>
        <v>29</v>
      </c>
      <c r="E195">
        <v>0</v>
      </c>
      <c r="F195">
        <f>Table1[[#This Row],[Sale]]+MAX(0, G194-Table1[[#This Row],[Stock]]-Table1[[#This Row],[Sale]])</f>
        <v>0</v>
      </c>
      <c r="G195">
        <v>794</v>
      </c>
      <c r="H195">
        <v>0</v>
      </c>
      <c r="J195" s="1"/>
    </row>
    <row r="196" spans="2:10" x14ac:dyDescent="0.3">
      <c r="B196" s="1">
        <v>41838</v>
      </c>
      <c r="C196">
        <v>1</v>
      </c>
      <c r="D196">
        <f>WEEKNUM(Table1[[#This Row],[Date]])</f>
        <v>29</v>
      </c>
      <c r="E196">
        <v>0</v>
      </c>
      <c r="F196">
        <f>Table1[[#This Row],[Sale]]+MAX(0, G195-Table1[[#This Row],[Stock]]-Table1[[#This Row],[Sale]])</f>
        <v>0</v>
      </c>
      <c r="G196">
        <v>794</v>
      </c>
      <c r="H196">
        <v>0</v>
      </c>
      <c r="J196" s="1"/>
    </row>
    <row r="197" spans="2:10" x14ac:dyDescent="0.3">
      <c r="B197" s="1">
        <v>41839</v>
      </c>
      <c r="C197">
        <v>1</v>
      </c>
      <c r="D197">
        <f>WEEKNUM(Table1[[#This Row],[Date]])</f>
        <v>29</v>
      </c>
      <c r="E197">
        <v>0</v>
      </c>
      <c r="F197">
        <f>Table1[[#This Row],[Sale]]+MAX(0, G196-Table1[[#This Row],[Stock]]-Table1[[#This Row],[Sale]])</f>
        <v>0</v>
      </c>
      <c r="G197">
        <v>794</v>
      </c>
      <c r="H197">
        <v>1.49</v>
      </c>
      <c r="J197" s="1"/>
    </row>
    <row r="198" spans="2:10" x14ac:dyDescent="0.3">
      <c r="B198" s="1">
        <v>41840</v>
      </c>
      <c r="C198">
        <v>1</v>
      </c>
      <c r="D198">
        <f>WEEKNUM(Table1[[#This Row],[Date]])</f>
        <v>30</v>
      </c>
      <c r="E198">
        <v>0</v>
      </c>
      <c r="F198">
        <f>Table1[[#This Row],[Sale]]+MAX(0, G197-Table1[[#This Row],[Stock]]-Table1[[#This Row],[Sale]])</f>
        <v>0</v>
      </c>
      <c r="G198">
        <v>794</v>
      </c>
      <c r="H198">
        <v>1.49</v>
      </c>
      <c r="J198" s="1"/>
    </row>
    <row r="199" spans="2:10" x14ac:dyDescent="0.3">
      <c r="B199" s="1">
        <v>41841</v>
      </c>
      <c r="C199">
        <v>1</v>
      </c>
      <c r="D199">
        <f>WEEKNUM(Table1[[#This Row],[Date]])</f>
        <v>30</v>
      </c>
      <c r="E199">
        <v>0</v>
      </c>
      <c r="F199">
        <f>Table1[[#This Row],[Sale]]+MAX(0, G198-Table1[[#This Row],[Stock]]-Table1[[#This Row],[Sale]])</f>
        <v>0</v>
      </c>
      <c r="G199">
        <v>794</v>
      </c>
      <c r="H199">
        <v>1.49</v>
      </c>
      <c r="J199" s="1"/>
    </row>
    <row r="200" spans="2:10" x14ac:dyDescent="0.3">
      <c r="B200" s="1">
        <v>41842</v>
      </c>
      <c r="C200">
        <v>1</v>
      </c>
      <c r="D200">
        <f>WEEKNUM(Table1[[#This Row],[Date]])</f>
        <v>30</v>
      </c>
      <c r="E200">
        <v>2</v>
      </c>
      <c r="F200">
        <f>Table1[[#This Row],[Sale]]+MAX(0, G199-Table1[[#This Row],[Stock]]-Table1[[#This Row],[Sale]])</f>
        <v>2</v>
      </c>
      <c r="G200">
        <v>792</v>
      </c>
      <c r="H200">
        <v>1.49</v>
      </c>
      <c r="J200" s="1"/>
    </row>
    <row r="201" spans="2:10" x14ac:dyDescent="0.3">
      <c r="B201" s="1">
        <v>41843</v>
      </c>
      <c r="C201">
        <v>1</v>
      </c>
      <c r="D201">
        <f>WEEKNUM(Table1[[#This Row],[Date]])</f>
        <v>30</v>
      </c>
      <c r="E201">
        <v>0</v>
      </c>
      <c r="F201">
        <f>Table1[[#This Row],[Sale]]+MAX(0, G200-Table1[[#This Row],[Stock]]-Table1[[#This Row],[Sale]])</f>
        <v>0</v>
      </c>
      <c r="G201">
        <v>792</v>
      </c>
      <c r="H201">
        <v>1.49</v>
      </c>
      <c r="J201" s="1"/>
    </row>
    <row r="202" spans="2:10" x14ac:dyDescent="0.3">
      <c r="B202" s="1">
        <v>41844</v>
      </c>
      <c r="C202">
        <v>1</v>
      </c>
      <c r="D202">
        <f>WEEKNUM(Table1[[#This Row],[Date]])</f>
        <v>30</v>
      </c>
      <c r="E202">
        <v>0</v>
      </c>
      <c r="F202">
        <f>Table1[[#This Row],[Sale]]+MAX(0, G201-Table1[[#This Row],[Stock]]-Table1[[#This Row],[Sale]])</f>
        <v>0</v>
      </c>
      <c r="G202">
        <v>888</v>
      </c>
      <c r="H202">
        <v>1.49</v>
      </c>
      <c r="J202" s="1"/>
    </row>
    <row r="203" spans="2:10" x14ac:dyDescent="0.3">
      <c r="B203" s="1">
        <v>41845</v>
      </c>
      <c r="C203">
        <v>1</v>
      </c>
      <c r="D203">
        <f>WEEKNUM(Table1[[#This Row],[Date]])</f>
        <v>30</v>
      </c>
      <c r="E203">
        <v>15</v>
      </c>
      <c r="F203">
        <f>Table1[[#This Row],[Sale]]+MAX(0, G202-Table1[[#This Row],[Stock]]-Table1[[#This Row],[Sale]])</f>
        <v>15</v>
      </c>
      <c r="G203">
        <v>873</v>
      </c>
      <c r="H203">
        <v>1.49</v>
      </c>
      <c r="J203" s="1"/>
    </row>
    <row r="204" spans="2:10" x14ac:dyDescent="0.3">
      <c r="B204" s="1">
        <v>41846</v>
      </c>
      <c r="C204">
        <v>1</v>
      </c>
      <c r="D204">
        <f>WEEKNUM(Table1[[#This Row],[Date]])</f>
        <v>30</v>
      </c>
      <c r="E204">
        <v>9</v>
      </c>
      <c r="F204">
        <f>Table1[[#This Row],[Sale]]+MAX(0, G203-Table1[[#This Row],[Stock]]-Table1[[#This Row],[Sale]])</f>
        <v>9</v>
      </c>
      <c r="G204">
        <v>864</v>
      </c>
      <c r="H204">
        <v>1.49</v>
      </c>
      <c r="J204" s="1"/>
    </row>
    <row r="205" spans="2:10" x14ac:dyDescent="0.3">
      <c r="B205" s="1">
        <v>41847</v>
      </c>
      <c r="C205">
        <v>1</v>
      </c>
      <c r="D205">
        <f>WEEKNUM(Table1[[#This Row],[Date]])</f>
        <v>31</v>
      </c>
      <c r="E205">
        <v>13</v>
      </c>
      <c r="F205">
        <f>Table1[[#This Row],[Sale]]+MAX(0, G204-Table1[[#This Row],[Stock]]-Table1[[#This Row],[Sale]])</f>
        <v>13</v>
      </c>
      <c r="G205">
        <v>851</v>
      </c>
      <c r="H205">
        <v>1.49</v>
      </c>
      <c r="J205" s="1"/>
    </row>
    <row r="206" spans="2:10" x14ac:dyDescent="0.3">
      <c r="B206" s="1">
        <v>41848</v>
      </c>
      <c r="C206">
        <v>1</v>
      </c>
      <c r="D206">
        <f>WEEKNUM(Table1[[#This Row],[Date]])</f>
        <v>31</v>
      </c>
      <c r="E206">
        <v>15</v>
      </c>
      <c r="F206">
        <f>Table1[[#This Row],[Sale]]+MAX(0, G205-Table1[[#This Row],[Stock]]-Table1[[#This Row],[Sale]])</f>
        <v>15</v>
      </c>
      <c r="G206">
        <v>1220</v>
      </c>
      <c r="H206">
        <v>1.22</v>
      </c>
      <c r="J206" s="1"/>
    </row>
    <row r="207" spans="2:10" x14ac:dyDescent="0.3">
      <c r="B207" s="1">
        <v>41849</v>
      </c>
      <c r="C207">
        <v>1</v>
      </c>
      <c r="D207">
        <f>WEEKNUM(Table1[[#This Row],[Date]])</f>
        <v>31</v>
      </c>
      <c r="E207">
        <v>26</v>
      </c>
      <c r="F207">
        <f>Table1[[#This Row],[Sale]]+MAX(0, G206-Table1[[#This Row],[Stock]]-Table1[[#This Row],[Sale]])</f>
        <v>26</v>
      </c>
      <c r="G207">
        <v>1207</v>
      </c>
      <c r="H207">
        <v>2.98</v>
      </c>
      <c r="J207" s="1"/>
    </row>
    <row r="208" spans="2:10" x14ac:dyDescent="0.3">
      <c r="B208" s="1">
        <v>41850</v>
      </c>
      <c r="C208">
        <v>1</v>
      </c>
      <c r="D208">
        <f>WEEKNUM(Table1[[#This Row],[Date]])</f>
        <v>31</v>
      </c>
      <c r="E208">
        <v>16</v>
      </c>
      <c r="F208">
        <f>Table1[[#This Row],[Sale]]+MAX(0, G207-Table1[[#This Row],[Stock]]-Table1[[#This Row],[Sale]])</f>
        <v>16</v>
      </c>
      <c r="G208">
        <v>1191</v>
      </c>
      <c r="H208">
        <v>1.55</v>
      </c>
      <c r="J208" s="1"/>
    </row>
    <row r="209" spans="2:10" x14ac:dyDescent="0.3">
      <c r="B209" s="1">
        <v>41851</v>
      </c>
      <c r="C209">
        <v>1</v>
      </c>
      <c r="D209">
        <f>WEEKNUM(Table1[[#This Row],[Date]])</f>
        <v>31</v>
      </c>
      <c r="E209">
        <v>51</v>
      </c>
      <c r="F209">
        <f>Table1[[#This Row],[Sale]]+MAX(0, G208-Table1[[#This Row],[Stock]]-Table1[[#This Row],[Sale]])</f>
        <v>51</v>
      </c>
      <c r="G209">
        <v>1140</v>
      </c>
      <c r="H209">
        <v>1.55</v>
      </c>
      <c r="J209" s="1"/>
    </row>
    <row r="210" spans="2:10" x14ac:dyDescent="0.3">
      <c r="B210" s="1">
        <v>41852</v>
      </c>
      <c r="C210">
        <v>1</v>
      </c>
      <c r="D210">
        <f>WEEKNUM(Table1[[#This Row],[Date]])</f>
        <v>31</v>
      </c>
      <c r="E210">
        <v>47</v>
      </c>
      <c r="F210">
        <f>Table1[[#This Row],[Sale]]+MAX(0, G209-Table1[[#This Row],[Stock]]-Table1[[#This Row],[Sale]])</f>
        <v>47</v>
      </c>
      <c r="G210">
        <v>1093</v>
      </c>
      <c r="H210">
        <v>1.55</v>
      </c>
      <c r="J210" s="1"/>
    </row>
    <row r="211" spans="2:10" x14ac:dyDescent="0.3">
      <c r="B211" s="1">
        <v>41853</v>
      </c>
      <c r="C211">
        <v>1</v>
      </c>
      <c r="D211">
        <f>WEEKNUM(Table1[[#This Row],[Date]])</f>
        <v>31</v>
      </c>
      <c r="E211">
        <v>56</v>
      </c>
      <c r="F211">
        <f>Table1[[#This Row],[Sale]]+MAX(0, G210-Table1[[#This Row],[Stock]]-Table1[[#This Row],[Sale]])</f>
        <v>56</v>
      </c>
      <c r="G211">
        <v>1037</v>
      </c>
      <c r="H211">
        <v>1.55</v>
      </c>
      <c r="J211" s="1"/>
    </row>
    <row r="212" spans="2:10" x14ac:dyDescent="0.3">
      <c r="B212" s="1">
        <v>41854</v>
      </c>
      <c r="C212">
        <v>1</v>
      </c>
      <c r="D212">
        <f>WEEKNUM(Table1[[#This Row],[Date]])</f>
        <v>32</v>
      </c>
      <c r="E212">
        <v>45</v>
      </c>
      <c r="F212">
        <f>Table1[[#This Row],[Sale]]+MAX(0, G211-Table1[[#This Row],[Stock]]-Table1[[#This Row],[Sale]])</f>
        <v>45</v>
      </c>
      <c r="G212">
        <v>992</v>
      </c>
      <c r="H212">
        <v>1.55</v>
      </c>
      <c r="J212" s="1"/>
    </row>
    <row r="213" spans="2:10" x14ac:dyDescent="0.3">
      <c r="B213" s="1">
        <v>41855</v>
      </c>
      <c r="C213">
        <v>1</v>
      </c>
      <c r="D213">
        <f>WEEKNUM(Table1[[#This Row],[Date]])</f>
        <v>32</v>
      </c>
      <c r="E213">
        <v>40</v>
      </c>
      <c r="F213">
        <f>Table1[[#This Row],[Sale]]+MAX(0, G212-Table1[[#This Row],[Stock]]-Table1[[#This Row],[Sale]])</f>
        <v>40</v>
      </c>
      <c r="G213">
        <v>952</v>
      </c>
      <c r="H213">
        <v>1.55</v>
      </c>
      <c r="J213" s="1"/>
    </row>
    <row r="214" spans="2:10" x14ac:dyDescent="0.3">
      <c r="B214" s="1">
        <v>41856</v>
      </c>
      <c r="C214">
        <v>1</v>
      </c>
      <c r="D214">
        <f>WEEKNUM(Table1[[#This Row],[Date]])</f>
        <v>32</v>
      </c>
      <c r="E214">
        <v>17</v>
      </c>
      <c r="F214">
        <f>Table1[[#This Row],[Sale]]+MAX(0, G213-Table1[[#This Row],[Stock]]-Table1[[#This Row],[Sale]])</f>
        <v>17</v>
      </c>
      <c r="G214">
        <v>935</v>
      </c>
      <c r="H214">
        <v>1.55</v>
      </c>
      <c r="J214" s="1"/>
    </row>
    <row r="215" spans="2:10" x14ac:dyDescent="0.3">
      <c r="B215" s="1">
        <v>41857</v>
      </c>
      <c r="C215">
        <v>1</v>
      </c>
      <c r="D215">
        <f>WEEKNUM(Table1[[#This Row],[Date]])</f>
        <v>32</v>
      </c>
      <c r="E215">
        <v>103</v>
      </c>
      <c r="F215">
        <f>Table1[[#This Row],[Sale]]+MAX(0, G214-Table1[[#This Row],[Stock]]-Table1[[#This Row],[Sale]])</f>
        <v>103</v>
      </c>
      <c r="G215">
        <v>832</v>
      </c>
      <c r="H215">
        <v>1.29</v>
      </c>
      <c r="J215" s="1"/>
    </row>
    <row r="216" spans="2:10" x14ac:dyDescent="0.3">
      <c r="B216" s="1">
        <v>41858</v>
      </c>
      <c r="C216">
        <v>1</v>
      </c>
      <c r="D216">
        <f>WEEKNUM(Table1[[#This Row],[Date]])</f>
        <v>32</v>
      </c>
      <c r="E216">
        <v>72</v>
      </c>
      <c r="F216">
        <f>Table1[[#This Row],[Sale]]+MAX(0, G215-Table1[[#This Row],[Stock]]-Table1[[#This Row],[Sale]])</f>
        <v>72</v>
      </c>
      <c r="G216">
        <v>760</v>
      </c>
      <c r="H216">
        <v>1.29</v>
      </c>
      <c r="J216" s="1"/>
    </row>
    <row r="217" spans="2:10" x14ac:dyDescent="0.3">
      <c r="B217" s="1">
        <v>41859</v>
      </c>
      <c r="C217">
        <v>1</v>
      </c>
      <c r="D217">
        <f>WEEKNUM(Table1[[#This Row],[Date]])</f>
        <v>32</v>
      </c>
      <c r="E217">
        <v>56</v>
      </c>
      <c r="F217">
        <f>Table1[[#This Row],[Sale]]+MAX(0, G216-Table1[[#This Row],[Stock]]-Table1[[#This Row],[Sale]])</f>
        <v>56</v>
      </c>
      <c r="G217">
        <v>704</v>
      </c>
      <c r="H217">
        <v>1.29</v>
      </c>
      <c r="J217" s="1"/>
    </row>
    <row r="218" spans="2:10" x14ac:dyDescent="0.3">
      <c r="B218" s="1">
        <v>41860</v>
      </c>
      <c r="C218">
        <v>1</v>
      </c>
      <c r="D218">
        <f>WEEKNUM(Table1[[#This Row],[Date]])</f>
        <v>32</v>
      </c>
      <c r="E218">
        <v>0</v>
      </c>
      <c r="F218">
        <f>Table1[[#This Row],[Sale]]+MAX(0, G217-Table1[[#This Row],[Stock]]-Table1[[#This Row],[Sale]])</f>
        <v>0</v>
      </c>
      <c r="G218">
        <v>704</v>
      </c>
      <c r="H218">
        <v>1.29</v>
      </c>
      <c r="J218" s="1"/>
    </row>
    <row r="219" spans="2:10" x14ac:dyDescent="0.3">
      <c r="B219" s="1">
        <v>41861</v>
      </c>
      <c r="C219">
        <v>1</v>
      </c>
      <c r="D219">
        <f>WEEKNUM(Table1[[#This Row],[Date]])</f>
        <v>33</v>
      </c>
      <c r="E219">
        <v>1</v>
      </c>
      <c r="F219">
        <f>Table1[[#This Row],[Sale]]+MAX(0, G218-Table1[[#This Row],[Stock]]-Table1[[#This Row],[Sale]])</f>
        <v>1</v>
      </c>
      <c r="G219">
        <v>703</v>
      </c>
      <c r="H219">
        <v>1.29</v>
      </c>
      <c r="J219" s="1"/>
    </row>
    <row r="220" spans="2:10" x14ac:dyDescent="0.3">
      <c r="B220" s="1">
        <v>41862</v>
      </c>
      <c r="C220">
        <v>1</v>
      </c>
      <c r="D220">
        <f>WEEKNUM(Table1[[#This Row],[Date]])</f>
        <v>33</v>
      </c>
      <c r="E220">
        <v>0</v>
      </c>
      <c r="F220">
        <f>Table1[[#This Row],[Sale]]+MAX(0, G219-Table1[[#This Row],[Stock]]-Table1[[#This Row],[Sale]])</f>
        <v>0</v>
      </c>
      <c r="G220">
        <v>703</v>
      </c>
      <c r="H220">
        <v>1.29</v>
      </c>
      <c r="J220" s="1"/>
    </row>
    <row r="221" spans="2:10" x14ac:dyDescent="0.3">
      <c r="B221" s="1">
        <v>41863</v>
      </c>
      <c r="C221">
        <v>1</v>
      </c>
      <c r="D221">
        <f>WEEKNUM(Table1[[#This Row],[Date]])</f>
        <v>33</v>
      </c>
      <c r="E221">
        <v>0</v>
      </c>
      <c r="F221">
        <f>Table1[[#This Row],[Sale]]+MAX(0, G220-Table1[[#This Row],[Stock]]-Table1[[#This Row],[Sale]])</f>
        <v>0</v>
      </c>
      <c r="G221">
        <v>703</v>
      </c>
      <c r="H221">
        <v>1.29</v>
      </c>
      <c r="J221" s="1"/>
    </row>
    <row r="222" spans="2:10" x14ac:dyDescent="0.3">
      <c r="B222" s="1">
        <v>41864</v>
      </c>
      <c r="C222">
        <v>1</v>
      </c>
      <c r="D222">
        <f>WEEKNUM(Table1[[#This Row],[Date]])</f>
        <v>33</v>
      </c>
      <c r="E222">
        <v>0</v>
      </c>
      <c r="F222">
        <f>Table1[[#This Row],[Sale]]+MAX(0, G221-Table1[[#This Row],[Stock]]-Table1[[#This Row],[Sale]])</f>
        <v>0</v>
      </c>
      <c r="G222">
        <v>703</v>
      </c>
      <c r="H222">
        <v>1.29</v>
      </c>
      <c r="J222" s="1"/>
    </row>
    <row r="223" spans="2:10" x14ac:dyDescent="0.3">
      <c r="B223" s="1">
        <v>41865</v>
      </c>
      <c r="C223">
        <v>1</v>
      </c>
      <c r="D223">
        <f>WEEKNUM(Table1[[#This Row],[Date]])</f>
        <v>33</v>
      </c>
      <c r="E223">
        <v>0</v>
      </c>
      <c r="F223">
        <f>Table1[[#This Row],[Sale]]+MAX(0, G222-Table1[[#This Row],[Stock]]-Table1[[#This Row],[Sale]])</f>
        <v>0</v>
      </c>
      <c r="G223">
        <v>703</v>
      </c>
      <c r="H223">
        <v>1.29</v>
      </c>
      <c r="J223" s="1"/>
    </row>
    <row r="224" spans="2:10" x14ac:dyDescent="0.3">
      <c r="B224" s="1">
        <v>41866</v>
      </c>
      <c r="C224">
        <v>1</v>
      </c>
      <c r="D224">
        <f>WEEKNUM(Table1[[#This Row],[Date]])</f>
        <v>33</v>
      </c>
      <c r="E224">
        <v>0</v>
      </c>
      <c r="F224">
        <f>Table1[[#This Row],[Sale]]+MAX(0, G223-Table1[[#This Row],[Stock]]-Table1[[#This Row],[Sale]])</f>
        <v>0</v>
      </c>
      <c r="G224">
        <v>703</v>
      </c>
      <c r="H224">
        <v>1.55</v>
      </c>
      <c r="J224" s="1"/>
    </row>
    <row r="225" spans="2:10" x14ac:dyDescent="0.3">
      <c r="B225" s="1">
        <v>41867</v>
      </c>
      <c r="C225">
        <v>1</v>
      </c>
      <c r="D225">
        <f>WEEKNUM(Table1[[#This Row],[Date]])</f>
        <v>33</v>
      </c>
      <c r="E225">
        <v>0</v>
      </c>
      <c r="F225">
        <f>Table1[[#This Row],[Sale]]+MAX(0, G224-Table1[[#This Row],[Stock]]-Table1[[#This Row],[Sale]])</f>
        <v>0</v>
      </c>
      <c r="G225">
        <v>703</v>
      </c>
      <c r="H225">
        <v>1.55</v>
      </c>
      <c r="J225" s="1"/>
    </row>
    <row r="226" spans="2:10" x14ac:dyDescent="0.3">
      <c r="B226" s="1">
        <v>41868</v>
      </c>
      <c r="C226">
        <v>1</v>
      </c>
      <c r="D226">
        <f>WEEKNUM(Table1[[#This Row],[Date]])</f>
        <v>34</v>
      </c>
      <c r="E226">
        <v>0</v>
      </c>
      <c r="F226">
        <f>Table1[[#This Row],[Sale]]+MAX(0, G225-Table1[[#This Row],[Stock]]-Table1[[#This Row],[Sale]])</f>
        <v>0</v>
      </c>
      <c r="G226">
        <v>703</v>
      </c>
      <c r="H226">
        <v>1.55</v>
      </c>
      <c r="J226" s="1"/>
    </row>
    <row r="227" spans="2:10" x14ac:dyDescent="0.3">
      <c r="B227" s="1">
        <v>41869</v>
      </c>
      <c r="C227">
        <v>1</v>
      </c>
      <c r="D227">
        <f>WEEKNUM(Table1[[#This Row],[Date]])</f>
        <v>34</v>
      </c>
      <c r="E227">
        <v>0</v>
      </c>
      <c r="F227">
        <f>Table1[[#This Row],[Sale]]+MAX(0, G226-Table1[[#This Row],[Stock]]-Table1[[#This Row],[Sale]])</f>
        <v>0</v>
      </c>
      <c r="G227">
        <v>2143</v>
      </c>
      <c r="H227">
        <v>1.55</v>
      </c>
      <c r="J227" s="1"/>
    </row>
    <row r="228" spans="2:10" x14ac:dyDescent="0.3">
      <c r="B228" s="1">
        <v>41870</v>
      </c>
      <c r="C228">
        <v>1</v>
      </c>
      <c r="D228">
        <f>WEEKNUM(Table1[[#This Row],[Date]])</f>
        <v>34</v>
      </c>
      <c r="E228">
        <v>0</v>
      </c>
      <c r="F228">
        <f>Table1[[#This Row],[Sale]]+MAX(0, G227-Table1[[#This Row],[Stock]]-Table1[[#This Row],[Sale]])</f>
        <v>0</v>
      </c>
      <c r="G228">
        <v>2143</v>
      </c>
      <c r="H228">
        <v>1.55</v>
      </c>
      <c r="J228" s="1"/>
    </row>
    <row r="229" spans="2:10" x14ac:dyDescent="0.3">
      <c r="B229" s="1">
        <v>41871</v>
      </c>
      <c r="C229">
        <v>1</v>
      </c>
      <c r="D229">
        <f>WEEKNUM(Table1[[#This Row],[Date]])</f>
        <v>34</v>
      </c>
      <c r="E229">
        <v>68</v>
      </c>
      <c r="F229">
        <f>Table1[[#This Row],[Sale]]+MAX(0, G228-Table1[[#This Row],[Stock]]-Table1[[#This Row],[Sale]])</f>
        <v>68</v>
      </c>
      <c r="G229">
        <v>2075</v>
      </c>
      <c r="H229">
        <v>1.55</v>
      </c>
      <c r="J229" s="1"/>
    </row>
    <row r="230" spans="2:10" x14ac:dyDescent="0.3">
      <c r="B230" s="1">
        <v>41872</v>
      </c>
      <c r="C230">
        <v>1</v>
      </c>
      <c r="D230">
        <f>WEEKNUM(Table1[[#This Row],[Date]])</f>
        <v>34</v>
      </c>
      <c r="E230">
        <v>169</v>
      </c>
      <c r="F230">
        <f>Table1[[#This Row],[Sale]]+MAX(0, G229-Table1[[#This Row],[Stock]]-Table1[[#This Row],[Sale]])</f>
        <v>169</v>
      </c>
      <c r="G230">
        <v>1908</v>
      </c>
      <c r="H230">
        <v>1.19</v>
      </c>
      <c r="J230" s="1"/>
    </row>
    <row r="231" spans="2:10" x14ac:dyDescent="0.3">
      <c r="B231" s="1">
        <v>41873</v>
      </c>
      <c r="C231">
        <v>1</v>
      </c>
      <c r="D231">
        <f>WEEKNUM(Table1[[#This Row],[Date]])</f>
        <v>34</v>
      </c>
      <c r="E231">
        <v>213</v>
      </c>
      <c r="F231">
        <f>Table1[[#This Row],[Sale]]+MAX(0, G230-Table1[[#This Row],[Stock]]-Table1[[#This Row],[Sale]])</f>
        <v>213</v>
      </c>
      <c r="G231">
        <v>1695</v>
      </c>
      <c r="H231">
        <v>1.19</v>
      </c>
      <c r="J231" s="1"/>
    </row>
    <row r="232" spans="2:10" x14ac:dyDescent="0.3">
      <c r="B232" s="1">
        <v>41874</v>
      </c>
      <c r="C232">
        <v>1</v>
      </c>
      <c r="D232">
        <f>WEEKNUM(Table1[[#This Row],[Date]])</f>
        <v>34</v>
      </c>
      <c r="E232">
        <v>338</v>
      </c>
      <c r="F232">
        <f>Table1[[#This Row],[Sale]]+MAX(0, G231-Table1[[#This Row],[Stock]]-Table1[[#This Row],[Sale]])</f>
        <v>339</v>
      </c>
      <c r="G232">
        <v>1356</v>
      </c>
      <c r="H232">
        <v>1.19</v>
      </c>
      <c r="J232" s="1"/>
    </row>
    <row r="233" spans="2:10" x14ac:dyDescent="0.3">
      <c r="B233" s="1">
        <v>41875</v>
      </c>
      <c r="C233">
        <v>1</v>
      </c>
      <c r="D233">
        <f>WEEKNUM(Table1[[#This Row],[Date]])</f>
        <v>35</v>
      </c>
      <c r="E233">
        <v>129</v>
      </c>
      <c r="F233">
        <f>Table1[[#This Row],[Sale]]+MAX(0, G232-Table1[[#This Row],[Stock]]-Table1[[#This Row],[Sale]])</f>
        <v>129</v>
      </c>
      <c r="G233">
        <v>1227</v>
      </c>
      <c r="H233">
        <v>1.19</v>
      </c>
      <c r="J233" s="1"/>
    </row>
    <row r="234" spans="2:10" x14ac:dyDescent="0.3">
      <c r="B234" s="1">
        <v>41877</v>
      </c>
      <c r="C234">
        <v>1</v>
      </c>
      <c r="D234">
        <f>WEEKNUM(Table1[[#This Row],[Date]])</f>
        <v>35</v>
      </c>
      <c r="E234">
        <v>13</v>
      </c>
      <c r="F234">
        <f>Table1[[#This Row],[Sale]]+MAX(0, G233-Table1[[#This Row],[Stock]]-Table1[[#This Row],[Sale]])</f>
        <v>13</v>
      </c>
      <c r="G234">
        <v>1271</v>
      </c>
      <c r="H234">
        <v>1.19</v>
      </c>
      <c r="J234" s="1"/>
    </row>
    <row r="235" spans="2:10" x14ac:dyDescent="0.3">
      <c r="B235" s="1">
        <v>41878</v>
      </c>
      <c r="C235">
        <v>1</v>
      </c>
      <c r="D235">
        <f>WEEKNUM(Table1[[#This Row],[Date]])</f>
        <v>35</v>
      </c>
      <c r="E235">
        <v>85</v>
      </c>
      <c r="F235">
        <f>Table1[[#This Row],[Sale]]+MAX(0, G234-Table1[[#This Row],[Stock]]-Table1[[#This Row],[Sale]])</f>
        <v>85</v>
      </c>
      <c r="G235">
        <v>1186</v>
      </c>
      <c r="H235">
        <v>1.19</v>
      </c>
      <c r="J235" s="1"/>
    </row>
    <row r="236" spans="2:10" x14ac:dyDescent="0.3">
      <c r="B236" s="1">
        <v>41879</v>
      </c>
      <c r="C236">
        <v>1</v>
      </c>
      <c r="D236">
        <f>WEEKNUM(Table1[[#This Row],[Date]])</f>
        <v>35</v>
      </c>
      <c r="E236">
        <v>0</v>
      </c>
      <c r="F236">
        <f>Table1[[#This Row],[Sale]]+MAX(0, G235-Table1[[#This Row],[Stock]]-Table1[[#This Row],[Sale]])</f>
        <v>0</v>
      </c>
      <c r="G236">
        <v>1186</v>
      </c>
      <c r="H236">
        <v>0</v>
      </c>
      <c r="J236" s="1"/>
    </row>
    <row r="237" spans="2:10" x14ac:dyDescent="0.3">
      <c r="B237" s="1">
        <v>41880</v>
      </c>
      <c r="C237">
        <v>1</v>
      </c>
      <c r="D237">
        <f>WEEKNUM(Table1[[#This Row],[Date]])</f>
        <v>35</v>
      </c>
      <c r="E237">
        <v>0</v>
      </c>
      <c r="F237">
        <f>Table1[[#This Row],[Sale]]+MAX(0, G236-Table1[[#This Row],[Stock]]-Table1[[#This Row],[Sale]])</f>
        <v>0</v>
      </c>
      <c r="G237">
        <v>1186</v>
      </c>
      <c r="H237">
        <v>1.29</v>
      </c>
      <c r="J237" s="1"/>
    </row>
    <row r="238" spans="2:10" x14ac:dyDescent="0.3">
      <c r="B238" s="1">
        <v>41881</v>
      </c>
      <c r="C238">
        <v>1</v>
      </c>
      <c r="D238">
        <f>WEEKNUM(Table1[[#This Row],[Date]])</f>
        <v>35</v>
      </c>
      <c r="E238">
        <v>0</v>
      </c>
      <c r="F238">
        <f>Table1[[#This Row],[Sale]]+MAX(0, G237-Table1[[#This Row],[Stock]]-Table1[[#This Row],[Sale]])</f>
        <v>0</v>
      </c>
      <c r="G238">
        <v>1186</v>
      </c>
      <c r="H238">
        <v>1.29</v>
      </c>
      <c r="J238" s="1"/>
    </row>
    <row r="239" spans="2:10" x14ac:dyDescent="0.3">
      <c r="B239" s="1">
        <v>41882</v>
      </c>
      <c r="C239">
        <v>1</v>
      </c>
      <c r="D239">
        <f>WEEKNUM(Table1[[#This Row],[Date]])</f>
        <v>36</v>
      </c>
      <c r="E239">
        <v>0</v>
      </c>
      <c r="F239">
        <f>Table1[[#This Row],[Sale]]+MAX(0, G238-Table1[[#This Row],[Stock]]-Table1[[#This Row],[Sale]])</f>
        <v>0</v>
      </c>
      <c r="G239">
        <v>1186</v>
      </c>
      <c r="H239">
        <v>1.29</v>
      </c>
      <c r="J239" s="1"/>
    </row>
    <row r="240" spans="2:10" x14ac:dyDescent="0.3">
      <c r="B240" s="1">
        <v>41883</v>
      </c>
      <c r="C240">
        <v>1</v>
      </c>
      <c r="D240">
        <f>WEEKNUM(Table1[[#This Row],[Date]])</f>
        <v>36</v>
      </c>
      <c r="E240">
        <v>0</v>
      </c>
      <c r="F240">
        <f>Table1[[#This Row],[Sale]]+MAX(0, G239-Table1[[#This Row],[Stock]]-Table1[[#This Row],[Sale]])</f>
        <v>0</v>
      </c>
      <c r="G240">
        <v>1474</v>
      </c>
      <c r="H240">
        <v>1.29</v>
      </c>
      <c r="J240" s="1"/>
    </row>
    <row r="241" spans="2:10" x14ac:dyDescent="0.3">
      <c r="B241" s="1">
        <v>41884</v>
      </c>
      <c r="C241">
        <v>1</v>
      </c>
      <c r="D241">
        <f>WEEKNUM(Table1[[#This Row],[Date]])</f>
        <v>36</v>
      </c>
      <c r="E241">
        <v>0</v>
      </c>
      <c r="F241">
        <f>Table1[[#This Row],[Sale]]+MAX(0, G240-Table1[[#This Row],[Stock]]-Table1[[#This Row],[Sale]])</f>
        <v>0</v>
      </c>
      <c r="G241">
        <v>1474</v>
      </c>
      <c r="H241">
        <v>1.29</v>
      </c>
      <c r="J241" s="1"/>
    </row>
    <row r="242" spans="2:10" x14ac:dyDescent="0.3">
      <c r="B242" s="1">
        <v>41885</v>
      </c>
      <c r="C242">
        <v>1</v>
      </c>
      <c r="D242">
        <f>WEEKNUM(Table1[[#This Row],[Date]])</f>
        <v>36</v>
      </c>
      <c r="E242">
        <v>0</v>
      </c>
      <c r="F242">
        <f>Table1[[#This Row],[Sale]]+MAX(0, G241-Table1[[#This Row],[Stock]]-Table1[[#This Row],[Sale]])</f>
        <v>0</v>
      </c>
      <c r="G242">
        <v>1474</v>
      </c>
      <c r="H242">
        <v>1.29</v>
      </c>
      <c r="J242" s="1"/>
    </row>
    <row r="243" spans="2:10" x14ac:dyDescent="0.3">
      <c r="B243" s="1">
        <v>41886</v>
      </c>
      <c r="C243">
        <v>1</v>
      </c>
      <c r="D243">
        <f>WEEKNUM(Table1[[#This Row],[Date]])</f>
        <v>36</v>
      </c>
      <c r="E243">
        <v>0</v>
      </c>
      <c r="F243">
        <f>Table1[[#This Row],[Sale]]+MAX(0, G242-Table1[[#This Row],[Stock]]-Table1[[#This Row],[Sale]])</f>
        <v>0</v>
      </c>
      <c r="G243">
        <v>1474</v>
      </c>
      <c r="H243">
        <v>1.29</v>
      </c>
      <c r="J243" s="1"/>
    </row>
    <row r="244" spans="2:10" x14ac:dyDescent="0.3">
      <c r="B244" s="1">
        <v>41887</v>
      </c>
      <c r="C244">
        <v>1</v>
      </c>
      <c r="D244">
        <f>WEEKNUM(Table1[[#This Row],[Date]])</f>
        <v>36</v>
      </c>
      <c r="E244">
        <v>0</v>
      </c>
      <c r="F244">
        <f>Table1[[#This Row],[Sale]]+MAX(0, G243-Table1[[#This Row],[Stock]]-Table1[[#This Row],[Sale]])</f>
        <v>0</v>
      </c>
      <c r="G244">
        <v>2146</v>
      </c>
      <c r="H244">
        <v>1.29</v>
      </c>
      <c r="J244" s="1"/>
    </row>
    <row r="245" spans="2:10" x14ac:dyDescent="0.3">
      <c r="B245" s="1">
        <v>41888</v>
      </c>
      <c r="C245">
        <v>1</v>
      </c>
      <c r="D245">
        <f>WEEKNUM(Table1[[#This Row],[Date]])</f>
        <v>36</v>
      </c>
      <c r="E245">
        <v>0</v>
      </c>
      <c r="F245">
        <f>Table1[[#This Row],[Sale]]+MAX(0, G244-Table1[[#This Row],[Stock]]-Table1[[#This Row],[Sale]])</f>
        <v>0</v>
      </c>
      <c r="G245">
        <v>2146</v>
      </c>
      <c r="H245">
        <v>1.29</v>
      </c>
      <c r="J245" s="1"/>
    </row>
    <row r="246" spans="2:10" x14ac:dyDescent="0.3">
      <c r="B246" s="1">
        <v>41889</v>
      </c>
      <c r="C246">
        <v>1</v>
      </c>
      <c r="D246">
        <f>WEEKNUM(Table1[[#This Row],[Date]])</f>
        <v>37</v>
      </c>
      <c r="E246">
        <v>0</v>
      </c>
      <c r="F246">
        <f>Table1[[#This Row],[Sale]]+MAX(0, G245-Table1[[#This Row],[Stock]]-Table1[[#This Row],[Sale]])</f>
        <v>0</v>
      </c>
      <c r="G246">
        <v>2146</v>
      </c>
      <c r="H246">
        <v>1.29</v>
      </c>
      <c r="J246" s="1"/>
    </row>
    <row r="247" spans="2:10" x14ac:dyDescent="0.3">
      <c r="B247" s="1">
        <v>41890</v>
      </c>
      <c r="C247">
        <v>1</v>
      </c>
      <c r="D247">
        <f>WEEKNUM(Table1[[#This Row],[Date]])</f>
        <v>37</v>
      </c>
      <c r="E247">
        <v>64</v>
      </c>
      <c r="F247">
        <f>Table1[[#This Row],[Sale]]+MAX(0, G246-Table1[[#This Row],[Stock]]-Table1[[#This Row],[Sale]])</f>
        <v>64</v>
      </c>
      <c r="G247">
        <v>2082</v>
      </c>
      <c r="H247">
        <v>1.29</v>
      </c>
      <c r="J247" s="1"/>
    </row>
    <row r="248" spans="2:10" x14ac:dyDescent="0.3">
      <c r="B248" s="1">
        <v>41891</v>
      </c>
      <c r="C248">
        <v>1</v>
      </c>
      <c r="D248">
        <f>WEEKNUM(Table1[[#This Row],[Date]])</f>
        <v>37</v>
      </c>
      <c r="E248">
        <v>154</v>
      </c>
      <c r="F248">
        <f>Table1[[#This Row],[Sale]]+MAX(0, G247-Table1[[#This Row],[Stock]]-Table1[[#This Row],[Sale]])</f>
        <v>154</v>
      </c>
      <c r="G248">
        <v>1928</v>
      </c>
      <c r="H248">
        <v>1.29</v>
      </c>
      <c r="J248" s="1"/>
    </row>
    <row r="249" spans="2:10" x14ac:dyDescent="0.3">
      <c r="B249" s="1">
        <v>41892</v>
      </c>
      <c r="C249">
        <v>1</v>
      </c>
      <c r="D249">
        <f>WEEKNUM(Table1[[#This Row],[Date]])</f>
        <v>37</v>
      </c>
      <c r="E249">
        <v>143</v>
      </c>
      <c r="F249">
        <f>Table1[[#This Row],[Sale]]+MAX(0, G248-Table1[[#This Row],[Stock]]-Table1[[#This Row],[Sale]])</f>
        <v>143</v>
      </c>
      <c r="G249">
        <v>1785</v>
      </c>
      <c r="H249">
        <v>1.29</v>
      </c>
      <c r="J249" s="1"/>
    </row>
    <row r="250" spans="2:10" x14ac:dyDescent="0.3">
      <c r="B250" s="1">
        <v>41893</v>
      </c>
      <c r="C250">
        <v>1</v>
      </c>
      <c r="D250">
        <f>WEEKNUM(Table1[[#This Row],[Date]])</f>
        <v>37</v>
      </c>
      <c r="E250">
        <v>96</v>
      </c>
      <c r="F250">
        <f>Table1[[#This Row],[Sale]]+MAX(0, G249-Table1[[#This Row],[Stock]]-Table1[[#This Row],[Sale]])</f>
        <v>96</v>
      </c>
      <c r="G250">
        <v>1689</v>
      </c>
      <c r="H250">
        <v>1.29</v>
      </c>
      <c r="J250" s="1"/>
    </row>
    <row r="251" spans="2:10" x14ac:dyDescent="0.3">
      <c r="B251" s="1">
        <v>41894</v>
      </c>
      <c r="C251">
        <v>1</v>
      </c>
      <c r="D251">
        <f>WEEKNUM(Table1[[#This Row],[Date]])</f>
        <v>37</v>
      </c>
      <c r="E251">
        <v>140</v>
      </c>
      <c r="F251">
        <f>Table1[[#This Row],[Sale]]+MAX(0, G250-Table1[[#This Row],[Stock]]-Table1[[#This Row],[Sale]])</f>
        <v>140</v>
      </c>
      <c r="G251">
        <v>1549</v>
      </c>
      <c r="H251">
        <v>1.29</v>
      </c>
      <c r="J251" s="1"/>
    </row>
    <row r="252" spans="2:10" x14ac:dyDescent="0.3">
      <c r="B252" s="1">
        <v>41895</v>
      </c>
      <c r="C252">
        <v>1</v>
      </c>
      <c r="D252">
        <f>WEEKNUM(Table1[[#This Row],[Date]])</f>
        <v>37</v>
      </c>
      <c r="E252">
        <v>67</v>
      </c>
      <c r="F252">
        <f>Table1[[#This Row],[Sale]]+MAX(0, G251-Table1[[#This Row],[Stock]]-Table1[[#This Row],[Sale]])</f>
        <v>67</v>
      </c>
      <c r="G252">
        <v>1484</v>
      </c>
      <c r="H252">
        <v>1.29</v>
      </c>
      <c r="J252" s="1"/>
    </row>
    <row r="253" spans="2:10" x14ac:dyDescent="0.3">
      <c r="B253" s="1">
        <v>41896</v>
      </c>
      <c r="C253">
        <v>1</v>
      </c>
      <c r="D253">
        <f>WEEKNUM(Table1[[#This Row],[Date]])</f>
        <v>38</v>
      </c>
      <c r="E253">
        <v>3</v>
      </c>
      <c r="F253">
        <f>Table1[[#This Row],[Sale]]+MAX(0, G252-Table1[[#This Row],[Stock]]-Table1[[#This Row],[Sale]])</f>
        <v>3</v>
      </c>
      <c r="G253">
        <v>1481</v>
      </c>
      <c r="H253">
        <v>1.29</v>
      </c>
      <c r="J253" s="1"/>
    </row>
    <row r="254" spans="2:10" x14ac:dyDescent="0.3">
      <c r="B254" s="1">
        <v>41897</v>
      </c>
      <c r="C254">
        <v>1</v>
      </c>
      <c r="D254">
        <f>WEEKNUM(Table1[[#This Row],[Date]])</f>
        <v>38</v>
      </c>
      <c r="E254">
        <v>71</v>
      </c>
      <c r="F254">
        <f>Table1[[#This Row],[Sale]]+MAX(0, G253-Table1[[#This Row],[Stock]]-Table1[[#This Row],[Sale]])</f>
        <v>71</v>
      </c>
      <c r="G254">
        <v>1410</v>
      </c>
      <c r="H254">
        <v>1.29</v>
      </c>
      <c r="J254" s="1"/>
    </row>
    <row r="255" spans="2:10" x14ac:dyDescent="0.3">
      <c r="B255" s="1">
        <v>41898</v>
      </c>
      <c r="C255">
        <v>1</v>
      </c>
      <c r="D255">
        <f>WEEKNUM(Table1[[#This Row],[Date]])</f>
        <v>38</v>
      </c>
      <c r="E255">
        <v>58</v>
      </c>
      <c r="F255">
        <f>Table1[[#This Row],[Sale]]+MAX(0, G254-Table1[[#This Row],[Stock]]-Table1[[#This Row],[Sale]])</f>
        <v>58</v>
      </c>
      <c r="G255">
        <v>1352</v>
      </c>
      <c r="H255">
        <v>1.29</v>
      </c>
      <c r="J255" s="1"/>
    </row>
    <row r="256" spans="2:10" x14ac:dyDescent="0.3">
      <c r="B256" s="1">
        <v>41899</v>
      </c>
      <c r="C256">
        <v>1</v>
      </c>
      <c r="D256">
        <f>WEEKNUM(Table1[[#This Row],[Date]])</f>
        <v>38</v>
      </c>
      <c r="E256">
        <v>62</v>
      </c>
      <c r="F256">
        <f>Table1[[#This Row],[Sale]]+MAX(0, G255-Table1[[#This Row],[Stock]]-Table1[[#This Row],[Sale]])</f>
        <v>62</v>
      </c>
      <c r="G256">
        <v>1962</v>
      </c>
      <c r="H256">
        <v>1.29</v>
      </c>
      <c r="J256" s="1"/>
    </row>
    <row r="257" spans="2:10" x14ac:dyDescent="0.3">
      <c r="B257" s="1">
        <v>41900</v>
      </c>
      <c r="C257">
        <v>1</v>
      </c>
      <c r="D257">
        <f>WEEKNUM(Table1[[#This Row],[Date]])</f>
        <v>38</v>
      </c>
      <c r="E257">
        <v>62</v>
      </c>
      <c r="F257">
        <f>Table1[[#This Row],[Sale]]+MAX(0, G256-Table1[[#This Row],[Stock]]-Table1[[#This Row],[Sale]])</f>
        <v>62</v>
      </c>
      <c r="G257">
        <v>1996</v>
      </c>
      <c r="H257">
        <v>1.29</v>
      </c>
      <c r="J257" s="1"/>
    </row>
    <row r="258" spans="2:10" x14ac:dyDescent="0.3">
      <c r="B258" s="1">
        <v>41901</v>
      </c>
      <c r="C258">
        <v>1</v>
      </c>
      <c r="D258">
        <f>WEEKNUM(Table1[[#This Row],[Date]])</f>
        <v>38</v>
      </c>
      <c r="E258">
        <v>62</v>
      </c>
      <c r="F258">
        <f>Table1[[#This Row],[Sale]]+MAX(0, G257-Table1[[#This Row],[Stock]]-Table1[[#This Row],[Sale]])</f>
        <v>62</v>
      </c>
      <c r="G258">
        <v>2126</v>
      </c>
      <c r="H258">
        <v>1.29</v>
      </c>
      <c r="J258" s="1"/>
    </row>
    <row r="259" spans="2:10" x14ac:dyDescent="0.3">
      <c r="B259" s="1">
        <v>41902</v>
      </c>
      <c r="C259">
        <v>1</v>
      </c>
      <c r="D259">
        <f>WEEKNUM(Table1[[#This Row],[Date]])</f>
        <v>38</v>
      </c>
      <c r="E259">
        <v>168</v>
      </c>
      <c r="F259">
        <f>Table1[[#This Row],[Sale]]+MAX(0, G258-Table1[[#This Row],[Stock]]-Table1[[#This Row],[Sale]])</f>
        <v>168</v>
      </c>
      <c r="G259">
        <v>2532</v>
      </c>
      <c r="H259">
        <v>1.29</v>
      </c>
      <c r="J259" s="1"/>
    </row>
    <row r="260" spans="2:10" x14ac:dyDescent="0.3">
      <c r="B260" s="1">
        <v>41903</v>
      </c>
      <c r="C260">
        <v>1</v>
      </c>
      <c r="D260">
        <f>WEEKNUM(Table1[[#This Row],[Date]])</f>
        <v>39</v>
      </c>
      <c r="E260">
        <v>99</v>
      </c>
      <c r="F260">
        <f>Table1[[#This Row],[Sale]]+MAX(0, G259-Table1[[#This Row],[Stock]]-Table1[[#This Row],[Sale]])</f>
        <v>99</v>
      </c>
      <c r="G260">
        <v>2433</v>
      </c>
      <c r="H260">
        <v>1.29</v>
      </c>
      <c r="J260" s="1"/>
    </row>
    <row r="261" spans="2:10" x14ac:dyDescent="0.3">
      <c r="B261" s="1">
        <v>41904</v>
      </c>
      <c r="C261">
        <v>1</v>
      </c>
      <c r="D261">
        <f>WEEKNUM(Table1[[#This Row],[Date]])</f>
        <v>39</v>
      </c>
      <c r="E261">
        <v>39</v>
      </c>
      <c r="F261">
        <f>Table1[[#This Row],[Sale]]+MAX(0, G260-Table1[[#This Row],[Stock]]-Table1[[#This Row],[Sale]])</f>
        <v>39</v>
      </c>
      <c r="G261">
        <v>2394</v>
      </c>
      <c r="H261">
        <v>1.29</v>
      </c>
      <c r="J261" s="1"/>
    </row>
    <row r="262" spans="2:10" x14ac:dyDescent="0.3">
      <c r="B262" s="1">
        <v>41905</v>
      </c>
      <c r="C262">
        <v>1</v>
      </c>
      <c r="D262">
        <f>WEEKNUM(Table1[[#This Row],[Date]])</f>
        <v>39</v>
      </c>
      <c r="E262">
        <v>64</v>
      </c>
      <c r="F262">
        <f>Table1[[#This Row],[Sale]]+MAX(0, G261-Table1[[#This Row],[Stock]]-Table1[[#This Row],[Sale]])</f>
        <v>109</v>
      </c>
      <c r="G262">
        <v>2285</v>
      </c>
      <c r="H262">
        <v>1.29</v>
      </c>
      <c r="J262" s="1"/>
    </row>
    <row r="263" spans="2:10" x14ac:dyDescent="0.3">
      <c r="B263" s="1">
        <v>41906</v>
      </c>
      <c r="C263">
        <v>1</v>
      </c>
      <c r="D263">
        <f>WEEKNUM(Table1[[#This Row],[Date]])</f>
        <v>39</v>
      </c>
      <c r="E263">
        <v>117</v>
      </c>
      <c r="F263">
        <f>Table1[[#This Row],[Sale]]+MAX(0, G262-Table1[[#This Row],[Stock]]-Table1[[#This Row],[Sale]])</f>
        <v>117</v>
      </c>
      <c r="G263">
        <v>2168</v>
      </c>
      <c r="H263">
        <v>1.29</v>
      </c>
      <c r="J263" s="1"/>
    </row>
    <row r="264" spans="2:10" x14ac:dyDescent="0.3">
      <c r="B264" s="1">
        <v>41907</v>
      </c>
      <c r="C264">
        <v>1</v>
      </c>
      <c r="D264">
        <f>WEEKNUM(Table1[[#This Row],[Date]])</f>
        <v>39</v>
      </c>
      <c r="E264">
        <v>104</v>
      </c>
      <c r="F264">
        <f>Table1[[#This Row],[Sale]]+MAX(0, G263-Table1[[#This Row],[Stock]]-Table1[[#This Row],[Sale]])</f>
        <v>104</v>
      </c>
      <c r="G264">
        <v>2064</v>
      </c>
      <c r="H264">
        <v>1.29</v>
      </c>
      <c r="J264" s="1"/>
    </row>
    <row r="265" spans="2:10" x14ac:dyDescent="0.3">
      <c r="B265" s="1">
        <v>41908</v>
      </c>
      <c r="C265">
        <v>1</v>
      </c>
      <c r="D265">
        <f>WEEKNUM(Table1[[#This Row],[Date]])</f>
        <v>39</v>
      </c>
      <c r="E265">
        <v>108</v>
      </c>
      <c r="F265">
        <f>Table1[[#This Row],[Sale]]+MAX(0, G264-Table1[[#This Row],[Stock]]-Table1[[#This Row],[Sale]])</f>
        <v>108</v>
      </c>
      <c r="G265">
        <v>1956</v>
      </c>
      <c r="H265">
        <v>1.29</v>
      </c>
      <c r="J265" s="1"/>
    </row>
    <row r="266" spans="2:10" x14ac:dyDescent="0.3">
      <c r="B266" s="1">
        <v>41909</v>
      </c>
      <c r="C266">
        <v>1</v>
      </c>
      <c r="D266">
        <f>WEEKNUM(Table1[[#This Row],[Date]])</f>
        <v>39</v>
      </c>
      <c r="E266">
        <v>234</v>
      </c>
      <c r="F266">
        <f>Table1[[#This Row],[Sale]]+MAX(0, G265-Table1[[#This Row],[Stock]]-Table1[[#This Row],[Sale]])</f>
        <v>942</v>
      </c>
      <c r="G266">
        <v>1014</v>
      </c>
      <c r="H266">
        <v>1.29</v>
      </c>
      <c r="J266" s="1"/>
    </row>
    <row r="267" spans="2:10" x14ac:dyDescent="0.3">
      <c r="B267" s="1">
        <v>41910</v>
      </c>
      <c r="C267">
        <v>1</v>
      </c>
      <c r="D267">
        <f>WEEKNUM(Table1[[#This Row],[Date]])</f>
        <v>40</v>
      </c>
      <c r="E267">
        <v>97</v>
      </c>
      <c r="F267">
        <f>Table1[[#This Row],[Sale]]+MAX(0, G266-Table1[[#This Row],[Stock]]-Table1[[#This Row],[Sale]])</f>
        <v>97</v>
      </c>
      <c r="G267">
        <v>917</v>
      </c>
      <c r="H267">
        <v>1.29</v>
      </c>
      <c r="J267" s="1"/>
    </row>
    <row r="268" spans="2:10" x14ac:dyDescent="0.3">
      <c r="B268" s="1">
        <v>41911</v>
      </c>
      <c r="C268">
        <v>1</v>
      </c>
      <c r="D268">
        <f>WEEKNUM(Table1[[#This Row],[Date]])</f>
        <v>40</v>
      </c>
      <c r="E268">
        <v>85</v>
      </c>
      <c r="F268">
        <f>Table1[[#This Row],[Sale]]+MAX(0, G267-Table1[[#This Row],[Stock]]-Table1[[#This Row],[Sale]])</f>
        <v>85</v>
      </c>
      <c r="G268">
        <v>832</v>
      </c>
      <c r="H268">
        <v>1.29</v>
      </c>
      <c r="J268" s="1"/>
    </row>
    <row r="269" spans="2:10" x14ac:dyDescent="0.3">
      <c r="B269" s="1">
        <v>41912</v>
      </c>
      <c r="C269">
        <v>1</v>
      </c>
      <c r="D269">
        <f>WEEKNUM(Table1[[#This Row],[Date]])</f>
        <v>40</v>
      </c>
      <c r="E269">
        <v>88</v>
      </c>
      <c r="F269">
        <f>Table1[[#This Row],[Sale]]+MAX(0, G268-Table1[[#This Row],[Stock]]-Table1[[#This Row],[Sale]])</f>
        <v>88</v>
      </c>
      <c r="G269">
        <v>1896</v>
      </c>
      <c r="H269">
        <v>1.29</v>
      </c>
      <c r="J269" s="1"/>
    </row>
    <row r="270" spans="2:10" x14ac:dyDescent="0.3">
      <c r="B270" s="1">
        <v>41913</v>
      </c>
      <c r="C270">
        <v>1</v>
      </c>
      <c r="D270">
        <f>WEEKNUM(Table1[[#This Row],[Date]])</f>
        <v>40</v>
      </c>
      <c r="E270">
        <v>190</v>
      </c>
      <c r="F270">
        <f>Table1[[#This Row],[Sale]]+MAX(0, G269-Table1[[#This Row],[Stock]]-Table1[[#This Row],[Sale]])</f>
        <v>190</v>
      </c>
      <c r="G270">
        <v>1801</v>
      </c>
      <c r="H270">
        <v>1.29</v>
      </c>
      <c r="J270" s="1"/>
    </row>
    <row r="271" spans="2:10" x14ac:dyDescent="0.3">
      <c r="B271" s="1">
        <v>41914</v>
      </c>
      <c r="C271">
        <v>1</v>
      </c>
      <c r="D271">
        <f>WEEKNUM(Table1[[#This Row],[Date]])</f>
        <v>40</v>
      </c>
      <c r="E271">
        <v>163</v>
      </c>
      <c r="F271">
        <f>Table1[[#This Row],[Sale]]+MAX(0, G270-Table1[[#This Row],[Stock]]-Table1[[#This Row],[Sale]])</f>
        <v>164</v>
      </c>
      <c r="G271">
        <v>1637</v>
      </c>
      <c r="H271">
        <v>1.29</v>
      </c>
      <c r="J271" s="1"/>
    </row>
    <row r="272" spans="2:10" x14ac:dyDescent="0.3">
      <c r="B272" s="1">
        <v>41915</v>
      </c>
      <c r="C272">
        <v>1</v>
      </c>
      <c r="D272">
        <f>WEEKNUM(Table1[[#This Row],[Date]])</f>
        <v>40</v>
      </c>
      <c r="E272">
        <v>90</v>
      </c>
      <c r="F272">
        <f>Table1[[#This Row],[Sale]]+MAX(0, G271-Table1[[#This Row],[Stock]]-Table1[[#This Row],[Sale]])</f>
        <v>90</v>
      </c>
      <c r="G272">
        <v>1835</v>
      </c>
      <c r="H272">
        <v>1.29</v>
      </c>
      <c r="J272" s="1"/>
    </row>
    <row r="273" spans="2:10" x14ac:dyDescent="0.3">
      <c r="B273" s="1">
        <v>41916</v>
      </c>
      <c r="C273">
        <v>1</v>
      </c>
      <c r="D273">
        <f>WEEKNUM(Table1[[#This Row],[Date]])</f>
        <v>40</v>
      </c>
      <c r="E273">
        <v>105</v>
      </c>
      <c r="F273">
        <f>Table1[[#This Row],[Sale]]+MAX(0, G272-Table1[[#This Row],[Stock]]-Table1[[#This Row],[Sale]])</f>
        <v>105</v>
      </c>
      <c r="G273">
        <v>1730</v>
      </c>
      <c r="H273">
        <v>1.29</v>
      </c>
      <c r="J273" s="1"/>
    </row>
    <row r="274" spans="2:10" x14ac:dyDescent="0.3">
      <c r="B274" s="1">
        <v>41917</v>
      </c>
      <c r="C274">
        <v>1</v>
      </c>
      <c r="D274">
        <f>WEEKNUM(Table1[[#This Row],[Date]])</f>
        <v>41</v>
      </c>
      <c r="E274">
        <v>47</v>
      </c>
      <c r="F274">
        <f>Table1[[#This Row],[Sale]]+MAX(0, G273-Table1[[#This Row],[Stock]]-Table1[[#This Row],[Sale]])</f>
        <v>47</v>
      </c>
      <c r="G274">
        <v>1683</v>
      </c>
      <c r="H274">
        <v>1.29</v>
      </c>
      <c r="J274" s="1"/>
    </row>
    <row r="275" spans="2:10" x14ac:dyDescent="0.3">
      <c r="B275" s="1">
        <v>41918</v>
      </c>
      <c r="C275">
        <v>1</v>
      </c>
      <c r="D275">
        <f>WEEKNUM(Table1[[#This Row],[Date]])</f>
        <v>41</v>
      </c>
      <c r="E275">
        <v>66</v>
      </c>
      <c r="F275">
        <f>Table1[[#This Row],[Sale]]+MAX(0, G274-Table1[[#This Row],[Stock]]-Table1[[#This Row],[Sale]])</f>
        <v>66</v>
      </c>
      <c r="G275">
        <v>2097</v>
      </c>
      <c r="H275">
        <v>1.29</v>
      </c>
      <c r="J275" s="1"/>
    </row>
    <row r="276" spans="2:10" x14ac:dyDescent="0.3">
      <c r="B276" s="1">
        <v>41919</v>
      </c>
      <c r="C276">
        <v>1</v>
      </c>
      <c r="D276">
        <f>WEEKNUM(Table1[[#This Row],[Date]])</f>
        <v>41</v>
      </c>
      <c r="E276">
        <v>84</v>
      </c>
      <c r="F276">
        <f>Table1[[#This Row],[Sale]]+MAX(0, G275-Table1[[#This Row],[Stock]]-Table1[[#This Row],[Sale]])</f>
        <v>84</v>
      </c>
      <c r="G276">
        <v>2109</v>
      </c>
      <c r="H276">
        <v>1.29</v>
      </c>
      <c r="J276" s="1"/>
    </row>
    <row r="277" spans="2:10" x14ac:dyDescent="0.3">
      <c r="B277" s="1">
        <v>41920</v>
      </c>
      <c r="C277">
        <v>1</v>
      </c>
      <c r="D277">
        <f>WEEKNUM(Table1[[#This Row],[Date]])</f>
        <v>41</v>
      </c>
      <c r="E277">
        <v>80</v>
      </c>
      <c r="F277">
        <f>Table1[[#This Row],[Sale]]+MAX(0, G276-Table1[[#This Row],[Stock]]-Table1[[#This Row],[Sale]])</f>
        <v>81</v>
      </c>
      <c r="G277">
        <v>2028</v>
      </c>
      <c r="H277">
        <v>1.29</v>
      </c>
      <c r="J277" s="1"/>
    </row>
    <row r="278" spans="2:10" x14ac:dyDescent="0.3">
      <c r="B278" s="1">
        <v>41921</v>
      </c>
      <c r="C278">
        <v>1</v>
      </c>
      <c r="D278">
        <f>WEEKNUM(Table1[[#This Row],[Date]])</f>
        <v>41</v>
      </c>
      <c r="E278">
        <v>97</v>
      </c>
      <c r="F278">
        <f>Table1[[#This Row],[Sale]]+MAX(0, G277-Table1[[#This Row],[Stock]]-Table1[[#This Row],[Sale]])</f>
        <v>97</v>
      </c>
      <c r="G278">
        <v>1934</v>
      </c>
      <c r="H278">
        <v>1.29</v>
      </c>
      <c r="J278" s="1"/>
    </row>
    <row r="279" spans="2:10" x14ac:dyDescent="0.3">
      <c r="B279" s="1">
        <v>41922</v>
      </c>
      <c r="C279">
        <v>1</v>
      </c>
      <c r="D279">
        <f>WEEKNUM(Table1[[#This Row],[Date]])</f>
        <v>41</v>
      </c>
      <c r="E279">
        <v>64</v>
      </c>
      <c r="F279">
        <f>Table1[[#This Row],[Sale]]+MAX(0, G278-Table1[[#This Row],[Stock]]-Table1[[#This Row],[Sale]])</f>
        <v>64</v>
      </c>
      <c r="G279">
        <v>2254</v>
      </c>
      <c r="H279">
        <v>1.29</v>
      </c>
      <c r="J279" s="1"/>
    </row>
    <row r="280" spans="2:10" x14ac:dyDescent="0.3">
      <c r="B280" s="1">
        <v>41923</v>
      </c>
      <c r="C280">
        <v>1</v>
      </c>
      <c r="D280">
        <f>WEEKNUM(Table1[[#This Row],[Date]])</f>
        <v>41</v>
      </c>
      <c r="E280">
        <v>128</v>
      </c>
      <c r="F280">
        <f>Table1[[#This Row],[Sale]]+MAX(0, G279-Table1[[#This Row],[Stock]]-Table1[[#This Row],[Sale]])</f>
        <v>128</v>
      </c>
      <c r="G280">
        <v>2126</v>
      </c>
      <c r="H280">
        <v>1.29</v>
      </c>
      <c r="J280" s="1"/>
    </row>
    <row r="281" spans="2:10" x14ac:dyDescent="0.3">
      <c r="B281" s="1">
        <v>41924</v>
      </c>
      <c r="C281">
        <v>1</v>
      </c>
      <c r="D281">
        <f>WEEKNUM(Table1[[#This Row],[Date]])</f>
        <v>42</v>
      </c>
      <c r="E281">
        <v>85</v>
      </c>
      <c r="F281">
        <f>Table1[[#This Row],[Sale]]+MAX(0, G280-Table1[[#This Row],[Stock]]-Table1[[#This Row],[Sale]])</f>
        <v>85</v>
      </c>
      <c r="G281">
        <v>2041</v>
      </c>
      <c r="H281">
        <v>1.29</v>
      </c>
      <c r="J281" s="1"/>
    </row>
    <row r="282" spans="2:10" x14ac:dyDescent="0.3">
      <c r="B282" s="1">
        <v>41925</v>
      </c>
      <c r="C282">
        <v>1</v>
      </c>
      <c r="D282">
        <f>WEEKNUM(Table1[[#This Row],[Date]])</f>
        <v>42</v>
      </c>
      <c r="E282">
        <v>50</v>
      </c>
      <c r="F282">
        <f>Table1[[#This Row],[Sale]]+MAX(0, G281-Table1[[#This Row],[Stock]]-Table1[[#This Row],[Sale]])</f>
        <v>50</v>
      </c>
      <c r="G282">
        <v>2087</v>
      </c>
      <c r="H282">
        <v>1.29</v>
      </c>
      <c r="J282" s="1"/>
    </row>
    <row r="283" spans="2:10" x14ac:dyDescent="0.3">
      <c r="B283" s="1">
        <v>41926</v>
      </c>
      <c r="C283">
        <v>1</v>
      </c>
      <c r="D283">
        <f>WEEKNUM(Table1[[#This Row],[Date]])</f>
        <v>42</v>
      </c>
      <c r="E283">
        <v>91</v>
      </c>
      <c r="F283">
        <f>Table1[[#This Row],[Sale]]+MAX(0, G282-Table1[[#This Row],[Stock]]-Table1[[#This Row],[Sale]])</f>
        <v>91</v>
      </c>
      <c r="G283">
        <v>1996</v>
      </c>
      <c r="H283">
        <v>1.29</v>
      </c>
      <c r="J283" s="1"/>
    </row>
    <row r="284" spans="2:10" x14ac:dyDescent="0.3">
      <c r="B284" s="1">
        <v>41927</v>
      </c>
      <c r="C284">
        <v>1</v>
      </c>
      <c r="D284">
        <f>WEEKNUM(Table1[[#This Row],[Date]])</f>
        <v>42</v>
      </c>
      <c r="E284">
        <v>93</v>
      </c>
      <c r="F284">
        <f>Table1[[#This Row],[Sale]]+MAX(0, G283-Table1[[#This Row],[Stock]]-Table1[[#This Row],[Sale]])</f>
        <v>93</v>
      </c>
      <c r="G284">
        <v>1903</v>
      </c>
      <c r="H284">
        <v>1.29</v>
      </c>
      <c r="J284" s="1"/>
    </row>
    <row r="285" spans="2:10" x14ac:dyDescent="0.3">
      <c r="B285" s="1">
        <v>41928</v>
      </c>
      <c r="C285">
        <v>1</v>
      </c>
      <c r="D285">
        <f>WEEKNUM(Table1[[#This Row],[Date]])</f>
        <v>42</v>
      </c>
      <c r="E285">
        <v>50</v>
      </c>
      <c r="F285">
        <f>Table1[[#This Row],[Sale]]+MAX(0, G284-Table1[[#This Row],[Stock]]-Table1[[#This Row],[Sale]])</f>
        <v>51</v>
      </c>
      <c r="G285">
        <v>1852</v>
      </c>
      <c r="H285">
        <v>1.29</v>
      </c>
      <c r="J285" s="1"/>
    </row>
    <row r="286" spans="2:10" x14ac:dyDescent="0.3">
      <c r="B286" s="1">
        <v>41929</v>
      </c>
      <c r="C286">
        <v>1</v>
      </c>
      <c r="D286">
        <f>WEEKNUM(Table1[[#This Row],[Date]])</f>
        <v>42</v>
      </c>
      <c r="E286">
        <v>85</v>
      </c>
      <c r="F286">
        <f>Table1[[#This Row],[Sale]]+MAX(0, G285-Table1[[#This Row],[Stock]]-Table1[[#This Row],[Sale]])</f>
        <v>85</v>
      </c>
      <c r="G286">
        <v>2246</v>
      </c>
      <c r="H286">
        <v>1.29</v>
      </c>
      <c r="J286" s="1"/>
    </row>
    <row r="287" spans="2:10" x14ac:dyDescent="0.3">
      <c r="B287" s="1">
        <v>41930</v>
      </c>
      <c r="C287">
        <v>1</v>
      </c>
      <c r="D287">
        <f>WEEKNUM(Table1[[#This Row],[Date]])</f>
        <v>42</v>
      </c>
      <c r="E287">
        <v>129</v>
      </c>
      <c r="F287">
        <f>Table1[[#This Row],[Sale]]+MAX(0, G286-Table1[[#This Row],[Stock]]-Table1[[#This Row],[Sale]])</f>
        <v>129</v>
      </c>
      <c r="G287">
        <v>2117</v>
      </c>
      <c r="H287">
        <v>1.29</v>
      </c>
      <c r="J287" s="1"/>
    </row>
    <row r="288" spans="2:10" x14ac:dyDescent="0.3">
      <c r="B288" s="1">
        <v>41931</v>
      </c>
      <c r="C288">
        <v>1</v>
      </c>
      <c r="D288">
        <f>WEEKNUM(Table1[[#This Row],[Date]])</f>
        <v>43</v>
      </c>
      <c r="E288">
        <v>119</v>
      </c>
      <c r="F288">
        <f>Table1[[#This Row],[Sale]]+MAX(0, G287-Table1[[#This Row],[Stock]]-Table1[[#This Row],[Sale]])</f>
        <v>119</v>
      </c>
      <c r="G288">
        <v>1998</v>
      </c>
      <c r="H288">
        <v>1.29</v>
      </c>
      <c r="J288" s="1"/>
    </row>
    <row r="289" spans="2:10" x14ac:dyDescent="0.3">
      <c r="B289" s="1">
        <v>41932</v>
      </c>
      <c r="C289">
        <v>1</v>
      </c>
      <c r="D289">
        <f>WEEKNUM(Table1[[#This Row],[Date]])</f>
        <v>43</v>
      </c>
      <c r="E289">
        <v>45</v>
      </c>
      <c r="F289">
        <f>Table1[[#This Row],[Sale]]+MAX(0, G288-Table1[[#This Row],[Stock]]-Table1[[#This Row],[Sale]])</f>
        <v>45</v>
      </c>
      <c r="G289">
        <v>2049</v>
      </c>
      <c r="H289">
        <v>1.29</v>
      </c>
      <c r="J289" s="1"/>
    </row>
    <row r="290" spans="2:10" x14ac:dyDescent="0.3">
      <c r="B290" s="1">
        <v>41933</v>
      </c>
      <c r="C290">
        <v>1</v>
      </c>
      <c r="D290">
        <f>WEEKNUM(Table1[[#This Row],[Date]])</f>
        <v>43</v>
      </c>
      <c r="E290">
        <v>78</v>
      </c>
      <c r="F290">
        <f>Table1[[#This Row],[Sale]]+MAX(0, G289-Table1[[#This Row],[Stock]]-Table1[[#This Row],[Sale]])</f>
        <v>78</v>
      </c>
      <c r="G290">
        <v>2067</v>
      </c>
      <c r="H290">
        <v>1.29</v>
      </c>
      <c r="J290" s="1"/>
    </row>
    <row r="291" spans="2:10" x14ac:dyDescent="0.3">
      <c r="B291" s="1">
        <v>41934</v>
      </c>
      <c r="C291">
        <v>1</v>
      </c>
      <c r="D291">
        <f>WEEKNUM(Table1[[#This Row],[Date]])</f>
        <v>43</v>
      </c>
      <c r="E291">
        <v>90</v>
      </c>
      <c r="F291">
        <f>Table1[[#This Row],[Sale]]+MAX(0, G290-Table1[[#This Row],[Stock]]-Table1[[#This Row],[Sale]])</f>
        <v>90</v>
      </c>
      <c r="G291">
        <v>1977</v>
      </c>
      <c r="H291">
        <v>1.29</v>
      </c>
      <c r="J291" s="1"/>
    </row>
    <row r="292" spans="2:10" x14ac:dyDescent="0.3">
      <c r="B292" s="1">
        <v>41935</v>
      </c>
      <c r="C292">
        <v>1</v>
      </c>
      <c r="D292">
        <f>WEEKNUM(Table1[[#This Row],[Date]])</f>
        <v>43</v>
      </c>
      <c r="E292">
        <v>78</v>
      </c>
      <c r="F292">
        <f>Table1[[#This Row],[Sale]]+MAX(0, G291-Table1[[#This Row],[Stock]]-Table1[[#This Row],[Sale]])</f>
        <v>78</v>
      </c>
      <c r="G292">
        <v>1899</v>
      </c>
      <c r="H292">
        <v>1.29</v>
      </c>
      <c r="J292" s="1"/>
    </row>
    <row r="293" spans="2:10" x14ac:dyDescent="0.3">
      <c r="B293" s="1">
        <v>41936</v>
      </c>
      <c r="C293">
        <v>1</v>
      </c>
      <c r="D293">
        <f>WEEKNUM(Table1[[#This Row],[Date]])</f>
        <v>43</v>
      </c>
      <c r="E293">
        <v>62</v>
      </c>
      <c r="F293">
        <f>Table1[[#This Row],[Sale]]+MAX(0, G292-Table1[[#This Row],[Stock]]-Table1[[#This Row],[Sale]])</f>
        <v>62</v>
      </c>
      <c r="G293">
        <v>1837</v>
      </c>
      <c r="H293">
        <v>1.29</v>
      </c>
      <c r="J293" s="1"/>
    </row>
    <row r="294" spans="2:10" x14ac:dyDescent="0.3">
      <c r="B294" s="1">
        <v>41937</v>
      </c>
      <c r="C294">
        <v>1</v>
      </c>
      <c r="D294">
        <f>WEEKNUM(Table1[[#This Row],[Date]])</f>
        <v>43</v>
      </c>
      <c r="E294">
        <v>97</v>
      </c>
      <c r="F294">
        <f>Table1[[#This Row],[Sale]]+MAX(0, G293-Table1[[#This Row],[Stock]]-Table1[[#This Row],[Sale]])</f>
        <v>97</v>
      </c>
      <c r="G294">
        <v>1740</v>
      </c>
      <c r="H294">
        <v>1.29</v>
      </c>
      <c r="J294" s="1"/>
    </row>
    <row r="295" spans="2:10" x14ac:dyDescent="0.3">
      <c r="B295" s="1">
        <v>41938</v>
      </c>
      <c r="C295">
        <v>1</v>
      </c>
      <c r="D295">
        <f>WEEKNUM(Table1[[#This Row],[Date]])</f>
        <v>44</v>
      </c>
      <c r="E295">
        <v>111</v>
      </c>
      <c r="F295">
        <f>Table1[[#This Row],[Sale]]+MAX(0, G294-Table1[[#This Row],[Stock]]-Table1[[#This Row],[Sale]])</f>
        <v>111</v>
      </c>
      <c r="G295">
        <v>1629</v>
      </c>
      <c r="H295">
        <v>1.29</v>
      </c>
      <c r="J295" s="1"/>
    </row>
    <row r="296" spans="2:10" x14ac:dyDescent="0.3">
      <c r="B296" s="1">
        <v>41939</v>
      </c>
      <c r="C296">
        <v>1</v>
      </c>
      <c r="D296">
        <f>WEEKNUM(Table1[[#This Row],[Date]])</f>
        <v>44</v>
      </c>
      <c r="E296">
        <v>55</v>
      </c>
      <c r="F296">
        <f>Table1[[#This Row],[Sale]]+MAX(0, G295-Table1[[#This Row],[Stock]]-Table1[[#This Row],[Sale]])</f>
        <v>55</v>
      </c>
      <c r="G296">
        <v>1574</v>
      </c>
      <c r="H296">
        <v>1.29</v>
      </c>
      <c r="J296" s="1"/>
    </row>
    <row r="297" spans="2:10" x14ac:dyDescent="0.3">
      <c r="B297" s="1">
        <v>41940</v>
      </c>
      <c r="C297">
        <v>1</v>
      </c>
      <c r="D297">
        <f>WEEKNUM(Table1[[#This Row],[Date]])</f>
        <v>44</v>
      </c>
      <c r="E297">
        <v>60</v>
      </c>
      <c r="F297">
        <f>Table1[[#This Row],[Sale]]+MAX(0, G296-Table1[[#This Row],[Stock]]-Table1[[#This Row],[Sale]])</f>
        <v>64</v>
      </c>
      <c r="G297">
        <v>1510</v>
      </c>
      <c r="H297">
        <v>1.29</v>
      </c>
      <c r="J297" s="1"/>
    </row>
    <row r="298" spans="2:10" x14ac:dyDescent="0.3">
      <c r="B298" s="1">
        <v>41941</v>
      </c>
      <c r="C298">
        <v>1</v>
      </c>
      <c r="D298">
        <f>WEEKNUM(Table1[[#This Row],[Date]])</f>
        <v>44</v>
      </c>
      <c r="E298">
        <v>61</v>
      </c>
      <c r="F298">
        <f>Table1[[#This Row],[Sale]]+MAX(0, G297-Table1[[#This Row],[Stock]]-Table1[[#This Row],[Sale]])</f>
        <v>61</v>
      </c>
      <c r="G298">
        <v>1449</v>
      </c>
      <c r="H298">
        <v>1.29</v>
      </c>
      <c r="J298" s="1"/>
    </row>
    <row r="299" spans="2:10" x14ac:dyDescent="0.3">
      <c r="B299" s="1">
        <v>41942</v>
      </c>
      <c r="C299">
        <v>1</v>
      </c>
      <c r="D299">
        <f>WEEKNUM(Table1[[#This Row],[Date]])</f>
        <v>44</v>
      </c>
      <c r="E299">
        <v>81</v>
      </c>
      <c r="F299">
        <f>Table1[[#This Row],[Sale]]+MAX(0, G298-Table1[[#This Row],[Stock]]-Table1[[#This Row],[Sale]])</f>
        <v>81</v>
      </c>
      <c r="G299">
        <v>1368</v>
      </c>
      <c r="H299">
        <v>1.49</v>
      </c>
      <c r="J299" s="1"/>
    </row>
    <row r="300" spans="2:10" x14ac:dyDescent="0.3">
      <c r="B300" s="1">
        <v>41943</v>
      </c>
      <c r="C300">
        <v>1</v>
      </c>
      <c r="D300">
        <f>WEEKNUM(Table1[[#This Row],[Date]])</f>
        <v>44</v>
      </c>
      <c r="E300">
        <v>131</v>
      </c>
      <c r="F300">
        <f>Table1[[#This Row],[Sale]]+MAX(0, G299-Table1[[#This Row],[Stock]]-Table1[[#This Row],[Sale]])</f>
        <v>131</v>
      </c>
      <c r="G300">
        <v>1237</v>
      </c>
      <c r="H300">
        <v>1.49</v>
      </c>
      <c r="J300" s="1"/>
    </row>
    <row r="301" spans="2:10" x14ac:dyDescent="0.3">
      <c r="B301" s="1">
        <v>41944</v>
      </c>
      <c r="C301">
        <v>1</v>
      </c>
      <c r="D301">
        <f>WEEKNUM(Table1[[#This Row],[Date]])</f>
        <v>44</v>
      </c>
      <c r="E301">
        <v>160</v>
      </c>
      <c r="F301">
        <f>Table1[[#This Row],[Sale]]+MAX(0, G300-Table1[[#This Row],[Stock]]-Table1[[#This Row],[Sale]])</f>
        <v>160</v>
      </c>
      <c r="G301">
        <v>1077</v>
      </c>
      <c r="H301">
        <v>1.49</v>
      </c>
      <c r="J301" s="1"/>
    </row>
    <row r="302" spans="2:10" x14ac:dyDescent="0.3">
      <c r="B302" s="1">
        <v>41945</v>
      </c>
      <c r="C302">
        <v>1</v>
      </c>
      <c r="D302">
        <f>WEEKNUM(Table1[[#This Row],[Date]])</f>
        <v>45</v>
      </c>
      <c r="E302">
        <v>131</v>
      </c>
      <c r="F302">
        <f>Table1[[#This Row],[Sale]]+MAX(0, G301-Table1[[#This Row],[Stock]]-Table1[[#This Row],[Sale]])</f>
        <v>131</v>
      </c>
      <c r="G302">
        <v>946</v>
      </c>
      <c r="H302">
        <v>1.49</v>
      </c>
      <c r="J302" s="1"/>
    </row>
    <row r="303" spans="2:10" x14ac:dyDescent="0.3">
      <c r="B303" s="1">
        <v>41946</v>
      </c>
      <c r="C303">
        <v>1</v>
      </c>
      <c r="D303">
        <f>WEEKNUM(Table1[[#This Row],[Date]])</f>
        <v>45</v>
      </c>
      <c r="E303">
        <v>43</v>
      </c>
      <c r="F303">
        <f>Table1[[#This Row],[Sale]]+MAX(0, G302-Table1[[#This Row],[Stock]]-Table1[[#This Row],[Sale]])</f>
        <v>43</v>
      </c>
      <c r="G303">
        <v>903</v>
      </c>
      <c r="H303">
        <v>1.49</v>
      </c>
      <c r="J303" s="1"/>
    </row>
    <row r="304" spans="2:10" x14ac:dyDescent="0.3">
      <c r="B304" s="1">
        <v>41947</v>
      </c>
      <c r="C304">
        <v>1</v>
      </c>
      <c r="D304">
        <f>WEEKNUM(Table1[[#This Row],[Date]])</f>
        <v>45</v>
      </c>
      <c r="E304">
        <v>34</v>
      </c>
      <c r="F304">
        <f>Table1[[#This Row],[Sale]]+MAX(0, G303-Table1[[#This Row],[Stock]]-Table1[[#This Row],[Sale]])</f>
        <v>34</v>
      </c>
      <c r="G304">
        <v>869</v>
      </c>
      <c r="H304">
        <v>1.49</v>
      </c>
      <c r="J304" s="1"/>
    </row>
    <row r="305" spans="2:10" x14ac:dyDescent="0.3">
      <c r="B305" s="1">
        <v>41948</v>
      </c>
      <c r="C305">
        <v>1</v>
      </c>
      <c r="D305">
        <f>WEEKNUM(Table1[[#This Row],[Date]])</f>
        <v>45</v>
      </c>
      <c r="E305">
        <v>33</v>
      </c>
      <c r="F305">
        <f>Table1[[#This Row],[Sale]]+MAX(0, G304-Table1[[#This Row],[Stock]]-Table1[[#This Row],[Sale]])</f>
        <v>33</v>
      </c>
      <c r="G305">
        <v>836</v>
      </c>
      <c r="H305">
        <v>1.49</v>
      </c>
      <c r="J305" s="1"/>
    </row>
    <row r="306" spans="2:10" x14ac:dyDescent="0.3">
      <c r="B306" s="1">
        <v>41949</v>
      </c>
      <c r="C306">
        <v>1</v>
      </c>
      <c r="D306">
        <f>WEEKNUM(Table1[[#This Row],[Date]])</f>
        <v>45</v>
      </c>
      <c r="E306">
        <v>37</v>
      </c>
      <c r="F306">
        <f>Table1[[#This Row],[Sale]]+MAX(0, G305-Table1[[#This Row],[Stock]]-Table1[[#This Row],[Sale]])</f>
        <v>37</v>
      </c>
      <c r="G306">
        <v>799</v>
      </c>
      <c r="H306">
        <v>1.49</v>
      </c>
      <c r="J306" s="1"/>
    </row>
    <row r="307" spans="2:10" x14ac:dyDescent="0.3">
      <c r="B307" s="1">
        <v>41950</v>
      </c>
      <c r="C307">
        <v>1</v>
      </c>
      <c r="D307">
        <f>WEEKNUM(Table1[[#This Row],[Date]])</f>
        <v>45</v>
      </c>
      <c r="E307">
        <v>82</v>
      </c>
      <c r="F307">
        <f>Table1[[#This Row],[Sale]]+MAX(0, G306-Table1[[#This Row],[Stock]]-Table1[[#This Row],[Sale]])</f>
        <v>82</v>
      </c>
      <c r="G307">
        <v>717</v>
      </c>
      <c r="H307">
        <v>1.49</v>
      </c>
      <c r="J307" s="1"/>
    </row>
    <row r="308" spans="2:10" x14ac:dyDescent="0.3">
      <c r="B308" s="1">
        <v>41951</v>
      </c>
      <c r="C308">
        <v>1</v>
      </c>
      <c r="D308">
        <f>WEEKNUM(Table1[[#This Row],[Date]])</f>
        <v>45</v>
      </c>
      <c r="E308">
        <v>542</v>
      </c>
      <c r="F308">
        <f>Table1[[#This Row],[Sale]]+MAX(0, G307-Table1[[#This Row],[Stock]]-Table1[[#This Row],[Sale]])</f>
        <v>542</v>
      </c>
      <c r="G308">
        <v>175</v>
      </c>
      <c r="H308">
        <v>1.49</v>
      </c>
      <c r="J308" s="1"/>
    </row>
    <row r="309" spans="2:10" x14ac:dyDescent="0.3">
      <c r="B309" s="1">
        <v>41952</v>
      </c>
      <c r="C309">
        <v>1</v>
      </c>
      <c r="D309">
        <f>WEEKNUM(Table1[[#This Row],[Date]])</f>
        <v>46</v>
      </c>
      <c r="E309">
        <v>239</v>
      </c>
      <c r="F309">
        <f>Table1[[#This Row],[Sale]]+MAX(0, G308-Table1[[#This Row],[Stock]]-Table1[[#This Row],[Sale]])</f>
        <v>239</v>
      </c>
      <c r="G309">
        <v>0</v>
      </c>
      <c r="H309">
        <v>1.49</v>
      </c>
      <c r="J309" s="1"/>
    </row>
    <row r="310" spans="2:10" x14ac:dyDescent="0.3">
      <c r="B310" s="1">
        <v>41953</v>
      </c>
      <c r="C310">
        <v>1</v>
      </c>
      <c r="D310">
        <f>WEEKNUM(Table1[[#This Row],[Date]])</f>
        <v>46</v>
      </c>
      <c r="E310">
        <v>51</v>
      </c>
      <c r="F310">
        <f>Table1[[#This Row],[Sale]]+MAX(0, G309-Table1[[#This Row],[Stock]]-Table1[[#This Row],[Sale]])</f>
        <v>51</v>
      </c>
      <c r="G310">
        <v>0</v>
      </c>
      <c r="H310">
        <v>1.49</v>
      </c>
      <c r="J310" s="1"/>
    </row>
    <row r="311" spans="2:10" x14ac:dyDescent="0.3">
      <c r="B311" s="1">
        <v>41954</v>
      </c>
      <c r="C311">
        <v>1</v>
      </c>
      <c r="D311">
        <f>WEEKNUM(Table1[[#This Row],[Date]])</f>
        <v>46</v>
      </c>
      <c r="E311">
        <v>51</v>
      </c>
      <c r="F311">
        <f>Table1[[#This Row],[Sale]]+MAX(0, G310-Table1[[#This Row],[Stock]]-Table1[[#This Row],[Sale]])</f>
        <v>51</v>
      </c>
      <c r="G311">
        <v>80</v>
      </c>
      <c r="H311">
        <v>1.49</v>
      </c>
      <c r="J311" s="1"/>
    </row>
    <row r="312" spans="2:10" x14ac:dyDescent="0.3">
      <c r="B312" s="1">
        <v>41955</v>
      </c>
      <c r="C312">
        <v>1</v>
      </c>
      <c r="D312">
        <f>WEEKNUM(Table1[[#This Row],[Date]])</f>
        <v>46</v>
      </c>
      <c r="E312">
        <v>41</v>
      </c>
      <c r="F312">
        <f>Table1[[#This Row],[Sale]]+MAX(0, G311-Table1[[#This Row],[Stock]]-Table1[[#This Row],[Sale]])</f>
        <v>46</v>
      </c>
      <c r="G312">
        <v>34</v>
      </c>
      <c r="H312">
        <v>1.49</v>
      </c>
      <c r="J312" s="1"/>
    </row>
    <row r="313" spans="2:10" x14ac:dyDescent="0.3">
      <c r="B313" s="1">
        <v>41956</v>
      </c>
      <c r="C313">
        <v>1</v>
      </c>
      <c r="D313">
        <f>WEEKNUM(Table1[[#This Row],[Date]])</f>
        <v>46</v>
      </c>
      <c r="E313">
        <v>1</v>
      </c>
      <c r="F313">
        <f>Table1[[#This Row],[Sale]]+MAX(0, G312-Table1[[#This Row],[Stock]]-Table1[[#This Row],[Sale]])</f>
        <v>1</v>
      </c>
      <c r="G313">
        <v>33</v>
      </c>
      <c r="H313">
        <v>1.49</v>
      </c>
      <c r="J313" s="1"/>
    </row>
    <row r="314" spans="2:10" x14ac:dyDescent="0.3">
      <c r="B314" s="1">
        <v>41957</v>
      </c>
      <c r="C314">
        <v>1</v>
      </c>
      <c r="D314">
        <f>WEEKNUM(Table1[[#This Row],[Date]])</f>
        <v>46</v>
      </c>
      <c r="E314">
        <v>0</v>
      </c>
      <c r="F314">
        <f>Table1[[#This Row],[Sale]]+MAX(0, G313-Table1[[#This Row],[Stock]]-Table1[[#This Row],[Sale]])</f>
        <v>0</v>
      </c>
      <c r="G314">
        <v>33</v>
      </c>
      <c r="H314">
        <v>1.49</v>
      </c>
      <c r="J314" s="1"/>
    </row>
    <row r="315" spans="2:10" x14ac:dyDescent="0.3">
      <c r="B315" s="1">
        <v>41958</v>
      </c>
      <c r="C315">
        <v>1</v>
      </c>
      <c r="D315">
        <f>WEEKNUM(Table1[[#This Row],[Date]])</f>
        <v>46</v>
      </c>
      <c r="E315">
        <v>1</v>
      </c>
      <c r="F315">
        <f>Table1[[#This Row],[Sale]]+MAX(0, G314-Table1[[#This Row],[Stock]]-Table1[[#This Row],[Sale]])</f>
        <v>1</v>
      </c>
      <c r="G315">
        <v>32</v>
      </c>
      <c r="H315">
        <v>1.49</v>
      </c>
      <c r="J315" s="1"/>
    </row>
    <row r="316" spans="2:10" x14ac:dyDescent="0.3">
      <c r="B316" s="1">
        <v>41959</v>
      </c>
      <c r="C316">
        <v>1</v>
      </c>
      <c r="D316">
        <f>WEEKNUM(Table1[[#This Row],[Date]])</f>
        <v>47</v>
      </c>
      <c r="E316">
        <v>0</v>
      </c>
      <c r="F316">
        <f>Table1[[#This Row],[Sale]]+MAX(0, G315-Table1[[#This Row],[Stock]]-Table1[[#This Row],[Sale]])</f>
        <v>0</v>
      </c>
      <c r="G316">
        <v>32</v>
      </c>
      <c r="H316">
        <v>1.49</v>
      </c>
      <c r="J316" s="1"/>
    </row>
    <row r="317" spans="2:10" x14ac:dyDescent="0.3">
      <c r="B317" s="1">
        <v>41960</v>
      </c>
      <c r="C317">
        <v>1</v>
      </c>
      <c r="D317">
        <f>WEEKNUM(Table1[[#This Row],[Date]])</f>
        <v>47</v>
      </c>
      <c r="E317">
        <v>0</v>
      </c>
      <c r="F317">
        <f>Table1[[#This Row],[Sale]]+MAX(0, G316-Table1[[#This Row],[Stock]]-Table1[[#This Row],[Sale]])</f>
        <v>0</v>
      </c>
      <c r="G317">
        <v>32</v>
      </c>
      <c r="H317">
        <v>1.49</v>
      </c>
      <c r="J317" s="1"/>
    </row>
    <row r="318" spans="2:10" x14ac:dyDescent="0.3">
      <c r="B318" s="1">
        <v>41961</v>
      </c>
      <c r="C318">
        <v>1</v>
      </c>
      <c r="D318">
        <f>WEEKNUM(Table1[[#This Row],[Date]])</f>
        <v>47</v>
      </c>
      <c r="E318">
        <v>7</v>
      </c>
      <c r="F318">
        <f>Table1[[#This Row],[Sale]]+MAX(0, G317-Table1[[#This Row],[Stock]]-Table1[[#This Row],[Sale]])</f>
        <v>7</v>
      </c>
      <c r="G318">
        <v>25</v>
      </c>
      <c r="H318">
        <v>1.49</v>
      </c>
      <c r="J318" s="1"/>
    </row>
    <row r="319" spans="2:10" x14ac:dyDescent="0.3">
      <c r="B319" s="1">
        <v>41962</v>
      </c>
      <c r="C319">
        <v>1</v>
      </c>
      <c r="D319">
        <f>WEEKNUM(Table1[[#This Row],[Date]])</f>
        <v>47</v>
      </c>
      <c r="E319">
        <v>1</v>
      </c>
      <c r="F319">
        <f>Table1[[#This Row],[Sale]]+MAX(0, G318-Table1[[#This Row],[Stock]]-Table1[[#This Row],[Sale]])</f>
        <v>1</v>
      </c>
      <c r="G319">
        <v>24</v>
      </c>
      <c r="H319">
        <v>1.49</v>
      </c>
      <c r="J319" s="1"/>
    </row>
    <row r="320" spans="2:10" x14ac:dyDescent="0.3">
      <c r="B320" s="1">
        <v>41963</v>
      </c>
      <c r="C320">
        <v>1</v>
      </c>
      <c r="D320">
        <f>WEEKNUM(Table1[[#This Row],[Date]])</f>
        <v>47</v>
      </c>
      <c r="E320">
        <v>4</v>
      </c>
      <c r="F320">
        <f>Table1[[#This Row],[Sale]]+MAX(0, G319-Table1[[#This Row],[Stock]]-Table1[[#This Row],[Sale]])</f>
        <v>4</v>
      </c>
      <c r="G320">
        <v>20</v>
      </c>
      <c r="H320">
        <v>1.29</v>
      </c>
      <c r="J320" s="1"/>
    </row>
    <row r="321" spans="2:10" x14ac:dyDescent="0.3">
      <c r="B321" s="1">
        <v>41964</v>
      </c>
      <c r="C321">
        <v>1</v>
      </c>
      <c r="D321">
        <f>WEEKNUM(Table1[[#This Row],[Date]])</f>
        <v>47</v>
      </c>
      <c r="E321">
        <v>1</v>
      </c>
      <c r="F321">
        <f>Table1[[#This Row],[Sale]]+MAX(0, G320-Table1[[#This Row],[Stock]]-Table1[[#This Row],[Sale]])</f>
        <v>1</v>
      </c>
      <c r="G321">
        <v>19</v>
      </c>
      <c r="H321">
        <v>1.29</v>
      </c>
      <c r="J321" s="1"/>
    </row>
    <row r="322" spans="2:10" x14ac:dyDescent="0.3">
      <c r="B322" s="1">
        <v>41965</v>
      </c>
      <c r="C322">
        <v>1</v>
      </c>
      <c r="D322">
        <f>WEEKNUM(Table1[[#This Row],[Date]])</f>
        <v>47</v>
      </c>
      <c r="E322">
        <v>1</v>
      </c>
      <c r="F322">
        <f>Table1[[#This Row],[Sale]]+MAX(0, G321-Table1[[#This Row],[Stock]]-Table1[[#This Row],[Sale]])</f>
        <v>1</v>
      </c>
      <c r="G322">
        <v>18</v>
      </c>
      <c r="H322">
        <v>1.29</v>
      </c>
      <c r="J322" s="1"/>
    </row>
    <row r="323" spans="2:10" x14ac:dyDescent="0.3">
      <c r="B323" s="1">
        <v>41966</v>
      </c>
      <c r="C323">
        <v>1</v>
      </c>
      <c r="D323">
        <f>WEEKNUM(Table1[[#This Row],[Date]])</f>
        <v>48</v>
      </c>
      <c r="E323">
        <v>2</v>
      </c>
      <c r="F323">
        <f>Table1[[#This Row],[Sale]]+MAX(0, G322-Table1[[#This Row],[Stock]]-Table1[[#This Row],[Sale]])</f>
        <v>2</v>
      </c>
      <c r="G323">
        <v>16</v>
      </c>
      <c r="H323">
        <v>1.29</v>
      </c>
      <c r="J323" s="1"/>
    </row>
    <row r="324" spans="2:10" x14ac:dyDescent="0.3">
      <c r="B324" s="1">
        <v>41967</v>
      </c>
      <c r="C324">
        <v>1</v>
      </c>
      <c r="D324">
        <f>WEEKNUM(Table1[[#This Row],[Date]])</f>
        <v>48</v>
      </c>
      <c r="E324">
        <v>0</v>
      </c>
      <c r="F324">
        <f>Table1[[#This Row],[Sale]]+MAX(0, G323-Table1[[#This Row],[Stock]]-Table1[[#This Row],[Sale]])</f>
        <v>0</v>
      </c>
      <c r="G324">
        <v>16</v>
      </c>
      <c r="H324">
        <v>1.29</v>
      </c>
      <c r="J324" s="1"/>
    </row>
    <row r="325" spans="2:10" x14ac:dyDescent="0.3">
      <c r="B325" s="1">
        <v>41968</v>
      </c>
      <c r="C325">
        <v>1</v>
      </c>
      <c r="D325">
        <f>WEEKNUM(Table1[[#This Row],[Date]])</f>
        <v>48</v>
      </c>
      <c r="E325">
        <v>0</v>
      </c>
      <c r="F325">
        <f>Table1[[#This Row],[Sale]]+MAX(0, G324-Table1[[#This Row],[Stock]]-Table1[[#This Row],[Sale]])</f>
        <v>0</v>
      </c>
      <c r="G325">
        <v>16</v>
      </c>
      <c r="H325">
        <v>1.29</v>
      </c>
      <c r="J325" s="1"/>
    </row>
    <row r="326" spans="2:10" x14ac:dyDescent="0.3">
      <c r="B326" s="1">
        <v>41969</v>
      </c>
      <c r="C326">
        <v>1</v>
      </c>
      <c r="D326">
        <f>WEEKNUM(Table1[[#This Row],[Date]])</f>
        <v>48</v>
      </c>
      <c r="E326">
        <v>0</v>
      </c>
      <c r="F326">
        <f>Table1[[#This Row],[Sale]]+MAX(0, G325-Table1[[#This Row],[Stock]]-Table1[[#This Row],[Sale]])</f>
        <v>0</v>
      </c>
      <c r="G326">
        <v>16</v>
      </c>
      <c r="H326">
        <v>1.29</v>
      </c>
      <c r="J326" s="1"/>
    </row>
    <row r="327" spans="2:10" x14ac:dyDescent="0.3">
      <c r="B327" s="1">
        <v>41970</v>
      </c>
      <c r="C327">
        <v>1</v>
      </c>
      <c r="D327">
        <f>WEEKNUM(Table1[[#This Row],[Date]])</f>
        <v>48</v>
      </c>
      <c r="E327">
        <v>0</v>
      </c>
      <c r="F327">
        <f>Table1[[#This Row],[Sale]]+MAX(0, G326-Table1[[#This Row],[Stock]]-Table1[[#This Row],[Sale]])</f>
        <v>0</v>
      </c>
      <c r="G327">
        <v>16</v>
      </c>
      <c r="H327">
        <v>1.29</v>
      </c>
      <c r="J327" s="1"/>
    </row>
    <row r="328" spans="2:10" x14ac:dyDescent="0.3">
      <c r="B328" s="1">
        <v>41971</v>
      </c>
      <c r="C328">
        <v>1</v>
      </c>
      <c r="D328">
        <f>WEEKNUM(Table1[[#This Row],[Date]])</f>
        <v>48</v>
      </c>
      <c r="E328">
        <v>0</v>
      </c>
      <c r="F328">
        <f>Table1[[#This Row],[Sale]]+MAX(0, G327-Table1[[#This Row],[Stock]]-Table1[[#This Row],[Sale]])</f>
        <v>0</v>
      </c>
      <c r="G328">
        <v>16</v>
      </c>
      <c r="H328">
        <v>1.29</v>
      </c>
      <c r="J328" s="1"/>
    </row>
    <row r="329" spans="2:10" x14ac:dyDescent="0.3">
      <c r="B329" s="1">
        <v>41972</v>
      </c>
      <c r="C329">
        <v>1</v>
      </c>
      <c r="D329">
        <f>WEEKNUM(Table1[[#This Row],[Date]])</f>
        <v>48</v>
      </c>
      <c r="E329">
        <v>0</v>
      </c>
      <c r="F329">
        <f>Table1[[#This Row],[Sale]]+MAX(0, G328-Table1[[#This Row],[Stock]]-Table1[[#This Row],[Sale]])</f>
        <v>0</v>
      </c>
      <c r="G329">
        <v>16</v>
      </c>
      <c r="H329">
        <v>1.29</v>
      </c>
      <c r="J329" s="1"/>
    </row>
    <row r="330" spans="2:10" x14ac:dyDescent="0.3">
      <c r="B330" s="1">
        <v>41973</v>
      </c>
      <c r="C330">
        <v>1</v>
      </c>
      <c r="D330">
        <f>WEEKNUM(Table1[[#This Row],[Date]])</f>
        <v>49</v>
      </c>
      <c r="E330">
        <v>0</v>
      </c>
      <c r="F330">
        <f>Table1[[#This Row],[Sale]]+MAX(0, G329-Table1[[#This Row],[Stock]]-Table1[[#This Row],[Sale]])</f>
        <v>0</v>
      </c>
      <c r="G330">
        <v>16</v>
      </c>
      <c r="H330">
        <v>1.29</v>
      </c>
      <c r="J330" s="1"/>
    </row>
    <row r="331" spans="2:10" x14ac:dyDescent="0.3">
      <c r="B331" s="1">
        <v>41974</v>
      </c>
      <c r="C331">
        <v>1</v>
      </c>
      <c r="D331">
        <f>WEEKNUM(Table1[[#This Row],[Date]])</f>
        <v>49</v>
      </c>
      <c r="E331">
        <v>0</v>
      </c>
      <c r="F331">
        <f>Table1[[#This Row],[Sale]]+MAX(0, G330-Table1[[#This Row],[Stock]]-Table1[[#This Row],[Sale]])</f>
        <v>0</v>
      </c>
      <c r="G331">
        <v>16</v>
      </c>
      <c r="H331">
        <v>1.29</v>
      </c>
      <c r="J331" s="1"/>
    </row>
    <row r="332" spans="2:10" x14ac:dyDescent="0.3">
      <c r="B332" s="1">
        <v>41975</v>
      </c>
      <c r="C332">
        <v>1</v>
      </c>
      <c r="D332">
        <f>WEEKNUM(Table1[[#This Row],[Date]])</f>
        <v>49</v>
      </c>
      <c r="E332">
        <v>0</v>
      </c>
      <c r="F332">
        <f>Table1[[#This Row],[Sale]]+MAX(0, G331-Table1[[#This Row],[Stock]]-Table1[[#This Row],[Sale]])</f>
        <v>0</v>
      </c>
      <c r="G332">
        <v>16</v>
      </c>
      <c r="H332">
        <v>1.29</v>
      </c>
      <c r="J332" s="1"/>
    </row>
    <row r="333" spans="2:10" x14ac:dyDescent="0.3">
      <c r="B333" s="1">
        <v>41976</v>
      </c>
      <c r="C333">
        <v>1</v>
      </c>
      <c r="D333">
        <f>WEEKNUM(Table1[[#This Row],[Date]])</f>
        <v>49</v>
      </c>
      <c r="E333">
        <v>0</v>
      </c>
      <c r="F333">
        <f>Table1[[#This Row],[Sale]]+MAX(0, G332-Table1[[#This Row],[Stock]]-Table1[[#This Row],[Sale]])</f>
        <v>0</v>
      </c>
      <c r="G333">
        <v>16</v>
      </c>
      <c r="H333">
        <v>1.29</v>
      </c>
      <c r="J333" s="1"/>
    </row>
    <row r="334" spans="2:10" x14ac:dyDescent="0.3">
      <c r="B334" s="1">
        <v>41977</v>
      </c>
      <c r="C334">
        <v>1</v>
      </c>
      <c r="D334">
        <f>WEEKNUM(Table1[[#This Row],[Date]])</f>
        <v>49</v>
      </c>
      <c r="E334">
        <v>0</v>
      </c>
      <c r="F334">
        <f>Table1[[#This Row],[Sale]]+MAX(0, G333-Table1[[#This Row],[Stock]]-Table1[[#This Row],[Sale]])</f>
        <v>0</v>
      </c>
      <c r="G334">
        <v>16</v>
      </c>
      <c r="H334">
        <v>1.29</v>
      </c>
      <c r="J334" s="1"/>
    </row>
    <row r="335" spans="2:10" x14ac:dyDescent="0.3">
      <c r="B335" s="1">
        <v>41978</v>
      </c>
      <c r="C335">
        <v>1</v>
      </c>
      <c r="D335">
        <f>WEEKNUM(Table1[[#This Row],[Date]])</f>
        <v>49</v>
      </c>
      <c r="E335">
        <v>0</v>
      </c>
      <c r="F335">
        <f>Table1[[#This Row],[Sale]]+MAX(0, G334-Table1[[#This Row],[Stock]]-Table1[[#This Row],[Sale]])</f>
        <v>0</v>
      </c>
      <c r="G335">
        <v>16</v>
      </c>
      <c r="H335">
        <v>1.49</v>
      </c>
      <c r="J335" s="1"/>
    </row>
    <row r="336" spans="2:10" x14ac:dyDescent="0.3">
      <c r="B336" s="1">
        <v>41979</v>
      </c>
      <c r="C336">
        <v>1</v>
      </c>
      <c r="D336">
        <f>WEEKNUM(Table1[[#This Row],[Date]])</f>
        <v>49</v>
      </c>
      <c r="E336">
        <v>0</v>
      </c>
      <c r="F336">
        <f>Table1[[#This Row],[Sale]]+MAX(0, G335-Table1[[#This Row],[Stock]]-Table1[[#This Row],[Sale]])</f>
        <v>0</v>
      </c>
      <c r="G336">
        <v>16</v>
      </c>
      <c r="H336">
        <v>1.49</v>
      </c>
      <c r="J336" s="1"/>
    </row>
    <row r="337" spans="2:10" x14ac:dyDescent="0.3">
      <c r="B337" s="1">
        <v>41980</v>
      </c>
      <c r="C337">
        <v>1</v>
      </c>
      <c r="D337">
        <f>WEEKNUM(Table1[[#This Row],[Date]])</f>
        <v>50</v>
      </c>
      <c r="E337">
        <v>0</v>
      </c>
      <c r="F337">
        <f>Table1[[#This Row],[Sale]]+MAX(0, G336-Table1[[#This Row],[Stock]]-Table1[[#This Row],[Sale]])</f>
        <v>0</v>
      </c>
      <c r="G337">
        <v>16</v>
      </c>
      <c r="H337">
        <v>1.49</v>
      </c>
      <c r="J337" s="1"/>
    </row>
    <row r="338" spans="2:10" x14ac:dyDescent="0.3">
      <c r="B338" s="1">
        <v>41981</v>
      </c>
      <c r="C338">
        <v>1</v>
      </c>
      <c r="D338">
        <f>WEEKNUM(Table1[[#This Row],[Date]])</f>
        <v>50</v>
      </c>
      <c r="E338">
        <v>0</v>
      </c>
      <c r="F338">
        <f>Table1[[#This Row],[Sale]]+MAX(0, G337-Table1[[#This Row],[Stock]]-Table1[[#This Row],[Sale]])</f>
        <v>0</v>
      </c>
      <c r="G338">
        <v>16</v>
      </c>
      <c r="H338">
        <v>1.49</v>
      </c>
      <c r="J338" s="1"/>
    </row>
    <row r="339" spans="2:10" x14ac:dyDescent="0.3">
      <c r="B339" s="1">
        <v>41982</v>
      </c>
      <c r="C339">
        <v>1</v>
      </c>
      <c r="D339">
        <f>WEEKNUM(Table1[[#This Row],[Date]])</f>
        <v>50</v>
      </c>
      <c r="E339">
        <v>0</v>
      </c>
      <c r="F339">
        <f>Table1[[#This Row],[Sale]]+MAX(0, G338-Table1[[#This Row],[Stock]]-Table1[[#This Row],[Sale]])</f>
        <v>0</v>
      </c>
      <c r="G339">
        <v>16</v>
      </c>
      <c r="H339">
        <v>1.49</v>
      </c>
      <c r="J339" s="1"/>
    </row>
    <row r="340" spans="2:10" x14ac:dyDescent="0.3">
      <c r="B340" s="1">
        <v>41983</v>
      </c>
      <c r="C340">
        <v>1</v>
      </c>
      <c r="D340">
        <f>WEEKNUM(Table1[[#This Row],[Date]])</f>
        <v>50</v>
      </c>
      <c r="E340">
        <v>0</v>
      </c>
      <c r="F340">
        <f>Table1[[#This Row],[Sale]]+MAX(0, G339-Table1[[#This Row],[Stock]]-Table1[[#This Row],[Sale]])</f>
        <v>0</v>
      </c>
      <c r="G340">
        <v>16</v>
      </c>
      <c r="H340">
        <v>1.49</v>
      </c>
      <c r="J340" s="1"/>
    </row>
    <row r="341" spans="2:10" x14ac:dyDescent="0.3">
      <c r="B341" s="1">
        <v>41984</v>
      </c>
      <c r="C341">
        <v>1</v>
      </c>
      <c r="D341">
        <f>WEEKNUM(Table1[[#This Row],[Date]])</f>
        <v>50</v>
      </c>
      <c r="E341">
        <v>0</v>
      </c>
      <c r="F341">
        <f>Table1[[#This Row],[Sale]]+MAX(0, G340-Table1[[#This Row],[Stock]]-Table1[[#This Row],[Sale]])</f>
        <v>0</v>
      </c>
      <c r="G341">
        <v>16</v>
      </c>
      <c r="H341">
        <v>1.49</v>
      </c>
      <c r="J341" s="1"/>
    </row>
    <row r="342" spans="2:10" x14ac:dyDescent="0.3">
      <c r="B342" s="1">
        <v>41985</v>
      </c>
      <c r="C342">
        <v>1</v>
      </c>
      <c r="D342">
        <f>WEEKNUM(Table1[[#This Row],[Date]])</f>
        <v>50</v>
      </c>
      <c r="E342">
        <v>0</v>
      </c>
      <c r="F342">
        <f>Table1[[#This Row],[Sale]]+MAX(0, G341-Table1[[#This Row],[Stock]]-Table1[[#This Row],[Sale]])</f>
        <v>0</v>
      </c>
      <c r="G342">
        <v>16</v>
      </c>
      <c r="H342">
        <v>1.49</v>
      </c>
      <c r="J342" s="1"/>
    </row>
    <row r="343" spans="2:10" x14ac:dyDescent="0.3">
      <c r="B343" s="1">
        <v>41986</v>
      </c>
      <c r="C343">
        <v>1</v>
      </c>
      <c r="D343">
        <f>WEEKNUM(Table1[[#This Row],[Date]])</f>
        <v>50</v>
      </c>
      <c r="E343">
        <v>0</v>
      </c>
      <c r="F343">
        <f>Table1[[#This Row],[Sale]]+MAX(0, G342-Table1[[#This Row],[Stock]]-Table1[[#This Row],[Sale]])</f>
        <v>0</v>
      </c>
      <c r="G343">
        <v>16</v>
      </c>
      <c r="H343">
        <v>1.49</v>
      </c>
      <c r="J343" s="1"/>
    </row>
    <row r="344" spans="2:10" x14ac:dyDescent="0.3">
      <c r="B344" s="1">
        <v>41987</v>
      </c>
      <c r="C344">
        <v>1</v>
      </c>
      <c r="D344">
        <f>WEEKNUM(Table1[[#This Row],[Date]])</f>
        <v>51</v>
      </c>
      <c r="E344">
        <v>0</v>
      </c>
      <c r="F344">
        <f>Table1[[#This Row],[Sale]]+MAX(0, G343-Table1[[#This Row],[Stock]]-Table1[[#This Row],[Sale]])</f>
        <v>0</v>
      </c>
      <c r="G344">
        <v>16</v>
      </c>
      <c r="H344">
        <v>1.49</v>
      </c>
      <c r="J344" s="1"/>
    </row>
    <row r="345" spans="2:10" x14ac:dyDescent="0.3">
      <c r="B345" s="1">
        <v>41988</v>
      </c>
      <c r="C345">
        <v>1</v>
      </c>
      <c r="D345">
        <f>WEEKNUM(Table1[[#This Row],[Date]])</f>
        <v>51</v>
      </c>
      <c r="E345">
        <v>0</v>
      </c>
      <c r="F345">
        <f>Table1[[#This Row],[Sale]]+MAX(0, G344-Table1[[#This Row],[Stock]]-Table1[[#This Row],[Sale]])</f>
        <v>0</v>
      </c>
      <c r="G345">
        <v>688</v>
      </c>
      <c r="H345">
        <v>1.49</v>
      </c>
      <c r="J345" s="1"/>
    </row>
    <row r="346" spans="2:10" x14ac:dyDescent="0.3">
      <c r="B346" s="1">
        <v>41989</v>
      </c>
      <c r="C346">
        <v>1</v>
      </c>
      <c r="D346">
        <f>WEEKNUM(Table1[[#This Row],[Date]])</f>
        <v>51</v>
      </c>
      <c r="E346">
        <v>49</v>
      </c>
      <c r="F346">
        <f>Table1[[#This Row],[Sale]]+MAX(0, G345-Table1[[#This Row],[Stock]]-Table1[[#This Row],[Sale]])</f>
        <v>49</v>
      </c>
      <c r="G346">
        <v>735</v>
      </c>
      <c r="H346">
        <v>1.49</v>
      </c>
      <c r="J346" s="1"/>
    </row>
    <row r="347" spans="2:10" x14ac:dyDescent="0.3">
      <c r="B347" s="1">
        <v>41990</v>
      </c>
      <c r="C347">
        <v>1</v>
      </c>
      <c r="D347">
        <f>WEEKNUM(Table1[[#This Row],[Date]])</f>
        <v>51</v>
      </c>
      <c r="E347">
        <v>157</v>
      </c>
      <c r="F347">
        <f>Table1[[#This Row],[Sale]]+MAX(0, G346-Table1[[#This Row],[Stock]]-Table1[[#This Row],[Sale]])</f>
        <v>157</v>
      </c>
      <c r="G347">
        <v>578</v>
      </c>
      <c r="H347">
        <v>1.29</v>
      </c>
      <c r="J347" s="1"/>
    </row>
    <row r="348" spans="2:10" x14ac:dyDescent="0.3">
      <c r="B348" s="1">
        <v>41991</v>
      </c>
      <c r="C348">
        <v>1</v>
      </c>
      <c r="D348">
        <f>WEEKNUM(Table1[[#This Row],[Date]])</f>
        <v>51</v>
      </c>
      <c r="E348">
        <v>193</v>
      </c>
      <c r="F348">
        <f>Table1[[#This Row],[Sale]]+MAX(0, G347-Table1[[#This Row],[Stock]]-Table1[[#This Row],[Sale]])</f>
        <v>193</v>
      </c>
      <c r="G348">
        <v>385</v>
      </c>
      <c r="H348">
        <v>1.29</v>
      </c>
      <c r="J348" s="1"/>
    </row>
    <row r="349" spans="2:10" x14ac:dyDescent="0.3">
      <c r="B349" s="1">
        <v>41992</v>
      </c>
      <c r="C349">
        <v>1</v>
      </c>
      <c r="D349">
        <f>WEEKNUM(Table1[[#This Row],[Date]])</f>
        <v>51</v>
      </c>
      <c r="E349">
        <v>94</v>
      </c>
      <c r="F349">
        <f>Table1[[#This Row],[Sale]]+MAX(0, G348-Table1[[#This Row],[Stock]]-Table1[[#This Row],[Sale]])</f>
        <v>94</v>
      </c>
      <c r="G349">
        <v>291</v>
      </c>
      <c r="H349">
        <v>1.29</v>
      </c>
      <c r="J349" s="1"/>
    </row>
    <row r="350" spans="2:10" x14ac:dyDescent="0.3">
      <c r="B350" s="1">
        <v>41993</v>
      </c>
      <c r="C350">
        <v>1</v>
      </c>
      <c r="D350">
        <f>WEEKNUM(Table1[[#This Row],[Date]])</f>
        <v>51</v>
      </c>
      <c r="E350">
        <v>135</v>
      </c>
      <c r="F350">
        <f>Table1[[#This Row],[Sale]]+MAX(0, G349-Table1[[#This Row],[Stock]]-Table1[[#This Row],[Sale]])</f>
        <v>135</v>
      </c>
      <c r="G350">
        <v>156</v>
      </c>
      <c r="H350">
        <v>1.29</v>
      </c>
      <c r="J350" s="1"/>
    </row>
    <row r="351" spans="2:10" x14ac:dyDescent="0.3">
      <c r="B351" s="1">
        <v>41994</v>
      </c>
      <c r="C351">
        <v>1</v>
      </c>
      <c r="D351">
        <f>WEEKNUM(Table1[[#This Row],[Date]])</f>
        <v>52</v>
      </c>
      <c r="E351">
        <v>118</v>
      </c>
      <c r="F351">
        <f>Table1[[#This Row],[Sale]]+MAX(0, G350-Table1[[#This Row],[Stock]]-Table1[[#This Row],[Sale]])</f>
        <v>118</v>
      </c>
      <c r="G351">
        <v>38</v>
      </c>
      <c r="H351">
        <v>1.29</v>
      </c>
      <c r="J351" s="1"/>
    </row>
    <row r="352" spans="2:10" x14ac:dyDescent="0.3">
      <c r="B352" s="1">
        <v>41995</v>
      </c>
      <c r="C352">
        <v>1</v>
      </c>
      <c r="D352">
        <f>WEEKNUM(Table1[[#This Row],[Date]])</f>
        <v>52</v>
      </c>
      <c r="E352">
        <v>18</v>
      </c>
      <c r="F352">
        <f>Table1[[#This Row],[Sale]]+MAX(0, G351-Table1[[#This Row],[Stock]]-Table1[[#This Row],[Sale]])</f>
        <v>18</v>
      </c>
      <c r="G352">
        <v>116</v>
      </c>
      <c r="H352">
        <v>1.29</v>
      </c>
      <c r="J352" s="1"/>
    </row>
    <row r="353" spans="2:10" x14ac:dyDescent="0.3">
      <c r="B353" s="1">
        <v>41996</v>
      </c>
      <c r="C353">
        <v>1</v>
      </c>
      <c r="D353">
        <f>WEEKNUM(Table1[[#This Row],[Date]])</f>
        <v>52</v>
      </c>
      <c r="E353">
        <v>0</v>
      </c>
      <c r="F353">
        <f>Table1[[#This Row],[Sale]]+MAX(0, G352-Table1[[#This Row],[Stock]]-Table1[[#This Row],[Sale]])</f>
        <v>0</v>
      </c>
      <c r="G353">
        <v>116</v>
      </c>
      <c r="H353">
        <v>1.29</v>
      </c>
      <c r="J353" s="1"/>
    </row>
    <row r="354" spans="2:10" x14ac:dyDescent="0.3">
      <c r="B354" s="1">
        <v>41997</v>
      </c>
      <c r="C354">
        <v>1</v>
      </c>
      <c r="D354">
        <f>WEEKNUM(Table1[[#This Row],[Date]])</f>
        <v>52</v>
      </c>
      <c r="E354">
        <v>14</v>
      </c>
      <c r="F354">
        <f>Table1[[#This Row],[Sale]]+MAX(0, G353-Table1[[#This Row],[Stock]]-Table1[[#This Row],[Sale]])</f>
        <v>14</v>
      </c>
      <c r="G354">
        <v>102</v>
      </c>
      <c r="H354">
        <v>1.29</v>
      </c>
      <c r="J354" s="1"/>
    </row>
    <row r="355" spans="2:10" x14ac:dyDescent="0.3">
      <c r="B355" s="1">
        <v>41998</v>
      </c>
      <c r="C355">
        <v>1</v>
      </c>
      <c r="D355">
        <f>WEEKNUM(Table1[[#This Row],[Date]])</f>
        <v>52</v>
      </c>
      <c r="E355">
        <v>0</v>
      </c>
      <c r="F355">
        <f>Table1[[#This Row],[Sale]]+MAX(0, G354-Table1[[#This Row],[Stock]]-Table1[[#This Row],[Sale]])</f>
        <v>0</v>
      </c>
      <c r="G355">
        <v>102</v>
      </c>
      <c r="H355">
        <v>1.29</v>
      </c>
      <c r="J355" s="1"/>
    </row>
    <row r="356" spans="2:10" x14ac:dyDescent="0.3">
      <c r="B356" s="1">
        <v>41999</v>
      </c>
      <c r="C356">
        <v>1</v>
      </c>
      <c r="D356">
        <f>WEEKNUM(Table1[[#This Row],[Date]])</f>
        <v>52</v>
      </c>
      <c r="E356">
        <v>20</v>
      </c>
      <c r="F356">
        <f>Table1[[#This Row],[Sale]]+MAX(0, G355-Table1[[#This Row],[Stock]]-Table1[[#This Row],[Sale]])</f>
        <v>20</v>
      </c>
      <c r="G356">
        <v>82</v>
      </c>
      <c r="H356">
        <v>1.29</v>
      </c>
      <c r="J356" s="1"/>
    </row>
    <row r="357" spans="2:10" x14ac:dyDescent="0.3">
      <c r="B357" s="1">
        <v>42000</v>
      </c>
      <c r="C357">
        <v>1</v>
      </c>
      <c r="D357">
        <f>WEEKNUM(Table1[[#This Row],[Date]])</f>
        <v>52</v>
      </c>
      <c r="E357">
        <v>42</v>
      </c>
      <c r="F357">
        <f>Table1[[#This Row],[Sale]]+MAX(0, G356-Table1[[#This Row],[Stock]]-Table1[[#This Row],[Sale]])</f>
        <v>42</v>
      </c>
      <c r="G357">
        <v>328</v>
      </c>
      <c r="H357">
        <v>1.29</v>
      </c>
      <c r="J357" s="1"/>
    </row>
    <row r="358" spans="2:10" x14ac:dyDescent="0.3">
      <c r="B358" s="1">
        <v>42001</v>
      </c>
      <c r="C358">
        <v>1</v>
      </c>
      <c r="D358">
        <f>WEEKNUM(Table1[[#This Row],[Date]])</f>
        <v>53</v>
      </c>
      <c r="E358">
        <v>45</v>
      </c>
      <c r="F358">
        <f>Table1[[#This Row],[Sale]]+MAX(0, G357-Table1[[#This Row],[Stock]]-Table1[[#This Row],[Sale]])</f>
        <v>45</v>
      </c>
      <c r="G358">
        <v>283</v>
      </c>
      <c r="H358">
        <v>1.29</v>
      </c>
      <c r="J358" s="1"/>
    </row>
    <row r="359" spans="2:10" x14ac:dyDescent="0.3">
      <c r="B359" s="1">
        <v>42002</v>
      </c>
      <c r="C359">
        <v>1</v>
      </c>
      <c r="D359">
        <f>WEEKNUM(Table1[[#This Row],[Date]])</f>
        <v>53</v>
      </c>
      <c r="E359">
        <v>55</v>
      </c>
      <c r="F359">
        <f>Table1[[#This Row],[Sale]]+MAX(0, G358-Table1[[#This Row],[Stock]]-Table1[[#This Row],[Sale]])</f>
        <v>55</v>
      </c>
      <c r="G359">
        <v>612</v>
      </c>
      <c r="H359">
        <v>1.29</v>
      </c>
      <c r="J359" s="1"/>
    </row>
    <row r="360" spans="2:10" x14ac:dyDescent="0.3">
      <c r="B360" s="1">
        <v>42003</v>
      </c>
      <c r="C360">
        <v>1</v>
      </c>
      <c r="D360">
        <f>WEEKNUM(Table1[[#This Row],[Date]])</f>
        <v>53</v>
      </c>
      <c r="E360">
        <v>59</v>
      </c>
      <c r="F360">
        <f>Table1[[#This Row],[Sale]]+MAX(0, G359-Table1[[#This Row],[Stock]]-Table1[[#This Row],[Sale]])</f>
        <v>59</v>
      </c>
      <c r="G360">
        <v>553</v>
      </c>
      <c r="H360">
        <v>1.29</v>
      </c>
      <c r="J360" s="1"/>
    </row>
    <row r="361" spans="2:10" x14ac:dyDescent="0.3">
      <c r="B361" s="1">
        <v>42004</v>
      </c>
      <c r="C361">
        <v>1</v>
      </c>
      <c r="D361">
        <f>WEEKNUM(Table1[[#This Row],[Date]])</f>
        <v>53</v>
      </c>
      <c r="E361">
        <v>11</v>
      </c>
      <c r="F361">
        <f>Table1[[#This Row],[Sale]]+MAX(0, G360-Table1[[#This Row],[Stock]]-Table1[[#This Row],[Sale]])</f>
        <v>11</v>
      </c>
      <c r="G361">
        <v>542</v>
      </c>
      <c r="H361">
        <v>1.29</v>
      </c>
      <c r="J361" s="1"/>
    </row>
    <row r="362" spans="2:10" x14ac:dyDescent="0.3">
      <c r="B362" s="1">
        <v>42005</v>
      </c>
      <c r="C362">
        <v>2</v>
      </c>
      <c r="D362">
        <f>WEEKNUM(Table1[[#This Row],[Date]])</f>
        <v>1</v>
      </c>
      <c r="E362">
        <v>0</v>
      </c>
      <c r="F362">
        <f>Table1[[#This Row],[Sale]]+MAX(0, G361-Table1[[#This Row],[Stock]]-Table1[[#This Row],[Sale]])</f>
        <v>0</v>
      </c>
      <c r="G362">
        <v>542</v>
      </c>
      <c r="H362">
        <v>1.29</v>
      </c>
      <c r="J362" s="1"/>
    </row>
    <row r="363" spans="2:10" x14ac:dyDescent="0.3">
      <c r="B363" s="1">
        <v>42006</v>
      </c>
      <c r="C363">
        <v>2</v>
      </c>
      <c r="D363">
        <f>WEEKNUM(Table1[[#This Row],[Date]])</f>
        <v>1</v>
      </c>
      <c r="E363">
        <v>77</v>
      </c>
      <c r="F363">
        <f>Table1[[#This Row],[Sale]]+MAX(0, G362-Table1[[#This Row],[Stock]]-Table1[[#This Row],[Sale]])</f>
        <v>77</v>
      </c>
      <c r="G363">
        <v>561</v>
      </c>
      <c r="H363">
        <v>1.29</v>
      </c>
      <c r="J363" s="1"/>
    </row>
    <row r="364" spans="2:10" x14ac:dyDescent="0.3">
      <c r="B364" s="1">
        <v>42007</v>
      </c>
      <c r="C364">
        <v>2</v>
      </c>
      <c r="D364">
        <f>WEEKNUM(Table1[[#This Row],[Date]])</f>
        <v>1</v>
      </c>
      <c r="E364">
        <v>60</v>
      </c>
      <c r="F364">
        <f>Table1[[#This Row],[Sale]]+MAX(0, G363-Table1[[#This Row],[Stock]]-Table1[[#This Row],[Sale]])</f>
        <v>60</v>
      </c>
      <c r="G364">
        <v>2229</v>
      </c>
      <c r="H364">
        <v>1.29</v>
      </c>
      <c r="J364" s="1"/>
    </row>
    <row r="365" spans="2:10" x14ac:dyDescent="0.3">
      <c r="B365" s="1">
        <v>42008</v>
      </c>
      <c r="C365">
        <v>2</v>
      </c>
      <c r="D365">
        <f>WEEKNUM(Table1[[#This Row],[Date]])</f>
        <v>2</v>
      </c>
      <c r="E365">
        <v>1</v>
      </c>
      <c r="F365">
        <f>Table1[[#This Row],[Sale]]+MAX(0, G364-Table1[[#This Row],[Stock]]-Table1[[#This Row],[Sale]])</f>
        <v>1</v>
      </c>
      <c r="G365">
        <v>2228</v>
      </c>
      <c r="H365">
        <v>1.29</v>
      </c>
      <c r="J365" s="1"/>
    </row>
    <row r="366" spans="2:10" x14ac:dyDescent="0.3">
      <c r="B366" s="1">
        <v>42009</v>
      </c>
      <c r="C366">
        <v>2</v>
      </c>
      <c r="D366">
        <f>WEEKNUM(Table1[[#This Row],[Date]])</f>
        <v>2</v>
      </c>
      <c r="E366">
        <v>69</v>
      </c>
      <c r="F366">
        <f>Table1[[#This Row],[Sale]]+MAX(0, G365-Table1[[#This Row],[Stock]]-Table1[[#This Row],[Sale]])</f>
        <v>69</v>
      </c>
      <c r="G366">
        <v>2351</v>
      </c>
      <c r="H366">
        <v>1.29</v>
      </c>
      <c r="J366" s="1"/>
    </row>
    <row r="367" spans="2:10" x14ac:dyDescent="0.3">
      <c r="B367" s="1">
        <v>42010</v>
      </c>
      <c r="C367">
        <v>2</v>
      </c>
      <c r="D367">
        <f>WEEKNUM(Table1[[#This Row],[Date]])</f>
        <v>2</v>
      </c>
      <c r="E367">
        <v>98</v>
      </c>
      <c r="F367">
        <f>Table1[[#This Row],[Sale]]+MAX(0, G366-Table1[[#This Row],[Stock]]-Table1[[#This Row],[Sale]])</f>
        <v>98</v>
      </c>
      <c r="G367">
        <v>2253</v>
      </c>
      <c r="H367">
        <v>1.29</v>
      </c>
      <c r="J367" s="1"/>
    </row>
    <row r="368" spans="2:10" x14ac:dyDescent="0.3">
      <c r="B368" s="1">
        <v>42011</v>
      </c>
      <c r="C368">
        <v>2</v>
      </c>
      <c r="D368">
        <f>WEEKNUM(Table1[[#This Row],[Date]])</f>
        <v>2</v>
      </c>
      <c r="E368">
        <v>119</v>
      </c>
      <c r="F368">
        <f>Table1[[#This Row],[Sale]]+MAX(0, G367-Table1[[#This Row],[Stock]]-Table1[[#This Row],[Sale]])</f>
        <v>119</v>
      </c>
      <c r="G368">
        <v>2134</v>
      </c>
      <c r="H368">
        <v>1.29</v>
      </c>
      <c r="J368" s="1"/>
    </row>
    <row r="369" spans="2:10" x14ac:dyDescent="0.3">
      <c r="B369" s="1">
        <v>42012</v>
      </c>
      <c r="C369">
        <v>2</v>
      </c>
      <c r="D369">
        <f>WEEKNUM(Table1[[#This Row],[Date]])</f>
        <v>2</v>
      </c>
      <c r="E369">
        <v>93</v>
      </c>
      <c r="F369">
        <f>Table1[[#This Row],[Sale]]+MAX(0, G368-Table1[[#This Row],[Stock]]-Table1[[#This Row],[Sale]])</f>
        <v>93</v>
      </c>
      <c r="G369">
        <v>2137</v>
      </c>
      <c r="H369">
        <v>1.29</v>
      </c>
      <c r="J369" s="1"/>
    </row>
    <row r="370" spans="2:10" x14ac:dyDescent="0.3">
      <c r="B370" s="1">
        <v>42013</v>
      </c>
      <c r="C370">
        <v>2</v>
      </c>
      <c r="D370">
        <f>WEEKNUM(Table1[[#This Row],[Date]])</f>
        <v>2</v>
      </c>
      <c r="E370">
        <v>92</v>
      </c>
      <c r="F370">
        <f>Table1[[#This Row],[Sale]]+MAX(0, G369-Table1[[#This Row],[Stock]]-Table1[[#This Row],[Sale]])</f>
        <v>92</v>
      </c>
      <c r="G370">
        <v>2045</v>
      </c>
      <c r="H370">
        <v>1.29</v>
      </c>
      <c r="J370" s="1"/>
    </row>
    <row r="371" spans="2:10" x14ac:dyDescent="0.3">
      <c r="B371" s="1">
        <v>42014</v>
      </c>
      <c r="C371">
        <v>2</v>
      </c>
      <c r="D371">
        <f>WEEKNUM(Table1[[#This Row],[Date]])</f>
        <v>2</v>
      </c>
      <c r="E371">
        <v>112</v>
      </c>
      <c r="F371">
        <f>Table1[[#This Row],[Sale]]+MAX(0, G370-Table1[[#This Row],[Stock]]-Table1[[#This Row],[Sale]])</f>
        <v>112</v>
      </c>
      <c r="G371">
        <v>1933</v>
      </c>
      <c r="H371">
        <v>1.29</v>
      </c>
      <c r="J371" s="1"/>
    </row>
    <row r="372" spans="2:10" x14ac:dyDescent="0.3">
      <c r="B372" s="1">
        <v>42015</v>
      </c>
      <c r="C372">
        <v>2</v>
      </c>
      <c r="D372">
        <f>WEEKNUM(Table1[[#This Row],[Date]])</f>
        <v>3</v>
      </c>
      <c r="E372">
        <v>96</v>
      </c>
      <c r="F372">
        <f>Table1[[#This Row],[Sale]]+MAX(0, G371-Table1[[#This Row],[Stock]]-Table1[[#This Row],[Sale]])</f>
        <v>96</v>
      </c>
      <c r="G372">
        <v>1837</v>
      </c>
      <c r="H372">
        <v>1.29</v>
      </c>
      <c r="J372" s="1"/>
    </row>
    <row r="373" spans="2:10" x14ac:dyDescent="0.3">
      <c r="B373" s="1">
        <v>42016</v>
      </c>
      <c r="C373">
        <v>2</v>
      </c>
      <c r="D373">
        <f>WEEKNUM(Table1[[#This Row],[Date]])</f>
        <v>3</v>
      </c>
      <c r="E373">
        <v>93</v>
      </c>
      <c r="F373">
        <f>Table1[[#This Row],[Sale]]+MAX(0, G372-Table1[[#This Row],[Stock]]-Table1[[#This Row],[Sale]])</f>
        <v>93</v>
      </c>
      <c r="G373">
        <v>1744</v>
      </c>
      <c r="H373">
        <v>1.29</v>
      </c>
      <c r="J373" s="1"/>
    </row>
    <row r="374" spans="2:10" x14ac:dyDescent="0.3">
      <c r="B374" s="1">
        <v>42017</v>
      </c>
      <c r="C374">
        <v>2</v>
      </c>
      <c r="D374">
        <f>WEEKNUM(Table1[[#This Row],[Date]])</f>
        <v>3</v>
      </c>
      <c r="E374">
        <v>65</v>
      </c>
      <c r="F374">
        <f>Table1[[#This Row],[Sale]]+MAX(0, G373-Table1[[#This Row],[Stock]]-Table1[[#This Row],[Sale]])</f>
        <v>65</v>
      </c>
      <c r="G374">
        <v>1679</v>
      </c>
      <c r="H374">
        <v>1.29</v>
      </c>
      <c r="J374" s="1"/>
    </row>
    <row r="375" spans="2:10" x14ac:dyDescent="0.3">
      <c r="B375" s="1">
        <v>42018</v>
      </c>
      <c r="C375">
        <v>2</v>
      </c>
      <c r="D375">
        <f>WEEKNUM(Table1[[#This Row],[Date]])</f>
        <v>3</v>
      </c>
      <c r="E375">
        <v>100</v>
      </c>
      <c r="F375">
        <f>Table1[[#This Row],[Sale]]+MAX(0, G374-Table1[[#This Row],[Stock]]-Table1[[#This Row],[Sale]])</f>
        <v>100</v>
      </c>
      <c r="G375">
        <v>1581</v>
      </c>
      <c r="H375">
        <v>1.29</v>
      </c>
      <c r="J375" s="1"/>
    </row>
    <row r="376" spans="2:10" x14ac:dyDescent="0.3">
      <c r="B376" s="1">
        <v>42019</v>
      </c>
      <c r="C376">
        <v>2</v>
      </c>
      <c r="D376">
        <f>WEEKNUM(Table1[[#This Row],[Date]])</f>
        <v>3</v>
      </c>
      <c r="E376">
        <v>51</v>
      </c>
      <c r="F376">
        <f>Table1[[#This Row],[Sale]]+MAX(0, G375-Table1[[#This Row],[Stock]]-Table1[[#This Row],[Sale]])</f>
        <v>51</v>
      </c>
      <c r="G376">
        <v>1530</v>
      </c>
      <c r="H376">
        <v>1.49</v>
      </c>
      <c r="J376" s="1"/>
    </row>
    <row r="377" spans="2:10" x14ac:dyDescent="0.3">
      <c r="B377" s="1">
        <v>42020</v>
      </c>
      <c r="C377">
        <v>2</v>
      </c>
      <c r="D377">
        <f>WEEKNUM(Table1[[#This Row],[Date]])</f>
        <v>3</v>
      </c>
      <c r="E377">
        <v>55</v>
      </c>
      <c r="F377">
        <f>Table1[[#This Row],[Sale]]+MAX(0, G376-Table1[[#This Row],[Stock]]-Table1[[#This Row],[Sale]])</f>
        <v>55</v>
      </c>
      <c r="G377">
        <v>1475</v>
      </c>
      <c r="H377">
        <v>1.49</v>
      </c>
      <c r="J377" s="1"/>
    </row>
    <row r="378" spans="2:10" x14ac:dyDescent="0.3">
      <c r="B378" s="1">
        <v>42021</v>
      </c>
      <c r="C378">
        <v>2</v>
      </c>
      <c r="D378">
        <f>WEEKNUM(Table1[[#This Row],[Date]])</f>
        <v>3</v>
      </c>
      <c r="E378">
        <v>71</v>
      </c>
      <c r="F378">
        <f>Table1[[#This Row],[Sale]]+MAX(0, G377-Table1[[#This Row],[Stock]]-Table1[[#This Row],[Sale]])</f>
        <v>72</v>
      </c>
      <c r="G378">
        <v>1403</v>
      </c>
      <c r="H378">
        <v>1.49</v>
      </c>
      <c r="J378" s="1"/>
    </row>
    <row r="379" spans="2:10" x14ac:dyDescent="0.3">
      <c r="B379" s="1">
        <v>42022</v>
      </c>
      <c r="C379">
        <v>2</v>
      </c>
      <c r="D379">
        <f>WEEKNUM(Table1[[#This Row],[Date]])</f>
        <v>4</v>
      </c>
      <c r="E379">
        <v>57</v>
      </c>
      <c r="F379">
        <f>Table1[[#This Row],[Sale]]+MAX(0, G378-Table1[[#This Row],[Stock]]-Table1[[#This Row],[Sale]])</f>
        <v>57</v>
      </c>
      <c r="G379">
        <v>1346</v>
      </c>
      <c r="H379">
        <v>1.49</v>
      </c>
      <c r="J379" s="1"/>
    </row>
    <row r="380" spans="2:10" x14ac:dyDescent="0.3">
      <c r="B380" s="1">
        <v>42023</v>
      </c>
      <c r="C380">
        <v>2</v>
      </c>
      <c r="D380">
        <f>WEEKNUM(Table1[[#This Row],[Date]])</f>
        <v>4</v>
      </c>
      <c r="E380">
        <v>34</v>
      </c>
      <c r="F380">
        <f>Table1[[#This Row],[Sale]]+MAX(0, G379-Table1[[#This Row],[Stock]]-Table1[[#This Row],[Sale]])</f>
        <v>34</v>
      </c>
      <c r="G380">
        <v>1312</v>
      </c>
      <c r="H380">
        <v>1.49</v>
      </c>
      <c r="J380" s="1"/>
    </row>
    <row r="381" spans="2:10" x14ac:dyDescent="0.3">
      <c r="B381" s="1">
        <v>42024</v>
      </c>
      <c r="C381">
        <v>2</v>
      </c>
      <c r="D381">
        <f>WEEKNUM(Table1[[#This Row],[Date]])</f>
        <v>4</v>
      </c>
      <c r="E381">
        <v>47</v>
      </c>
      <c r="F381">
        <f>Table1[[#This Row],[Sale]]+MAX(0, G380-Table1[[#This Row],[Stock]]-Table1[[#This Row],[Sale]])</f>
        <v>47</v>
      </c>
      <c r="G381">
        <v>1265</v>
      </c>
      <c r="H381">
        <v>1.49</v>
      </c>
      <c r="J381" s="1"/>
    </row>
    <row r="382" spans="2:10" x14ac:dyDescent="0.3">
      <c r="B382" s="1">
        <v>42025</v>
      </c>
      <c r="C382">
        <v>2</v>
      </c>
      <c r="D382">
        <f>WEEKNUM(Table1[[#This Row],[Date]])</f>
        <v>4</v>
      </c>
      <c r="E382">
        <v>88</v>
      </c>
      <c r="F382">
        <f>Table1[[#This Row],[Sale]]+MAX(0, G381-Table1[[#This Row],[Stock]]-Table1[[#This Row],[Sale]])</f>
        <v>88</v>
      </c>
      <c r="G382">
        <v>1177</v>
      </c>
      <c r="H382">
        <v>1.29</v>
      </c>
      <c r="J382" s="1"/>
    </row>
    <row r="383" spans="2:10" x14ac:dyDescent="0.3">
      <c r="B383" s="1">
        <v>42026</v>
      </c>
      <c r="C383">
        <v>2</v>
      </c>
      <c r="D383">
        <f>WEEKNUM(Table1[[#This Row],[Date]])</f>
        <v>4</v>
      </c>
      <c r="E383">
        <v>51</v>
      </c>
      <c r="F383">
        <f>Table1[[#This Row],[Sale]]+MAX(0, G382-Table1[[#This Row],[Stock]]-Table1[[#This Row],[Sale]])</f>
        <v>51</v>
      </c>
      <c r="G383">
        <v>1126</v>
      </c>
      <c r="H383">
        <v>1.29</v>
      </c>
      <c r="J383" s="1"/>
    </row>
    <row r="384" spans="2:10" x14ac:dyDescent="0.3">
      <c r="B384" s="1">
        <v>42027</v>
      </c>
      <c r="C384">
        <v>2</v>
      </c>
      <c r="D384">
        <f>WEEKNUM(Table1[[#This Row],[Date]])</f>
        <v>4</v>
      </c>
      <c r="E384">
        <v>49</v>
      </c>
      <c r="F384">
        <f>Table1[[#This Row],[Sale]]+MAX(0, G383-Table1[[#This Row],[Stock]]-Table1[[#This Row],[Sale]])</f>
        <v>50</v>
      </c>
      <c r="G384">
        <v>1076</v>
      </c>
      <c r="H384">
        <v>1.29</v>
      </c>
      <c r="J384" s="1"/>
    </row>
    <row r="385" spans="2:10" x14ac:dyDescent="0.3">
      <c r="B385" s="1">
        <v>42028</v>
      </c>
      <c r="C385">
        <v>2</v>
      </c>
      <c r="D385">
        <f>WEEKNUM(Table1[[#This Row],[Date]])</f>
        <v>4</v>
      </c>
      <c r="E385">
        <v>110</v>
      </c>
      <c r="F385">
        <f>Table1[[#This Row],[Sale]]+MAX(0, G384-Table1[[#This Row],[Stock]]-Table1[[#This Row],[Sale]])</f>
        <v>110</v>
      </c>
      <c r="G385">
        <v>966</v>
      </c>
      <c r="H385">
        <v>1.29</v>
      </c>
      <c r="J385" s="1"/>
    </row>
    <row r="386" spans="2:10" x14ac:dyDescent="0.3">
      <c r="B386" s="1">
        <v>42029</v>
      </c>
      <c r="C386">
        <v>2</v>
      </c>
      <c r="D386">
        <f>WEEKNUM(Table1[[#This Row],[Date]])</f>
        <v>5</v>
      </c>
      <c r="E386">
        <v>30</v>
      </c>
      <c r="F386">
        <f>Table1[[#This Row],[Sale]]+MAX(0, G385-Table1[[#This Row],[Stock]]-Table1[[#This Row],[Sale]])</f>
        <v>30</v>
      </c>
      <c r="G386">
        <v>936</v>
      </c>
      <c r="H386">
        <v>1.29</v>
      </c>
      <c r="J386" s="1"/>
    </row>
    <row r="387" spans="2:10" x14ac:dyDescent="0.3">
      <c r="B387" s="1">
        <v>42030</v>
      </c>
      <c r="C387">
        <v>2</v>
      </c>
      <c r="D387">
        <f>WEEKNUM(Table1[[#This Row],[Date]])</f>
        <v>5</v>
      </c>
      <c r="E387">
        <v>59</v>
      </c>
      <c r="F387">
        <f>Table1[[#This Row],[Sale]]+MAX(0, G386-Table1[[#This Row],[Stock]]-Table1[[#This Row],[Sale]])</f>
        <v>59</v>
      </c>
      <c r="G387">
        <v>877</v>
      </c>
      <c r="H387">
        <v>1.29</v>
      </c>
      <c r="J387" s="1"/>
    </row>
    <row r="388" spans="2:10" x14ac:dyDescent="0.3">
      <c r="B388" s="1">
        <v>42031</v>
      </c>
      <c r="C388">
        <v>2</v>
      </c>
      <c r="D388">
        <f>WEEKNUM(Table1[[#This Row],[Date]])</f>
        <v>5</v>
      </c>
      <c r="E388">
        <v>97</v>
      </c>
      <c r="F388">
        <f>Table1[[#This Row],[Sale]]+MAX(0, G387-Table1[[#This Row],[Stock]]-Table1[[#This Row],[Sale]])</f>
        <v>97</v>
      </c>
      <c r="G388">
        <v>780</v>
      </c>
      <c r="H388">
        <v>1.29</v>
      </c>
      <c r="J388" s="1"/>
    </row>
    <row r="389" spans="2:10" x14ac:dyDescent="0.3">
      <c r="B389" s="1">
        <v>42032</v>
      </c>
      <c r="C389">
        <v>2</v>
      </c>
      <c r="D389">
        <f>WEEKNUM(Table1[[#This Row],[Date]])</f>
        <v>5</v>
      </c>
      <c r="E389">
        <v>155</v>
      </c>
      <c r="F389">
        <f>Table1[[#This Row],[Sale]]+MAX(0, G388-Table1[[#This Row],[Stock]]-Table1[[#This Row],[Sale]])</f>
        <v>155</v>
      </c>
      <c r="G389">
        <v>625</v>
      </c>
      <c r="H389">
        <v>1.29</v>
      </c>
      <c r="J389" s="1"/>
    </row>
    <row r="390" spans="2:10" x14ac:dyDescent="0.3">
      <c r="B390" s="1">
        <v>42033</v>
      </c>
      <c r="C390">
        <v>2</v>
      </c>
      <c r="D390">
        <f>WEEKNUM(Table1[[#This Row],[Date]])</f>
        <v>5</v>
      </c>
      <c r="E390">
        <v>125</v>
      </c>
      <c r="F390">
        <f>Table1[[#This Row],[Sale]]+MAX(0, G389-Table1[[#This Row],[Stock]]-Table1[[#This Row],[Sale]])</f>
        <v>125</v>
      </c>
      <c r="G390">
        <v>500</v>
      </c>
      <c r="H390">
        <v>1.29</v>
      </c>
      <c r="J390" s="1"/>
    </row>
    <row r="391" spans="2:10" x14ac:dyDescent="0.3">
      <c r="B391" s="1">
        <v>42034</v>
      </c>
      <c r="C391">
        <v>2</v>
      </c>
      <c r="D391">
        <f>WEEKNUM(Table1[[#This Row],[Date]])</f>
        <v>5</v>
      </c>
      <c r="E391">
        <v>100</v>
      </c>
      <c r="F391">
        <f>Table1[[#This Row],[Sale]]+MAX(0, G390-Table1[[#This Row],[Stock]]-Table1[[#This Row],[Sale]])</f>
        <v>100</v>
      </c>
      <c r="G391">
        <v>496</v>
      </c>
      <c r="H391">
        <v>1.29</v>
      </c>
      <c r="J391" s="1"/>
    </row>
    <row r="392" spans="2:10" x14ac:dyDescent="0.3">
      <c r="B392" s="1">
        <v>42035</v>
      </c>
      <c r="C392">
        <v>2</v>
      </c>
      <c r="D392">
        <f>WEEKNUM(Table1[[#This Row],[Date]])</f>
        <v>5</v>
      </c>
      <c r="E392">
        <v>211</v>
      </c>
      <c r="F392">
        <f>Table1[[#This Row],[Sale]]+MAX(0, G391-Table1[[#This Row],[Stock]]-Table1[[#This Row],[Sale]])</f>
        <v>211</v>
      </c>
      <c r="G392">
        <v>285</v>
      </c>
      <c r="H392">
        <v>1.29</v>
      </c>
      <c r="J392" s="1"/>
    </row>
    <row r="393" spans="2:10" x14ac:dyDescent="0.3">
      <c r="B393" s="1">
        <v>42036</v>
      </c>
      <c r="C393">
        <v>2</v>
      </c>
      <c r="D393">
        <f>WEEKNUM(Table1[[#This Row],[Date]])</f>
        <v>6</v>
      </c>
      <c r="E393">
        <v>88</v>
      </c>
      <c r="F393">
        <f>Table1[[#This Row],[Sale]]+MAX(0, G392-Table1[[#This Row],[Stock]]-Table1[[#This Row],[Sale]])</f>
        <v>88</v>
      </c>
      <c r="G393">
        <v>197</v>
      </c>
      <c r="H393">
        <v>1.29</v>
      </c>
      <c r="J393" s="1"/>
    </row>
    <row r="394" spans="2:10" x14ac:dyDescent="0.3">
      <c r="B394" s="1">
        <v>42037</v>
      </c>
      <c r="C394">
        <v>2</v>
      </c>
      <c r="D394">
        <f>WEEKNUM(Table1[[#This Row],[Date]])</f>
        <v>6</v>
      </c>
      <c r="E394">
        <v>114</v>
      </c>
      <c r="F394">
        <f>Table1[[#This Row],[Sale]]+MAX(0, G393-Table1[[#This Row],[Stock]]-Table1[[#This Row],[Sale]])</f>
        <v>114</v>
      </c>
      <c r="G394">
        <v>467</v>
      </c>
      <c r="H394">
        <v>1.29</v>
      </c>
      <c r="J394" s="1"/>
    </row>
    <row r="395" spans="2:10" x14ac:dyDescent="0.3">
      <c r="B395" s="1">
        <v>42038</v>
      </c>
      <c r="C395">
        <v>2</v>
      </c>
      <c r="D395">
        <f>WEEKNUM(Table1[[#This Row],[Date]])</f>
        <v>6</v>
      </c>
      <c r="E395">
        <v>89</v>
      </c>
      <c r="F395">
        <f>Table1[[#This Row],[Sale]]+MAX(0, G394-Table1[[#This Row],[Stock]]-Table1[[#This Row],[Sale]])</f>
        <v>89</v>
      </c>
      <c r="G395">
        <v>570</v>
      </c>
      <c r="H395">
        <v>1.29</v>
      </c>
      <c r="J395" s="1"/>
    </row>
    <row r="396" spans="2:10" x14ac:dyDescent="0.3">
      <c r="B396" s="1">
        <v>42039</v>
      </c>
      <c r="C396">
        <v>2</v>
      </c>
      <c r="D396">
        <f>WEEKNUM(Table1[[#This Row],[Date]])</f>
        <v>6</v>
      </c>
      <c r="E396">
        <v>118</v>
      </c>
      <c r="F396">
        <f>Table1[[#This Row],[Sale]]+MAX(0, G395-Table1[[#This Row],[Stock]]-Table1[[#This Row],[Sale]])</f>
        <v>118</v>
      </c>
      <c r="G396">
        <v>548</v>
      </c>
      <c r="H396">
        <v>1.29</v>
      </c>
      <c r="J396" s="1"/>
    </row>
    <row r="397" spans="2:10" x14ac:dyDescent="0.3">
      <c r="B397" s="1">
        <v>42040</v>
      </c>
      <c r="C397">
        <v>2</v>
      </c>
      <c r="D397">
        <f>WEEKNUM(Table1[[#This Row],[Date]])</f>
        <v>6</v>
      </c>
      <c r="E397">
        <v>84</v>
      </c>
      <c r="F397">
        <f>Table1[[#This Row],[Sale]]+MAX(0, G396-Table1[[#This Row],[Stock]]-Table1[[#This Row],[Sale]])</f>
        <v>84</v>
      </c>
      <c r="G397">
        <v>1136</v>
      </c>
      <c r="H397">
        <v>1.29</v>
      </c>
      <c r="J397" s="1"/>
    </row>
    <row r="398" spans="2:10" x14ac:dyDescent="0.3">
      <c r="B398" s="1">
        <v>42041</v>
      </c>
      <c r="C398">
        <v>2</v>
      </c>
      <c r="D398">
        <f>WEEKNUM(Table1[[#This Row],[Date]])</f>
        <v>6</v>
      </c>
      <c r="E398">
        <v>125</v>
      </c>
      <c r="F398">
        <f>Table1[[#This Row],[Sale]]+MAX(0, G397-Table1[[#This Row],[Stock]]-Table1[[#This Row],[Sale]])</f>
        <v>125</v>
      </c>
      <c r="G398">
        <v>1299</v>
      </c>
      <c r="H398">
        <v>1.29</v>
      </c>
      <c r="J398" s="1"/>
    </row>
    <row r="399" spans="2:10" x14ac:dyDescent="0.3">
      <c r="B399" s="1">
        <v>42042</v>
      </c>
      <c r="C399">
        <v>2</v>
      </c>
      <c r="D399">
        <f>WEEKNUM(Table1[[#This Row],[Date]])</f>
        <v>6</v>
      </c>
      <c r="E399">
        <v>184</v>
      </c>
      <c r="F399">
        <f>Table1[[#This Row],[Sale]]+MAX(0, G398-Table1[[#This Row],[Stock]]-Table1[[#This Row],[Sale]])</f>
        <v>184</v>
      </c>
      <c r="G399">
        <v>1211</v>
      </c>
      <c r="H399">
        <v>1.04</v>
      </c>
      <c r="J399" s="1"/>
    </row>
    <row r="400" spans="2:10" x14ac:dyDescent="0.3">
      <c r="B400" s="1">
        <v>42043</v>
      </c>
      <c r="C400">
        <v>2</v>
      </c>
      <c r="D400">
        <f>WEEKNUM(Table1[[#This Row],[Date]])</f>
        <v>7</v>
      </c>
      <c r="E400">
        <v>107</v>
      </c>
      <c r="F400">
        <f>Table1[[#This Row],[Sale]]+MAX(0, G399-Table1[[#This Row],[Stock]]-Table1[[#This Row],[Sale]])</f>
        <v>107</v>
      </c>
      <c r="G400">
        <v>1104</v>
      </c>
      <c r="H400">
        <v>1.29</v>
      </c>
      <c r="J400" s="1"/>
    </row>
    <row r="401" spans="2:10" x14ac:dyDescent="0.3">
      <c r="B401" s="1">
        <v>42044</v>
      </c>
      <c r="C401">
        <v>2</v>
      </c>
      <c r="D401">
        <f>WEEKNUM(Table1[[#This Row],[Date]])</f>
        <v>7</v>
      </c>
      <c r="E401">
        <v>70</v>
      </c>
      <c r="F401">
        <f>Table1[[#This Row],[Sale]]+MAX(0, G400-Table1[[#This Row],[Stock]]-Table1[[#This Row],[Sale]])</f>
        <v>71</v>
      </c>
      <c r="G401">
        <v>1033</v>
      </c>
      <c r="H401">
        <v>1.29</v>
      </c>
      <c r="J401" s="1"/>
    </row>
    <row r="402" spans="2:10" x14ac:dyDescent="0.3">
      <c r="B402" s="1">
        <v>42045</v>
      </c>
      <c r="C402">
        <v>2</v>
      </c>
      <c r="D402">
        <f>WEEKNUM(Table1[[#This Row],[Date]])</f>
        <v>7</v>
      </c>
      <c r="E402">
        <v>66</v>
      </c>
      <c r="F402">
        <f>Table1[[#This Row],[Sale]]+MAX(0, G401-Table1[[#This Row],[Stock]]-Table1[[#This Row],[Sale]])</f>
        <v>66</v>
      </c>
      <c r="G402">
        <v>1063</v>
      </c>
      <c r="H402">
        <v>1.29</v>
      </c>
      <c r="J402" s="1"/>
    </row>
    <row r="403" spans="2:10" x14ac:dyDescent="0.3">
      <c r="B403" s="1">
        <v>42046</v>
      </c>
      <c r="C403">
        <v>2</v>
      </c>
      <c r="D403">
        <f>WEEKNUM(Table1[[#This Row],[Date]])</f>
        <v>7</v>
      </c>
      <c r="E403">
        <v>89</v>
      </c>
      <c r="F403">
        <f>Table1[[#This Row],[Sale]]+MAX(0, G402-Table1[[#This Row],[Stock]]-Table1[[#This Row],[Sale]])</f>
        <v>89</v>
      </c>
      <c r="G403">
        <v>974</v>
      </c>
      <c r="H403">
        <v>1.29</v>
      </c>
      <c r="J403" s="1"/>
    </row>
    <row r="404" spans="2:10" x14ac:dyDescent="0.3">
      <c r="B404" s="1">
        <v>42047</v>
      </c>
      <c r="C404">
        <v>2</v>
      </c>
      <c r="D404">
        <f>WEEKNUM(Table1[[#This Row],[Date]])</f>
        <v>7</v>
      </c>
      <c r="E404">
        <v>50</v>
      </c>
      <c r="F404">
        <f>Table1[[#This Row],[Sale]]+MAX(0, G403-Table1[[#This Row],[Stock]]-Table1[[#This Row],[Sale]])</f>
        <v>50</v>
      </c>
      <c r="G404">
        <v>1116</v>
      </c>
      <c r="H404">
        <v>2.84</v>
      </c>
      <c r="J404" s="1"/>
    </row>
    <row r="405" spans="2:10" x14ac:dyDescent="0.3">
      <c r="B405" s="1">
        <v>42048</v>
      </c>
      <c r="C405">
        <v>2</v>
      </c>
      <c r="D405">
        <f>WEEKNUM(Table1[[#This Row],[Date]])</f>
        <v>7</v>
      </c>
      <c r="E405">
        <v>20</v>
      </c>
      <c r="F405">
        <f>Table1[[#This Row],[Sale]]+MAX(0, G404-Table1[[#This Row],[Stock]]-Table1[[#This Row],[Sale]])</f>
        <v>20</v>
      </c>
      <c r="G405">
        <v>1096</v>
      </c>
      <c r="H405">
        <v>2.89</v>
      </c>
      <c r="J405" s="1"/>
    </row>
    <row r="406" spans="2:10" x14ac:dyDescent="0.3">
      <c r="B406" s="1">
        <v>42049</v>
      </c>
      <c r="C406">
        <v>2</v>
      </c>
      <c r="D406">
        <f>WEEKNUM(Table1[[#This Row],[Date]])</f>
        <v>7</v>
      </c>
      <c r="E406">
        <v>77</v>
      </c>
      <c r="F406">
        <f>Table1[[#This Row],[Sale]]+MAX(0, G405-Table1[[#This Row],[Stock]]-Table1[[#This Row],[Sale]])</f>
        <v>77</v>
      </c>
      <c r="G406">
        <v>1019</v>
      </c>
      <c r="H406">
        <v>2.89</v>
      </c>
      <c r="J406" s="1"/>
    </row>
    <row r="407" spans="2:10" x14ac:dyDescent="0.3">
      <c r="B407" s="1">
        <v>42050</v>
      </c>
      <c r="C407">
        <v>2</v>
      </c>
      <c r="D407">
        <f>WEEKNUM(Table1[[#This Row],[Date]])</f>
        <v>8</v>
      </c>
      <c r="E407">
        <v>33</v>
      </c>
      <c r="F407">
        <f>Table1[[#This Row],[Sale]]+MAX(0, G406-Table1[[#This Row],[Stock]]-Table1[[#This Row],[Sale]])</f>
        <v>33</v>
      </c>
      <c r="G407">
        <v>986</v>
      </c>
      <c r="H407">
        <v>2.89</v>
      </c>
      <c r="J407" s="1"/>
    </row>
    <row r="408" spans="2:10" x14ac:dyDescent="0.3">
      <c r="B408" s="1">
        <v>42051</v>
      </c>
      <c r="C408">
        <v>2</v>
      </c>
      <c r="D408">
        <f>WEEKNUM(Table1[[#This Row],[Date]])</f>
        <v>8</v>
      </c>
      <c r="E408">
        <v>47</v>
      </c>
      <c r="F408">
        <f>Table1[[#This Row],[Sale]]+MAX(0, G407-Table1[[#This Row],[Stock]]-Table1[[#This Row],[Sale]])</f>
        <v>47</v>
      </c>
      <c r="G408">
        <v>1035</v>
      </c>
      <c r="H408">
        <v>2.89</v>
      </c>
      <c r="J408" s="1"/>
    </row>
    <row r="409" spans="2:10" x14ac:dyDescent="0.3">
      <c r="B409" s="1">
        <v>42052</v>
      </c>
      <c r="C409">
        <v>2</v>
      </c>
      <c r="D409">
        <f>WEEKNUM(Table1[[#This Row],[Date]])</f>
        <v>8</v>
      </c>
      <c r="E409">
        <v>35</v>
      </c>
      <c r="F409">
        <f>Table1[[#This Row],[Sale]]+MAX(0, G408-Table1[[#This Row],[Stock]]-Table1[[#This Row],[Sale]])</f>
        <v>35</v>
      </c>
      <c r="G409">
        <v>1000</v>
      </c>
      <c r="H409">
        <v>2.89</v>
      </c>
      <c r="J409" s="1"/>
    </row>
    <row r="410" spans="2:10" x14ac:dyDescent="0.3">
      <c r="B410" s="1">
        <v>42053</v>
      </c>
      <c r="C410">
        <v>2</v>
      </c>
      <c r="D410">
        <f>WEEKNUM(Table1[[#This Row],[Date]])</f>
        <v>8</v>
      </c>
      <c r="E410">
        <v>60</v>
      </c>
      <c r="F410">
        <f>Table1[[#This Row],[Sale]]+MAX(0, G409-Table1[[#This Row],[Stock]]-Table1[[#This Row],[Sale]])</f>
        <v>60</v>
      </c>
      <c r="G410">
        <v>1228</v>
      </c>
      <c r="H410">
        <v>2.89</v>
      </c>
      <c r="J410" s="1"/>
    </row>
    <row r="411" spans="2:10" x14ac:dyDescent="0.3">
      <c r="B411" s="1">
        <v>42054</v>
      </c>
      <c r="C411">
        <v>2</v>
      </c>
      <c r="D411">
        <f>WEEKNUM(Table1[[#This Row],[Date]])</f>
        <v>8</v>
      </c>
      <c r="E411">
        <v>31</v>
      </c>
      <c r="F411">
        <f>Table1[[#This Row],[Sale]]+MAX(0, G410-Table1[[#This Row],[Stock]]-Table1[[#This Row],[Sale]])</f>
        <v>31</v>
      </c>
      <c r="G411">
        <v>1197</v>
      </c>
      <c r="H411">
        <v>2.89</v>
      </c>
      <c r="J411" s="1"/>
    </row>
    <row r="412" spans="2:10" x14ac:dyDescent="0.3">
      <c r="B412" s="1">
        <v>42055</v>
      </c>
      <c r="C412">
        <v>2</v>
      </c>
      <c r="D412">
        <f>WEEKNUM(Table1[[#This Row],[Date]])</f>
        <v>8</v>
      </c>
      <c r="E412">
        <v>35</v>
      </c>
      <c r="F412">
        <f>Table1[[#This Row],[Sale]]+MAX(0, G411-Table1[[#This Row],[Stock]]-Table1[[#This Row],[Sale]])</f>
        <v>35</v>
      </c>
      <c r="G412">
        <v>1162</v>
      </c>
      <c r="H412">
        <v>2.89</v>
      </c>
      <c r="J412" s="1"/>
    </row>
    <row r="413" spans="2:10" x14ac:dyDescent="0.3">
      <c r="B413" s="1">
        <v>42056</v>
      </c>
      <c r="C413">
        <v>2</v>
      </c>
      <c r="D413">
        <f>WEEKNUM(Table1[[#This Row],[Date]])</f>
        <v>8</v>
      </c>
      <c r="E413">
        <v>80</v>
      </c>
      <c r="F413">
        <f>Table1[[#This Row],[Sale]]+MAX(0, G412-Table1[[#This Row],[Stock]]-Table1[[#This Row],[Sale]])</f>
        <v>80</v>
      </c>
      <c r="G413">
        <v>1082</v>
      </c>
      <c r="H413">
        <v>2.87</v>
      </c>
      <c r="J413" s="1"/>
    </row>
    <row r="414" spans="2:10" x14ac:dyDescent="0.3">
      <c r="B414" s="1">
        <v>42057</v>
      </c>
      <c r="C414">
        <v>2</v>
      </c>
      <c r="D414">
        <f>WEEKNUM(Table1[[#This Row],[Date]])</f>
        <v>9</v>
      </c>
      <c r="E414">
        <v>42</v>
      </c>
      <c r="F414">
        <f>Table1[[#This Row],[Sale]]+MAX(0, G413-Table1[[#This Row],[Stock]]-Table1[[#This Row],[Sale]])</f>
        <v>43</v>
      </c>
      <c r="G414">
        <v>1039</v>
      </c>
      <c r="H414">
        <v>2.89</v>
      </c>
      <c r="J414" s="1"/>
    </row>
    <row r="415" spans="2:10" x14ac:dyDescent="0.3">
      <c r="B415" s="1">
        <v>42058</v>
      </c>
      <c r="C415">
        <v>2</v>
      </c>
      <c r="D415">
        <f>WEEKNUM(Table1[[#This Row],[Date]])</f>
        <v>9</v>
      </c>
      <c r="E415">
        <v>23</v>
      </c>
      <c r="F415">
        <f>Table1[[#This Row],[Sale]]+MAX(0, G414-Table1[[#This Row],[Stock]]-Table1[[#This Row],[Sale]])</f>
        <v>23</v>
      </c>
      <c r="G415">
        <v>1016</v>
      </c>
      <c r="H415">
        <v>2.89</v>
      </c>
      <c r="J415" s="1"/>
    </row>
    <row r="416" spans="2:10" x14ac:dyDescent="0.3">
      <c r="B416" s="1">
        <v>42059</v>
      </c>
      <c r="C416">
        <v>2</v>
      </c>
      <c r="D416">
        <f>WEEKNUM(Table1[[#This Row],[Date]])</f>
        <v>9</v>
      </c>
      <c r="E416">
        <v>19</v>
      </c>
      <c r="F416">
        <f>Table1[[#This Row],[Sale]]+MAX(0, G415-Table1[[#This Row],[Stock]]-Table1[[#This Row],[Sale]])</f>
        <v>19</v>
      </c>
      <c r="G416">
        <v>997</v>
      </c>
      <c r="H416">
        <v>2.89</v>
      </c>
      <c r="J416" s="1"/>
    </row>
    <row r="417" spans="2:10" x14ac:dyDescent="0.3">
      <c r="B417" s="1">
        <v>42060</v>
      </c>
      <c r="C417">
        <v>2</v>
      </c>
      <c r="D417">
        <f>WEEKNUM(Table1[[#This Row],[Date]])</f>
        <v>9</v>
      </c>
      <c r="E417">
        <v>18</v>
      </c>
      <c r="F417">
        <f>Table1[[#This Row],[Sale]]+MAX(0, G416-Table1[[#This Row],[Stock]]-Table1[[#This Row],[Sale]])</f>
        <v>18</v>
      </c>
      <c r="G417">
        <v>1075</v>
      </c>
      <c r="H417">
        <v>2.89</v>
      </c>
      <c r="J417" s="1"/>
    </row>
    <row r="418" spans="2:10" x14ac:dyDescent="0.3">
      <c r="B418" s="1">
        <v>42061</v>
      </c>
      <c r="C418">
        <v>2</v>
      </c>
      <c r="D418">
        <f>WEEKNUM(Table1[[#This Row],[Date]])</f>
        <v>9</v>
      </c>
      <c r="E418">
        <v>37</v>
      </c>
      <c r="F418">
        <f>Table1[[#This Row],[Sale]]+MAX(0, G417-Table1[[#This Row],[Stock]]-Table1[[#This Row],[Sale]])</f>
        <v>37</v>
      </c>
      <c r="G418">
        <v>1134</v>
      </c>
      <c r="H418">
        <v>2.89</v>
      </c>
      <c r="J418" s="1"/>
    </row>
    <row r="419" spans="2:10" x14ac:dyDescent="0.3">
      <c r="B419" s="1">
        <v>42062</v>
      </c>
      <c r="C419">
        <v>2</v>
      </c>
      <c r="D419">
        <f>WEEKNUM(Table1[[#This Row],[Date]])</f>
        <v>9</v>
      </c>
      <c r="E419">
        <v>50</v>
      </c>
      <c r="F419">
        <f>Table1[[#This Row],[Sale]]+MAX(0, G418-Table1[[#This Row],[Stock]]-Table1[[#This Row],[Sale]])</f>
        <v>50</v>
      </c>
      <c r="G419">
        <v>1084</v>
      </c>
      <c r="H419">
        <v>2.89</v>
      </c>
      <c r="J419" s="1"/>
    </row>
    <row r="420" spans="2:10" x14ac:dyDescent="0.3">
      <c r="B420" s="1">
        <v>42063</v>
      </c>
      <c r="C420">
        <v>2</v>
      </c>
      <c r="D420">
        <f>WEEKNUM(Table1[[#This Row],[Date]])</f>
        <v>9</v>
      </c>
      <c r="E420">
        <v>127</v>
      </c>
      <c r="F420">
        <f>Table1[[#This Row],[Sale]]+MAX(0, G419-Table1[[#This Row],[Stock]]-Table1[[#This Row],[Sale]])</f>
        <v>127</v>
      </c>
      <c r="G420">
        <v>957</v>
      </c>
      <c r="H420">
        <v>2.89</v>
      </c>
      <c r="J420" s="1"/>
    </row>
    <row r="421" spans="2:10" x14ac:dyDescent="0.3">
      <c r="B421" s="1">
        <v>42064</v>
      </c>
      <c r="C421">
        <v>2</v>
      </c>
      <c r="D421">
        <f>WEEKNUM(Table1[[#This Row],[Date]])</f>
        <v>10</v>
      </c>
      <c r="E421">
        <v>123</v>
      </c>
      <c r="F421">
        <f>Table1[[#This Row],[Sale]]+MAX(0, G420-Table1[[#This Row],[Stock]]-Table1[[#This Row],[Sale]])</f>
        <v>123</v>
      </c>
      <c r="G421">
        <v>834</v>
      </c>
      <c r="H421">
        <v>2.89</v>
      </c>
      <c r="J421" s="1"/>
    </row>
    <row r="422" spans="2:10" x14ac:dyDescent="0.3">
      <c r="B422" s="1">
        <v>42065</v>
      </c>
      <c r="C422">
        <v>2</v>
      </c>
      <c r="D422">
        <f>WEEKNUM(Table1[[#This Row],[Date]])</f>
        <v>10</v>
      </c>
      <c r="E422">
        <v>44</v>
      </c>
      <c r="F422">
        <f>Table1[[#This Row],[Sale]]+MAX(0, G421-Table1[[#This Row],[Stock]]-Table1[[#This Row],[Sale]])</f>
        <v>45</v>
      </c>
      <c r="G422">
        <v>789</v>
      </c>
      <c r="H422">
        <v>2.89</v>
      </c>
      <c r="J422" s="1"/>
    </row>
    <row r="423" spans="2:10" x14ac:dyDescent="0.3">
      <c r="B423" s="1">
        <v>42066</v>
      </c>
      <c r="C423">
        <v>2</v>
      </c>
      <c r="D423">
        <f>WEEKNUM(Table1[[#This Row],[Date]])</f>
        <v>10</v>
      </c>
      <c r="E423">
        <v>22</v>
      </c>
      <c r="F423">
        <f>Table1[[#This Row],[Sale]]+MAX(0, G422-Table1[[#This Row],[Stock]]-Table1[[#This Row],[Sale]])</f>
        <v>22</v>
      </c>
      <c r="G423">
        <v>767</v>
      </c>
      <c r="H423">
        <v>2.89</v>
      </c>
      <c r="J423" s="1"/>
    </row>
    <row r="424" spans="2:10" x14ac:dyDescent="0.3">
      <c r="B424" s="1">
        <v>42067</v>
      </c>
      <c r="C424">
        <v>2</v>
      </c>
      <c r="D424">
        <f>WEEKNUM(Table1[[#This Row],[Date]])</f>
        <v>10</v>
      </c>
      <c r="E424">
        <v>31</v>
      </c>
      <c r="F424">
        <f>Table1[[#This Row],[Sale]]+MAX(0, G423-Table1[[#This Row],[Stock]]-Table1[[#This Row],[Sale]])</f>
        <v>31</v>
      </c>
      <c r="G424">
        <v>736</v>
      </c>
      <c r="H424">
        <v>2.89</v>
      </c>
      <c r="J424" s="1"/>
    </row>
    <row r="425" spans="2:10" x14ac:dyDescent="0.3">
      <c r="B425" s="1">
        <v>42068</v>
      </c>
      <c r="C425">
        <v>2</v>
      </c>
      <c r="D425">
        <f>WEEKNUM(Table1[[#This Row],[Date]])</f>
        <v>10</v>
      </c>
      <c r="E425">
        <v>22</v>
      </c>
      <c r="F425">
        <f>Table1[[#This Row],[Sale]]+MAX(0, G424-Table1[[#This Row],[Stock]]-Table1[[#This Row],[Sale]])</f>
        <v>22</v>
      </c>
      <c r="G425">
        <v>714</v>
      </c>
      <c r="H425">
        <v>2.89</v>
      </c>
      <c r="J425" s="1"/>
    </row>
    <row r="426" spans="2:10" x14ac:dyDescent="0.3">
      <c r="B426" s="1">
        <v>42069</v>
      </c>
      <c r="C426">
        <v>2</v>
      </c>
      <c r="D426">
        <f>WEEKNUM(Table1[[#This Row],[Date]])</f>
        <v>10</v>
      </c>
      <c r="E426">
        <v>40</v>
      </c>
      <c r="F426">
        <f>Table1[[#This Row],[Sale]]+MAX(0, G425-Table1[[#This Row],[Stock]]-Table1[[#This Row],[Sale]])</f>
        <v>40</v>
      </c>
      <c r="G426">
        <v>674</v>
      </c>
      <c r="H426">
        <v>2.89</v>
      </c>
      <c r="J426" s="1"/>
    </row>
    <row r="427" spans="2:10" x14ac:dyDescent="0.3">
      <c r="B427" s="1">
        <v>42070</v>
      </c>
      <c r="C427">
        <v>2</v>
      </c>
      <c r="D427">
        <f>WEEKNUM(Table1[[#This Row],[Date]])</f>
        <v>10</v>
      </c>
      <c r="E427">
        <v>62</v>
      </c>
      <c r="F427">
        <f>Table1[[#This Row],[Sale]]+MAX(0, G426-Table1[[#This Row],[Stock]]-Table1[[#This Row],[Sale]])</f>
        <v>62</v>
      </c>
      <c r="G427">
        <v>612</v>
      </c>
      <c r="H427">
        <v>2.89</v>
      </c>
      <c r="J427" s="1"/>
    </row>
    <row r="428" spans="2:10" x14ac:dyDescent="0.3">
      <c r="B428" s="1">
        <v>42071</v>
      </c>
      <c r="C428">
        <v>2</v>
      </c>
      <c r="D428">
        <f>WEEKNUM(Table1[[#This Row],[Date]])</f>
        <v>11</v>
      </c>
      <c r="E428">
        <v>59</v>
      </c>
      <c r="F428">
        <f>Table1[[#This Row],[Sale]]+MAX(0, G427-Table1[[#This Row],[Stock]]-Table1[[#This Row],[Sale]])</f>
        <v>59</v>
      </c>
      <c r="G428">
        <v>553</v>
      </c>
      <c r="H428">
        <v>2.89</v>
      </c>
      <c r="J428" s="1"/>
    </row>
    <row r="429" spans="2:10" x14ac:dyDescent="0.3">
      <c r="B429" s="1">
        <v>42072</v>
      </c>
      <c r="C429">
        <v>2</v>
      </c>
      <c r="D429">
        <f>WEEKNUM(Table1[[#This Row],[Date]])</f>
        <v>11</v>
      </c>
      <c r="E429">
        <v>28</v>
      </c>
      <c r="F429">
        <f>Table1[[#This Row],[Sale]]+MAX(0, G428-Table1[[#This Row],[Stock]]-Table1[[#This Row],[Sale]])</f>
        <v>28</v>
      </c>
      <c r="G429">
        <v>525</v>
      </c>
      <c r="H429">
        <v>2.89</v>
      </c>
      <c r="J429" s="1"/>
    </row>
    <row r="430" spans="2:10" x14ac:dyDescent="0.3">
      <c r="B430" s="1">
        <v>42073</v>
      </c>
      <c r="C430">
        <v>2</v>
      </c>
      <c r="D430">
        <f>WEEKNUM(Table1[[#This Row],[Date]])</f>
        <v>11</v>
      </c>
      <c r="E430">
        <v>68</v>
      </c>
      <c r="F430">
        <f>Table1[[#This Row],[Sale]]+MAX(0, G429-Table1[[#This Row],[Stock]]-Table1[[#This Row],[Sale]])</f>
        <v>68</v>
      </c>
      <c r="G430">
        <v>458</v>
      </c>
      <c r="H430">
        <v>1.49</v>
      </c>
      <c r="J430" s="1"/>
    </row>
    <row r="431" spans="2:10" x14ac:dyDescent="0.3">
      <c r="B431" s="1">
        <v>42074</v>
      </c>
      <c r="C431">
        <v>2</v>
      </c>
      <c r="D431">
        <f>WEEKNUM(Table1[[#This Row],[Date]])</f>
        <v>11</v>
      </c>
      <c r="E431">
        <v>73</v>
      </c>
      <c r="F431">
        <f>Table1[[#This Row],[Sale]]+MAX(0, G430-Table1[[#This Row],[Stock]]-Table1[[#This Row],[Sale]])</f>
        <v>73</v>
      </c>
      <c r="G431">
        <v>385</v>
      </c>
      <c r="H431">
        <v>1.49</v>
      </c>
      <c r="J431" s="1"/>
    </row>
    <row r="432" spans="2:10" x14ac:dyDescent="0.3">
      <c r="B432" s="1">
        <v>42075</v>
      </c>
      <c r="C432">
        <v>2</v>
      </c>
      <c r="D432">
        <f>WEEKNUM(Table1[[#This Row],[Date]])</f>
        <v>11</v>
      </c>
      <c r="E432">
        <v>87</v>
      </c>
      <c r="F432">
        <f>Table1[[#This Row],[Sale]]+MAX(0, G431-Table1[[#This Row],[Stock]]-Table1[[#This Row],[Sale]])</f>
        <v>87</v>
      </c>
      <c r="G432">
        <v>298</v>
      </c>
      <c r="H432">
        <v>1.49</v>
      </c>
      <c r="J432" s="1"/>
    </row>
    <row r="433" spans="2:10" x14ac:dyDescent="0.3">
      <c r="B433" s="1">
        <v>42076</v>
      </c>
      <c r="C433">
        <v>2</v>
      </c>
      <c r="D433">
        <f>WEEKNUM(Table1[[#This Row],[Date]])</f>
        <v>11</v>
      </c>
      <c r="E433">
        <v>175</v>
      </c>
      <c r="F433">
        <f>Table1[[#This Row],[Sale]]+MAX(0, G432-Table1[[#This Row],[Stock]]-Table1[[#This Row],[Sale]])</f>
        <v>175</v>
      </c>
      <c r="G433">
        <v>1878</v>
      </c>
      <c r="H433">
        <v>1.29</v>
      </c>
      <c r="J433" s="1"/>
    </row>
    <row r="434" spans="2:10" x14ac:dyDescent="0.3">
      <c r="B434" s="1">
        <v>42077</v>
      </c>
      <c r="C434">
        <v>2</v>
      </c>
      <c r="D434">
        <f>WEEKNUM(Table1[[#This Row],[Date]])</f>
        <v>11</v>
      </c>
      <c r="E434">
        <v>300</v>
      </c>
      <c r="F434">
        <f>Table1[[#This Row],[Sale]]+MAX(0, G433-Table1[[#This Row],[Stock]]-Table1[[#This Row],[Sale]])</f>
        <v>303</v>
      </c>
      <c r="G434">
        <v>1575</v>
      </c>
      <c r="H434">
        <v>1.29</v>
      </c>
      <c r="J434" s="1"/>
    </row>
    <row r="435" spans="2:10" x14ac:dyDescent="0.3">
      <c r="B435" s="1">
        <v>42078</v>
      </c>
      <c r="C435">
        <v>2</v>
      </c>
      <c r="D435">
        <f>WEEKNUM(Table1[[#This Row],[Date]])</f>
        <v>12</v>
      </c>
      <c r="E435">
        <v>196</v>
      </c>
      <c r="F435">
        <f>Table1[[#This Row],[Sale]]+MAX(0, G434-Table1[[#This Row],[Stock]]-Table1[[#This Row],[Sale]])</f>
        <v>196</v>
      </c>
      <c r="G435">
        <v>1379</v>
      </c>
      <c r="H435">
        <v>1.29</v>
      </c>
      <c r="J435" s="1"/>
    </row>
    <row r="436" spans="2:10" x14ac:dyDescent="0.3">
      <c r="B436" s="1">
        <v>42079</v>
      </c>
      <c r="C436">
        <v>2</v>
      </c>
      <c r="D436">
        <f>WEEKNUM(Table1[[#This Row],[Date]])</f>
        <v>12</v>
      </c>
      <c r="E436">
        <v>123</v>
      </c>
      <c r="F436">
        <f>Table1[[#This Row],[Sale]]+MAX(0, G435-Table1[[#This Row],[Stock]]-Table1[[#This Row],[Sale]])</f>
        <v>123</v>
      </c>
      <c r="G436">
        <v>1256</v>
      </c>
      <c r="H436">
        <v>1.29</v>
      </c>
      <c r="J436" s="1"/>
    </row>
    <row r="437" spans="2:10" x14ac:dyDescent="0.3">
      <c r="B437" s="1">
        <v>42080</v>
      </c>
      <c r="C437">
        <v>2</v>
      </c>
      <c r="D437">
        <f>WEEKNUM(Table1[[#This Row],[Date]])</f>
        <v>12</v>
      </c>
      <c r="E437">
        <v>168</v>
      </c>
      <c r="F437">
        <f>Table1[[#This Row],[Sale]]+MAX(0, G436-Table1[[#This Row],[Stock]]-Table1[[#This Row],[Sale]])</f>
        <v>168</v>
      </c>
      <c r="G437">
        <v>1088</v>
      </c>
      <c r="H437">
        <v>1.29</v>
      </c>
      <c r="J437" s="1"/>
    </row>
    <row r="438" spans="2:10" x14ac:dyDescent="0.3">
      <c r="B438" s="1">
        <v>42081</v>
      </c>
      <c r="C438">
        <v>2</v>
      </c>
      <c r="D438">
        <f>WEEKNUM(Table1[[#This Row],[Date]])</f>
        <v>12</v>
      </c>
      <c r="E438">
        <v>209</v>
      </c>
      <c r="F438">
        <f>Table1[[#This Row],[Sale]]+MAX(0, G437-Table1[[#This Row],[Stock]]-Table1[[#This Row],[Sale]])</f>
        <v>209</v>
      </c>
      <c r="G438">
        <v>1263</v>
      </c>
      <c r="H438">
        <v>1.29</v>
      </c>
      <c r="J438" s="1"/>
    </row>
    <row r="439" spans="2:10" x14ac:dyDescent="0.3">
      <c r="B439" s="1">
        <v>42082</v>
      </c>
      <c r="C439">
        <v>2</v>
      </c>
      <c r="D439">
        <f>WEEKNUM(Table1[[#This Row],[Date]])</f>
        <v>12</v>
      </c>
      <c r="E439">
        <v>188</v>
      </c>
      <c r="F439">
        <f>Table1[[#This Row],[Sale]]+MAX(0, G438-Table1[[#This Row],[Stock]]-Table1[[#This Row],[Sale]])</f>
        <v>188</v>
      </c>
      <c r="G439">
        <v>1075</v>
      </c>
      <c r="H439">
        <v>1.29</v>
      </c>
      <c r="J439" s="1"/>
    </row>
    <row r="440" spans="2:10" x14ac:dyDescent="0.3">
      <c r="B440" s="1">
        <v>42083</v>
      </c>
      <c r="C440">
        <v>2</v>
      </c>
      <c r="D440">
        <f>WEEKNUM(Table1[[#This Row],[Date]])</f>
        <v>12</v>
      </c>
      <c r="E440">
        <v>219</v>
      </c>
      <c r="F440">
        <f>Table1[[#This Row],[Sale]]+MAX(0, G439-Table1[[#This Row],[Stock]]-Table1[[#This Row],[Sale]])</f>
        <v>219</v>
      </c>
      <c r="G440">
        <v>856</v>
      </c>
      <c r="H440">
        <v>1.29</v>
      </c>
      <c r="J440" s="1"/>
    </row>
    <row r="441" spans="2:10" x14ac:dyDescent="0.3">
      <c r="B441" s="1">
        <v>42084</v>
      </c>
      <c r="C441">
        <v>2</v>
      </c>
      <c r="D441">
        <f>WEEKNUM(Table1[[#This Row],[Date]])</f>
        <v>12</v>
      </c>
      <c r="E441">
        <v>381</v>
      </c>
      <c r="F441">
        <f>Table1[[#This Row],[Sale]]+MAX(0, G440-Table1[[#This Row],[Stock]]-Table1[[#This Row],[Sale]])</f>
        <v>381</v>
      </c>
      <c r="G441">
        <v>475</v>
      </c>
      <c r="H441">
        <v>1.29</v>
      </c>
      <c r="J441" s="1"/>
    </row>
    <row r="442" spans="2:10" x14ac:dyDescent="0.3">
      <c r="B442" s="1">
        <v>42085</v>
      </c>
      <c r="C442">
        <v>2</v>
      </c>
      <c r="D442">
        <f>WEEKNUM(Table1[[#This Row],[Date]])</f>
        <v>13</v>
      </c>
      <c r="E442">
        <v>158</v>
      </c>
      <c r="F442">
        <f>Table1[[#This Row],[Sale]]+MAX(0, G441-Table1[[#This Row],[Stock]]-Table1[[#This Row],[Sale]])</f>
        <v>158</v>
      </c>
      <c r="G442">
        <v>317</v>
      </c>
      <c r="H442">
        <v>1.29</v>
      </c>
      <c r="J442" s="1"/>
    </row>
    <row r="443" spans="2:10" x14ac:dyDescent="0.3">
      <c r="B443" s="1">
        <v>42086</v>
      </c>
      <c r="C443">
        <v>2</v>
      </c>
      <c r="D443">
        <f>WEEKNUM(Table1[[#This Row],[Date]])</f>
        <v>13</v>
      </c>
      <c r="E443">
        <v>12</v>
      </c>
      <c r="F443">
        <f>Table1[[#This Row],[Sale]]+MAX(0, G442-Table1[[#This Row],[Stock]]-Table1[[#This Row],[Sale]])</f>
        <v>13</v>
      </c>
      <c r="G443">
        <v>304</v>
      </c>
      <c r="H443">
        <v>1.49</v>
      </c>
      <c r="J443" s="1"/>
    </row>
    <row r="444" spans="2:10" x14ac:dyDescent="0.3">
      <c r="B444" s="1">
        <v>42087</v>
      </c>
      <c r="C444">
        <v>2</v>
      </c>
      <c r="D444">
        <f>WEEKNUM(Table1[[#This Row],[Date]])</f>
        <v>13</v>
      </c>
      <c r="E444">
        <v>8</v>
      </c>
      <c r="F444">
        <f>Table1[[#This Row],[Sale]]+MAX(0, G443-Table1[[#This Row],[Stock]]-Table1[[#This Row],[Sale]])</f>
        <v>8</v>
      </c>
      <c r="G444">
        <v>296</v>
      </c>
      <c r="H444">
        <v>1.29</v>
      </c>
      <c r="J444" s="1"/>
    </row>
    <row r="445" spans="2:10" x14ac:dyDescent="0.3">
      <c r="B445" s="1">
        <v>42088</v>
      </c>
      <c r="C445">
        <v>2</v>
      </c>
      <c r="D445">
        <f>WEEKNUM(Table1[[#This Row],[Date]])</f>
        <v>13</v>
      </c>
      <c r="E445">
        <v>10</v>
      </c>
      <c r="F445">
        <f>Table1[[#This Row],[Sale]]+MAX(0, G444-Table1[[#This Row],[Stock]]-Table1[[#This Row],[Sale]])</f>
        <v>10</v>
      </c>
      <c r="G445">
        <v>286</v>
      </c>
      <c r="H445">
        <v>1.29</v>
      </c>
      <c r="J445" s="1"/>
    </row>
    <row r="446" spans="2:10" x14ac:dyDescent="0.3">
      <c r="B446" s="1">
        <v>42089</v>
      </c>
      <c r="C446">
        <v>2</v>
      </c>
      <c r="D446">
        <f>WEEKNUM(Table1[[#This Row],[Date]])</f>
        <v>13</v>
      </c>
      <c r="E446">
        <v>88</v>
      </c>
      <c r="F446">
        <f>Table1[[#This Row],[Sale]]+MAX(0, G445-Table1[[#This Row],[Stock]]-Table1[[#This Row],[Sale]])</f>
        <v>88</v>
      </c>
      <c r="G446">
        <v>774</v>
      </c>
      <c r="H446">
        <v>1.29</v>
      </c>
      <c r="J446" s="1"/>
    </row>
    <row r="447" spans="2:10" x14ac:dyDescent="0.3">
      <c r="B447" s="1">
        <v>42090</v>
      </c>
      <c r="C447">
        <v>2</v>
      </c>
      <c r="D447">
        <f>WEEKNUM(Table1[[#This Row],[Date]])</f>
        <v>13</v>
      </c>
      <c r="E447">
        <v>196</v>
      </c>
      <c r="F447">
        <f>Table1[[#This Row],[Sale]]+MAX(0, G446-Table1[[#This Row],[Stock]]-Table1[[#This Row],[Sale]])</f>
        <v>196</v>
      </c>
      <c r="G447">
        <v>770</v>
      </c>
      <c r="H447">
        <v>1.29</v>
      </c>
      <c r="J447" s="1"/>
    </row>
    <row r="448" spans="2:10" x14ac:dyDescent="0.3">
      <c r="B448" s="1">
        <v>42091</v>
      </c>
      <c r="C448">
        <v>2</v>
      </c>
      <c r="D448">
        <f>WEEKNUM(Table1[[#This Row],[Date]])</f>
        <v>13</v>
      </c>
      <c r="E448">
        <v>206</v>
      </c>
      <c r="F448">
        <f>Table1[[#This Row],[Sale]]+MAX(0, G447-Table1[[#This Row],[Stock]]-Table1[[#This Row],[Sale]])</f>
        <v>206</v>
      </c>
      <c r="G448">
        <v>660</v>
      </c>
      <c r="H448">
        <v>1.29</v>
      </c>
      <c r="J448" s="1"/>
    </row>
    <row r="449" spans="2:10" x14ac:dyDescent="0.3">
      <c r="B449" s="1">
        <v>42092</v>
      </c>
      <c r="C449">
        <v>2</v>
      </c>
      <c r="D449">
        <f>WEEKNUM(Table1[[#This Row],[Date]])</f>
        <v>14</v>
      </c>
      <c r="E449">
        <v>83</v>
      </c>
      <c r="F449">
        <f>Table1[[#This Row],[Sale]]+MAX(0, G448-Table1[[#This Row],[Stock]]-Table1[[#This Row],[Sale]])</f>
        <v>83</v>
      </c>
      <c r="G449">
        <v>577</v>
      </c>
      <c r="H449">
        <v>1.29</v>
      </c>
      <c r="J449" s="1"/>
    </row>
    <row r="450" spans="2:10" x14ac:dyDescent="0.3">
      <c r="B450" s="1">
        <v>42093</v>
      </c>
      <c r="C450">
        <v>2</v>
      </c>
      <c r="D450">
        <f>WEEKNUM(Table1[[#This Row],[Date]])</f>
        <v>14</v>
      </c>
      <c r="E450">
        <v>0</v>
      </c>
      <c r="F450">
        <f>Table1[[#This Row],[Sale]]+MAX(0, G449-Table1[[#This Row],[Stock]]-Table1[[#This Row],[Sale]])</f>
        <v>0</v>
      </c>
      <c r="G450">
        <v>673</v>
      </c>
      <c r="H450">
        <v>1.49</v>
      </c>
      <c r="J450" s="1"/>
    </row>
    <row r="451" spans="2:10" x14ac:dyDescent="0.3">
      <c r="B451" s="1">
        <v>42094</v>
      </c>
      <c r="C451">
        <v>2</v>
      </c>
      <c r="D451">
        <f>WEEKNUM(Table1[[#This Row],[Date]])</f>
        <v>14</v>
      </c>
      <c r="E451">
        <v>0</v>
      </c>
      <c r="F451">
        <f>Table1[[#This Row],[Sale]]+MAX(0, G450-Table1[[#This Row],[Stock]]-Table1[[#This Row],[Sale]])</f>
        <v>0</v>
      </c>
      <c r="G451">
        <v>673</v>
      </c>
      <c r="H451">
        <v>1.49</v>
      </c>
      <c r="J451" s="1"/>
    </row>
    <row r="452" spans="2:10" x14ac:dyDescent="0.3">
      <c r="B452" s="1">
        <v>42095</v>
      </c>
      <c r="C452">
        <v>2</v>
      </c>
      <c r="D452">
        <f>WEEKNUM(Table1[[#This Row],[Date]])</f>
        <v>14</v>
      </c>
      <c r="E452">
        <v>27</v>
      </c>
      <c r="F452">
        <f>Table1[[#This Row],[Sale]]+MAX(0, G451-Table1[[#This Row],[Stock]]-Table1[[#This Row],[Sale]])</f>
        <v>27</v>
      </c>
      <c r="G452">
        <v>646</v>
      </c>
      <c r="H452">
        <v>1.49</v>
      </c>
      <c r="J452" s="1"/>
    </row>
    <row r="453" spans="2:10" x14ac:dyDescent="0.3">
      <c r="B453" s="1">
        <v>42096</v>
      </c>
      <c r="C453">
        <v>2</v>
      </c>
      <c r="D453">
        <f>WEEKNUM(Table1[[#This Row],[Date]])</f>
        <v>14</v>
      </c>
      <c r="E453">
        <v>27</v>
      </c>
      <c r="F453">
        <f>Table1[[#This Row],[Sale]]+MAX(0, G452-Table1[[#This Row],[Stock]]-Table1[[#This Row],[Sale]])</f>
        <v>27</v>
      </c>
      <c r="G453">
        <v>1002</v>
      </c>
      <c r="H453">
        <v>1.49</v>
      </c>
      <c r="J453" s="1"/>
    </row>
    <row r="454" spans="2:10" x14ac:dyDescent="0.3">
      <c r="B454" s="1">
        <v>42097</v>
      </c>
      <c r="C454">
        <v>2</v>
      </c>
      <c r="D454">
        <f>WEEKNUM(Table1[[#This Row],[Date]])</f>
        <v>14</v>
      </c>
      <c r="E454">
        <v>54</v>
      </c>
      <c r="F454">
        <f>Table1[[#This Row],[Sale]]+MAX(0, G453-Table1[[#This Row],[Stock]]-Table1[[#This Row],[Sale]])</f>
        <v>54</v>
      </c>
      <c r="G454">
        <v>1044</v>
      </c>
      <c r="H454">
        <v>1.49</v>
      </c>
      <c r="J454" s="1"/>
    </row>
    <row r="455" spans="2:10" x14ac:dyDescent="0.3">
      <c r="B455" s="1">
        <v>42098</v>
      </c>
      <c r="C455">
        <v>2</v>
      </c>
      <c r="D455">
        <f>WEEKNUM(Table1[[#This Row],[Date]])</f>
        <v>14</v>
      </c>
      <c r="E455">
        <v>136</v>
      </c>
      <c r="F455">
        <f>Table1[[#This Row],[Sale]]+MAX(0, G454-Table1[[#This Row],[Stock]]-Table1[[#This Row],[Sale]])</f>
        <v>136</v>
      </c>
      <c r="G455">
        <v>908</v>
      </c>
      <c r="H455">
        <v>1.49</v>
      </c>
      <c r="J455" s="1"/>
    </row>
    <row r="456" spans="2:10" x14ac:dyDescent="0.3">
      <c r="B456" s="1">
        <v>42099</v>
      </c>
      <c r="C456">
        <v>2</v>
      </c>
      <c r="D456">
        <f>WEEKNUM(Table1[[#This Row],[Date]])</f>
        <v>15</v>
      </c>
      <c r="E456">
        <v>55</v>
      </c>
      <c r="F456">
        <f>Table1[[#This Row],[Sale]]+MAX(0, G455-Table1[[#This Row],[Stock]]-Table1[[#This Row],[Sale]])</f>
        <v>55</v>
      </c>
      <c r="G456">
        <v>853</v>
      </c>
      <c r="H456">
        <v>1.49</v>
      </c>
      <c r="J456" s="1"/>
    </row>
    <row r="457" spans="2:10" x14ac:dyDescent="0.3">
      <c r="B457" s="1">
        <v>42100</v>
      </c>
      <c r="C457">
        <v>2</v>
      </c>
      <c r="D457">
        <f>WEEKNUM(Table1[[#This Row],[Date]])</f>
        <v>15</v>
      </c>
      <c r="E457">
        <v>22</v>
      </c>
      <c r="F457">
        <f>Table1[[#This Row],[Sale]]+MAX(0, G456-Table1[[#This Row],[Stock]]-Table1[[#This Row],[Sale]])</f>
        <v>22</v>
      </c>
      <c r="G457">
        <v>831</v>
      </c>
      <c r="H457">
        <v>1.49</v>
      </c>
      <c r="J457" s="1"/>
    </row>
    <row r="458" spans="2:10" x14ac:dyDescent="0.3">
      <c r="B458" s="1">
        <v>42101</v>
      </c>
      <c r="C458">
        <v>2</v>
      </c>
      <c r="D458">
        <f>WEEKNUM(Table1[[#This Row],[Date]])</f>
        <v>15</v>
      </c>
      <c r="E458">
        <v>30</v>
      </c>
      <c r="F458">
        <f>Table1[[#This Row],[Sale]]+MAX(0, G457-Table1[[#This Row],[Stock]]-Table1[[#This Row],[Sale]])</f>
        <v>30</v>
      </c>
      <c r="G458">
        <v>801</v>
      </c>
      <c r="H458">
        <v>1.49</v>
      </c>
      <c r="J458" s="1"/>
    </row>
    <row r="459" spans="2:10" x14ac:dyDescent="0.3">
      <c r="B459" s="1">
        <v>42102</v>
      </c>
      <c r="C459">
        <v>2</v>
      </c>
      <c r="D459">
        <f>WEEKNUM(Table1[[#This Row],[Date]])</f>
        <v>15</v>
      </c>
      <c r="E459">
        <v>30</v>
      </c>
      <c r="F459">
        <f>Table1[[#This Row],[Sale]]+MAX(0, G458-Table1[[#This Row],[Stock]]-Table1[[#This Row],[Sale]])</f>
        <v>30</v>
      </c>
      <c r="G459">
        <v>771</v>
      </c>
      <c r="H459">
        <v>1.49</v>
      </c>
      <c r="J459" s="1"/>
    </row>
    <row r="460" spans="2:10" x14ac:dyDescent="0.3">
      <c r="B460" s="1">
        <v>42103</v>
      </c>
      <c r="C460">
        <v>2</v>
      </c>
      <c r="D460">
        <f>WEEKNUM(Table1[[#This Row],[Date]])</f>
        <v>15</v>
      </c>
      <c r="E460">
        <v>30</v>
      </c>
      <c r="F460">
        <f>Table1[[#This Row],[Sale]]+MAX(0, G459-Table1[[#This Row],[Stock]]-Table1[[#This Row],[Sale]])</f>
        <v>30</v>
      </c>
      <c r="G460">
        <v>930</v>
      </c>
      <c r="H460">
        <v>1.49</v>
      </c>
      <c r="J460" s="1"/>
    </row>
    <row r="461" spans="2:10" x14ac:dyDescent="0.3">
      <c r="B461" s="1">
        <v>42104</v>
      </c>
      <c r="C461">
        <v>2</v>
      </c>
      <c r="D461">
        <f>WEEKNUM(Table1[[#This Row],[Date]])</f>
        <v>15</v>
      </c>
      <c r="E461">
        <v>44</v>
      </c>
      <c r="F461">
        <f>Table1[[#This Row],[Sale]]+MAX(0, G460-Table1[[#This Row],[Stock]]-Table1[[#This Row],[Sale]])</f>
        <v>44</v>
      </c>
      <c r="G461">
        <v>1078</v>
      </c>
      <c r="H461">
        <v>1.49</v>
      </c>
      <c r="J461" s="1"/>
    </row>
    <row r="462" spans="2:10" x14ac:dyDescent="0.3">
      <c r="B462" s="1">
        <v>42105</v>
      </c>
      <c r="C462">
        <v>2</v>
      </c>
      <c r="D462">
        <f>WEEKNUM(Table1[[#This Row],[Date]])</f>
        <v>15</v>
      </c>
      <c r="E462">
        <v>39</v>
      </c>
      <c r="F462">
        <f>Table1[[#This Row],[Sale]]+MAX(0, G461-Table1[[#This Row],[Stock]]-Table1[[#This Row],[Sale]])</f>
        <v>39</v>
      </c>
      <c r="G462">
        <v>1423</v>
      </c>
      <c r="H462">
        <v>1.49</v>
      </c>
      <c r="J462" s="1"/>
    </row>
    <row r="463" spans="2:10" x14ac:dyDescent="0.3">
      <c r="B463" s="1">
        <v>42106</v>
      </c>
      <c r="C463">
        <v>2</v>
      </c>
      <c r="D463">
        <f>WEEKNUM(Table1[[#This Row],[Date]])</f>
        <v>16</v>
      </c>
      <c r="E463">
        <v>57</v>
      </c>
      <c r="F463">
        <f>Table1[[#This Row],[Sale]]+MAX(0, G462-Table1[[#This Row],[Stock]]-Table1[[#This Row],[Sale]])</f>
        <v>57</v>
      </c>
      <c r="G463">
        <v>1366</v>
      </c>
      <c r="H463">
        <v>1.49</v>
      </c>
      <c r="J463" s="1"/>
    </row>
    <row r="464" spans="2:10" x14ac:dyDescent="0.3">
      <c r="B464" s="1">
        <v>42107</v>
      </c>
      <c r="C464">
        <v>2</v>
      </c>
      <c r="D464">
        <f>WEEKNUM(Table1[[#This Row],[Date]])</f>
        <v>16</v>
      </c>
      <c r="E464">
        <v>30</v>
      </c>
      <c r="F464">
        <f>Table1[[#This Row],[Sale]]+MAX(0, G463-Table1[[#This Row],[Stock]]-Table1[[#This Row],[Sale]])</f>
        <v>30</v>
      </c>
      <c r="G464">
        <v>1336</v>
      </c>
      <c r="H464">
        <v>1.49</v>
      </c>
      <c r="J464" s="1"/>
    </row>
    <row r="465" spans="2:10" x14ac:dyDescent="0.3">
      <c r="B465" s="1">
        <v>42108</v>
      </c>
      <c r="C465">
        <v>2</v>
      </c>
      <c r="D465">
        <f>WEEKNUM(Table1[[#This Row],[Date]])</f>
        <v>16</v>
      </c>
      <c r="E465">
        <v>47</v>
      </c>
      <c r="F465">
        <f>Table1[[#This Row],[Sale]]+MAX(0, G464-Table1[[#This Row],[Stock]]-Table1[[#This Row],[Sale]])</f>
        <v>47</v>
      </c>
      <c r="G465">
        <v>1385</v>
      </c>
      <c r="H465">
        <v>1.49</v>
      </c>
      <c r="J465" s="1"/>
    </row>
    <row r="466" spans="2:10" x14ac:dyDescent="0.3">
      <c r="B466" s="1">
        <v>42109</v>
      </c>
      <c r="C466">
        <v>2</v>
      </c>
      <c r="D466">
        <f>WEEKNUM(Table1[[#This Row],[Date]])</f>
        <v>16</v>
      </c>
      <c r="E466">
        <v>74</v>
      </c>
      <c r="F466">
        <f>Table1[[#This Row],[Sale]]+MAX(0, G465-Table1[[#This Row],[Stock]]-Table1[[#This Row],[Sale]])</f>
        <v>74</v>
      </c>
      <c r="G466">
        <v>1311</v>
      </c>
      <c r="H466">
        <v>1.49</v>
      </c>
      <c r="J466" s="1"/>
    </row>
    <row r="467" spans="2:10" x14ac:dyDescent="0.3">
      <c r="B467" s="1">
        <v>42110</v>
      </c>
      <c r="C467">
        <v>2</v>
      </c>
      <c r="D467">
        <f>WEEKNUM(Table1[[#This Row],[Date]])</f>
        <v>16</v>
      </c>
      <c r="E467">
        <v>114</v>
      </c>
      <c r="F467">
        <f>Table1[[#This Row],[Sale]]+MAX(0, G466-Table1[[#This Row],[Stock]]-Table1[[#This Row],[Sale]])</f>
        <v>115</v>
      </c>
      <c r="G467">
        <v>1196</v>
      </c>
      <c r="H467">
        <v>1.39</v>
      </c>
      <c r="J467" s="1"/>
    </row>
    <row r="468" spans="2:10" x14ac:dyDescent="0.3">
      <c r="B468" s="1">
        <v>42111</v>
      </c>
      <c r="C468">
        <v>2</v>
      </c>
      <c r="D468">
        <f>WEEKNUM(Table1[[#This Row],[Date]])</f>
        <v>16</v>
      </c>
      <c r="E468">
        <v>40</v>
      </c>
      <c r="F468">
        <f>Table1[[#This Row],[Sale]]+MAX(0, G467-Table1[[#This Row],[Stock]]-Table1[[#This Row],[Sale]])</f>
        <v>40</v>
      </c>
      <c r="G468">
        <v>1156</v>
      </c>
      <c r="H468">
        <v>1.39</v>
      </c>
      <c r="J468" s="1"/>
    </row>
    <row r="469" spans="2:10" x14ac:dyDescent="0.3">
      <c r="B469" s="1">
        <v>42112</v>
      </c>
      <c r="C469">
        <v>2</v>
      </c>
      <c r="D469">
        <f>WEEKNUM(Table1[[#This Row],[Date]])</f>
        <v>16</v>
      </c>
      <c r="E469">
        <v>62</v>
      </c>
      <c r="F469">
        <f>Table1[[#This Row],[Sale]]+MAX(0, G468-Table1[[#This Row],[Stock]]-Table1[[#This Row],[Sale]])</f>
        <v>62</v>
      </c>
      <c r="G469">
        <v>1094</v>
      </c>
      <c r="H469">
        <v>1.39</v>
      </c>
      <c r="J469" s="1"/>
    </row>
    <row r="470" spans="2:10" x14ac:dyDescent="0.3">
      <c r="B470" s="1">
        <v>42113</v>
      </c>
      <c r="C470">
        <v>2</v>
      </c>
      <c r="D470">
        <f>WEEKNUM(Table1[[#This Row],[Date]])</f>
        <v>17</v>
      </c>
      <c r="E470">
        <v>62</v>
      </c>
      <c r="F470">
        <f>Table1[[#This Row],[Sale]]+MAX(0, G469-Table1[[#This Row],[Stock]]-Table1[[#This Row],[Sale]])</f>
        <v>62</v>
      </c>
      <c r="G470">
        <v>1032</v>
      </c>
      <c r="H470">
        <v>1.39</v>
      </c>
      <c r="J470" s="1"/>
    </row>
    <row r="471" spans="2:10" x14ac:dyDescent="0.3">
      <c r="B471" s="1">
        <v>42114</v>
      </c>
      <c r="C471">
        <v>2</v>
      </c>
      <c r="D471">
        <f>WEEKNUM(Table1[[#This Row],[Date]])</f>
        <v>17</v>
      </c>
      <c r="E471">
        <v>135</v>
      </c>
      <c r="F471">
        <f>Table1[[#This Row],[Sale]]+MAX(0, G470-Table1[[#This Row],[Stock]]-Table1[[#This Row],[Sale]])</f>
        <v>135</v>
      </c>
      <c r="G471">
        <v>897</v>
      </c>
      <c r="H471">
        <v>1.39</v>
      </c>
      <c r="J471" s="1"/>
    </row>
    <row r="472" spans="2:10" x14ac:dyDescent="0.3">
      <c r="B472" s="1">
        <v>42115</v>
      </c>
      <c r="C472">
        <v>2</v>
      </c>
      <c r="D472">
        <f>WEEKNUM(Table1[[#This Row],[Date]])</f>
        <v>17</v>
      </c>
      <c r="E472">
        <v>175</v>
      </c>
      <c r="F472">
        <f>Table1[[#This Row],[Sale]]+MAX(0, G471-Table1[[#This Row],[Stock]]-Table1[[#This Row],[Sale]])</f>
        <v>175</v>
      </c>
      <c r="G472">
        <v>722</v>
      </c>
      <c r="H472">
        <v>1.39</v>
      </c>
      <c r="J472" s="1"/>
    </row>
    <row r="473" spans="2:10" x14ac:dyDescent="0.3">
      <c r="B473" s="1">
        <v>42116</v>
      </c>
      <c r="C473">
        <v>2</v>
      </c>
      <c r="D473">
        <f>WEEKNUM(Table1[[#This Row],[Date]])</f>
        <v>17</v>
      </c>
      <c r="E473">
        <v>82</v>
      </c>
      <c r="F473">
        <f>Table1[[#This Row],[Sale]]+MAX(0, G472-Table1[[#This Row],[Stock]]-Table1[[#This Row],[Sale]])</f>
        <v>82</v>
      </c>
      <c r="G473">
        <v>736</v>
      </c>
      <c r="H473">
        <v>1.39</v>
      </c>
      <c r="J473" s="1"/>
    </row>
    <row r="474" spans="2:10" x14ac:dyDescent="0.3">
      <c r="B474" s="1">
        <v>42117</v>
      </c>
      <c r="C474">
        <v>2</v>
      </c>
      <c r="D474">
        <f>WEEKNUM(Table1[[#This Row],[Date]])</f>
        <v>17</v>
      </c>
      <c r="E474">
        <v>62</v>
      </c>
      <c r="F474">
        <f>Table1[[#This Row],[Sale]]+MAX(0, G473-Table1[[#This Row],[Stock]]-Table1[[#This Row],[Sale]])</f>
        <v>62</v>
      </c>
      <c r="G474">
        <v>674</v>
      </c>
      <c r="H474">
        <v>1.4</v>
      </c>
      <c r="J474" s="1"/>
    </row>
    <row r="475" spans="2:10" x14ac:dyDescent="0.3">
      <c r="B475" s="1">
        <v>42118</v>
      </c>
      <c r="C475">
        <v>2</v>
      </c>
      <c r="D475">
        <f>WEEKNUM(Table1[[#This Row],[Date]])</f>
        <v>17</v>
      </c>
      <c r="E475">
        <v>88</v>
      </c>
      <c r="F475">
        <f>Table1[[#This Row],[Sale]]+MAX(0, G474-Table1[[#This Row],[Stock]]-Table1[[#This Row],[Sale]])</f>
        <v>88</v>
      </c>
      <c r="G475">
        <v>586</v>
      </c>
      <c r="H475">
        <v>1.4</v>
      </c>
      <c r="J475" s="1"/>
    </row>
    <row r="476" spans="2:10" x14ac:dyDescent="0.3">
      <c r="B476" s="1">
        <v>42119</v>
      </c>
      <c r="C476">
        <v>2</v>
      </c>
      <c r="D476">
        <f>WEEKNUM(Table1[[#This Row],[Date]])</f>
        <v>17</v>
      </c>
      <c r="E476">
        <v>152</v>
      </c>
      <c r="F476">
        <f>Table1[[#This Row],[Sale]]+MAX(0, G475-Table1[[#This Row],[Stock]]-Table1[[#This Row],[Sale]])</f>
        <v>152</v>
      </c>
      <c r="G476">
        <v>434</v>
      </c>
      <c r="H476">
        <v>1.4</v>
      </c>
      <c r="J476" s="1"/>
    </row>
    <row r="477" spans="2:10" x14ac:dyDescent="0.3">
      <c r="B477" s="1">
        <v>42120</v>
      </c>
      <c r="C477">
        <v>2</v>
      </c>
      <c r="D477">
        <f>WEEKNUM(Table1[[#This Row],[Date]])</f>
        <v>18</v>
      </c>
      <c r="E477">
        <v>64</v>
      </c>
      <c r="F477">
        <f>Table1[[#This Row],[Sale]]+MAX(0, G476-Table1[[#This Row],[Stock]]-Table1[[#This Row],[Sale]])</f>
        <v>64</v>
      </c>
      <c r="G477">
        <v>370</v>
      </c>
      <c r="H477">
        <v>1.4</v>
      </c>
      <c r="J477" s="1"/>
    </row>
    <row r="478" spans="2:10" x14ac:dyDescent="0.3">
      <c r="B478" s="1">
        <v>42121</v>
      </c>
      <c r="C478">
        <v>2</v>
      </c>
      <c r="D478">
        <f>WEEKNUM(Table1[[#This Row],[Date]])</f>
        <v>18</v>
      </c>
      <c r="E478">
        <v>67</v>
      </c>
      <c r="F478">
        <f>Table1[[#This Row],[Sale]]+MAX(0, G477-Table1[[#This Row],[Stock]]-Table1[[#This Row],[Sale]])</f>
        <v>67</v>
      </c>
      <c r="G478">
        <v>591</v>
      </c>
      <c r="H478">
        <v>1.4</v>
      </c>
      <c r="J478" s="1"/>
    </row>
    <row r="479" spans="2:10" x14ac:dyDescent="0.3">
      <c r="B479" s="1">
        <v>42122</v>
      </c>
      <c r="C479">
        <v>2</v>
      </c>
      <c r="D479">
        <f>WEEKNUM(Table1[[#This Row],[Date]])</f>
        <v>18</v>
      </c>
      <c r="E479">
        <v>73</v>
      </c>
      <c r="F479">
        <f>Table1[[#This Row],[Sale]]+MAX(0, G478-Table1[[#This Row],[Stock]]-Table1[[#This Row],[Sale]])</f>
        <v>73</v>
      </c>
      <c r="G479">
        <v>806</v>
      </c>
      <c r="H479">
        <v>1.39</v>
      </c>
      <c r="J479" s="1"/>
    </row>
    <row r="480" spans="2:10" x14ac:dyDescent="0.3">
      <c r="B480" s="1">
        <v>42123</v>
      </c>
      <c r="C480">
        <v>2</v>
      </c>
      <c r="D480">
        <f>WEEKNUM(Table1[[#This Row],[Date]])</f>
        <v>18</v>
      </c>
      <c r="E480">
        <v>130</v>
      </c>
      <c r="F480">
        <f>Table1[[#This Row],[Sale]]+MAX(0, G479-Table1[[#This Row],[Stock]]-Table1[[#This Row],[Sale]])</f>
        <v>130</v>
      </c>
      <c r="G480">
        <v>676</v>
      </c>
      <c r="H480">
        <v>1.39</v>
      </c>
      <c r="J480" s="1"/>
    </row>
    <row r="481" spans="2:10" x14ac:dyDescent="0.3">
      <c r="B481" s="1">
        <v>42124</v>
      </c>
      <c r="C481">
        <v>2</v>
      </c>
      <c r="D481">
        <f>WEEKNUM(Table1[[#This Row],[Date]])</f>
        <v>18</v>
      </c>
      <c r="E481">
        <v>115</v>
      </c>
      <c r="F481">
        <f>Table1[[#This Row],[Sale]]+MAX(0, G480-Table1[[#This Row],[Stock]]-Table1[[#This Row],[Sale]])</f>
        <v>115</v>
      </c>
      <c r="G481">
        <v>657</v>
      </c>
      <c r="H481">
        <v>1.39</v>
      </c>
      <c r="J481" s="1"/>
    </row>
    <row r="482" spans="2:10" x14ac:dyDescent="0.3">
      <c r="B482" s="1">
        <v>42125</v>
      </c>
      <c r="C482">
        <v>2</v>
      </c>
      <c r="D482">
        <f>WEEKNUM(Table1[[#This Row],[Date]])</f>
        <v>18</v>
      </c>
      <c r="E482">
        <v>260</v>
      </c>
      <c r="F482">
        <f>Table1[[#This Row],[Sale]]+MAX(0, G481-Table1[[#This Row],[Stock]]-Table1[[#This Row],[Sale]])</f>
        <v>260</v>
      </c>
      <c r="G482">
        <v>397</v>
      </c>
      <c r="H482">
        <v>1.39</v>
      </c>
      <c r="J482" s="1"/>
    </row>
    <row r="483" spans="2:10" x14ac:dyDescent="0.3">
      <c r="B483" s="1">
        <v>42126</v>
      </c>
      <c r="C483">
        <v>2</v>
      </c>
      <c r="D483">
        <f>WEEKNUM(Table1[[#This Row],[Date]])</f>
        <v>18</v>
      </c>
      <c r="E483">
        <v>228</v>
      </c>
      <c r="F483">
        <f>Table1[[#This Row],[Sale]]+MAX(0, G482-Table1[[#This Row],[Stock]]-Table1[[#This Row],[Sale]])</f>
        <v>228</v>
      </c>
      <c r="G483">
        <v>169</v>
      </c>
      <c r="H483">
        <v>1.39</v>
      </c>
      <c r="J483" s="1"/>
    </row>
    <row r="484" spans="2:10" x14ac:dyDescent="0.3">
      <c r="B484" s="1">
        <v>42127</v>
      </c>
      <c r="C484">
        <v>2</v>
      </c>
      <c r="D484">
        <f>WEEKNUM(Table1[[#This Row],[Date]])</f>
        <v>19</v>
      </c>
      <c r="E484">
        <v>120</v>
      </c>
      <c r="F484">
        <f>Table1[[#This Row],[Sale]]+MAX(0, G483-Table1[[#This Row],[Stock]]-Table1[[#This Row],[Sale]])</f>
        <v>120</v>
      </c>
      <c r="G484">
        <v>49</v>
      </c>
      <c r="H484">
        <v>1.39</v>
      </c>
      <c r="J484" s="1"/>
    </row>
    <row r="485" spans="2:10" x14ac:dyDescent="0.3">
      <c r="B485" s="1">
        <v>42128</v>
      </c>
      <c r="C485">
        <v>2</v>
      </c>
      <c r="D485">
        <f>WEEKNUM(Table1[[#This Row],[Date]])</f>
        <v>19</v>
      </c>
      <c r="E485">
        <v>31</v>
      </c>
      <c r="F485">
        <f>Table1[[#This Row],[Sale]]+MAX(0, G484-Table1[[#This Row],[Stock]]-Table1[[#This Row],[Sale]])</f>
        <v>31</v>
      </c>
      <c r="G485">
        <v>18</v>
      </c>
      <c r="H485">
        <v>1.39</v>
      </c>
      <c r="J485" s="1"/>
    </row>
    <row r="486" spans="2:10" x14ac:dyDescent="0.3">
      <c r="B486" s="1">
        <v>42129</v>
      </c>
      <c r="C486">
        <v>2</v>
      </c>
      <c r="D486">
        <f>WEEKNUM(Table1[[#This Row],[Date]])</f>
        <v>19</v>
      </c>
      <c r="E486">
        <v>0</v>
      </c>
      <c r="F486">
        <f>Table1[[#This Row],[Sale]]+MAX(0, G485-Table1[[#This Row],[Stock]]-Table1[[#This Row],[Sale]])</f>
        <v>0</v>
      </c>
      <c r="G486">
        <v>18</v>
      </c>
      <c r="H486">
        <v>1.39</v>
      </c>
      <c r="J486" s="1"/>
    </row>
    <row r="487" spans="2:10" x14ac:dyDescent="0.3">
      <c r="B487" s="1">
        <v>42130</v>
      </c>
      <c r="C487">
        <v>2</v>
      </c>
      <c r="D487">
        <f>WEEKNUM(Table1[[#This Row],[Date]])</f>
        <v>19</v>
      </c>
      <c r="E487">
        <v>3</v>
      </c>
      <c r="F487">
        <f>Table1[[#This Row],[Sale]]+MAX(0, G486-Table1[[#This Row],[Stock]]-Table1[[#This Row],[Sale]])</f>
        <v>3</v>
      </c>
      <c r="G487">
        <v>15</v>
      </c>
      <c r="H487">
        <v>1.39</v>
      </c>
      <c r="J487" s="1"/>
    </row>
    <row r="488" spans="2:10" x14ac:dyDescent="0.3">
      <c r="B488" s="1">
        <v>42131</v>
      </c>
      <c r="C488">
        <v>2</v>
      </c>
      <c r="D488">
        <f>WEEKNUM(Table1[[#This Row],[Date]])</f>
        <v>19</v>
      </c>
      <c r="E488">
        <v>0</v>
      </c>
      <c r="F488">
        <f>Table1[[#This Row],[Sale]]+MAX(0, G487-Table1[[#This Row],[Stock]]-Table1[[#This Row],[Sale]])</f>
        <v>0</v>
      </c>
      <c r="G488">
        <v>15</v>
      </c>
      <c r="H488">
        <v>1.39</v>
      </c>
      <c r="J488" s="1"/>
    </row>
    <row r="489" spans="2:10" x14ac:dyDescent="0.3">
      <c r="B489" s="1">
        <v>42132</v>
      </c>
      <c r="C489">
        <v>2</v>
      </c>
      <c r="D489">
        <f>WEEKNUM(Table1[[#This Row],[Date]])</f>
        <v>19</v>
      </c>
      <c r="E489">
        <v>0</v>
      </c>
      <c r="F489">
        <f>Table1[[#This Row],[Sale]]+MAX(0, G488-Table1[[#This Row],[Stock]]-Table1[[#This Row],[Sale]])</f>
        <v>0</v>
      </c>
      <c r="G489">
        <v>15</v>
      </c>
      <c r="H489">
        <v>1.39</v>
      </c>
      <c r="J489" s="1"/>
    </row>
    <row r="490" spans="2:10" x14ac:dyDescent="0.3">
      <c r="B490" s="1">
        <v>42133</v>
      </c>
      <c r="C490">
        <v>2</v>
      </c>
      <c r="D490">
        <f>WEEKNUM(Table1[[#This Row],[Date]])</f>
        <v>19</v>
      </c>
      <c r="E490">
        <v>0</v>
      </c>
      <c r="F490">
        <f>Table1[[#This Row],[Sale]]+MAX(0, G489-Table1[[#This Row],[Stock]]-Table1[[#This Row],[Sale]])</f>
        <v>0</v>
      </c>
      <c r="G490">
        <v>15</v>
      </c>
      <c r="H490">
        <v>0</v>
      </c>
      <c r="J490" s="1"/>
    </row>
    <row r="491" spans="2:10" x14ac:dyDescent="0.3">
      <c r="B491" s="1">
        <v>42134</v>
      </c>
      <c r="C491">
        <v>2</v>
      </c>
      <c r="D491">
        <f>WEEKNUM(Table1[[#This Row],[Date]])</f>
        <v>20</v>
      </c>
      <c r="E491">
        <v>0</v>
      </c>
      <c r="F491">
        <f>Table1[[#This Row],[Sale]]+MAX(0, G490-Table1[[#This Row],[Stock]]-Table1[[#This Row],[Sale]])</f>
        <v>0</v>
      </c>
      <c r="G491">
        <v>15</v>
      </c>
      <c r="H491">
        <v>1.49</v>
      </c>
      <c r="J491" s="1"/>
    </row>
    <row r="492" spans="2:10" x14ac:dyDescent="0.3">
      <c r="B492" s="1">
        <v>42135</v>
      </c>
      <c r="C492">
        <v>2</v>
      </c>
      <c r="D492">
        <f>WEEKNUM(Table1[[#This Row],[Date]])</f>
        <v>20</v>
      </c>
      <c r="E492">
        <v>1</v>
      </c>
      <c r="F492">
        <f>Table1[[#This Row],[Sale]]+MAX(0, G491-Table1[[#This Row],[Stock]]-Table1[[#This Row],[Sale]])</f>
        <v>1</v>
      </c>
      <c r="G492">
        <v>14</v>
      </c>
      <c r="H492">
        <v>1.49</v>
      </c>
      <c r="J492" s="1"/>
    </row>
    <row r="493" spans="2:10" x14ac:dyDescent="0.3">
      <c r="B493" s="1">
        <v>42136</v>
      </c>
      <c r="C493">
        <v>2</v>
      </c>
      <c r="D493">
        <f>WEEKNUM(Table1[[#This Row],[Date]])</f>
        <v>20</v>
      </c>
      <c r="E493">
        <v>0</v>
      </c>
      <c r="F493">
        <f>Table1[[#This Row],[Sale]]+MAX(0, G492-Table1[[#This Row],[Stock]]-Table1[[#This Row],[Sale]])</f>
        <v>0</v>
      </c>
      <c r="G493">
        <v>14</v>
      </c>
      <c r="H493">
        <v>1.49</v>
      </c>
      <c r="J493" s="1"/>
    </row>
    <row r="494" spans="2:10" x14ac:dyDescent="0.3">
      <c r="B494" s="1">
        <v>42137</v>
      </c>
      <c r="C494">
        <v>2</v>
      </c>
      <c r="D494">
        <f>WEEKNUM(Table1[[#This Row],[Date]])</f>
        <v>20</v>
      </c>
      <c r="E494">
        <v>1</v>
      </c>
      <c r="F494">
        <f>Table1[[#This Row],[Sale]]+MAX(0, G493-Table1[[#This Row],[Stock]]-Table1[[#This Row],[Sale]])</f>
        <v>1</v>
      </c>
      <c r="G494">
        <v>13</v>
      </c>
      <c r="H494">
        <v>1.49</v>
      </c>
      <c r="J494" s="1"/>
    </row>
    <row r="495" spans="2:10" x14ac:dyDescent="0.3">
      <c r="B495" s="1">
        <v>42138</v>
      </c>
      <c r="C495">
        <v>2</v>
      </c>
      <c r="D495">
        <f>WEEKNUM(Table1[[#This Row],[Date]])</f>
        <v>20</v>
      </c>
      <c r="E495">
        <v>1</v>
      </c>
      <c r="F495">
        <f>Table1[[#This Row],[Sale]]+MAX(0, G494-Table1[[#This Row],[Stock]]-Table1[[#This Row],[Sale]])</f>
        <v>1</v>
      </c>
      <c r="G495">
        <v>12</v>
      </c>
      <c r="H495">
        <v>1.49</v>
      </c>
      <c r="J495" s="1"/>
    </row>
    <row r="496" spans="2:10" x14ac:dyDescent="0.3">
      <c r="B496" s="1">
        <v>42139</v>
      </c>
      <c r="C496">
        <v>2</v>
      </c>
      <c r="D496">
        <f>WEEKNUM(Table1[[#This Row],[Date]])</f>
        <v>20</v>
      </c>
      <c r="E496">
        <v>1</v>
      </c>
      <c r="F496">
        <f>Table1[[#This Row],[Sale]]+MAX(0, G495-Table1[[#This Row],[Stock]]-Table1[[#This Row],[Sale]])</f>
        <v>2</v>
      </c>
      <c r="G496">
        <v>10</v>
      </c>
      <c r="H496">
        <v>1.49</v>
      </c>
      <c r="J496" s="1"/>
    </row>
    <row r="497" spans="2:10" x14ac:dyDescent="0.3">
      <c r="B497" s="1">
        <v>42140</v>
      </c>
      <c r="C497">
        <v>2</v>
      </c>
      <c r="D497">
        <f>WEEKNUM(Table1[[#This Row],[Date]])</f>
        <v>20</v>
      </c>
      <c r="E497">
        <v>0</v>
      </c>
      <c r="F497">
        <f>Table1[[#This Row],[Sale]]+MAX(0, G496-Table1[[#This Row],[Stock]]-Table1[[#This Row],[Sale]])</f>
        <v>0</v>
      </c>
      <c r="G497">
        <v>10</v>
      </c>
      <c r="H497">
        <v>1.49</v>
      </c>
      <c r="J497" s="1"/>
    </row>
    <row r="498" spans="2:10" x14ac:dyDescent="0.3">
      <c r="B498" s="1">
        <v>42141</v>
      </c>
      <c r="C498">
        <v>2</v>
      </c>
      <c r="D498">
        <f>WEEKNUM(Table1[[#This Row],[Date]])</f>
        <v>21</v>
      </c>
      <c r="E498">
        <v>0</v>
      </c>
      <c r="F498">
        <f>Table1[[#This Row],[Sale]]+MAX(0, G497-Table1[[#This Row],[Stock]]-Table1[[#This Row],[Sale]])</f>
        <v>0</v>
      </c>
      <c r="G498">
        <v>10</v>
      </c>
      <c r="H498">
        <v>1.49</v>
      </c>
      <c r="J498" s="1"/>
    </row>
    <row r="499" spans="2:10" x14ac:dyDescent="0.3">
      <c r="B499" s="1">
        <v>42142</v>
      </c>
      <c r="C499">
        <v>2</v>
      </c>
      <c r="D499">
        <f>WEEKNUM(Table1[[#This Row],[Date]])</f>
        <v>21</v>
      </c>
      <c r="E499">
        <v>0</v>
      </c>
      <c r="F499">
        <f>Table1[[#This Row],[Sale]]+MAX(0, G498-Table1[[#This Row],[Stock]]-Table1[[#This Row],[Sale]])</f>
        <v>0</v>
      </c>
      <c r="G499">
        <v>10</v>
      </c>
      <c r="H499">
        <v>1.49</v>
      </c>
      <c r="J499" s="1"/>
    </row>
    <row r="500" spans="2:10" x14ac:dyDescent="0.3">
      <c r="B500" s="1">
        <v>42143</v>
      </c>
      <c r="C500">
        <v>2</v>
      </c>
      <c r="D500">
        <f>WEEKNUM(Table1[[#This Row],[Date]])</f>
        <v>21</v>
      </c>
      <c r="E500">
        <v>1</v>
      </c>
      <c r="F500">
        <f>Table1[[#This Row],[Sale]]+MAX(0, G499-Table1[[#This Row],[Stock]]-Table1[[#This Row],[Sale]])</f>
        <v>1</v>
      </c>
      <c r="G500">
        <v>9</v>
      </c>
      <c r="H500">
        <v>1.49</v>
      </c>
      <c r="J500" s="1"/>
    </row>
    <row r="501" spans="2:10" x14ac:dyDescent="0.3">
      <c r="B501" s="1">
        <v>42144</v>
      </c>
      <c r="C501">
        <v>2</v>
      </c>
      <c r="D501">
        <f>WEEKNUM(Table1[[#This Row],[Date]])</f>
        <v>21</v>
      </c>
      <c r="E501">
        <v>0</v>
      </c>
      <c r="F501">
        <f>Table1[[#This Row],[Sale]]+MAX(0, G500-Table1[[#This Row],[Stock]]-Table1[[#This Row],[Sale]])</f>
        <v>0</v>
      </c>
      <c r="G501">
        <v>9</v>
      </c>
      <c r="H501">
        <v>1.49</v>
      </c>
      <c r="J501" s="1"/>
    </row>
    <row r="502" spans="2:10" x14ac:dyDescent="0.3">
      <c r="B502" s="1">
        <v>42145</v>
      </c>
      <c r="C502">
        <v>2</v>
      </c>
      <c r="D502">
        <f>WEEKNUM(Table1[[#This Row],[Date]])</f>
        <v>21</v>
      </c>
      <c r="E502">
        <v>0</v>
      </c>
      <c r="F502">
        <f>Table1[[#This Row],[Sale]]+MAX(0, G501-Table1[[#This Row],[Stock]]-Table1[[#This Row],[Sale]])</f>
        <v>0</v>
      </c>
      <c r="G502">
        <v>9</v>
      </c>
      <c r="H502">
        <v>1.49</v>
      </c>
      <c r="J502" s="1"/>
    </row>
    <row r="503" spans="2:10" x14ac:dyDescent="0.3">
      <c r="B503" s="1">
        <v>42146</v>
      </c>
      <c r="C503">
        <v>2</v>
      </c>
      <c r="D503">
        <f>WEEKNUM(Table1[[#This Row],[Date]])</f>
        <v>21</v>
      </c>
      <c r="E503">
        <v>0</v>
      </c>
      <c r="F503">
        <f>Table1[[#This Row],[Sale]]+MAX(0, G502-Table1[[#This Row],[Stock]]-Table1[[#This Row],[Sale]])</f>
        <v>0</v>
      </c>
      <c r="G503">
        <v>9</v>
      </c>
      <c r="H503">
        <v>1.49</v>
      </c>
      <c r="J503" s="1"/>
    </row>
    <row r="504" spans="2:10" x14ac:dyDescent="0.3">
      <c r="B504" s="1">
        <v>42147</v>
      </c>
      <c r="C504">
        <v>2</v>
      </c>
      <c r="D504">
        <f>WEEKNUM(Table1[[#This Row],[Date]])</f>
        <v>21</v>
      </c>
      <c r="E504">
        <v>0</v>
      </c>
      <c r="F504">
        <f>Table1[[#This Row],[Sale]]+MAX(0, G503-Table1[[#This Row],[Stock]]-Table1[[#This Row],[Sale]])</f>
        <v>0</v>
      </c>
      <c r="G504">
        <v>9</v>
      </c>
      <c r="H504">
        <v>1.49</v>
      </c>
      <c r="J504" s="1"/>
    </row>
    <row r="505" spans="2:10" x14ac:dyDescent="0.3">
      <c r="B505" s="1">
        <v>42148</v>
      </c>
      <c r="C505">
        <v>2</v>
      </c>
      <c r="D505">
        <f>WEEKNUM(Table1[[#This Row],[Date]])</f>
        <v>22</v>
      </c>
      <c r="E505">
        <v>0</v>
      </c>
      <c r="F505">
        <f>Table1[[#This Row],[Sale]]+MAX(0, G504-Table1[[#This Row],[Stock]]-Table1[[#This Row],[Sale]])</f>
        <v>0</v>
      </c>
      <c r="G505">
        <v>9</v>
      </c>
      <c r="H505">
        <v>1.49</v>
      </c>
      <c r="J505" s="1"/>
    </row>
    <row r="506" spans="2:10" x14ac:dyDescent="0.3">
      <c r="B506" s="1">
        <v>42149</v>
      </c>
      <c r="C506">
        <v>2</v>
      </c>
      <c r="D506">
        <f>WEEKNUM(Table1[[#This Row],[Date]])</f>
        <v>22</v>
      </c>
      <c r="E506">
        <v>0</v>
      </c>
      <c r="F506">
        <f>Table1[[#This Row],[Sale]]+MAX(0, G505-Table1[[#This Row],[Stock]]-Table1[[#This Row],[Sale]])</f>
        <v>0</v>
      </c>
      <c r="G506">
        <v>9</v>
      </c>
      <c r="H506">
        <v>1.39</v>
      </c>
      <c r="J506" s="1"/>
    </row>
    <row r="507" spans="2:10" x14ac:dyDescent="0.3">
      <c r="B507" s="1">
        <v>42150</v>
      </c>
      <c r="C507">
        <v>2</v>
      </c>
      <c r="D507">
        <f>WEEKNUM(Table1[[#This Row],[Date]])</f>
        <v>22</v>
      </c>
      <c r="E507">
        <v>0</v>
      </c>
      <c r="F507">
        <f>Table1[[#This Row],[Sale]]+MAX(0, G506-Table1[[#This Row],[Stock]]-Table1[[#This Row],[Sale]])</f>
        <v>0</v>
      </c>
      <c r="G507">
        <v>9</v>
      </c>
      <c r="H507">
        <v>1.39</v>
      </c>
      <c r="J507" s="1"/>
    </row>
    <row r="508" spans="2:10" x14ac:dyDescent="0.3">
      <c r="B508" s="1">
        <v>42151</v>
      </c>
      <c r="C508">
        <v>2</v>
      </c>
      <c r="D508">
        <f>WEEKNUM(Table1[[#This Row],[Date]])</f>
        <v>22</v>
      </c>
      <c r="E508">
        <v>0</v>
      </c>
      <c r="F508">
        <f>Table1[[#This Row],[Sale]]+MAX(0, G507-Table1[[#This Row],[Stock]]-Table1[[#This Row],[Sale]])</f>
        <v>0</v>
      </c>
      <c r="G508">
        <v>9</v>
      </c>
      <c r="H508">
        <v>1.39</v>
      </c>
      <c r="J508" s="1"/>
    </row>
    <row r="509" spans="2:10" x14ac:dyDescent="0.3">
      <c r="B509" s="1">
        <v>42152</v>
      </c>
      <c r="C509">
        <v>2</v>
      </c>
      <c r="D509">
        <f>WEEKNUM(Table1[[#This Row],[Date]])</f>
        <v>22</v>
      </c>
      <c r="E509">
        <v>0</v>
      </c>
      <c r="F509">
        <f>Table1[[#This Row],[Sale]]+MAX(0, G508-Table1[[#This Row],[Stock]]-Table1[[#This Row],[Sale]])</f>
        <v>0</v>
      </c>
      <c r="G509">
        <v>9</v>
      </c>
      <c r="H509">
        <v>1.39</v>
      </c>
      <c r="J509" s="1"/>
    </row>
    <row r="510" spans="2:10" x14ac:dyDescent="0.3">
      <c r="B510" s="1">
        <v>42153</v>
      </c>
      <c r="C510">
        <v>2</v>
      </c>
      <c r="D510">
        <f>WEEKNUM(Table1[[#This Row],[Date]])</f>
        <v>22</v>
      </c>
      <c r="E510">
        <v>0</v>
      </c>
      <c r="F510">
        <f>Table1[[#This Row],[Sale]]+MAX(0, G509-Table1[[#This Row],[Stock]]-Table1[[#This Row],[Sale]])</f>
        <v>0</v>
      </c>
      <c r="G510">
        <v>9</v>
      </c>
      <c r="H510">
        <v>1.39</v>
      </c>
      <c r="J510" s="1"/>
    </row>
    <row r="511" spans="2:10" x14ac:dyDescent="0.3">
      <c r="B511" s="1">
        <v>42154</v>
      </c>
      <c r="C511">
        <v>2</v>
      </c>
      <c r="D511">
        <f>WEEKNUM(Table1[[#This Row],[Date]])</f>
        <v>22</v>
      </c>
      <c r="E511">
        <v>0</v>
      </c>
      <c r="F511">
        <f>Table1[[#This Row],[Sale]]+MAX(0, G510-Table1[[#This Row],[Stock]]-Table1[[#This Row],[Sale]])</f>
        <v>0</v>
      </c>
      <c r="G511">
        <v>9</v>
      </c>
      <c r="H511">
        <v>1.39</v>
      </c>
      <c r="J511" s="1"/>
    </row>
    <row r="512" spans="2:10" x14ac:dyDescent="0.3">
      <c r="B512" s="1">
        <v>42155</v>
      </c>
      <c r="C512">
        <v>2</v>
      </c>
      <c r="D512">
        <f>WEEKNUM(Table1[[#This Row],[Date]])</f>
        <v>23</v>
      </c>
      <c r="E512">
        <v>0</v>
      </c>
      <c r="F512">
        <f>Table1[[#This Row],[Sale]]+MAX(0, G511-Table1[[#This Row],[Stock]]-Table1[[#This Row],[Sale]])</f>
        <v>0</v>
      </c>
      <c r="G512">
        <v>9</v>
      </c>
      <c r="H512">
        <v>1.39</v>
      </c>
      <c r="J512" s="1"/>
    </row>
    <row r="513" spans="2:10" x14ac:dyDescent="0.3">
      <c r="B513" s="1">
        <v>42156</v>
      </c>
      <c r="C513">
        <v>2</v>
      </c>
      <c r="D513">
        <f>WEEKNUM(Table1[[#This Row],[Date]])</f>
        <v>23</v>
      </c>
      <c r="E513">
        <v>0</v>
      </c>
      <c r="F513">
        <f>Table1[[#This Row],[Sale]]+MAX(0, G512-Table1[[#This Row],[Stock]]-Table1[[#This Row],[Sale]])</f>
        <v>0</v>
      </c>
      <c r="G513">
        <v>105</v>
      </c>
      <c r="H513">
        <v>1.39</v>
      </c>
      <c r="J513" s="1"/>
    </row>
    <row r="514" spans="2:10" x14ac:dyDescent="0.3">
      <c r="B514" s="1">
        <v>42157</v>
      </c>
      <c r="C514">
        <v>2</v>
      </c>
      <c r="D514">
        <f>WEEKNUM(Table1[[#This Row],[Date]])</f>
        <v>23</v>
      </c>
      <c r="E514">
        <v>0</v>
      </c>
      <c r="F514">
        <f>Table1[[#This Row],[Sale]]+MAX(0, G513-Table1[[#This Row],[Stock]]-Table1[[#This Row],[Sale]])</f>
        <v>0</v>
      </c>
      <c r="G514">
        <v>105</v>
      </c>
      <c r="H514">
        <v>1.39</v>
      </c>
      <c r="J514" s="1"/>
    </row>
    <row r="515" spans="2:10" x14ac:dyDescent="0.3">
      <c r="B515" s="1">
        <v>42158</v>
      </c>
      <c r="C515">
        <v>2</v>
      </c>
      <c r="D515">
        <f>WEEKNUM(Table1[[#This Row],[Date]])</f>
        <v>23</v>
      </c>
      <c r="E515">
        <v>0</v>
      </c>
      <c r="F515">
        <f>Table1[[#This Row],[Sale]]+MAX(0, G514-Table1[[#This Row],[Stock]]-Table1[[#This Row],[Sale]])</f>
        <v>0</v>
      </c>
      <c r="G515">
        <v>105</v>
      </c>
      <c r="H515">
        <v>1.39</v>
      </c>
      <c r="J515" s="1"/>
    </row>
    <row r="516" spans="2:10" x14ac:dyDescent="0.3">
      <c r="B516" s="1">
        <v>42159</v>
      </c>
      <c r="C516">
        <v>2</v>
      </c>
      <c r="D516">
        <f>WEEKNUM(Table1[[#This Row],[Date]])</f>
        <v>23</v>
      </c>
      <c r="E516">
        <v>0</v>
      </c>
      <c r="F516">
        <f>Table1[[#This Row],[Sale]]+MAX(0, G515-Table1[[#This Row],[Stock]]-Table1[[#This Row],[Sale]])</f>
        <v>0</v>
      </c>
      <c r="G516">
        <v>105</v>
      </c>
      <c r="H516">
        <v>1.39</v>
      </c>
      <c r="J516" s="1"/>
    </row>
    <row r="517" spans="2:10" x14ac:dyDescent="0.3">
      <c r="B517" s="1">
        <v>42160</v>
      </c>
      <c r="C517">
        <v>2</v>
      </c>
      <c r="D517">
        <f>WEEKNUM(Table1[[#This Row],[Date]])</f>
        <v>23</v>
      </c>
      <c r="E517">
        <v>168</v>
      </c>
      <c r="F517">
        <f>Table1[[#This Row],[Sale]]+MAX(0, G516-Table1[[#This Row],[Stock]]-Table1[[#This Row],[Sale]])</f>
        <v>168</v>
      </c>
      <c r="G517">
        <v>1377</v>
      </c>
      <c r="H517">
        <v>1.39</v>
      </c>
      <c r="J517" s="1"/>
    </row>
    <row r="518" spans="2:10" x14ac:dyDescent="0.3">
      <c r="B518" s="1">
        <v>42161</v>
      </c>
      <c r="C518">
        <v>2</v>
      </c>
      <c r="D518">
        <f>WEEKNUM(Table1[[#This Row],[Date]])</f>
        <v>23</v>
      </c>
      <c r="E518">
        <v>201</v>
      </c>
      <c r="F518">
        <f>Table1[[#This Row],[Sale]]+MAX(0, G517-Table1[[#This Row],[Stock]]-Table1[[#This Row],[Sale]])</f>
        <v>201</v>
      </c>
      <c r="G518">
        <v>1176</v>
      </c>
      <c r="H518">
        <v>1.2</v>
      </c>
      <c r="J518" s="1"/>
    </row>
    <row r="519" spans="2:10" x14ac:dyDescent="0.3">
      <c r="B519" s="1">
        <v>42162</v>
      </c>
      <c r="C519">
        <v>2</v>
      </c>
      <c r="D519">
        <f>WEEKNUM(Table1[[#This Row],[Date]])</f>
        <v>24</v>
      </c>
      <c r="E519">
        <v>147</v>
      </c>
      <c r="F519">
        <f>Table1[[#This Row],[Sale]]+MAX(0, G518-Table1[[#This Row],[Stock]]-Table1[[#This Row],[Sale]])</f>
        <v>147</v>
      </c>
      <c r="G519">
        <v>1029</v>
      </c>
      <c r="H519">
        <v>1.19</v>
      </c>
      <c r="J519" s="1"/>
    </row>
    <row r="520" spans="2:10" x14ac:dyDescent="0.3">
      <c r="B520" s="1">
        <v>42163</v>
      </c>
      <c r="C520">
        <v>2</v>
      </c>
      <c r="D520">
        <f>WEEKNUM(Table1[[#This Row],[Date]])</f>
        <v>24</v>
      </c>
      <c r="E520">
        <v>119</v>
      </c>
      <c r="F520">
        <f>Table1[[#This Row],[Sale]]+MAX(0, G519-Table1[[#This Row],[Stock]]-Table1[[#This Row],[Sale]])</f>
        <v>119</v>
      </c>
      <c r="G520">
        <v>910</v>
      </c>
      <c r="H520">
        <v>1.19</v>
      </c>
      <c r="J520" s="1"/>
    </row>
    <row r="521" spans="2:10" x14ac:dyDescent="0.3">
      <c r="B521" s="1">
        <v>42164</v>
      </c>
      <c r="C521">
        <v>2</v>
      </c>
      <c r="D521">
        <f>WEEKNUM(Table1[[#This Row],[Date]])</f>
        <v>24</v>
      </c>
      <c r="E521">
        <v>122</v>
      </c>
      <c r="F521">
        <f>Table1[[#This Row],[Sale]]+MAX(0, G520-Table1[[#This Row],[Stock]]-Table1[[#This Row],[Sale]])</f>
        <v>122</v>
      </c>
      <c r="G521">
        <v>788</v>
      </c>
      <c r="H521">
        <v>1.19</v>
      </c>
      <c r="J521" s="1"/>
    </row>
    <row r="522" spans="2:10" x14ac:dyDescent="0.3">
      <c r="B522" s="1">
        <v>42165</v>
      </c>
      <c r="C522">
        <v>2</v>
      </c>
      <c r="D522">
        <f>WEEKNUM(Table1[[#This Row],[Date]])</f>
        <v>24</v>
      </c>
      <c r="E522">
        <v>149</v>
      </c>
      <c r="F522">
        <f>Table1[[#This Row],[Sale]]+MAX(0, G521-Table1[[#This Row],[Stock]]-Table1[[#This Row],[Sale]])</f>
        <v>149</v>
      </c>
      <c r="G522">
        <v>639</v>
      </c>
      <c r="H522">
        <v>1.19</v>
      </c>
      <c r="J522" s="1"/>
    </row>
    <row r="523" spans="2:10" x14ac:dyDescent="0.3">
      <c r="B523" s="1">
        <v>42166</v>
      </c>
      <c r="C523">
        <v>2</v>
      </c>
      <c r="D523">
        <f>WEEKNUM(Table1[[#This Row],[Date]])</f>
        <v>24</v>
      </c>
      <c r="E523">
        <v>111</v>
      </c>
      <c r="F523">
        <f>Table1[[#This Row],[Sale]]+MAX(0, G522-Table1[[#This Row],[Stock]]-Table1[[#This Row],[Sale]])</f>
        <v>111</v>
      </c>
      <c r="G523">
        <v>720</v>
      </c>
      <c r="H523">
        <v>1.19</v>
      </c>
      <c r="J523" s="1"/>
    </row>
    <row r="524" spans="2:10" x14ac:dyDescent="0.3">
      <c r="B524" s="1">
        <v>42167</v>
      </c>
      <c r="C524">
        <v>2</v>
      </c>
      <c r="D524">
        <f>WEEKNUM(Table1[[#This Row],[Date]])</f>
        <v>24</v>
      </c>
      <c r="E524">
        <v>95</v>
      </c>
      <c r="F524">
        <f>Table1[[#This Row],[Sale]]+MAX(0, G523-Table1[[#This Row],[Stock]]-Table1[[#This Row],[Sale]])</f>
        <v>95</v>
      </c>
      <c r="G524">
        <v>721</v>
      </c>
      <c r="H524">
        <v>1.19</v>
      </c>
      <c r="J524" s="1"/>
    </row>
    <row r="525" spans="2:10" x14ac:dyDescent="0.3">
      <c r="B525" s="1">
        <v>42168</v>
      </c>
      <c r="C525">
        <v>2</v>
      </c>
      <c r="D525">
        <f>WEEKNUM(Table1[[#This Row],[Date]])</f>
        <v>24</v>
      </c>
      <c r="E525">
        <v>237</v>
      </c>
      <c r="F525">
        <f>Table1[[#This Row],[Sale]]+MAX(0, G524-Table1[[#This Row],[Stock]]-Table1[[#This Row],[Sale]])</f>
        <v>237</v>
      </c>
      <c r="G525">
        <v>675</v>
      </c>
      <c r="H525">
        <v>1.19</v>
      </c>
      <c r="J525" s="1"/>
    </row>
    <row r="526" spans="2:10" x14ac:dyDescent="0.3">
      <c r="B526" s="1">
        <v>42169</v>
      </c>
      <c r="C526">
        <v>2</v>
      </c>
      <c r="D526">
        <f>WEEKNUM(Table1[[#This Row],[Date]])</f>
        <v>25</v>
      </c>
      <c r="E526">
        <v>110</v>
      </c>
      <c r="F526">
        <f>Table1[[#This Row],[Sale]]+MAX(0, G525-Table1[[#This Row],[Stock]]-Table1[[#This Row],[Sale]])</f>
        <v>110</v>
      </c>
      <c r="G526">
        <v>565</v>
      </c>
      <c r="H526">
        <v>1.19</v>
      </c>
      <c r="J526" s="1"/>
    </row>
    <row r="527" spans="2:10" x14ac:dyDescent="0.3">
      <c r="B527" s="1">
        <v>42170</v>
      </c>
      <c r="C527">
        <v>2</v>
      </c>
      <c r="D527">
        <f>WEEKNUM(Table1[[#This Row],[Date]])</f>
        <v>25</v>
      </c>
      <c r="E527">
        <v>104</v>
      </c>
      <c r="F527">
        <f>Table1[[#This Row],[Sale]]+MAX(0, G526-Table1[[#This Row],[Stock]]-Table1[[#This Row],[Sale]])</f>
        <v>104</v>
      </c>
      <c r="G527">
        <v>653</v>
      </c>
      <c r="H527">
        <v>1.19</v>
      </c>
      <c r="J527" s="1"/>
    </row>
    <row r="528" spans="2:10" x14ac:dyDescent="0.3">
      <c r="B528" s="1">
        <v>42171</v>
      </c>
      <c r="C528">
        <v>2</v>
      </c>
      <c r="D528">
        <f>WEEKNUM(Table1[[#This Row],[Date]])</f>
        <v>25</v>
      </c>
      <c r="E528">
        <v>61</v>
      </c>
      <c r="F528">
        <f>Table1[[#This Row],[Sale]]+MAX(0, G527-Table1[[#This Row],[Stock]]-Table1[[#This Row],[Sale]])</f>
        <v>61</v>
      </c>
      <c r="G528">
        <v>592</v>
      </c>
      <c r="H528">
        <v>1.19</v>
      </c>
      <c r="J528" s="1"/>
    </row>
    <row r="529" spans="2:10" x14ac:dyDescent="0.3">
      <c r="B529" s="1">
        <v>42172</v>
      </c>
      <c r="C529">
        <v>2</v>
      </c>
      <c r="D529">
        <f>WEEKNUM(Table1[[#This Row],[Date]])</f>
        <v>25</v>
      </c>
      <c r="E529">
        <v>40</v>
      </c>
      <c r="F529">
        <f>Table1[[#This Row],[Sale]]+MAX(0, G528-Table1[[#This Row],[Stock]]-Table1[[#This Row],[Sale]])</f>
        <v>40</v>
      </c>
      <c r="G529">
        <v>1127</v>
      </c>
      <c r="H529">
        <v>1.29</v>
      </c>
      <c r="J529" s="1"/>
    </row>
    <row r="530" spans="2:10" x14ac:dyDescent="0.3">
      <c r="B530" s="1">
        <v>42173</v>
      </c>
      <c r="C530">
        <v>2</v>
      </c>
      <c r="D530">
        <f>WEEKNUM(Table1[[#This Row],[Date]])</f>
        <v>25</v>
      </c>
      <c r="E530">
        <v>114</v>
      </c>
      <c r="F530">
        <f>Table1[[#This Row],[Sale]]+MAX(0, G529-Table1[[#This Row],[Stock]]-Table1[[#This Row],[Sale]])</f>
        <v>114</v>
      </c>
      <c r="G530">
        <v>1301</v>
      </c>
      <c r="H530">
        <v>1.29</v>
      </c>
      <c r="J530" s="1"/>
    </row>
    <row r="531" spans="2:10" x14ac:dyDescent="0.3">
      <c r="B531" s="1">
        <v>42174</v>
      </c>
      <c r="C531">
        <v>2</v>
      </c>
      <c r="D531">
        <f>WEEKNUM(Table1[[#This Row],[Date]])</f>
        <v>25</v>
      </c>
      <c r="E531">
        <v>129</v>
      </c>
      <c r="F531">
        <f>Table1[[#This Row],[Sale]]+MAX(0, G530-Table1[[#This Row],[Stock]]-Table1[[#This Row],[Sale]])</f>
        <v>129</v>
      </c>
      <c r="G531">
        <v>1172</v>
      </c>
      <c r="H531">
        <v>1.29</v>
      </c>
      <c r="J531" s="1"/>
    </row>
    <row r="532" spans="2:10" x14ac:dyDescent="0.3">
      <c r="B532" s="1">
        <v>42175</v>
      </c>
      <c r="C532">
        <v>2</v>
      </c>
      <c r="D532">
        <f>WEEKNUM(Table1[[#This Row],[Date]])</f>
        <v>25</v>
      </c>
      <c r="E532">
        <v>111</v>
      </c>
      <c r="F532">
        <f>Table1[[#This Row],[Sale]]+MAX(0, G531-Table1[[#This Row],[Stock]]-Table1[[#This Row],[Sale]])</f>
        <v>111</v>
      </c>
      <c r="G532">
        <v>1061</v>
      </c>
      <c r="H532">
        <v>1.29</v>
      </c>
      <c r="J532" s="1"/>
    </row>
    <row r="533" spans="2:10" x14ac:dyDescent="0.3">
      <c r="B533" s="1">
        <v>42176</v>
      </c>
      <c r="C533">
        <v>2</v>
      </c>
      <c r="D533">
        <f>WEEKNUM(Table1[[#This Row],[Date]])</f>
        <v>26</v>
      </c>
      <c r="E533">
        <v>146</v>
      </c>
      <c r="F533">
        <f>Table1[[#This Row],[Sale]]+MAX(0, G532-Table1[[#This Row],[Stock]]-Table1[[#This Row],[Sale]])</f>
        <v>146</v>
      </c>
      <c r="G533">
        <v>915</v>
      </c>
      <c r="H533">
        <v>1.29</v>
      </c>
      <c r="J533" s="1"/>
    </row>
    <row r="534" spans="2:10" x14ac:dyDescent="0.3">
      <c r="B534" s="1">
        <v>42177</v>
      </c>
      <c r="C534">
        <v>2</v>
      </c>
      <c r="D534">
        <f>WEEKNUM(Table1[[#This Row],[Date]])</f>
        <v>26</v>
      </c>
      <c r="E534">
        <v>57</v>
      </c>
      <c r="F534">
        <f>Table1[[#This Row],[Sale]]+MAX(0, G533-Table1[[#This Row],[Stock]]-Table1[[#This Row],[Sale]])</f>
        <v>57</v>
      </c>
      <c r="G534">
        <v>858</v>
      </c>
      <c r="H534">
        <v>1.49</v>
      </c>
      <c r="J534" s="1"/>
    </row>
    <row r="535" spans="2:10" x14ac:dyDescent="0.3">
      <c r="B535" s="1">
        <v>42178</v>
      </c>
      <c r="C535">
        <v>2</v>
      </c>
      <c r="D535">
        <f>WEEKNUM(Table1[[#This Row],[Date]])</f>
        <v>26</v>
      </c>
      <c r="E535">
        <v>19</v>
      </c>
      <c r="F535">
        <f>Table1[[#This Row],[Sale]]+MAX(0, G534-Table1[[#This Row],[Stock]]-Table1[[#This Row],[Sale]])</f>
        <v>19</v>
      </c>
      <c r="G535">
        <v>839</v>
      </c>
      <c r="H535">
        <v>1.49</v>
      </c>
      <c r="J535" s="1"/>
    </row>
    <row r="536" spans="2:10" x14ac:dyDescent="0.3">
      <c r="B536" s="1">
        <v>42179</v>
      </c>
      <c r="C536">
        <v>2</v>
      </c>
      <c r="D536">
        <f>WEEKNUM(Table1[[#This Row],[Date]])</f>
        <v>26</v>
      </c>
      <c r="E536">
        <v>27</v>
      </c>
      <c r="F536">
        <f>Table1[[#This Row],[Sale]]+MAX(0, G535-Table1[[#This Row],[Stock]]-Table1[[#This Row],[Sale]])</f>
        <v>27</v>
      </c>
      <c r="G536">
        <v>1291</v>
      </c>
      <c r="H536">
        <v>1.49</v>
      </c>
      <c r="J536" s="1"/>
    </row>
    <row r="537" spans="2:10" x14ac:dyDescent="0.3">
      <c r="B537" s="1">
        <v>42180</v>
      </c>
      <c r="C537">
        <v>2</v>
      </c>
      <c r="D537">
        <f>WEEKNUM(Table1[[#This Row],[Date]])</f>
        <v>26</v>
      </c>
      <c r="E537">
        <v>62</v>
      </c>
      <c r="F537">
        <f>Table1[[#This Row],[Sale]]+MAX(0, G536-Table1[[#This Row],[Stock]]-Table1[[#This Row],[Sale]])</f>
        <v>62</v>
      </c>
      <c r="G537">
        <v>1229</v>
      </c>
      <c r="H537">
        <v>1.49</v>
      </c>
      <c r="J537" s="1"/>
    </row>
    <row r="538" spans="2:10" x14ac:dyDescent="0.3">
      <c r="B538" s="1">
        <v>42181</v>
      </c>
      <c r="C538">
        <v>2</v>
      </c>
      <c r="D538">
        <f>WEEKNUM(Table1[[#This Row],[Date]])</f>
        <v>26</v>
      </c>
      <c r="E538">
        <v>95</v>
      </c>
      <c r="F538">
        <f>Table1[[#This Row],[Sale]]+MAX(0, G537-Table1[[#This Row],[Stock]]-Table1[[#This Row],[Sale]])</f>
        <v>95</v>
      </c>
      <c r="G538">
        <v>1902</v>
      </c>
      <c r="H538">
        <v>1.49</v>
      </c>
      <c r="J538" s="1"/>
    </row>
    <row r="539" spans="2:10" x14ac:dyDescent="0.3">
      <c r="B539" s="1">
        <v>42182</v>
      </c>
      <c r="C539">
        <v>2</v>
      </c>
      <c r="D539">
        <f>WEEKNUM(Table1[[#This Row],[Date]])</f>
        <v>26</v>
      </c>
      <c r="E539">
        <v>183</v>
      </c>
      <c r="F539">
        <f>Table1[[#This Row],[Sale]]+MAX(0, G538-Table1[[#This Row],[Stock]]-Table1[[#This Row],[Sale]])</f>
        <v>183</v>
      </c>
      <c r="G539">
        <v>1719</v>
      </c>
      <c r="H539">
        <v>1.39</v>
      </c>
      <c r="J539" s="1"/>
    </row>
    <row r="540" spans="2:10" x14ac:dyDescent="0.3">
      <c r="B540" s="1">
        <v>42183</v>
      </c>
      <c r="C540">
        <v>2</v>
      </c>
      <c r="D540">
        <f>WEEKNUM(Table1[[#This Row],[Date]])</f>
        <v>27</v>
      </c>
      <c r="E540">
        <v>94</v>
      </c>
      <c r="F540">
        <f>Table1[[#This Row],[Sale]]+MAX(0, G539-Table1[[#This Row],[Stock]]-Table1[[#This Row],[Sale]])</f>
        <v>95</v>
      </c>
      <c r="G540">
        <v>1624</v>
      </c>
      <c r="H540">
        <v>1.39</v>
      </c>
      <c r="J540" s="1"/>
    </row>
    <row r="541" spans="2:10" x14ac:dyDescent="0.3">
      <c r="B541" s="1">
        <v>42184</v>
      </c>
      <c r="C541">
        <v>2</v>
      </c>
      <c r="D541">
        <f>WEEKNUM(Table1[[#This Row],[Date]])</f>
        <v>27</v>
      </c>
      <c r="E541">
        <v>116</v>
      </c>
      <c r="F541">
        <f>Table1[[#This Row],[Sale]]+MAX(0, G540-Table1[[#This Row],[Stock]]-Table1[[#This Row],[Sale]])</f>
        <v>116</v>
      </c>
      <c r="G541">
        <v>1606</v>
      </c>
      <c r="H541">
        <v>1.39</v>
      </c>
      <c r="J541" s="1"/>
    </row>
    <row r="542" spans="2:10" x14ac:dyDescent="0.3">
      <c r="B542" s="1">
        <v>42185</v>
      </c>
      <c r="C542">
        <v>2</v>
      </c>
      <c r="D542">
        <f>WEEKNUM(Table1[[#This Row],[Date]])</f>
        <v>27</v>
      </c>
      <c r="E542">
        <v>63</v>
      </c>
      <c r="F542">
        <f>Table1[[#This Row],[Sale]]+MAX(0, G541-Table1[[#This Row],[Stock]]-Table1[[#This Row],[Sale]])</f>
        <v>63</v>
      </c>
      <c r="G542">
        <v>1543</v>
      </c>
      <c r="H542">
        <v>1.39</v>
      </c>
      <c r="J542" s="1"/>
    </row>
    <row r="543" spans="2:10" x14ac:dyDescent="0.3">
      <c r="B543" s="1">
        <v>42186</v>
      </c>
      <c r="C543">
        <v>2</v>
      </c>
      <c r="D543">
        <f>WEEKNUM(Table1[[#This Row],[Date]])</f>
        <v>27</v>
      </c>
      <c r="E543">
        <v>147</v>
      </c>
      <c r="F543">
        <f>Table1[[#This Row],[Sale]]+MAX(0, G542-Table1[[#This Row],[Stock]]-Table1[[#This Row],[Sale]])</f>
        <v>147</v>
      </c>
      <c r="G543">
        <v>1396</v>
      </c>
      <c r="H543">
        <v>1.39</v>
      </c>
      <c r="J543" s="1"/>
    </row>
    <row r="544" spans="2:10" x14ac:dyDescent="0.3">
      <c r="B544" s="1">
        <v>42187</v>
      </c>
      <c r="C544">
        <v>2</v>
      </c>
      <c r="D544">
        <f>WEEKNUM(Table1[[#This Row],[Date]])</f>
        <v>27</v>
      </c>
      <c r="E544">
        <v>101</v>
      </c>
      <c r="F544">
        <f>Table1[[#This Row],[Sale]]+MAX(0, G543-Table1[[#This Row],[Stock]]-Table1[[#This Row],[Sale]])</f>
        <v>101</v>
      </c>
      <c r="G544">
        <v>1295</v>
      </c>
      <c r="H544">
        <v>1.39</v>
      </c>
      <c r="J544" s="1"/>
    </row>
    <row r="545" spans="2:10" x14ac:dyDescent="0.3">
      <c r="B545" s="1">
        <v>42188</v>
      </c>
      <c r="C545">
        <v>2</v>
      </c>
      <c r="D545">
        <f>WEEKNUM(Table1[[#This Row],[Date]])</f>
        <v>27</v>
      </c>
      <c r="E545">
        <v>248</v>
      </c>
      <c r="F545">
        <f>Table1[[#This Row],[Sale]]+MAX(0, G544-Table1[[#This Row],[Stock]]-Table1[[#This Row],[Sale]])</f>
        <v>248</v>
      </c>
      <c r="G545">
        <v>1047</v>
      </c>
      <c r="H545">
        <v>1.29</v>
      </c>
      <c r="J545" s="1"/>
    </row>
    <row r="546" spans="2:10" x14ac:dyDescent="0.3">
      <c r="B546" s="1">
        <v>42189</v>
      </c>
      <c r="C546">
        <v>2</v>
      </c>
      <c r="D546">
        <f>WEEKNUM(Table1[[#This Row],[Date]])</f>
        <v>27</v>
      </c>
      <c r="E546">
        <v>142</v>
      </c>
      <c r="F546">
        <f>Table1[[#This Row],[Sale]]+MAX(0, G545-Table1[[#This Row],[Stock]]-Table1[[#This Row],[Sale]])</f>
        <v>142</v>
      </c>
      <c r="G546">
        <v>905</v>
      </c>
      <c r="H546">
        <v>1.29</v>
      </c>
      <c r="J546" s="1"/>
    </row>
    <row r="547" spans="2:10" x14ac:dyDescent="0.3">
      <c r="B547" s="1">
        <v>42190</v>
      </c>
      <c r="C547">
        <v>2</v>
      </c>
      <c r="D547">
        <f>WEEKNUM(Table1[[#This Row],[Date]])</f>
        <v>28</v>
      </c>
      <c r="E547">
        <v>186</v>
      </c>
      <c r="F547">
        <f>Table1[[#This Row],[Sale]]+MAX(0, G546-Table1[[#This Row],[Stock]]-Table1[[#This Row],[Sale]])</f>
        <v>186</v>
      </c>
      <c r="G547">
        <v>719</v>
      </c>
      <c r="H547">
        <v>1.29</v>
      </c>
      <c r="J547" s="1"/>
    </row>
    <row r="548" spans="2:10" x14ac:dyDescent="0.3">
      <c r="B548" s="1">
        <v>42191</v>
      </c>
      <c r="C548">
        <v>2</v>
      </c>
      <c r="D548">
        <f>WEEKNUM(Table1[[#This Row],[Date]])</f>
        <v>28</v>
      </c>
      <c r="E548">
        <v>109</v>
      </c>
      <c r="F548">
        <f>Table1[[#This Row],[Sale]]+MAX(0, G547-Table1[[#This Row],[Stock]]-Table1[[#This Row],[Sale]])</f>
        <v>109</v>
      </c>
      <c r="G548">
        <v>898</v>
      </c>
      <c r="H548">
        <v>1.29</v>
      </c>
      <c r="J548" s="1"/>
    </row>
    <row r="549" spans="2:10" x14ac:dyDescent="0.3">
      <c r="B549" s="1">
        <v>42192</v>
      </c>
      <c r="C549">
        <v>2</v>
      </c>
      <c r="D549">
        <f>WEEKNUM(Table1[[#This Row],[Date]])</f>
        <v>28</v>
      </c>
      <c r="E549">
        <v>228</v>
      </c>
      <c r="F549">
        <f>Table1[[#This Row],[Sale]]+MAX(0, G548-Table1[[#This Row],[Stock]]-Table1[[#This Row],[Sale]])</f>
        <v>228</v>
      </c>
      <c r="G549">
        <v>957</v>
      </c>
      <c r="H549">
        <v>1.29</v>
      </c>
      <c r="J549" s="1"/>
    </row>
    <row r="550" spans="2:10" x14ac:dyDescent="0.3">
      <c r="B550" s="1">
        <v>42193</v>
      </c>
      <c r="C550">
        <v>2</v>
      </c>
      <c r="D550">
        <f>WEEKNUM(Table1[[#This Row],[Date]])</f>
        <v>28</v>
      </c>
      <c r="E550">
        <v>66</v>
      </c>
      <c r="F550">
        <f>Table1[[#This Row],[Sale]]+MAX(0, G549-Table1[[#This Row],[Stock]]-Table1[[#This Row],[Sale]])</f>
        <v>66</v>
      </c>
      <c r="G550">
        <v>1083</v>
      </c>
      <c r="H550">
        <v>1.29</v>
      </c>
      <c r="J550" s="1"/>
    </row>
    <row r="551" spans="2:10" x14ac:dyDescent="0.3">
      <c r="B551" s="1">
        <v>42194</v>
      </c>
      <c r="C551">
        <v>2</v>
      </c>
      <c r="D551">
        <f>WEEKNUM(Table1[[#This Row],[Date]])</f>
        <v>28</v>
      </c>
      <c r="E551">
        <v>182</v>
      </c>
      <c r="F551">
        <f>Table1[[#This Row],[Sale]]+MAX(0, G550-Table1[[#This Row],[Stock]]-Table1[[#This Row],[Sale]])</f>
        <v>182</v>
      </c>
      <c r="G551">
        <v>901</v>
      </c>
      <c r="H551">
        <v>1.29</v>
      </c>
      <c r="J551" s="1"/>
    </row>
    <row r="552" spans="2:10" x14ac:dyDescent="0.3">
      <c r="B552" s="1">
        <v>42195</v>
      </c>
      <c r="C552">
        <v>2</v>
      </c>
      <c r="D552">
        <f>WEEKNUM(Table1[[#This Row],[Date]])</f>
        <v>28</v>
      </c>
      <c r="E552">
        <v>1</v>
      </c>
      <c r="F552">
        <f>Table1[[#This Row],[Sale]]+MAX(0, G551-Table1[[#This Row],[Stock]]-Table1[[#This Row],[Sale]])</f>
        <v>1</v>
      </c>
      <c r="G552">
        <v>996</v>
      </c>
      <c r="H552">
        <v>1.29</v>
      </c>
      <c r="J552" s="1"/>
    </row>
    <row r="553" spans="2:10" x14ac:dyDescent="0.3">
      <c r="B553" s="1">
        <v>42196</v>
      </c>
      <c r="C553">
        <v>2</v>
      </c>
      <c r="D553">
        <f>WEEKNUM(Table1[[#This Row],[Date]])</f>
        <v>28</v>
      </c>
      <c r="E553">
        <v>64</v>
      </c>
      <c r="F553">
        <f>Table1[[#This Row],[Sale]]+MAX(0, G552-Table1[[#This Row],[Stock]]-Table1[[#This Row],[Sale]])</f>
        <v>64</v>
      </c>
      <c r="G553">
        <v>1124</v>
      </c>
      <c r="H553">
        <v>1.29</v>
      </c>
      <c r="J553" s="1"/>
    </row>
    <row r="554" spans="2:10" x14ac:dyDescent="0.3">
      <c r="B554" s="1">
        <v>42197</v>
      </c>
      <c r="C554">
        <v>2</v>
      </c>
      <c r="D554">
        <f>WEEKNUM(Table1[[#This Row],[Date]])</f>
        <v>29</v>
      </c>
      <c r="E554">
        <v>118</v>
      </c>
      <c r="F554">
        <f>Table1[[#This Row],[Sale]]+MAX(0, G553-Table1[[#This Row],[Stock]]-Table1[[#This Row],[Sale]])</f>
        <v>118</v>
      </c>
      <c r="G554">
        <v>1006</v>
      </c>
      <c r="H554">
        <v>1.29</v>
      </c>
      <c r="J554" s="1"/>
    </row>
    <row r="555" spans="2:10" x14ac:dyDescent="0.3">
      <c r="B555" s="1">
        <v>42198</v>
      </c>
      <c r="C555">
        <v>2</v>
      </c>
      <c r="D555">
        <f>WEEKNUM(Table1[[#This Row],[Date]])</f>
        <v>29</v>
      </c>
      <c r="E555">
        <v>55</v>
      </c>
      <c r="F555">
        <f>Table1[[#This Row],[Sale]]+MAX(0, G554-Table1[[#This Row],[Stock]]-Table1[[#This Row],[Sale]])</f>
        <v>56</v>
      </c>
      <c r="G555">
        <v>950</v>
      </c>
      <c r="H555">
        <v>1.29</v>
      </c>
      <c r="J555" s="1"/>
    </row>
    <row r="556" spans="2:10" x14ac:dyDescent="0.3">
      <c r="B556" s="1">
        <v>42199</v>
      </c>
      <c r="C556">
        <v>2</v>
      </c>
      <c r="D556">
        <f>WEEKNUM(Table1[[#This Row],[Date]])</f>
        <v>29</v>
      </c>
      <c r="E556">
        <v>43</v>
      </c>
      <c r="F556">
        <f>Table1[[#This Row],[Sale]]+MAX(0, G555-Table1[[#This Row],[Stock]]-Table1[[#This Row],[Sale]])</f>
        <v>43</v>
      </c>
      <c r="G556">
        <v>907</v>
      </c>
      <c r="H556">
        <v>1.27</v>
      </c>
      <c r="J556" s="1"/>
    </row>
    <row r="557" spans="2:10" x14ac:dyDescent="0.3">
      <c r="B557" s="1">
        <v>42200</v>
      </c>
      <c r="C557">
        <v>2</v>
      </c>
      <c r="D557">
        <f>WEEKNUM(Table1[[#This Row],[Date]])</f>
        <v>29</v>
      </c>
      <c r="E557">
        <v>95</v>
      </c>
      <c r="F557">
        <f>Table1[[#This Row],[Sale]]+MAX(0, G556-Table1[[#This Row],[Stock]]-Table1[[#This Row],[Sale]])</f>
        <v>95</v>
      </c>
      <c r="G557">
        <v>812</v>
      </c>
      <c r="H557">
        <v>1.28</v>
      </c>
      <c r="J557" s="1"/>
    </row>
    <row r="558" spans="2:10" x14ac:dyDescent="0.3">
      <c r="B558" s="1">
        <v>42201</v>
      </c>
      <c r="C558">
        <v>2</v>
      </c>
      <c r="D558">
        <f>WEEKNUM(Table1[[#This Row],[Date]])</f>
        <v>29</v>
      </c>
      <c r="E558">
        <v>54</v>
      </c>
      <c r="F558">
        <f>Table1[[#This Row],[Sale]]+MAX(0, G557-Table1[[#This Row],[Stock]]-Table1[[#This Row],[Sale]])</f>
        <v>54</v>
      </c>
      <c r="G558">
        <v>758</v>
      </c>
      <c r="H558">
        <v>1.28</v>
      </c>
      <c r="J558" s="1"/>
    </row>
    <row r="559" spans="2:10" x14ac:dyDescent="0.3">
      <c r="B559" s="1">
        <v>42202</v>
      </c>
      <c r="C559">
        <v>2</v>
      </c>
      <c r="D559">
        <f>WEEKNUM(Table1[[#This Row],[Date]])</f>
        <v>29</v>
      </c>
      <c r="E559">
        <v>85</v>
      </c>
      <c r="F559">
        <f>Table1[[#This Row],[Sale]]+MAX(0, G558-Table1[[#This Row],[Stock]]-Table1[[#This Row],[Sale]])</f>
        <v>85</v>
      </c>
      <c r="G559">
        <v>673</v>
      </c>
      <c r="H559">
        <v>1.28</v>
      </c>
      <c r="J559" s="1"/>
    </row>
    <row r="560" spans="2:10" x14ac:dyDescent="0.3">
      <c r="B560" s="1">
        <v>42203</v>
      </c>
      <c r="C560">
        <v>2</v>
      </c>
      <c r="D560">
        <f>WEEKNUM(Table1[[#This Row],[Date]])</f>
        <v>29</v>
      </c>
      <c r="E560">
        <v>92</v>
      </c>
      <c r="F560">
        <f>Table1[[#This Row],[Sale]]+MAX(0, G559-Table1[[#This Row],[Stock]]-Table1[[#This Row],[Sale]])</f>
        <v>92</v>
      </c>
      <c r="G560">
        <v>869</v>
      </c>
      <c r="H560">
        <v>1.27</v>
      </c>
      <c r="J560" s="1"/>
    </row>
    <row r="561" spans="2:10" x14ac:dyDescent="0.3">
      <c r="B561" s="1">
        <v>42204</v>
      </c>
      <c r="C561">
        <v>2</v>
      </c>
      <c r="D561">
        <f>WEEKNUM(Table1[[#This Row],[Date]])</f>
        <v>30</v>
      </c>
      <c r="E561">
        <v>61</v>
      </c>
      <c r="F561">
        <f>Table1[[#This Row],[Sale]]+MAX(0, G560-Table1[[#This Row],[Stock]]-Table1[[#This Row],[Sale]])</f>
        <v>61</v>
      </c>
      <c r="G561">
        <v>808</v>
      </c>
      <c r="H561">
        <v>1.28</v>
      </c>
      <c r="J561" s="1"/>
    </row>
    <row r="562" spans="2:10" x14ac:dyDescent="0.3">
      <c r="B562" s="1">
        <v>42205</v>
      </c>
      <c r="C562">
        <v>2</v>
      </c>
      <c r="D562">
        <f>WEEKNUM(Table1[[#This Row],[Date]])</f>
        <v>30</v>
      </c>
      <c r="E562">
        <v>111</v>
      </c>
      <c r="F562">
        <f>Table1[[#This Row],[Sale]]+MAX(0, G561-Table1[[#This Row],[Stock]]-Table1[[#This Row],[Sale]])</f>
        <v>111</v>
      </c>
      <c r="G562">
        <v>697</v>
      </c>
      <c r="H562">
        <v>1.27</v>
      </c>
      <c r="J562" s="1"/>
    </row>
    <row r="563" spans="2:10" x14ac:dyDescent="0.3">
      <c r="B563" s="1">
        <v>42206</v>
      </c>
      <c r="C563">
        <v>2</v>
      </c>
      <c r="D563">
        <f>WEEKNUM(Table1[[#This Row],[Date]])</f>
        <v>30</v>
      </c>
      <c r="E563">
        <v>7</v>
      </c>
      <c r="F563">
        <f>Table1[[#This Row],[Sale]]+MAX(0, G562-Table1[[#This Row],[Stock]]-Table1[[#This Row],[Sale]])</f>
        <v>7</v>
      </c>
      <c r="G563">
        <v>1170</v>
      </c>
      <c r="H563">
        <v>1.28</v>
      </c>
      <c r="J563" s="1"/>
    </row>
    <row r="564" spans="2:10" x14ac:dyDescent="0.3">
      <c r="B564" s="1">
        <v>42207</v>
      </c>
      <c r="C564">
        <v>2</v>
      </c>
      <c r="D564">
        <f>WEEKNUM(Table1[[#This Row],[Date]])</f>
        <v>30</v>
      </c>
      <c r="E564">
        <v>4</v>
      </c>
      <c r="F564">
        <f>Table1[[#This Row],[Sale]]+MAX(0, G563-Table1[[#This Row],[Stock]]-Table1[[#This Row],[Sale]])</f>
        <v>4</v>
      </c>
      <c r="G564">
        <v>1262</v>
      </c>
      <c r="H564">
        <v>1.28</v>
      </c>
      <c r="J564" s="1"/>
    </row>
    <row r="565" spans="2:10" x14ac:dyDescent="0.3">
      <c r="B565" s="1">
        <v>42208</v>
      </c>
      <c r="C565">
        <v>2</v>
      </c>
      <c r="D565">
        <f>WEEKNUM(Table1[[#This Row],[Date]])</f>
        <v>30</v>
      </c>
      <c r="E565">
        <v>66</v>
      </c>
      <c r="F565">
        <f>Table1[[#This Row],[Sale]]+MAX(0, G564-Table1[[#This Row],[Stock]]-Table1[[#This Row],[Sale]])</f>
        <v>66</v>
      </c>
      <c r="G565">
        <v>1292</v>
      </c>
      <c r="H565">
        <v>1.27</v>
      </c>
      <c r="J565" s="1"/>
    </row>
    <row r="566" spans="2:10" x14ac:dyDescent="0.3">
      <c r="B566" s="1">
        <v>42209</v>
      </c>
      <c r="C566">
        <v>2</v>
      </c>
      <c r="D566">
        <f>WEEKNUM(Table1[[#This Row],[Date]])</f>
        <v>30</v>
      </c>
      <c r="E566">
        <v>95</v>
      </c>
      <c r="F566">
        <f>Table1[[#This Row],[Sale]]+MAX(0, G565-Table1[[#This Row],[Stock]]-Table1[[#This Row],[Sale]])</f>
        <v>95</v>
      </c>
      <c r="G566">
        <v>1197</v>
      </c>
      <c r="H566">
        <v>1.28</v>
      </c>
      <c r="J566" s="1"/>
    </row>
    <row r="567" spans="2:10" x14ac:dyDescent="0.3">
      <c r="B567" s="1">
        <v>42210</v>
      </c>
      <c r="C567">
        <v>2</v>
      </c>
      <c r="D567">
        <f>WEEKNUM(Table1[[#This Row],[Date]])</f>
        <v>30</v>
      </c>
      <c r="E567">
        <v>190</v>
      </c>
      <c r="F567">
        <f>Table1[[#This Row],[Sale]]+MAX(0, G566-Table1[[#This Row],[Stock]]-Table1[[#This Row],[Sale]])</f>
        <v>190</v>
      </c>
      <c r="G567">
        <v>1103</v>
      </c>
      <c r="H567">
        <v>1.27</v>
      </c>
      <c r="J567" s="1"/>
    </row>
    <row r="568" spans="2:10" x14ac:dyDescent="0.3">
      <c r="B568" s="1">
        <v>42211</v>
      </c>
      <c r="C568">
        <v>2</v>
      </c>
      <c r="D568">
        <f>WEEKNUM(Table1[[#This Row],[Date]])</f>
        <v>31</v>
      </c>
      <c r="E568">
        <v>60</v>
      </c>
      <c r="F568">
        <f>Table1[[#This Row],[Sale]]+MAX(0, G567-Table1[[#This Row],[Stock]]-Table1[[#This Row],[Sale]])</f>
        <v>60</v>
      </c>
      <c r="G568">
        <v>1043</v>
      </c>
      <c r="H568">
        <v>1.28</v>
      </c>
      <c r="J568" s="1"/>
    </row>
    <row r="569" spans="2:10" x14ac:dyDescent="0.3">
      <c r="B569" s="1">
        <v>42212</v>
      </c>
      <c r="C569">
        <v>2</v>
      </c>
      <c r="D569">
        <f>WEEKNUM(Table1[[#This Row],[Date]])</f>
        <v>31</v>
      </c>
      <c r="E569">
        <v>42</v>
      </c>
      <c r="F569">
        <f>Table1[[#This Row],[Sale]]+MAX(0, G568-Table1[[#This Row],[Stock]]-Table1[[#This Row],[Sale]])</f>
        <v>42</v>
      </c>
      <c r="G569">
        <v>1097</v>
      </c>
      <c r="H569">
        <v>1.27</v>
      </c>
      <c r="J569" s="1"/>
    </row>
    <row r="570" spans="2:10" x14ac:dyDescent="0.3">
      <c r="B570" s="1">
        <v>42213</v>
      </c>
      <c r="C570">
        <v>2</v>
      </c>
      <c r="D570">
        <f>WEEKNUM(Table1[[#This Row],[Date]])</f>
        <v>31</v>
      </c>
      <c r="E570">
        <v>79</v>
      </c>
      <c r="F570">
        <f>Table1[[#This Row],[Sale]]+MAX(0, G569-Table1[[#This Row],[Stock]]-Table1[[#This Row],[Sale]])</f>
        <v>79</v>
      </c>
      <c r="G570">
        <v>1306</v>
      </c>
      <c r="H570">
        <v>1.27</v>
      </c>
      <c r="J570" s="1"/>
    </row>
    <row r="571" spans="2:10" x14ac:dyDescent="0.3">
      <c r="B571" s="1">
        <v>42214</v>
      </c>
      <c r="C571">
        <v>2</v>
      </c>
      <c r="D571">
        <f>WEEKNUM(Table1[[#This Row],[Date]])</f>
        <v>31</v>
      </c>
      <c r="E571">
        <v>109</v>
      </c>
      <c r="F571">
        <f>Table1[[#This Row],[Sale]]+MAX(0, G570-Table1[[#This Row],[Stock]]-Table1[[#This Row],[Sale]])</f>
        <v>109</v>
      </c>
      <c r="G571">
        <v>1581</v>
      </c>
      <c r="H571">
        <v>1.27</v>
      </c>
      <c r="J571" s="1"/>
    </row>
    <row r="572" spans="2:10" x14ac:dyDescent="0.3">
      <c r="B572" s="1">
        <v>42215</v>
      </c>
      <c r="C572">
        <v>2</v>
      </c>
      <c r="D572">
        <f>WEEKNUM(Table1[[#This Row],[Date]])</f>
        <v>31</v>
      </c>
      <c r="E572">
        <v>165</v>
      </c>
      <c r="F572">
        <f>Table1[[#This Row],[Sale]]+MAX(0, G571-Table1[[#This Row],[Stock]]-Table1[[#This Row],[Sale]])</f>
        <v>165</v>
      </c>
      <c r="G572">
        <v>1416</v>
      </c>
      <c r="H572">
        <v>1.28</v>
      </c>
      <c r="J572" s="1"/>
    </row>
    <row r="573" spans="2:10" x14ac:dyDescent="0.3">
      <c r="B573" s="1">
        <v>42216</v>
      </c>
      <c r="C573">
        <v>2</v>
      </c>
      <c r="D573">
        <f>WEEKNUM(Table1[[#This Row],[Date]])</f>
        <v>31</v>
      </c>
      <c r="E573">
        <v>99</v>
      </c>
      <c r="F573">
        <f>Table1[[#This Row],[Sale]]+MAX(0, G572-Table1[[#This Row],[Stock]]-Table1[[#This Row],[Sale]])</f>
        <v>99</v>
      </c>
      <c r="G573">
        <v>1317</v>
      </c>
      <c r="H573">
        <v>1.27</v>
      </c>
      <c r="J573" s="1"/>
    </row>
    <row r="574" spans="2:10" x14ac:dyDescent="0.3">
      <c r="B574" s="1">
        <v>42217</v>
      </c>
      <c r="C574">
        <v>2</v>
      </c>
      <c r="D574">
        <f>WEEKNUM(Table1[[#This Row],[Date]])</f>
        <v>31</v>
      </c>
      <c r="E574">
        <v>233</v>
      </c>
      <c r="F574">
        <f>Table1[[#This Row],[Sale]]+MAX(0, G573-Table1[[#This Row],[Stock]]-Table1[[#This Row],[Sale]])</f>
        <v>233</v>
      </c>
      <c r="G574">
        <v>1084</v>
      </c>
      <c r="H574">
        <v>1.48</v>
      </c>
      <c r="J574" s="1"/>
    </row>
    <row r="575" spans="2:10" x14ac:dyDescent="0.3">
      <c r="B575" s="1">
        <v>42218</v>
      </c>
      <c r="C575">
        <v>2</v>
      </c>
      <c r="D575">
        <f>WEEKNUM(Table1[[#This Row],[Date]])</f>
        <v>32</v>
      </c>
      <c r="E575">
        <v>16</v>
      </c>
      <c r="F575">
        <f>Table1[[#This Row],[Sale]]+MAX(0, G574-Table1[[#This Row],[Stock]]-Table1[[#This Row],[Sale]])</f>
        <v>17</v>
      </c>
      <c r="G575">
        <v>1067</v>
      </c>
      <c r="H575">
        <v>1.48</v>
      </c>
      <c r="J575" s="1"/>
    </row>
    <row r="576" spans="2:10" x14ac:dyDescent="0.3">
      <c r="B576" s="1">
        <v>42219</v>
      </c>
      <c r="C576">
        <v>2</v>
      </c>
      <c r="D576">
        <f>WEEKNUM(Table1[[#This Row],[Date]])</f>
        <v>32</v>
      </c>
      <c r="E576">
        <v>2</v>
      </c>
      <c r="F576">
        <f>Table1[[#This Row],[Sale]]+MAX(0, G575-Table1[[#This Row],[Stock]]-Table1[[#This Row],[Sale]])</f>
        <v>2</v>
      </c>
      <c r="G576">
        <v>1065</v>
      </c>
      <c r="H576">
        <v>1.46</v>
      </c>
      <c r="J576" s="1"/>
    </row>
    <row r="577" spans="2:10" x14ac:dyDescent="0.3">
      <c r="B577" s="1">
        <v>42220</v>
      </c>
      <c r="C577">
        <v>2</v>
      </c>
      <c r="D577">
        <f>WEEKNUM(Table1[[#This Row],[Date]])</f>
        <v>32</v>
      </c>
      <c r="E577">
        <v>5</v>
      </c>
      <c r="F577">
        <f>Table1[[#This Row],[Sale]]+MAX(0, G576-Table1[[#This Row],[Stock]]-Table1[[#This Row],[Sale]])</f>
        <v>5</v>
      </c>
      <c r="G577">
        <v>1060</v>
      </c>
      <c r="H577">
        <v>1.47</v>
      </c>
      <c r="J577" s="1"/>
    </row>
    <row r="578" spans="2:10" x14ac:dyDescent="0.3">
      <c r="B578" s="1">
        <v>42221</v>
      </c>
      <c r="C578">
        <v>2</v>
      </c>
      <c r="D578">
        <f>WEEKNUM(Table1[[#This Row],[Date]])</f>
        <v>32</v>
      </c>
      <c r="E578">
        <v>22</v>
      </c>
      <c r="F578">
        <f>Table1[[#This Row],[Sale]]+MAX(0, G577-Table1[[#This Row],[Stock]]-Table1[[#This Row],[Sale]])</f>
        <v>22</v>
      </c>
      <c r="G578">
        <v>1038</v>
      </c>
      <c r="H578">
        <v>1.48</v>
      </c>
      <c r="J578" s="1"/>
    </row>
    <row r="579" spans="2:10" x14ac:dyDescent="0.3">
      <c r="B579" s="1">
        <v>42222</v>
      </c>
      <c r="C579">
        <v>2</v>
      </c>
      <c r="D579">
        <f>WEEKNUM(Table1[[#This Row],[Date]])</f>
        <v>32</v>
      </c>
      <c r="E579">
        <v>8</v>
      </c>
      <c r="F579">
        <f>Table1[[#This Row],[Sale]]+MAX(0, G578-Table1[[#This Row],[Stock]]-Table1[[#This Row],[Sale]])</f>
        <v>8</v>
      </c>
      <c r="G579">
        <v>1030</v>
      </c>
      <c r="H579">
        <v>1.49</v>
      </c>
      <c r="J579" s="1"/>
    </row>
    <row r="580" spans="2:10" x14ac:dyDescent="0.3">
      <c r="B580" s="1">
        <v>42223</v>
      </c>
      <c r="C580">
        <v>2</v>
      </c>
      <c r="D580">
        <f>WEEKNUM(Table1[[#This Row],[Date]])</f>
        <v>32</v>
      </c>
      <c r="E580">
        <v>65</v>
      </c>
      <c r="F580">
        <f>Table1[[#This Row],[Sale]]+MAX(0, G579-Table1[[#This Row],[Stock]]-Table1[[#This Row],[Sale]])</f>
        <v>709</v>
      </c>
      <c r="G580">
        <v>321</v>
      </c>
      <c r="H580">
        <v>1.48</v>
      </c>
      <c r="J580" s="1"/>
    </row>
    <row r="581" spans="2:10" x14ac:dyDescent="0.3">
      <c r="B581" s="1">
        <v>42224</v>
      </c>
      <c r="C581">
        <v>2</v>
      </c>
      <c r="D581">
        <f>WEEKNUM(Table1[[#This Row],[Date]])</f>
        <v>32</v>
      </c>
      <c r="E581">
        <v>157</v>
      </c>
      <c r="F581">
        <f>Table1[[#This Row],[Sale]]+MAX(0, G580-Table1[[#This Row],[Stock]]-Table1[[#This Row],[Sale]])</f>
        <v>157</v>
      </c>
      <c r="G581">
        <v>451</v>
      </c>
      <c r="H581">
        <v>1.48</v>
      </c>
      <c r="J581" s="1"/>
    </row>
    <row r="582" spans="2:10" x14ac:dyDescent="0.3">
      <c r="B582" s="1">
        <v>42225</v>
      </c>
      <c r="C582">
        <v>2</v>
      </c>
      <c r="D582">
        <f>WEEKNUM(Table1[[#This Row],[Date]])</f>
        <v>33</v>
      </c>
      <c r="E582">
        <v>65</v>
      </c>
      <c r="F582">
        <f>Table1[[#This Row],[Sale]]+MAX(0, G581-Table1[[#This Row],[Stock]]-Table1[[#This Row],[Sale]])</f>
        <v>65</v>
      </c>
      <c r="G582">
        <v>386</v>
      </c>
      <c r="H582">
        <v>1.48</v>
      </c>
      <c r="J582" s="1"/>
    </row>
    <row r="583" spans="2:10" x14ac:dyDescent="0.3">
      <c r="B583" s="1">
        <v>42226</v>
      </c>
      <c r="C583">
        <v>2</v>
      </c>
      <c r="D583">
        <f>WEEKNUM(Table1[[#This Row],[Date]])</f>
        <v>33</v>
      </c>
      <c r="E583">
        <v>90</v>
      </c>
      <c r="F583">
        <f>Table1[[#This Row],[Sale]]+MAX(0, G582-Table1[[#This Row],[Stock]]-Table1[[#This Row],[Sale]])</f>
        <v>90</v>
      </c>
      <c r="G583">
        <v>296</v>
      </c>
      <c r="H583">
        <v>1.48</v>
      </c>
      <c r="J583" s="1"/>
    </row>
    <row r="584" spans="2:10" x14ac:dyDescent="0.3">
      <c r="B584" s="1">
        <v>42227</v>
      </c>
      <c r="C584">
        <v>2</v>
      </c>
      <c r="D584">
        <f>WEEKNUM(Table1[[#This Row],[Date]])</f>
        <v>33</v>
      </c>
      <c r="E584">
        <v>3</v>
      </c>
      <c r="F584">
        <f>Table1[[#This Row],[Sale]]+MAX(0, G583-Table1[[#This Row],[Stock]]-Table1[[#This Row],[Sale]])</f>
        <v>3</v>
      </c>
      <c r="G584">
        <v>1157</v>
      </c>
      <c r="H584">
        <v>1.18</v>
      </c>
      <c r="J584" s="1"/>
    </row>
    <row r="585" spans="2:10" x14ac:dyDescent="0.3">
      <c r="B585" s="1">
        <v>42228</v>
      </c>
      <c r="C585">
        <v>2</v>
      </c>
      <c r="D585">
        <f>WEEKNUM(Table1[[#This Row],[Date]])</f>
        <v>33</v>
      </c>
      <c r="E585">
        <v>5</v>
      </c>
      <c r="F585">
        <f>Table1[[#This Row],[Sale]]+MAX(0, G584-Table1[[#This Row],[Stock]]-Table1[[#This Row],[Sale]])</f>
        <v>5</v>
      </c>
      <c r="G585">
        <v>1152</v>
      </c>
      <c r="H585">
        <v>1.18</v>
      </c>
      <c r="J585" s="1"/>
    </row>
    <row r="586" spans="2:10" x14ac:dyDescent="0.3">
      <c r="B586" s="1">
        <v>42229</v>
      </c>
      <c r="C586">
        <v>2</v>
      </c>
      <c r="D586">
        <f>WEEKNUM(Table1[[#This Row],[Date]])</f>
        <v>33</v>
      </c>
      <c r="E586">
        <v>1</v>
      </c>
      <c r="F586">
        <f>Table1[[#This Row],[Sale]]+MAX(0, G585-Table1[[#This Row],[Stock]]-Table1[[#This Row],[Sale]])</f>
        <v>1</v>
      </c>
      <c r="G586">
        <v>2015</v>
      </c>
      <c r="H586">
        <v>1.19</v>
      </c>
      <c r="J586" s="1"/>
    </row>
    <row r="587" spans="2:10" x14ac:dyDescent="0.3">
      <c r="B587" s="1">
        <v>42230</v>
      </c>
      <c r="C587">
        <v>2</v>
      </c>
      <c r="D587">
        <f>WEEKNUM(Table1[[#This Row],[Date]])</f>
        <v>33</v>
      </c>
      <c r="E587">
        <v>65</v>
      </c>
      <c r="F587">
        <f>Table1[[#This Row],[Sale]]+MAX(0, G586-Table1[[#This Row],[Stock]]-Table1[[#This Row],[Sale]])</f>
        <v>65</v>
      </c>
      <c r="G587">
        <v>2046</v>
      </c>
      <c r="H587">
        <v>1.18</v>
      </c>
      <c r="J587" s="1"/>
    </row>
    <row r="588" spans="2:10" x14ac:dyDescent="0.3">
      <c r="B588" s="1">
        <v>42231</v>
      </c>
      <c r="C588">
        <v>2</v>
      </c>
      <c r="D588">
        <f>WEEKNUM(Table1[[#This Row],[Date]])</f>
        <v>33</v>
      </c>
      <c r="E588">
        <v>235</v>
      </c>
      <c r="F588">
        <f>Table1[[#This Row],[Sale]]+MAX(0, G587-Table1[[#This Row],[Stock]]-Table1[[#This Row],[Sale]])</f>
        <v>235</v>
      </c>
      <c r="G588">
        <v>1811</v>
      </c>
      <c r="H588">
        <v>1.17</v>
      </c>
      <c r="J588" s="1"/>
    </row>
    <row r="589" spans="2:10" x14ac:dyDescent="0.3">
      <c r="B589" s="1">
        <v>42232</v>
      </c>
      <c r="C589">
        <v>2</v>
      </c>
      <c r="D589">
        <f>WEEKNUM(Table1[[#This Row],[Date]])</f>
        <v>34</v>
      </c>
      <c r="E589">
        <v>76</v>
      </c>
      <c r="F589">
        <f>Table1[[#This Row],[Sale]]+MAX(0, G588-Table1[[#This Row],[Stock]]-Table1[[#This Row],[Sale]])</f>
        <v>76</v>
      </c>
      <c r="G589">
        <v>1735</v>
      </c>
      <c r="H589">
        <v>1.18</v>
      </c>
      <c r="J589" s="1"/>
    </row>
    <row r="590" spans="2:10" x14ac:dyDescent="0.3">
      <c r="B590" s="1">
        <v>42233</v>
      </c>
      <c r="C590">
        <v>2</v>
      </c>
      <c r="D590">
        <f>WEEKNUM(Table1[[#This Row],[Date]])</f>
        <v>34</v>
      </c>
      <c r="E590">
        <v>2</v>
      </c>
      <c r="F590">
        <f>Table1[[#This Row],[Sale]]+MAX(0, G589-Table1[[#This Row],[Stock]]-Table1[[#This Row],[Sale]])</f>
        <v>2</v>
      </c>
      <c r="G590">
        <v>1733</v>
      </c>
      <c r="H590">
        <v>1.19</v>
      </c>
      <c r="J590" s="1"/>
    </row>
    <row r="591" spans="2:10" x14ac:dyDescent="0.3">
      <c r="B591" s="1">
        <v>42234</v>
      </c>
      <c r="C591">
        <v>2</v>
      </c>
      <c r="D591">
        <f>WEEKNUM(Table1[[#This Row],[Date]])</f>
        <v>34</v>
      </c>
      <c r="E591">
        <v>101</v>
      </c>
      <c r="F591">
        <f>Table1[[#This Row],[Sale]]+MAX(0, G590-Table1[[#This Row],[Stock]]-Table1[[#This Row],[Sale]])</f>
        <v>101</v>
      </c>
      <c r="G591">
        <v>1632</v>
      </c>
      <c r="H591">
        <v>1.18</v>
      </c>
      <c r="J591" s="1"/>
    </row>
    <row r="592" spans="2:10" x14ac:dyDescent="0.3">
      <c r="B592" s="1">
        <v>42235</v>
      </c>
      <c r="C592">
        <v>2</v>
      </c>
      <c r="D592">
        <f>WEEKNUM(Table1[[#This Row],[Date]])</f>
        <v>34</v>
      </c>
      <c r="E592">
        <v>162</v>
      </c>
      <c r="F592">
        <f>Table1[[#This Row],[Sale]]+MAX(0, G591-Table1[[#This Row],[Stock]]-Table1[[#This Row],[Sale]])</f>
        <v>162</v>
      </c>
      <c r="G592">
        <v>1470</v>
      </c>
      <c r="H592">
        <v>1.17</v>
      </c>
      <c r="J592" s="1"/>
    </row>
    <row r="593" spans="2:10" x14ac:dyDescent="0.3">
      <c r="B593" s="1">
        <v>42236</v>
      </c>
      <c r="C593">
        <v>2</v>
      </c>
      <c r="D593">
        <f>WEEKNUM(Table1[[#This Row],[Date]])</f>
        <v>34</v>
      </c>
      <c r="E593">
        <v>25</v>
      </c>
      <c r="F593">
        <f>Table1[[#This Row],[Sale]]+MAX(0, G592-Table1[[#This Row],[Stock]]-Table1[[#This Row],[Sale]])</f>
        <v>25</v>
      </c>
      <c r="G593">
        <v>1446</v>
      </c>
      <c r="H593">
        <v>1.17</v>
      </c>
      <c r="J593" s="1"/>
    </row>
    <row r="594" spans="2:10" x14ac:dyDescent="0.3">
      <c r="B594" s="1">
        <v>42237</v>
      </c>
      <c r="C594">
        <v>2</v>
      </c>
      <c r="D594">
        <f>WEEKNUM(Table1[[#This Row],[Date]])</f>
        <v>34</v>
      </c>
      <c r="E594">
        <v>4</v>
      </c>
      <c r="F594">
        <f>Table1[[#This Row],[Sale]]+MAX(0, G593-Table1[[#This Row],[Stock]]-Table1[[#This Row],[Sale]])</f>
        <v>4</v>
      </c>
      <c r="G594">
        <v>1442</v>
      </c>
      <c r="H594">
        <v>1.1599999999999999</v>
      </c>
      <c r="J594" s="1"/>
    </row>
    <row r="595" spans="2:10" x14ac:dyDescent="0.3">
      <c r="B595" s="1">
        <v>42238</v>
      </c>
      <c r="C595">
        <v>2</v>
      </c>
      <c r="D595">
        <f>WEEKNUM(Table1[[#This Row],[Date]])</f>
        <v>34</v>
      </c>
      <c r="E595">
        <v>1</v>
      </c>
      <c r="F595">
        <f>Table1[[#This Row],[Sale]]+MAX(0, G594-Table1[[#This Row],[Stock]]-Table1[[#This Row],[Sale]])</f>
        <v>1</v>
      </c>
      <c r="G595">
        <v>1441</v>
      </c>
      <c r="H595">
        <v>1.19</v>
      </c>
      <c r="J595" s="1"/>
    </row>
    <row r="596" spans="2:10" x14ac:dyDescent="0.3">
      <c r="B596" s="1">
        <v>42239</v>
      </c>
      <c r="C596">
        <v>2</v>
      </c>
      <c r="D596">
        <f>WEEKNUM(Table1[[#This Row],[Date]])</f>
        <v>35</v>
      </c>
      <c r="E596">
        <v>75</v>
      </c>
      <c r="F596">
        <f>Table1[[#This Row],[Sale]]+MAX(0, G595-Table1[[#This Row],[Stock]]-Table1[[#This Row],[Sale]])</f>
        <v>75</v>
      </c>
      <c r="G596">
        <v>1366</v>
      </c>
      <c r="H596">
        <v>1.17</v>
      </c>
      <c r="J596" s="1"/>
    </row>
    <row r="597" spans="2:10" x14ac:dyDescent="0.3">
      <c r="B597" s="1">
        <v>42240</v>
      </c>
      <c r="C597">
        <v>2</v>
      </c>
      <c r="D597">
        <f>WEEKNUM(Table1[[#This Row],[Date]])</f>
        <v>35</v>
      </c>
      <c r="E597">
        <v>32</v>
      </c>
      <c r="F597">
        <f>Table1[[#This Row],[Sale]]+MAX(0, G596-Table1[[#This Row],[Stock]]-Table1[[#This Row],[Sale]])</f>
        <v>32</v>
      </c>
      <c r="G597">
        <v>1334</v>
      </c>
      <c r="H597">
        <v>1.18</v>
      </c>
      <c r="J597" s="1"/>
    </row>
    <row r="598" spans="2:10" x14ac:dyDescent="0.3">
      <c r="B598" s="1">
        <v>42241</v>
      </c>
      <c r="C598">
        <v>2</v>
      </c>
      <c r="D598">
        <f>WEEKNUM(Table1[[#This Row],[Date]])</f>
        <v>35</v>
      </c>
      <c r="E598">
        <v>76</v>
      </c>
      <c r="F598">
        <f>Table1[[#This Row],[Sale]]+MAX(0, G597-Table1[[#This Row],[Stock]]-Table1[[#This Row],[Sale]])</f>
        <v>76</v>
      </c>
      <c r="G598">
        <v>1258</v>
      </c>
      <c r="H598">
        <v>1.18</v>
      </c>
      <c r="J598" s="1"/>
    </row>
    <row r="599" spans="2:10" x14ac:dyDescent="0.3">
      <c r="B599" s="1">
        <v>42242</v>
      </c>
      <c r="C599">
        <v>2</v>
      </c>
      <c r="D599">
        <f>WEEKNUM(Table1[[#This Row],[Date]])</f>
        <v>35</v>
      </c>
      <c r="E599">
        <v>6</v>
      </c>
      <c r="F599">
        <f>Table1[[#This Row],[Sale]]+MAX(0, G598-Table1[[#This Row],[Stock]]-Table1[[#This Row],[Sale]])</f>
        <v>6</v>
      </c>
      <c r="G599">
        <v>1252</v>
      </c>
      <c r="H599">
        <v>1.17</v>
      </c>
      <c r="J599" s="1"/>
    </row>
    <row r="600" spans="2:10" x14ac:dyDescent="0.3">
      <c r="B600" s="1">
        <v>42243</v>
      </c>
      <c r="C600">
        <v>2</v>
      </c>
      <c r="D600">
        <f>WEEKNUM(Table1[[#This Row],[Date]])</f>
        <v>35</v>
      </c>
      <c r="E600">
        <v>65</v>
      </c>
      <c r="F600">
        <f>Table1[[#This Row],[Sale]]+MAX(0, G599-Table1[[#This Row],[Stock]]-Table1[[#This Row],[Sale]])</f>
        <v>65</v>
      </c>
      <c r="G600">
        <v>1285</v>
      </c>
      <c r="H600">
        <v>1.18</v>
      </c>
      <c r="J600" s="1"/>
    </row>
    <row r="601" spans="2:10" x14ac:dyDescent="0.3">
      <c r="B601" s="1">
        <v>42244</v>
      </c>
      <c r="C601">
        <v>2</v>
      </c>
      <c r="D601">
        <f>WEEKNUM(Table1[[#This Row],[Date]])</f>
        <v>35</v>
      </c>
      <c r="E601">
        <v>145</v>
      </c>
      <c r="F601">
        <f>Table1[[#This Row],[Sale]]+MAX(0, G600-Table1[[#This Row],[Stock]]-Table1[[#This Row],[Sale]])</f>
        <v>145</v>
      </c>
      <c r="G601">
        <v>1140</v>
      </c>
      <c r="H601">
        <v>1.17</v>
      </c>
      <c r="J601" s="1"/>
    </row>
    <row r="602" spans="2:10" x14ac:dyDescent="0.3">
      <c r="B602" s="1">
        <v>42245</v>
      </c>
      <c r="C602">
        <v>2</v>
      </c>
      <c r="D602">
        <f>WEEKNUM(Table1[[#This Row],[Date]])</f>
        <v>35</v>
      </c>
      <c r="E602">
        <v>78</v>
      </c>
      <c r="F602">
        <f>Table1[[#This Row],[Sale]]+MAX(0, G601-Table1[[#This Row],[Stock]]-Table1[[#This Row],[Sale]])</f>
        <v>78</v>
      </c>
      <c r="G602">
        <v>1062</v>
      </c>
      <c r="H602">
        <v>1.17</v>
      </c>
      <c r="J602" s="1"/>
    </row>
    <row r="603" spans="2:10" x14ac:dyDescent="0.3">
      <c r="B603" s="1">
        <v>42246</v>
      </c>
      <c r="C603">
        <v>2</v>
      </c>
      <c r="D603">
        <f>WEEKNUM(Table1[[#This Row],[Date]])</f>
        <v>36</v>
      </c>
      <c r="E603">
        <v>6</v>
      </c>
      <c r="F603">
        <f>Table1[[#This Row],[Sale]]+MAX(0, G602-Table1[[#This Row],[Stock]]-Table1[[#This Row],[Sale]])</f>
        <v>7</v>
      </c>
      <c r="G603">
        <v>1055</v>
      </c>
      <c r="H603">
        <v>1.18</v>
      </c>
      <c r="J603" s="1"/>
    </row>
    <row r="604" spans="2:10" x14ac:dyDescent="0.3">
      <c r="B604" s="1">
        <v>42247</v>
      </c>
      <c r="C604">
        <v>2</v>
      </c>
      <c r="D604">
        <f>WEEKNUM(Table1[[#This Row],[Date]])</f>
        <v>36</v>
      </c>
      <c r="E604">
        <v>0</v>
      </c>
      <c r="F604">
        <f>Table1[[#This Row],[Sale]]+MAX(0, G603-Table1[[#This Row],[Stock]]-Table1[[#This Row],[Sale]])</f>
        <v>0</v>
      </c>
      <c r="G604">
        <v>1151</v>
      </c>
      <c r="H604">
        <v>1.19</v>
      </c>
      <c r="J604" s="1"/>
    </row>
    <row r="605" spans="2:10" x14ac:dyDescent="0.3">
      <c r="B605" s="1">
        <v>42248</v>
      </c>
      <c r="C605">
        <v>2</v>
      </c>
      <c r="D605">
        <f>WEEKNUM(Table1[[#This Row],[Date]])</f>
        <v>36</v>
      </c>
      <c r="E605">
        <v>126</v>
      </c>
      <c r="F605">
        <f>Table1[[#This Row],[Sale]]+MAX(0, G604-Table1[[#This Row],[Stock]]-Table1[[#This Row],[Sale]])</f>
        <v>126</v>
      </c>
      <c r="G605">
        <v>1217</v>
      </c>
      <c r="H605">
        <v>1.18</v>
      </c>
      <c r="J605" s="1"/>
    </row>
    <row r="606" spans="2:10" x14ac:dyDescent="0.3">
      <c r="B606" s="1">
        <v>42249</v>
      </c>
      <c r="C606">
        <v>2</v>
      </c>
      <c r="D606">
        <f>WEEKNUM(Table1[[#This Row],[Date]])</f>
        <v>36</v>
      </c>
      <c r="E606">
        <v>240</v>
      </c>
      <c r="F606">
        <f>Table1[[#This Row],[Sale]]+MAX(0, G605-Table1[[#This Row],[Stock]]-Table1[[#This Row],[Sale]])</f>
        <v>240</v>
      </c>
      <c r="G606">
        <v>1073</v>
      </c>
      <c r="H606">
        <v>1.17</v>
      </c>
      <c r="J606" s="1"/>
    </row>
    <row r="607" spans="2:10" x14ac:dyDescent="0.3">
      <c r="B607" s="1">
        <v>42250</v>
      </c>
      <c r="C607">
        <v>2</v>
      </c>
      <c r="D607">
        <f>WEEKNUM(Table1[[#This Row],[Date]])</f>
        <v>36</v>
      </c>
      <c r="E607">
        <v>67</v>
      </c>
      <c r="F607">
        <f>Table1[[#This Row],[Sale]]+MAX(0, G606-Table1[[#This Row],[Stock]]-Table1[[#This Row],[Sale]])</f>
        <v>67</v>
      </c>
      <c r="G607">
        <v>1006</v>
      </c>
      <c r="H607">
        <v>1.68</v>
      </c>
      <c r="J607" s="1"/>
    </row>
    <row r="608" spans="2:10" x14ac:dyDescent="0.3">
      <c r="B608" s="1">
        <v>42251</v>
      </c>
      <c r="C608">
        <v>2</v>
      </c>
      <c r="D608">
        <f>WEEKNUM(Table1[[#This Row],[Date]])</f>
        <v>36</v>
      </c>
      <c r="E608">
        <v>140</v>
      </c>
      <c r="F608">
        <f>Table1[[#This Row],[Sale]]+MAX(0, G607-Table1[[#This Row],[Stock]]-Table1[[#This Row],[Sale]])</f>
        <v>143</v>
      </c>
      <c r="G608">
        <v>863</v>
      </c>
      <c r="H608">
        <v>1.68</v>
      </c>
      <c r="J608" s="1"/>
    </row>
    <row r="609" spans="2:10" x14ac:dyDescent="0.3">
      <c r="B609" s="1">
        <v>42252</v>
      </c>
      <c r="C609">
        <v>2</v>
      </c>
      <c r="D609">
        <f>WEEKNUM(Table1[[#This Row],[Date]])</f>
        <v>36</v>
      </c>
      <c r="E609">
        <v>208</v>
      </c>
      <c r="F609">
        <f>Table1[[#This Row],[Sale]]+MAX(0, G608-Table1[[#This Row],[Stock]]-Table1[[#This Row],[Sale]])</f>
        <v>208</v>
      </c>
      <c r="G609">
        <v>655</v>
      </c>
      <c r="H609">
        <v>1.68</v>
      </c>
      <c r="J609" s="1"/>
    </row>
    <row r="610" spans="2:10" x14ac:dyDescent="0.3">
      <c r="B610" s="1">
        <v>42253</v>
      </c>
      <c r="C610">
        <v>2</v>
      </c>
      <c r="D610">
        <f>WEEKNUM(Table1[[#This Row],[Date]])</f>
        <v>37</v>
      </c>
      <c r="E610">
        <v>76</v>
      </c>
      <c r="F610">
        <f>Table1[[#This Row],[Sale]]+MAX(0, G609-Table1[[#This Row],[Stock]]-Table1[[#This Row],[Sale]])</f>
        <v>76</v>
      </c>
      <c r="G610">
        <v>579</v>
      </c>
      <c r="H610">
        <v>1.68</v>
      </c>
      <c r="J610" s="1"/>
    </row>
    <row r="611" spans="2:10" x14ac:dyDescent="0.3">
      <c r="B611" s="1">
        <v>42254</v>
      </c>
      <c r="C611">
        <v>2</v>
      </c>
      <c r="D611">
        <f>WEEKNUM(Table1[[#This Row],[Date]])</f>
        <v>37</v>
      </c>
      <c r="E611">
        <v>240</v>
      </c>
      <c r="F611">
        <f>Table1[[#This Row],[Sale]]+MAX(0, G610-Table1[[#This Row],[Stock]]-Table1[[#This Row],[Sale]])</f>
        <v>240</v>
      </c>
      <c r="G611">
        <v>339</v>
      </c>
      <c r="H611">
        <v>1.68</v>
      </c>
      <c r="J611" s="1"/>
    </row>
    <row r="612" spans="2:10" x14ac:dyDescent="0.3">
      <c r="B612" s="1">
        <v>42255</v>
      </c>
      <c r="C612">
        <v>2</v>
      </c>
      <c r="D612">
        <f>WEEKNUM(Table1[[#This Row],[Date]])</f>
        <v>37</v>
      </c>
      <c r="E612">
        <v>52</v>
      </c>
      <c r="F612">
        <f>Table1[[#This Row],[Sale]]+MAX(0, G611-Table1[[#This Row],[Stock]]-Table1[[#This Row],[Sale]])</f>
        <v>52</v>
      </c>
      <c r="G612">
        <v>575</v>
      </c>
      <c r="H612">
        <v>1.01</v>
      </c>
      <c r="J612" s="1"/>
    </row>
    <row r="613" spans="2:10" x14ac:dyDescent="0.3">
      <c r="B613" s="1">
        <v>42256</v>
      </c>
      <c r="C613">
        <v>2</v>
      </c>
      <c r="D613">
        <f>WEEKNUM(Table1[[#This Row],[Date]])</f>
        <v>37</v>
      </c>
      <c r="E613">
        <v>111</v>
      </c>
      <c r="F613">
        <f>Table1[[#This Row],[Sale]]+MAX(0, G612-Table1[[#This Row],[Stock]]-Table1[[#This Row],[Sale]])</f>
        <v>111</v>
      </c>
      <c r="G613">
        <v>464</v>
      </c>
      <c r="H613">
        <v>0.94</v>
      </c>
      <c r="J613" s="1"/>
    </row>
    <row r="614" spans="2:10" x14ac:dyDescent="0.3">
      <c r="B614" s="1">
        <v>42257</v>
      </c>
      <c r="C614">
        <v>2</v>
      </c>
      <c r="D614">
        <f>WEEKNUM(Table1[[#This Row],[Date]])</f>
        <v>37</v>
      </c>
      <c r="E614">
        <v>176</v>
      </c>
      <c r="F614">
        <f>Table1[[#This Row],[Sale]]+MAX(0, G613-Table1[[#This Row],[Stock]]-Table1[[#This Row],[Sale]])</f>
        <v>176</v>
      </c>
      <c r="G614">
        <v>288</v>
      </c>
      <c r="H614">
        <v>0.97</v>
      </c>
      <c r="J614" s="1"/>
    </row>
    <row r="615" spans="2:10" x14ac:dyDescent="0.3">
      <c r="B615" s="1">
        <v>42258</v>
      </c>
      <c r="C615">
        <v>2</v>
      </c>
      <c r="D615">
        <f>WEEKNUM(Table1[[#This Row],[Date]])</f>
        <v>37</v>
      </c>
      <c r="E615">
        <v>84</v>
      </c>
      <c r="F615">
        <f>Table1[[#This Row],[Sale]]+MAX(0, G614-Table1[[#This Row],[Stock]]-Table1[[#This Row],[Sale]])</f>
        <v>84</v>
      </c>
      <c r="G615">
        <v>300</v>
      </c>
      <c r="H615">
        <v>1.01</v>
      </c>
      <c r="J615" s="1"/>
    </row>
    <row r="616" spans="2:10" x14ac:dyDescent="0.3">
      <c r="B616" s="1">
        <v>42259</v>
      </c>
      <c r="C616">
        <v>2</v>
      </c>
      <c r="D616">
        <f>WEEKNUM(Table1[[#This Row],[Date]])</f>
        <v>37</v>
      </c>
      <c r="E616">
        <v>171</v>
      </c>
      <c r="F616">
        <f>Table1[[#This Row],[Sale]]+MAX(0, G615-Table1[[#This Row],[Stock]]-Table1[[#This Row],[Sale]])</f>
        <v>171</v>
      </c>
      <c r="G616">
        <v>129</v>
      </c>
      <c r="H616">
        <v>1</v>
      </c>
      <c r="J616" s="1"/>
    </row>
    <row r="617" spans="2:10" x14ac:dyDescent="0.3">
      <c r="B617" s="1">
        <v>42260</v>
      </c>
      <c r="C617">
        <v>2</v>
      </c>
      <c r="D617">
        <f>WEEKNUM(Table1[[#This Row],[Date]])</f>
        <v>38</v>
      </c>
      <c r="E617">
        <v>102</v>
      </c>
      <c r="F617">
        <f>Table1[[#This Row],[Sale]]+MAX(0, G616-Table1[[#This Row],[Stock]]-Table1[[#This Row],[Sale]])</f>
        <v>102</v>
      </c>
      <c r="G617">
        <v>27</v>
      </c>
      <c r="H617">
        <v>0.99</v>
      </c>
      <c r="J617" s="1"/>
    </row>
    <row r="618" spans="2:10" x14ac:dyDescent="0.3">
      <c r="B618" s="1">
        <v>42261</v>
      </c>
      <c r="C618">
        <v>2</v>
      </c>
      <c r="D618">
        <f>WEEKNUM(Table1[[#This Row],[Date]])</f>
        <v>38</v>
      </c>
      <c r="E618">
        <v>69</v>
      </c>
      <c r="F618">
        <f>Table1[[#This Row],[Sale]]+MAX(0, G617-Table1[[#This Row],[Stock]]-Table1[[#This Row],[Sale]])</f>
        <v>69</v>
      </c>
      <c r="G618">
        <v>0</v>
      </c>
      <c r="H618">
        <v>0.97</v>
      </c>
      <c r="J618" s="1"/>
    </row>
    <row r="619" spans="2:10" x14ac:dyDescent="0.3">
      <c r="B619" s="1">
        <v>42262</v>
      </c>
      <c r="C619">
        <v>2</v>
      </c>
      <c r="D619">
        <f>WEEKNUM(Table1[[#This Row],[Date]])</f>
        <v>38</v>
      </c>
      <c r="E619">
        <v>77</v>
      </c>
      <c r="F619">
        <f>Table1[[#This Row],[Sale]]+MAX(0, G618-Table1[[#This Row],[Stock]]-Table1[[#This Row],[Sale]])</f>
        <v>77</v>
      </c>
      <c r="G619">
        <v>0</v>
      </c>
      <c r="H619">
        <v>0.93</v>
      </c>
      <c r="J619" s="1"/>
    </row>
    <row r="620" spans="2:10" x14ac:dyDescent="0.3">
      <c r="B620" s="1">
        <v>42263</v>
      </c>
      <c r="C620">
        <v>2</v>
      </c>
      <c r="D620">
        <f>WEEKNUM(Table1[[#This Row],[Date]])</f>
        <v>38</v>
      </c>
      <c r="E620">
        <v>174</v>
      </c>
      <c r="F620">
        <f>Table1[[#This Row],[Sale]]+MAX(0, G619-Table1[[#This Row],[Stock]]-Table1[[#This Row],[Sale]])</f>
        <v>174</v>
      </c>
      <c r="G620">
        <v>0</v>
      </c>
      <c r="H620">
        <v>0.97</v>
      </c>
      <c r="J620" s="1"/>
    </row>
    <row r="621" spans="2:10" x14ac:dyDescent="0.3">
      <c r="B621" s="1">
        <v>42264</v>
      </c>
      <c r="C621">
        <v>2</v>
      </c>
      <c r="D621">
        <f>WEEKNUM(Table1[[#This Row],[Date]])</f>
        <v>38</v>
      </c>
      <c r="E621">
        <v>69</v>
      </c>
      <c r="F621">
        <f>Table1[[#This Row],[Sale]]+MAX(0, G620-Table1[[#This Row],[Stock]]-Table1[[#This Row],[Sale]])</f>
        <v>69</v>
      </c>
      <c r="G621">
        <v>0</v>
      </c>
      <c r="H621">
        <v>1.68</v>
      </c>
      <c r="J621" s="1"/>
    </row>
    <row r="622" spans="2:10" x14ac:dyDescent="0.3">
      <c r="B622" s="1">
        <v>42265</v>
      </c>
      <c r="C622">
        <v>2</v>
      </c>
      <c r="D622">
        <f>WEEKNUM(Table1[[#This Row],[Date]])</f>
        <v>38</v>
      </c>
      <c r="E622">
        <v>52</v>
      </c>
      <c r="F622">
        <f>Table1[[#This Row],[Sale]]+MAX(0, G621-Table1[[#This Row],[Stock]]-Table1[[#This Row],[Sale]])</f>
        <v>52</v>
      </c>
      <c r="G622">
        <v>930</v>
      </c>
      <c r="H622">
        <v>1.68</v>
      </c>
      <c r="J622" s="1"/>
    </row>
    <row r="623" spans="2:10" x14ac:dyDescent="0.3">
      <c r="B623" s="1">
        <v>42266</v>
      </c>
      <c r="C623">
        <v>2</v>
      </c>
      <c r="D623">
        <f>WEEKNUM(Table1[[#This Row],[Date]])</f>
        <v>38</v>
      </c>
      <c r="E623">
        <v>42</v>
      </c>
      <c r="F623">
        <f>Table1[[#This Row],[Sale]]+MAX(0, G622-Table1[[#This Row],[Stock]]-Table1[[#This Row],[Sale]])</f>
        <v>42</v>
      </c>
      <c r="G623">
        <v>1080</v>
      </c>
      <c r="H623">
        <v>1.68</v>
      </c>
      <c r="J623" s="1"/>
    </row>
    <row r="624" spans="2:10" x14ac:dyDescent="0.3">
      <c r="B624" s="1">
        <v>42267</v>
      </c>
      <c r="C624">
        <v>2</v>
      </c>
      <c r="D624">
        <f>WEEKNUM(Table1[[#This Row],[Date]])</f>
        <v>39</v>
      </c>
      <c r="E624">
        <v>1</v>
      </c>
      <c r="F624">
        <f>Table1[[#This Row],[Sale]]+MAX(0, G623-Table1[[#This Row],[Stock]]-Table1[[#This Row],[Sale]])</f>
        <v>1</v>
      </c>
      <c r="G624">
        <v>1079</v>
      </c>
      <c r="H624">
        <v>1.69</v>
      </c>
      <c r="J624" s="1"/>
    </row>
    <row r="625" spans="2:10" x14ac:dyDescent="0.3">
      <c r="B625" s="1">
        <v>42268</v>
      </c>
      <c r="C625">
        <v>2</v>
      </c>
      <c r="D625">
        <f>WEEKNUM(Table1[[#This Row],[Date]])</f>
        <v>39</v>
      </c>
      <c r="E625">
        <v>62</v>
      </c>
      <c r="F625">
        <f>Table1[[#This Row],[Sale]]+MAX(0, G624-Table1[[#This Row],[Stock]]-Table1[[#This Row],[Sale]])</f>
        <v>63</v>
      </c>
      <c r="G625">
        <v>1016</v>
      </c>
      <c r="H625">
        <v>1.68</v>
      </c>
      <c r="J625" s="1"/>
    </row>
    <row r="626" spans="2:10" x14ac:dyDescent="0.3">
      <c r="B626" s="1">
        <v>42269</v>
      </c>
      <c r="C626">
        <v>2</v>
      </c>
      <c r="D626">
        <f>WEEKNUM(Table1[[#This Row],[Date]])</f>
        <v>39</v>
      </c>
      <c r="E626">
        <v>88</v>
      </c>
      <c r="F626">
        <f>Table1[[#This Row],[Sale]]+MAX(0, G625-Table1[[#This Row],[Stock]]-Table1[[#This Row],[Sale]])</f>
        <v>88</v>
      </c>
      <c r="G626">
        <v>928</v>
      </c>
      <c r="H626">
        <v>1.68</v>
      </c>
      <c r="J626" s="1"/>
    </row>
    <row r="627" spans="2:10" x14ac:dyDescent="0.3">
      <c r="B627" s="1">
        <v>42270</v>
      </c>
      <c r="C627">
        <v>2</v>
      </c>
      <c r="D627">
        <f>WEEKNUM(Table1[[#This Row],[Date]])</f>
        <v>39</v>
      </c>
      <c r="E627">
        <v>60</v>
      </c>
      <c r="F627">
        <f>Table1[[#This Row],[Sale]]+MAX(0, G626-Table1[[#This Row],[Stock]]-Table1[[#This Row],[Sale]])</f>
        <v>60</v>
      </c>
      <c r="G627">
        <v>1348</v>
      </c>
      <c r="H627">
        <v>1.68</v>
      </c>
      <c r="J627" s="1"/>
    </row>
    <row r="628" spans="2:10" x14ac:dyDescent="0.3">
      <c r="B628" s="1">
        <v>42271</v>
      </c>
      <c r="C628">
        <v>2</v>
      </c>
      <c r="D628">
        <f>WEEKNUM(Table1[[#This Row],[Date]])</f>
        <v>39</v>
      </c>
      <c r="E628">
        <v>2</v>
      </c>
      <c r="F628">
        <f>Table1[[#This Row],[Sale]]+MAX(0, G627-Table1[[#This Row],[Stock]]-Table1[[#This Row],[Sale]])</f>
        <v>2</v>
      </c>
      <c r="G628">
        <v>1442</v>
      </c>
      <c r="H628">
        <v>1.66</v>
      </c>
      <c r="J628" s="1"/>
    </row>
    <row r="629" spans="2:10" x14ac:dyDescent="0.3">
      <c r="B629" s="1">
        <v>42272</v>
      </c>
      <c r="C629">
        <v>2</v>
      </c>
      <c r="D629">
        <f>WEEKNUM(Table1[[#This Row],[Date]])</f>
        <v>39</v>
      </c>
      <c r="E629">
        <v>3</v>
      </c>
      <c r="F629">
        <f>Table1[[#This Row],[Sale]]+MAX(0, G628-Table1[[#This Row],[Stock]]-Table1[[#This Row],[Sale]])</f>
        <v>3</v>
      </c>
      <c r="G629">
        <v>1631</v>
      </c>
      <c r="H629">
        <v>1.69</v>
      </c>
      <c r="J629" s="1"/>
    </row>
    <row r="630" spans="2:10" x14ac:dyDescent="0.3">
      <c r="B630" s="1">
        <v>42273</v>
      </c>
      <c r="C630">
        <v>2</v>
      </c>
      <c r="D630">
        <f>WEEKNUM(Table1[[#This Row],[Date]])</f>
        <v>39</v>
      </c>
      <c r="E630">
        <v>9</v>
      </c>
      <c r="F630">
        <f>Table1[[#This Row],[Sale]]+MAX(0, G629-Table1[[#This Row],[Stock]]-Table1[[#This Row],[Sale]])</f>
        <v>9</v>
      </c>
      <c r="G630">
        <v>1622</v>
      </c>
      <c r="H630">
        <v>1.76</v>
      </c>
      <c r="J630" s="1"/>
    </row>
    <row r="631" spans="2:10" x14ac:dyDescent="0.3">
      <c r="B631" s="1">
        <v>42274</v>
      </c>
      <c r="C631">
        <v>2</v>
      </c>
      <c r="D631">
        <f>WEEKNUM(Table1[[#This Row],[Date]])</f>
        <v>40</v>
      </c>
      <c r="E631">
        <v>142</v>
      </c>
      <c r="F631">
        <f>Table1[[#This Row],[Sale]]+MAX(0, G630-Table1[[#This Row],[Stock]]-Table1[[#This Row],[Sale]])</f>
        <v>142</v>
      </c>
      <c r="G631">
        <v>1480</v>
      </c>
      <c r="H631">
        <v>1.78</v>
      </c>
      <c r="J631" s="1"/>
    </row>
    <row r="632" spans="2:10" x14ac:dyDescent="0.3">
      <c r="B632" s="1">
        <v>42275</v>
      </c>
      <c r="C632">
        <v>2</v>
      </c>
      <c r="D632">
        <f>WEEKNUM(Table1[[#This Row],[Date]])</f>
        <v>40</v>
      </c>
      <c r="E632">
        <v>90</v>
      </c>
      <c r="F632">
        <f>Table1[[#This Row],[Sale]]+MAX(0, G631-Table1[[#This Row],[Stock]]-Table1[[#This Row],[Sale]])</f>
        <v>90</v>
      </c>
      <c r="G632">
        <v>1580</v>
      </c>
      <c r="H632">
        <v>1.78</v>
      </c>
      <c r="J632" s="1"/>
    </row>
    <row r="633" spans="2:10" x14ac:dyDescent="0.3">
      <c r="B633" s="1">
        <v>42276</v>
      </c>
      <c r="C633">
        <v>2</v>
      </c>
      <c r="D633">
        <f>WEEKNUM(Table1[[#This Row],[Date]])</f>
        <v>40</v>
      </c>
      <c r="E633">
        <v>20</v>
      </c>
      <c r="F633">
        <f>Table1[[#This Row],[Sale]]+MAX(0, G632-Table1[[#This Row],[Stock]]-Table1[[#This Row],[Sale]])</f>
        <v>20</v>
      </c>
      <c r="G633">
        <v>1560</v>
      </c>
      <c r="H633">
        <v>1.78</v>
      </c>
      <c r="J633" s="1"/>
    </row>
    <row r="634" spans="2:10" x14ac:dyDescent="0.3">
      <c r="B634" s="1">
        <v>42277</v>
      </c>
      <c r="C634">
        <v>2</v>
      </c>
      <c r="D634">
        <f>WEEKNUM(Table1[[#This Row],[Date]])</f>
        <v>40</v>
      </c>
      <c r="E634">
        <v>37</v>
      </c>
      <c r="F634">
        <f>Table1[[#This Row],[Sale]]+MAX(0, G633-Table1[[#This Row],[Stock]]-Table1[[#This Row],[Sale]])</f>
        <v>37</v>
      </c>
      <c r="G634">
        <v>1523</v>
      </c>
      <c r="H634">
        <v>1.78</v>
      </c>
      <c r="J634" s="1"/>
    </row>
    <row r="635" spans="2:10" x14ac:dyDescent="0.3">
      <c r="B635" s="1">
        <v>42278</v>
      </c>
      <c r="C635">
        <v>2</v>
      </c>
      <c r="D635">
        <f>WEEKNUM(Table1[[#This Row],[Date]])</f>
        <v>40</v>
      </c>
      <c r="E635">
        <v>86</v>
      </c>
      <c r="F635">
        <f>Table1[[#This Row],[Sale]]+MAX(0, G634-Table1[[#This Row],[Stock]]-Table1[[#This Row],[Sale]])</f>
        <v>86</v>
      </c>
      <c r="G635">
        <v>1437</v>
      </c>
      <c r="H635">
        <v>1.78</v>
      </c>
      <c r="J635" s="1"/>
    </row>
    <row r="636" spans="2:10" x14ac:dyDescent="0.3">
      <c r="B636" s="1">
        <v>42279</v>
      </c>
      <c r="C636">
        <v>2</v>
      </c>
      <c r="D636">
        <f>WEEKNUM(Table1[[#This Row],[Date]])</f>
        <v>40</v>
      </c>
      <c r="E636">
        <v>166</v>
      </c>
      <c r="F636">
        <f>Table1[[#This Row],[Sale]]+MAX(0, G635-Table1[[#This Row],[Stock]]-Table1[[#This Row],[Sale]])</f>
        <v>166</v>
      </c>
      <c r="G636">
        <v>1367</v>
      </c>
      <c r="H636">
        <v>1.78</v>
      </c>
      <c r="J636" s="1"/>
    </row>
    <row r="637" spans="2:10" x14ac:dyDescent="0.3">
      <c r="B637" s="1">
        <v>42280</v>
      </c>
      <c r="C637">
        <v>2</v>
      </c>
      <c r="D637">
        <f>WEEKNUM(Table1[[#This Row],[Date]])</f>
        <v>40</v>
      </c>
      <c r="E637">
        <v>391</v>
      </c>
      <c r="F637">
        <f>Table1[[#This Row],[Sale]]+MAX(0, G636-Table1[[#This Row],[Stock]]-Table1[[#This Row],[Sale]])</f>
        <v>391</v>
      </c>
      <c r="G637">
        <v>976</v>
      </c>
      <c r="H637">
        <v>1.48</v>
      </c>
      <c r="J637" s="1"/>
    </row>
    <row r="638" spans="2:10" x14ac:dyDescent="0.3">
      <c r="B638" s="1">
        <v>42281</v>
      </c>
      <c r="C638">
        <v>2</v>
      </c>
      <c r="D638">
        <f>WEEKNUM(Table1[[#This Row],[Date]])</f>
        <v>41</v>
      </c>
      <c r="E638">
        <v>56</v>
      </c>
      <c r="F638">
        <f>Table1[[#This Row],[Sale]]+MAX(0, G637-Table1[[#This Row],[Stock]]-Table1[[#This Row],[Sale]])</f>
        <v>57</v>
      </c>
      <c r="G638">
        <v>919</v>
      </c>
      <c r="H638">
        <v>1.47</v>
      </c>
      <c r="J638" s="1"/>
    </row>
    <row r="639" spans="2:10" x14ac:dyDescent="0.3">
      <c r="B639" s="1">
        <v>42282</v>
      </c>
      <c r="C639">
        <v>2</v>
      </c>
      <c r="D639">
        <f>WEEKNUM(Table1[[#This Row],[Date]])</f>
        <v>41</v>
      </c>
      <c r="E639">
        <v>64</v>
      </c>
      <c r="F639">
        <f>Table1[[#This Row],[Sale]]+MAX(0, G638-Table1[[#This Row],[Stock]]-Table1[[#This Row],[Sale]])</f>
        <v>64</v>
      </c>
      <c r="G639">
        <v>951</v>
      </c>
      <c r="H639">
        <v>1.47</v>
      </c>
      <c r="J639" s="1"/>
    </row>
    <row r="640" spans="2:10" x14ac:dyDescent="0.3">
      <c r="B640" s="1">
        <v>42283</v>
      </c>
      <c r="C640">
        <v>2</v>
      </c>
      <c r="D640">
        <f>WEEKNUM(Table1[[#This Row],[Date]])</f>
        <v>41</v>
      </c>
      <c r="E640">
        <v>35</v>
      </c>
      <c r="F640">
        <f>Table1[[#This Row],[Sale]]+MAX(0, G639-Table1[[#This Row],[Stock]]-Table1[[#This Row],[Sale]])</f>
        <v>35</v>
      </c>
      <c r="G640">
        <v>916</v>
      </c>
      <c r="H640">
        <v>1.48</v>
      </c>
      <c r="J640" s="1"/>
    </row>
    <row r="641" spans="2:10" x14ac:dyDescent="0.3">
      <c r="B641" s="1">
        <v>42284</v>
      </c>
      <c r="C641">
        <v>2</v>
      </c>
      <c r="D641">
        <f>WEEKNUM(Table1[[#This Row],[Date]])</f>
        <v>41</v>
      </c>
      <c r="E641">
        <v>40</v>
      </c>
      <c r="F641">
        <f>Table1[[#This Row],[Sale]]+MAX(0, G640-Table1[[#This Row],[Stock]]-Table1[[#This Row],[Sale]])</f>
        <v>41</v>
      </c>
      <c r="G641">
        <v>875</v>
      </c>
      <c r="H641">
        <v>1.47</v>
      </c>
      <c r="J641" s="1"/>
    </row>
    <row r="642" spans="2:10" x14ac:dyDescent="0.3">
      <c r="B642" s="1">
        <v>42285</v>
      </c>
      <c r="C642">
        <v>2</v>
      </c>
      <c r="D642">
        <f>WEEKNUM(Table1[[#This Row],[Date]])</f>
        <v>41</v>
      </c>
      <c r="E642">
        <v>21</v>
      </c>
      <c r="F642">
        <f>Table1[[#This Row],[Sale]]+MAX(0, G641-Table1[[#This Row],[Stock]]-Table1[[#This Row],[Sale]])</f>
        <v>21</v>
      </c>
      <c r="G642">
        <v>1526</v>
      </c>
      <c r="H642">
        <v>1.48</v>
      </c>
      <c r="J642" s="1"/>
    </row>
    <row r="643" spans="2:10" x14ac:dyDescent="0.3">
      <c r="B643" s="1">
        <v>42286</v>
      </c>
      <c r="C643">
        <v>2</v>
      </c>
      <c r="D643">
        <f>WEEKNUM(Table1[[#This Row],[Date]])</f>
        <v>41</v>
      </c>
      <c r="E643">
        <v>42</v>
      </c>
      <c r="F643">
        <f>Table1[[#This Row],[Sale]]+MAX(0, G642-Table1[[#This Row],[Stock]]-Table1[[#This Row],[Sale]])</f>
        <v>42</v>
      </c>
      <c r="G643">
        <v>1484</v>
      </c>
      <c r="H643">
        <v>1.48</v>
      </c>
      <c r="J643" s="1"/>
    </row>
    <row r="644" spans="2:10" x14ac:dyDescent="0.3">
      <c r="B644" s="1">
        <v>42287</v>
      </c>
      <c r="C644">
        <v>2</v>
      </c>
      <c r="D644">
        <f>WEEKNUM(Table1[[#This Row],[Date]])</f>
        <v>41</v>
      </c>
      <c r="E644">
        <v>95</v>
      </c>
      <c r="F644">
        <f>Table1[[#This Row],[Sale]]+MAX(0, G643-Table1[[#This Row],[Stock]]-Table1[[#This Row],[Sale]])</f>
        <v>95</v>
      </c>
      <c r="G644">
        <v>1389</v>
      </c>
      <c r="H644">
        <v>1.48</v>
      </c>
      <c r="J644" s="1"/>
    </row>
    <row r="645" spans="2:10" x14ac:dyDescent="0.3">
      <c r="B645" s="1">
        <v>42288</v>
      </c>
      <c r="C645">
        <v>2</v>
      </c>
      <c r="D645">
        <f>WEEKNUM(Table1[[#This Row],[Date]])</f>
        <v>42</v>
      </c>
      <c r="E645">
        <v>85</v>
      </c>
      <c r="F645">
        <f>Table1[[#This Row],[Sale]]+MAX(0, G644-Table1[[#This Row],[Stock]]-Table1[[#This Row],[Sale]])</f>
        <v>85</v>
      </c>
      <c r="G645">
        <v>1304</v>
      </c>
      <c r="H645">
        <v>1.48</v>
      </c>
      <c r="J645" s="1"/>
    </row>
    <row r="646" spans="2:10" x14ac:dyDescent="0.3">
      <c r="B646" s="1">
        <v>42289</v>
      </c>
      <c r="C646">
        <v>2</v>
      </c>
      <c r="D646">
        <f>WEEKNUM(Table1[[#This Row],[Date]])</f>
        <v>42</v>
      </c>
      <c r="E646">
        <v>140</v>
      </c>
      <c r="F646">
        <f>Table1[[#This Row],[Sale]]+MAX(0, G645-Table1[[#This Row],[Stock]]-Table1[[#This Row],[Sale]])</f>
        <v>140</v>
      </c>
      <c r="G646">
        <v>1356</v>
      </c>
      <c r="H646">
        <v>1.47</v>
      </c>
      <c r="J646" s="1"/>
    </row>
    <row r="647" spans="2:10" x14ac:dyDescent="0.3">
      <c r="B647" s="1">
        <v>42290</v>
      </c>
      <c r="C647">
        <v>2</v>
      </c>
      <c r="D647">
        <f>WEEKNUM(Table1[[#This Row],[Date]])</f>
        <v>42</v>
      </c>
      <c r="E647">
        <v>80</v>
      </c>
      <c r="F647">
        <f>Table1[[#This Row],[Sale]]+MAX(0, G646-Table1[[#This Row],[Stock]]-Table1[[#This Row],[Sale]])</f>
        <v>80</v>
      </c>
      <c r="G647">
        <v>1276</v>
      </c>
      <c r="H647">
        <v>1.48</v>
      </c>
      <c r="J647" s="1"/>
    </row>
    <row r="648" spans="2:10" x14ac:dyDescent="0.3">
      <c r="B648" s="1">
        <v>42291</v>
      </c>
      <c r="C648">
        <v>2</v>
      </c>
      <c r="D648">
        <f>WEEKNUM(Table1[[#This Row],[Date]])</f>
        <v>42</v>
      </c>
      <c r="E648">
        <v>91</v>
      </c>
      <c r="F648">
        <f>Table1[[#This Row],[Sale]]+MAX(0, G647-Table1[[#This Row],[Stock]]-Table1[[#This Row],[Sale]])</f>
        <v>91</v>
      </c>
      <c r="G648">
        <v>1185</v>
      </c>
      <c r="H648">
        <v>1.48</v>
      </c>
      <c r="J648" s="1"/>
    </row>
    <row r="649" spans="2:10" x14ac:dyDescent="0.3">
      <c r="B649" s="1">
        <v>42292</v>
      </c>
      <c r="C649">
        <v>2</v>
      </c>
      <c r="D649">
        <f>WEEKNUM(Table1[[#This Row],[Date]])</f>
        <v>42</v>
      </c>
      <c r="E649">
        <v>65</v>
      </c>
      <c r="F649">
        <f>Table1[[#This Row],[Sale]]+MAX(0, G648-Table1[[#This Row],[Stock]]-Table1[[#This Row],[Sale]])</f>
        <v>65</v>
      </c>
      <c r="G649">
        <v>1120</v>
      </c>
      <c r="H649">
        <v>1.48</v>
      </c>
      <c r="J649" s="1"/>
    </row>
    <row r="650" spans="2:10" x14ac:dyDescent="0.3">
      <c r="B650" s="1">
        <v>42293</v>
      </c>
      <c r="C650">
        <v>2</v>
      </c>
      <c r="D650">
        <f>WEEKNUM(Table1[[#This Row],[Date]])</f>
        <v>42</v>
      </c>
      <c r="E650">
        <v>166</v>
      </c>
      <c r="F650">
        <f>Table1[[#This Row],[Sale]]+MAX(0, G649-Table1[[#This Row],[Stock]]-Table1[[#This Row],[Sale]])</f>
        <v>166</v>
      </c>
      <c r="G650">
        <v>1146</v>
      </c>
      <c r="H650">
        <v>1.48</v>
      </c>
      <c r="J650" s="1"/>
    </row>
    <row r="651" spans="2:10" x14ac:dyDescent="0.3">
      <c r="B651" s="1">
        <v>42294</v>
      </c>
      <c r="C651">
        <v>2</v>
      </c>
      <c r="D651">
        <f>WEEKNUM(Table1[[#This Row],[Date]])</f>
        <v>42</v>
      </c>
      <c r="E651">
        <v>137</v>
      </c>
      <c r="F651">
        <f>Table1[[#This Row],[Sale]]+MAX(0, G650-Table1[[#This Row],[Stock]]-Table1[[#This Row],[Sale]])</f>
        <v>137</v>
      </c>
      <c r="G651">
        <v>1297</v>
      </c>
      <c r="H651">
        <v>1.48</v>
      </c>
      <c r="J651" s="1"/>
    </row>
    <row r="652" spans="2:10" x14ac:dyDescent="0.3">
      <c r="B652" s="1">
        <v>42295</v>
      </c>
      <c r="C652">
        <v>2</v>
      </c>
      <c r="D652">
        <f>WEEKNUM(Table1[[#This Row],[Date]])</f>
        <v>43</v>
      </c>
      <c r="E652">
        <v>174</v>
      </c>
      <c r="F652">
        <f>Table1[[#This Row],[Sale]]+MAX(0, G651-Table1[[#This Row],[Stock]]-Table1[[#This Row],[Sale]])</f>
        <v>174</v>
      </c>
      <c r="G652">
        <v>1123</v>
      </c>
      <c r="H652">
        <v>1.48</v>
      </c>
      <c r="J652" s="1"/>
    </row>
    <row r="653" spans="2:10" x14ac:dyDescent="0.3">
      <c r="B653" s="1">
        <v>42296</v>
      </c>
      <c r="C653">
        <v>2</v>
      </c>
      <c r="D653">
        <f>WEEKNUM(Table1[[#This Row],[Date]])</f>
        <v>43</v>
      </c>
      <c r="E653">
        <v>120</v>
      </c>
      <c r="F653">
        <f>Table1[[#This Row],[Sale]]+MAX(0, G652-Table1[[#This Row],[Stock]]-Table1[[#This Row],[Sale]])</f>
        <v>120</v>
      </c>
      <c r="G653">
        <v>1291</v>
      </c>
      <c r="H653">
        <v>1.48</v>
      </c>
      <c r="J653" s="1"/>
    </row>
    <row r="654" spans="2:10" x14ac:dyDescent="0.3">
      <c r="B654" s="1">
        <v>42297</v>
      </c>
      <c r="C654">
        <v>2</v>
      </c>
      <c r="D654">
        <f>WEEKNUM(Table1[[#This Row],[Date]])</f>
        <v>43</v>
      </c>
      <c r="E654">
        <v>93</v>
      </c>
      <c r="F654">
        <f>Table1[[#This Row],[Sale]]+MAX(0, G653-Table1[[#This Row],[Stock]]-Table1[[#This Row],[Sale]])</f>
        <v>93</v>
      </c>
      <c r="G654">
        <v>1198</v>
      </c>
      <c r="H654">
        <v>1.78</v>
      </c>
      <c r="J654" s="1"/>
    </row>
    <row r="655" spans="2:10" x14ac:dyDescent="0.3">
      <c r="B655" s="1">
        <v>42298</v>
      </c>
      <c r="C655">
        <v>2</v>
      </c>
      <c r="D655">
        <f>WEEKNUM(Table1[[#This Row],[Date]])</f>
        <v>43</v>
      </c>
      <c r="E655">
        <v>100</v>
      </c>
      <c r="F655">
        <f>Table1[[#This Row],[Sale]]+MAX(0, G654-Table1[[#This Row],[Stock]]-Table1[[#This Row],[Sale]])</f>
        <v>102</v>
      </c>
      <c r="G655">
        <v>1096</v>
      </c>
      <c r="H655">
        <v>1.78</v>
      </c>
      <c r="J655" s="1"/>
    </row>
    <row r="656" spans="2:10" x14ac:dyDescent="0.3">
      <c r="B656" s="1">
        <v>42299</v>
      </c>
      <c r="C656">
        <v>2</v>
      </c>
      <c r="D656">
        <f>WEEKNUM(Table1[[#This Row],[Date]])</f>
        <v>43</v>
      </c>
      <c r="E656">
        <v>137</v>
      </c>
      <c r="F656">
        <f>Table1[[#This Row],[Sale]]+MAX(0, G655-Table1[[#This Row],[Stock]]-Table1[[#This Row],[Sale]])</f>
        <v>137</v>
      </c>
      <c r="G656">
        <v>1055</v>
      </c>
      <c r="H656">
        <v>1.27</v>
      </c>
      <c r="J656" s="1"/>
    </row>
    <row r="657" spans="2:10" x14ac:dyDescent="0.3">
      <c r="B657" s="1">
        <v>42300</v>
      </c>
      <c r="C657">
        <v>2</v>
      </c>
      <c r="D657">
        <f>WEEKNUM(Table1[[#This Row],[Date]])</f>
        <v>43</v>
      </c>
      <c r="E657">
        <v>241</v>
      </c>
      <c r="F657">
        <f>Table1[[#This Row],[Sale]]+MAX(0, G656-Table1[[#This Row],[Stock]]-Table1[[#This Row],[Sale]])</f>
        <v>241</v>
      </c>
      <c r="G657">
        <v>1006</v>
      </c>
      <c r="H657">
        <v>1.27</v>
      </c>
      <c r="J657" s="1"/>
    </row>
    <row r="658" spans="2:10" x14ac:dyDescent="0.3">
      <c r="B658" s="1">
        <v>42301</v>
      </c>
      <c r="C658">
        <v>2</v>
      </c>
      <c r="D658">
        <f>WEEKNUM(Table1[[#This Row],[Date]])</f>
        <v>43</v>
      </c>
      <c r="E658">
        <v>113</v>
      </c>
      <c r="F658">
        <f>Table1[[#This Row],[Sale]]+MAX(0, G657-Table1[[#This Row],[Stock]]-Table1[[#This Row],[Sale]])</f>
        <v>113</v>
      </c>
      <c r="G658">
        <v>893</v>
      </c>
      <c r="H658">
        <v>1.27</v>
      </c>
      <c r="J658" s="1"/>
    </row>
    <row r="659" spans="2:10" x14ac:dyDescent="0.3">
      <c r="B659" s="1">
        <v>42302</v>
      </c>
      <c r="C659">
        <v>2</v>
      </c>
      <c r="D659">
        <f>WEEKNUM(Table1[[#This Row],[Date]])</f>
        <v>44</v>
      </c>
      <c r="E659">
        <v>257</v>
      </c>
      <c r="F659">
        <f>Table1[[#This Row],[Sale]]+MAX(0, G658-Table1[[#This Row],[Stock]]-Table1[[#This Row],[Sale]])</f>
        <v>257</v>
      </c>
      <c r="G659">
        <v>636</v>
      </c>
      <c r="H659">
        <v>1.28</v>
      </c>
      <c r="J659" s="1"/>
    </row>
    <row r="660" spans="2:10" x14ac:dyDescent="0.3">
      <c r="B660" s="1">
        <v>42303</v>
      </c>
      <c r="C660">
        <v>2</v>
      </c>
      <c r="D660">
        <f>WEEKNUM(Table1[[#This Row],[Date]])</f>
        <v>44</v>
      </c>
      <c r="E660">
        <v>166</v>
      </c>
      <c r="F660">
        <f>Table1[[#This Row],[Sale]]+MAX(0, G659-Table1[[#This Row],[Stock]]-Table1[[#This Row],[Sale]])</f>
        <v>166</v>
      </c>
      <c r="G660">
        <v>474</v>
      </c>
      <c r="H660">
        <v>1.28</v>
      </c>
      <c r="J660" s="1"/>
    </row>
    <row r="661" spans="2:10" x14ac:dyDescent="0.3">
      <c r="B661" s="1">
        <v>42304</v>
      </c>
      <c r="C661">
        <v>2</v>
      </c>
      <c r="D661">
        <f>WEEKNUM(Table1[[#This Row],[Date]])</f>
        <v>44</v>
      </c>
      <c r="E661">
        <v>162</v>
      </c>
      <c r="F661">
        <f>Table1[[#This Row],[Sale]]+MAX(0, G660-Table1[[#This Row],[Stock]]-Table1[[#This Row],[Sale]])</f>
        <v>162</v>
      </c>
      <c r="G661">
        <v>312</v>
      </c>
      <c r="H661">
        <v>1.28</v>
      </c>
      <c r="J661" s="1"/>
    </row>
    <row r="662" spans="2:10" x14ac:dyDescent="0.3">
      <c r="B662" s="1">
        <v>42305</v>
      </c>
      <c r="C662">
        <v>2</v>
      </c>
      <c r="D662">
        <f>WEEKNUM(Table1[[#This Row],[Date]])</f>
        <v>44</v>
      </c>
      <c r="E662">
        <v>247</v>
      </c>
      <c r="F662">
        <f>Table1[[#This Row],[Sale]]+MAX(0, G661-Table1[[#This Row],[Stock]]-Table1[[#This Row],[Sale]])</f>
        <v>247</v>
      </c>
      <c r="G662">
        <v>1121</v>
      </c>
      <c r="H662">
        <v>1.28</v>
      </c>
      <c r="J662" s="1"/>
    </row>
    <row r="663" spans="2:10" x14ac:dyDescent="0.3">
      <c r="B663" s="1">
        <v>42306</v>
      </c>
      <c r="C663">
        <v>2</v>
      </c>
      <c r="D663">
        <f>WEEKNUM(Table1[[#This Row],[Date]])</f>
        <v>44</v>
      </c>
      <c r="E663">
        <v>70</v>
      </c>
      <c r="F663">
        <f>Table1[[#This Row],[Sale]]+MAX(0, G662-Table1[[#This Row],[Stock]]-Table1[[#This Row],[Sale]])</f>
        <v>70</v>
      </c>
      <c r="G663">
        <v>1435</v>
      </c>
      <c r="H663">
        <v>1.78</v>
      </c>
      <c r="J663" s="1"/>
    </row>
    <row r="664" spans="2:10" x14ac:dyDescent="0.3">
      <c r="B664" s="1">
        <v>42307</v>
      </c>
      <c r="C664">
        <v>2</v>
      </c>
      <c r="D664">
        <f>WEEKNUM(Table1[[#This Row],[Date]])</f>
        <v>44</v>
      </c>
      <c r="E664">
        <v>139</v>
      </c>
      <c r="F664">
        <f>Table1[[#This Row],[Sale]]+MAX(0, G663-Table1[[#This Row],[Stock]]-Table1[[#This Row],[Sale]])</f>
        <v>139</v>
      </c>
      <c r="G664">
        <v>1296</v>
      </c>
      <c r="H664">
        <v>1.35</v>
      </c>
      <c r="J664" s="1"/>
    </row>
    <row r="665" spans="2:10" x14ac:dyDescent="0.3">
      <c r="B665" s="1">
        <v>42308</v>
      </c>
      <c r="C665">
        <v>2</v>
      </c>
      <c r="D665">
        <f>WEEKNUM(Table1[[#This Row],[Date]])</f>
        <v>44</v>
      </c>
      <c r="E665">
        <v>195</v>
      </c>
      <c r="F665">
        <f>Table1[[#This Row],[Sale]]+MAX(0, G664-Table1[[#This Row],[Stock]]-Table1[[#This Row],[Sale]])</f>
        <v>195</v>
      </c>
      <c r="G665">
        <v>1293</v>
      </c>
      <c r="H665">
        <v>1.34</v>
      </c>
      <c r="J665" s="1"/>
    </row>
    <row r="666" spans="2:10" x14ac:dyDescent="0.3">
      <c r="B666" s="1">
        <v>42309</v>
      </c>
      <c r="C666">
        <v>2</v>
      </c>
      <c r="D666">
        <f>WEEKNUM(Table1[[#This Row],[Date]])</f>
        <v>45</v>
      </c>
      <c r="E666">
        <v>206</v>
      </c>
      <c r="F666">
        <f>Table1[[#This Row],[Sale]]+MAX(0, G665-Table1[[#This Row],[Stock]]-Table1[[#This Row],[Sale]])</f>
        <v>206</v>
      </c>
      <c r="G666">
        <v>1087</v>
      </c>
      <c r="H666">
        <v>1.34</v>
      </c>
      <c r="J666" s="1"/>
    </row>
    <row r="667" spans="2:10" x14ac:dyDescent="0.3">
      <c r="B667" s="1">
        <v>42310</v>
      </c>
      <c r="C667">
        <v>2</v>
      </c>
      <c r="D667">
        <f>WEEKNUM(Table1[[#This Row],[Date]])</f>
        <v>45</v>
      </c>
      <c r="E667">
        <v>268</v>
      </c>
      <c r="F667">
        <f>Table1[[#This Row],[Sale]]+MAX(0, G666-Table1[[#This Row],[Stock]]-Table1[[#This Row],[Sale]])</f>
        <v>268</v>
      </c>
      <c r="G667">
        <v>819</v>
      </c>
      <c r="H667">
        <v>1.35</v>
      </c>
      <c r="J667" s="1"/>
    </row>
    <row r="668" spans="2:10" x14ac:dyDescent="0.3">
      <c r="B668" s="1">
        <v>42311</v>
      </c>
      <c r="C668">
        <v>2</v>
      </c>
      <c r="D668">
        <f>WEEKNUM(Table1[[#This Row],[Date]])</f>
        <v>45</v>
      </c>
      <c r="E668">
        <v>59</v>
      </c>
      <c r="F668">
        <f>Table1[[#This Row],[Sale]]+MAX(0, G667-Table1[[#This Row],[Stock]]-Table1[[#This Row],[Sale]])</f>
        <v>59</v>
      </c>
      <c r="G668">
        <v>760</v>
      </c>
      <c r="H668">
        <v>1.35</v>
      </c>
      <c r="J668" s="1"/>
    </row>
    <row r="669" spans="2:10" x14ac:dyDescent="0.3">
      <c r="B669" s="1">
        <v>42312</v>
      </c>
      <c r="C669">
        <v>2</v>
      </c>
      <c r="D669">
        <f>WEEKNUM(Table1[[#This Row],[Date]])</f>
        <v>45</v>
      </c>
      <c r="E669">
        <v>99</v>
      </c>
      <c r="F669">
        <f>Table1[[#This Row],[Sale]]+MAX(0, G668-Table1[[#This Row],[Stock]]-Table1[[#This Row],[Sale]])</f>
        <v>99</v>
      </c>
      <c r="G669">
        <v>1237</v>
      </c>
      <c r="H669">
        <v>1.34</v>
      </c>
      <c r="J669" s="1"/>
    </row>
    <row r="670" spans="2:10" x14ac:dyDescent="0.3">
      <c r="B670" s="1">
        <v>42313</v>
      </c>
      <c r="C670">
        <v>2</v>
      </c>
      <c r="D670">
        <f>WEEKNUM(Table1[[#This Row],[Date]])</f>
        <v>45</v>
      </c>
      <c r="E670">
        <v>63</v>
      </c>
      <c r="F670">
        <f>Table1[[#This Row],[Sale]]+MAX(0, G669-Table1[[#This Row],[Stock]]-Table1[[#This Row],[Sale]])</f>
        <v>63</v>
      </c>
      <c r="G670">
        <v>1366</v>
      </c>
      <c r="H670">
        <v>1.75</v>
      </c>
      <c r="J670" s="1"/>
    </row>
    <row r="671" spans="2:10" x14ac:dyDescent="0.3">
      <c r="B671" s="1">
        <v>42314</v>
      </c>
      <c r="C671">
        <v>2</v>
      </c>
      <c r="D671">
        <f>WEEKNUM(Table1[[#This Row],[Date]])</f>
        <v>45</v>
      </c>
      <c r="E671">
        <v>77</v>
      </c>
      <c r="F671">
        <f>Table1[[#This Row],[Sale]]+MAX(0, G670-Table1[[#This Row],[Stock]]-Table1[[#This Row],[Sale]])</f>
        <v>77</v>
      </c>
      <c r="G671">
        <v>1577</v>
      </c>
      <c r="H671">
        <v>1.76</v>
      </c>
      <c r="J671" s="1"/>
    </row>
    <row r="672" spans="2:10" x14ac:dyDescent="0.3">
      <c r="B672" s="1">
        <v>42315</v>
      </c>
      <c r="C672">
        <v>2</v>
      </c>
      <c r="D672">
        <f>WEEKNUM(Table1[[#This Row],[Date]])</f>
        <v>45</v>
      </c>
      <c r="E672">
        <v>232</v>
      </c>
      <c r="F672">
        <f>Table1[[#This Row],[Sale]]+MAX(0, G671-Table1[[#This Row],[Stock]]-Table1[[#This Row],[Sale]])</f>
        <v>232</v>
      </c>
      <c r="G672">
        <v>1345</v>
      </c>
      <c r="H672">
        <v>2.1800000000000002</v>
      </c>
      <c r="J672" s="1"/>
    </row>
    <row r="673" spans="2:10" x14ac:dyDescent="0.3">
      <c r="B673" s="1">
        <v>42316</v>
      </c>
      <c r="C673">
        <v>2</v>
      </c>
      <c r="D673">
        <f>WEEKNUM(Table1[[#This Row],[Date]])</f>
        <v>46</v>
      </c>
      <c r="E673">
        <v>157</v>
      </c>
      <c r="F673">
        <f>Table1[[#This Row],[Sale]]+MAX(0, G672-Table1[[#This Row],[Stock]]-Table1[[#This Row],[Sale]])</f>
        <v>157</v>
      </c>
      <c r="G673">
        <v>1188</v>
      </c>
      <c r="H673">
        <v>2.1800000000000002</v>
      </c>
      <c r="J673" s="1"/>
    </row>
    <row r="674" spans="2:10" x14ac:dyDescent="0.3">
      <c r="B674" s="1">
        <v>42317</v>
      </c>
      <c r="C674">
        <v>2</v>
      </c>
      <c r="D674">
        <f>WEEKNUM(Table1[[#This Row],[Date]])</f>
        <v>46</v>
      </c>
      <c r="E674">
        <v>107</v>
      </c>
      <c r="F674">
        <f>Table1[[#This Row],[Sale]]+MAX(0, G673-Table1[[#This Row],[Stock]]-Table1[[#This Row],[Sale]])</f>
        <v>107</v>
      </c>
      <c r="G674">
        <v>1081</v>
      </c>
      <c r="H674">
        <v>2.19</v>
      </c>
      <c r="J674" s="1"/>
    </row>
    <row r="675" spans="2:10" x14ac:dyDescent="0.3">
      <c r="B675" s="1">
        <v>42318</v>
      </c>
      <c r="C675">
        <v>2</v>
      </c>
      <c r="D675">
        <f>WEEKNUM(Table1[[#This Row],[Date]])</f>
        <v>46</v>
      </c>
      <c r="E675">
        <v>57</v>
      </c>
      <c r="F675">
        <f>Table1[[#This Row],[Sale]]+MAX(0, G674-Table1[[#This Row],[Stock]]-Table1[[#This Row],[Sale]])</f>
        <v>58</v>
      </c>
      <c r="G675">
        <v>1023</v>
      </c>
      <c r="H675">
        <v>2.1800000000000002</v>
      </c>
      <c r="J675" s="1"/>
    </row>
    <row r="676" spans="2:10" x14ac:dyDescent="0.3">
      <c r="B676" s="1">
        <v>42319</v>
      </c>
      <c r="C676">
        <v>2</v>
      </c>
      <c r="D676">
        <f>WEEKNUM(Table1[[#This Row],[Date]])</f>
        <v>46</v>
      </c>
      <c r="E676">
        <v>95</v>
      </c>
      <c r="F676">
        <f>Table1[[#This Row],[Sale]]+MAX(0, G675-Table1[[#This Row],[Stock]]-Table1[[#This Row],[Sale]])</f>
        <v>95</v>
      </c>
      <c r="G676">
        <v>930</v>
      </c>
      <c r="H676">
        <v>2.1800000000000002</v>
      </c>
      <c r="J676" s="1"/>
    </row>
    <row r="677" spans="2:10" x14ac:dyDescent="0.3">
      <c r="B677" s="1">
        <v>42320</v>
      </c>
      <c r="C677">
        <v>2</v>
      </c>
      <c r="D677">
        <f>WEEKNUM(Table1[[#This Row],[Date]])</f>
        <v>46</v>
      </c>
      <c r="E677">
        <v>86</v>
      </c>
      <c r="F677">
        <f>Table1[[#This Row],[Sale]]+MAX(0, G676-Table1[[#This Row],[Stock]]-Table1[[#This Row],[Sale]])</f>
        <v>86</v>
      </c>
      <c r="G677">
        <v>844</v>
      </c>
      <c r="H677">
        <v>2.19</v>
      </c>
      <c r="J677" s="1"/>
    </row>
    <row r="678" spans="2:10" x14ac:dyDescent="0.3">
      <c r="B678" s="1">
        <v>42321</v>
      </c>
      <c r="C678">
        <v>2</v>
      </c>
      <c r="D678">
        <f>WEEKNUM(Table1[[#This Row],[Date]])</f>
        <v>46</v>
      </c>
      <c r="E678">
        <v>102</v>
      </c>
      <c r="F678">
        <f>Table1[[#This Row],[Sale]]+MAX(0, G677-Table1[[#This Row],[Stock]]-Table1[[#This Row],[Sale]])</f>
        <v>102</v>
      </c>
      <c r="G678">
        <v>742</v>
      </c>
      <c r="H678">
        <v>2.19</v>
      </c>
      <c r="J678" s="1"/>
    </row>
    <row r="679" spans="2:10" x14ac:dyDescent="0.3">
      <c r="B679" s="1">
        <v>42322</v>
      </c>
      <c r="C679">
        <v>2</v>
      </c>
      <c r="D679">
        <f>WEEKNUM(Table1[[#This Row],[Date]])</f>
        <v>46</v>
      </c>
      <c r="E679">
        <v>184</v>
      </c>
      <c r="F679">
        <f>Table1[[#This Row],[Sale]]+MAX(0, G678-Table1[[#This Row],[Stock]]-Table1[[#This Row],[Sale]])</f>
        <v>184</v>
      </c>
      <c r="G679">
        <v>846</v>
      </c>
      <c r="H679">
        <v>1.79</v>
      </c>
      <c r="J679" s="1"/>
    </row>
    <row r="680" spans="2:10" x14ac:dyDescent="0.3">
      <c r="B680" s="1">
        <v>42323</v>
      </c>
      <c r="C680">
        <v>2</v>
      </c>
      <c r="D680">
        <f>WEEKNUM(Table1[[#This Row],[Date]])</f>
        <v>47</v>
      </c>
      <c r="E680">
        <v>138</v>
      </c>
      <c r="F680">
        <f>Table1[[#This Row],[Sale]]+MAX(0, G679-Table1[[#This Row],[Stock]]-Table1[[#This Row],[Sale]])</f>
        <v>138</v>
      </c>
      <c r="G680">
        <v>708</v>
      </c>
      <c r="H680">
        <v>1.79</v>
      </c>
      <c r="J680" s="1"/>
    </row>
    <row r="681" spans="2:10" x14ac:dyDescent="0.3">
      <c r="B681" s="1">
        <v>42324</v>
      </c>
      <c r="C681">
        <v>2</v>
      </c>
      <c r="D681">
        <f>WEEKNUM(Table1[[#This Row],[Date]])</f>
        <v>47</v>
      </c>
      <c r="E681">
        <v>106</v>
      </c>
      <c r="F681">
        <f>Table1[[#This Row],[Sale]]+MAX(0, G680-Table1[[#This Row],[Stock]]-Table1[[#This Row],[Sale]])</f>
        <v>106</v>
      </c>
      <c r="G681">
        <v>698</v>
      </c>
      <c r="H681">
        <v>2.19</v>
      </c>
      <c r="J681" s="1"/>
    </row>
    <row r="682" spans="2:10" x14ac:dyDescent="0.3">
      <c r="B682" s="1">
        <v>42325</v>
      </c>
      <c r="C682">
        <v>2</v>
      </c>
      <c r="D682">
        <f>WEEKNUM(Table1[[#This Row],[Date]])</f>
        <v>47</v>
      </c>
      <c r="E682">
        <v>89</v>
      </c>
      <c r="F682">
        <f>Table1[[#This Row],[Sale]]+MAX(0, G681-Table1[[#This Row],[Stock]]-Table1[[#This Row],[Sale]])</f>
        <v>89</v>
      </c>
      <c r="G682">
        <v>609</v>
      </c>
      <c r="H682">
        <v>2.19</v>
      </c>
      <c r="J682" s="1"/>
    </row>
    <row r="683" spans="2:10" x14ac:dyDescent="0.3">
      <c r="B683" s="1">
        <v>42326</v>
      </c>
      <c r="C683">
        <v>2</v>
      </c>
      <c r="D683">
        <f>WEEKNUM(Table1[[#This Row],[Date]])</f>
        <v>47</v>
      </c>
      <c r="E683">
        <v>107</v>
      </c>
      <c r="F683">
        <f>Table1[[#This Row],[Sale]]+MAX(0, G682-Table1[[#This Row],[Stock]]-Table1[[#This Row],[Sale]])</f>
        <v>107</v>
      </c>
      <c r="G683">
        <v>502</v>
      </c>
      <c r="H683">
        <v>2.19</v>
      </c>
      <c r="J683" s="1"/>
    </row>
    <row r="684" spans="2:10" x14ac:dyDescent="0.3">
      <c r="B684" s="1">
        <v>42327</v>
      </c>
      <c r="C684">
        <v>2</v>
      </c>
      <c r="D684">
        <f>WEEKNUM(Table1[[#This Row],[Date]])</f>
        <v>47</v>
      </c>
      <c r="E684">
        <v>78</v>
      </c>
      <c r="F684">
        <f>Table1[[#This Row],[Sale]]+MAX(0, G683-Table1[[#This Row],[Stock]]-Table1[[#This Row],[Sale]])</f>
        <v>78</v>
      </c>
      <c r="G684">
        <v>424</v>
      </c>
      <c r="H684">
        <v>2.19</v>
      </c>
      <c r="J684" s="1"/>
    </row>
    <row r="685" spans="2:10" x14ac:dyDescent="0.3">
      <c r="B685" s="1">
        <v>42328</v>
      </c>
      <c r="C685">
        <v>2</v>
      </c>
      <c r="D685">
        <f>WEEKNUM(Table1[[#This Row],[Date]])</f>
        <v>47</v>
      </c>
      <c r="E685">
        <v>185</v>
      </c>
      <c r="F685">
        <f>Table1[[#This Row],[Sale]]+MAX(0, G684-Table1[[#This Row],[Stock]]-Table1[[#This Row],[Sale]])</f>
        <v>186</v>
      </c>
      <c r="G685">
        <v>238</v>
      </c>
      <c r="H685">
        <v>2.19</v>
      </c>
      <c r="J685" s="1"/>
    </row>
    <row r="686" spans="2:10" x14ac:dyDescent="0.3">
      <c r="B686" s="1">
        <v>42329</v>
      </c>
      <c r="C686">
        <v>2</v>
      </c>
      <c r="D686">
        <f>WEEKNUM(Table1[[#This Row],[Date]])</f>
        <v>47</v>
      </c>
      <c r="E686">
        <v>151</v>
      </c>
      <c r="F686">
        <f>Table1[[#This Row],[Sale]]+MAX(0, G685-Table1[[#This Row],[Stock]]-Table1[[#This Row],[Sale]])</f>
        <v>151</v>
      </c>
      <c r="G686">
        <v>87</v>
      </c>
      <c r="H686">
        <v>2.19</v>
      </c>
      <c r="J686" s="1"/>
    </row>
    <row r="687" spans="2:10" x14ac:dyDescent="0.3">
      <c r="B687" s="1">
        <v>42330</v>
      </c>
      <c r="C687">
        <v>2</v>
      </c>
      <c r="D687">
        <f>WEEKNUM(Table1[[#This Row],[Date]])</f>
        <v>48</v>
      </c>
      <c r="E687">
        <v>97</v>
      </c>
      <c r="F687">
        <f>Table1[[#This Row],[Sale]]+MAX(0, G686-Table1[[#This Row],[Stock]]-Table1[[#This Row],[Sale]])</f>
        <v>97</v>
      </c>
      <c r="G687">
        <v>0</v>
      </c>
      <c r="H687">
        <v>2.19</v>
      </c>
      <c r="J687" s="1"/>
    </row>
    <row r="688" spans="2:10" x14ac:dyDescent="0.3">
      <c r="B688" s="1">
        <v>42331</v>
      </c>
      <c r="C688">
        <v>2</v>
      </c>
      <c r="D688">
        <f>WEEKNUM(Table1[[#This Row],[Date]])</f>
        <v>48</v>
      </c>
      <c r="E688">
        <v>76</v>
      </c>
      <c r="F688">
        <f>Table1[[#This Row],[Sale]]+MAX(0, G687-Table1[[#This Row],[Stock]]-Table1[[#This Row],[Sale]])</f>
        <v>76</v>
      </c>
      <c r="G688">
        <v>0</v>
      </c>
      <c r="H688">
        <v>2.19</v>
      </c>
      <c r="J688" s="1"/>
    </row>
    <row r="689" spans="2:10" x14ac:dyDescent="0.3">
      <c r="B689" s="1">
        <v>42332</v>
      </c>
      <c r="C689">
        <v>2</v>
      </c>
      <c r="D689">
        <f>WEEKNUM(Table1[[#This Row],[Date]])</f>
        <v>48</v>
      </c>
      <c r="E689">
        <v>140</v>
      </c>
      <c r="F689">
        <f>Table1[[#This Row],[Sale]]+MAX(0, G688-Table1[[#This Row],[Stock]]-Table1[[#This Row],[Sale]])</f>
        <v>140</v>
      </c>
      <c r="G689">
        <v>0</v>
      </c>
      <c r="H689">
        <v>2.19</v>
      </c>
      <c r="J689" s="1"/>
    </row>
    <row r="690" spans="2:10" x14ac:dyDescent="0.3">
      <c r="B690" s="1">
        <v>42333</v>
      </c>
      <c r="C690">
        <v>2</v>
      </c>
      <c r="D690">
        <f>WEEKNUM(Table1[[#This Row],[Date]])</f>
        <v>48</v>
      </c>
      <c r="E690">
        <v>137</v>
      </c>
      <c r="F690">
        <f>Table1[[#This Row],[Sale]]+MAX(0, G689-Table1[[#This Row],[Stock]]-Table1[[#This Row],[Sale]])</f>
        <v>137</v>
      </c>
      <c r="G690">
        <v>0</v>
      </c>
      <c r="H690">
        <v>2.67</v>
      </c>
      <c r="J690" s="1"/>
    </row>
    <row r="691" spans="2:10" x14ac:dyDescent="0.3">
      <c r="B691" s="1">
        <v>42334</v>
      </c>
      <c r="C691">
        <v>2</v>
      </c>
      <c r="D691">
        <f>WEEKNUM(Table1[[#This Row],[Date]])</f>
        <v>48</v>
      </c>
      <c r="E691">
        <v>84</v>
      </c>
      <c r="F691">
        <f>Table1[[#This Row],[Sale]]+MAX(0, G690-Table1[[#This Row],[Stock]]-Table1[[#This Row],[Sale]])</f>
        <v>84</v>
      </c>
      <c r="G691">
        <v>0</v>
      </c>
      <c r="H691">
        <v>2.69</v>
      </c>
      <c r="J691" s="1"/>
    </row>
    <row r="692" spans="2:10" x14ac:dyDescent="0.3">
      <c r="B692" s="1">
        <v>42335</v>
      </c>
      <c r="C692">
        <v>2</v>
      </c>
      <c r="D692">
        <f>WEEKNUM(Table1[[#This Row],[Date]])</f>
        <v>48</v>
      </c>
      <c r="E692">
        <v>0</v>
      </c>
      <c r="F692">
        <f>Table1[[#This Row],[Sale]]+MAX(0, G691-Table1[[#This Row],[Stock]]-Table1[[#This Row],[Sale]])</f>
        <v>0</v>
      </c>
      <c r="G692">
        <v>0</v>
      </c>
      <c r="H692">
        <v>2.69</v>
      </c>
      <c r="J692" s="1"/>
    </row>
    <row r="693" spans="2:10" x14ac:dyDescent="0.3">
      <c r="B693" s="1">
        <v>42336</v>
      </c>
      <c r="C693">
        <v>2</v>
      </c>
      <c r="D693">
        <f>WEEKNUM(Table1[[#This Row],[Date]])</f>
        <v>48</v>
      </c>
      <c r="E693">
        <v>7</v>
      </c>
      <c r="F693">
        <f>Table1[[#This Row],[Sale]]+MAX(0, G692-Table1[[#This Row],[Stock]]-Table1[[#This Row],[Sale]])</f>
        <v>7</v>
      </c>
      <c r="G693">
        <v>0</v>
      </c>
      <c r="H693">
        <v>2.69</v>
      </c>
      <c r="J693" s="1"/>
    </row>
    <row r="694" spans="2:10" x14ac:dyDescent="0.3">
      <c r="B694" s="1">
        <v>42337</v>
      </c>
      <c r="C694">
        <v>2</v>
      </c>
      <c r="D694">
        <f>WEEKNUM(Table1[[#This Row],[Date]])</f>
        <v>49</v>
      </c>
      <c r="E694">
        <v>5</v>
      </c>
      <c r="F694">
        <f>Table1[[#This Row],[Sale]]+MAX(0, G693-Table1[[#This Row],[Stock]]-Table1[[#This Row],[Sale]])</f>
        <v>5</v>
      </c>
      <c r="G694">
        <v>0</v>
      </c>
      <c r="H694">
        <v>2.69</v>
      </c>
      <c r="J694" s="1"/>
    </row>
    <row r="695" spans="2:10" x14ac:dyDescent="0.3">
      <c r="B695" s="1">
        <v>42338</v>
      </c>
      <c r="C695">
        <v>2</v>
      </c>
      <c r="D695">
        <f>WEEKNUM(Table1[[#This Row],[Date]])</f>
        <v>49</v>
      </c>
      <c r="E695">
        <v>22</v>
      </c>
      <c r="F695">
        <f>Table1[[#This Row],[Sale]]+MAX(0, G694-Table1[[#This Row],[Stock]]-Table1[[#This Row],[Sale]])</f>
        <v>22</v>
      </c>
      <c r="G695">
        <v>0</v>
      </c>
      <c r="H695">
        <v>2.69</v>
      </c>
      <c r="J695" s="1"/>
    </row>
    <row r="696" spans="2:10" x14ac:dyDescent="0.3">
      <c r="B696" s="1">
        <v>42339</v>
      </c>
      <c r="C696">
        <v>2</v>
      </c>
      <c r="D696">
        <f>WEEKNUM(Table1[[#This Row],[Date]])</f>
        <v>49</v>
      </c>
      <c r="E696">
        <v>36</v>
      </c>
      <c r="F696">
        <f>Table1[[#This Row],[Sale]]+MAX(0, G695-Table1[[#This Row],[Stock]]-Table1[[#This Row],[Sale]])</f>
        <v>36</v>
      </c>
      <c r="G696">
        <v>0</v>
      </c>
      <c r="H696">
        <v>2.29</v>
      </c>
      <c r="J696" s="1"/>
    </row>
    <row r="697" spans="2:10" x14ac:dyDescent="0.3">
      <c r="B697" s="1">
        <v>42340</v>
      </c>
      <c r="C697">
        <v>2</v>
      </c>
      <c r="D697">
        <f>WEEKNUM(Table1[[#This Row],[Date]])</f>
        <v>49</v>
      </c>
      <c r="E697">
        <v>36</v>
      </c>
      <c r="F697">
        <f>Table1[[#This Row],[Sale]]+MAX(0, G696-Table1[[#This Row],[Stock]]-Table1[[#This Row],[Sale]])</f>
        <v>36</v>
      </c>
      <c r="G697">
        <v>1655</v>
      </c>
      <c r="H697">
        <v>2.29</v>
      </c>
      <c r="J697" s="1"/>
    </row>
    <row r="698" spans="2:10" x14ac:dyDescent="0.3">
      <c r="B698" s="1">
        <v>42341</v>
      </c>
      <c r="C698">
        <v>2</v>
      </c>
      <c r="D698">
        <f>WEEKNUM(Table1[[#This Row],[Date]])</f>
        <v>49</v>
      </c>
      <c r="E698">
        <v>38</v>
      </c>
      <c r="F698">
        <f>Table1[[#This Row],[Sale]]+MAX(0, G697-Table1[[#This Row],[Stock]]-Table1[[#This Row],[Sale]])</f>
        <v>38</v>
      </c>
      <c r="G698">
        <v>2001</v>
      </c>
      <c r="H698">
        <v>2.29</v>
      </c>
      <c r="J698" s="1"/>
    </row>
    <row r="699" spans="2:10" x14ac:dyDescent="0.3">
      <c r="B699" s="1">
        <v>42342</v>
      </c>
      <c r="C699">
        <v>2</v>
      </c>
      <c r="D699">
        <f>WEEKNUM(Table1[[#This Row],[Date]])</f>
        <v>49</v>
      </c>
      <c r="E699">
        <v>95</v>
      </c>
      <c r="F699">
        <f>Table1[[#This Row],[Sale]]+MAX(0, G698-Table1[[#This Row],[Stock]]-Table1[[#This Row],[Sale]])</f>
        <v>96</v>
      </c>
      <c r="G699">
        <v>1905</v>
      </c>
      <c r="H699">
        <v>2.29</v>
      </c>
      <c r="J699" s="1"/>
    </row>
    <row r="700" spans="2:10" x14ac:dyDescent="0.3">
      <c r="B700" s="1">
        <v>42343</v>
      </c>
      <c r="C700">
        <v>2</v>
      </c>
      <c r="D700">
        <f>WEEKNUM(Table1[[#This Row],[Date]])</f>
        <v>49</v>
      </c>
      <c r="E700">
        <v>108</v>
      </c>
      <c r="F700">
        <f>Table1[[#This Row],[Sale]]+MAX(0, G699-Table1[[#This Row],[Stock]]-Table1[[#This Row],[Sale]])</f>
        <v>108</v>
      </c>
      <c r="G700">
        <v>1893</v>
      </c>
      <c r="H700">
        <v>2.25</v>
      </c>
      <c r="J700" s="1"/>
    </row>
    <row r="701" spans="2:10" x14ac:dyDescent="0.3">
      <c r="B701" s="1">
        <v>42344</v>
      </c>
      <c r="C701">
        <v>2</v>
      </c>
      <c r="D701">
        <f>WEEKNUM(Table1[[#This Row],[Date]])</f>
        <v>50</v>
      </c>
      <c r="E701">
        <v>70</v>
      </c>
      <c r="F701">
        <f>Table1[[#This Row],[Sale]]+MAX(0, G700-Table1[[#This Row],[Stock]]-Table1[[#This Row],[Sale]])</f>
        <v>70</v>
      </c>
      <c r="G701">
        <v>1823</v>
      </c>
      <c r="H701">
        <v>2.29</v>
      </c>
      <c r="J701" s="1"/>
    </row>
    <row r="702" spans="2:10" x14ac:dyDescent="0.3">
      <c r="B702" s="1">
        <v>42345</v>
      </c>
      <c r="C702">
        <v>2</v>
      </c>
      <c r="D702">
        <f>WEEKNUM(Table1[[#This Row],[Date]])</f>
        <v>50</v>
      </c>
      <c r="E702">
        <v>78</v>
      </c>
      <c r="F702">
        <f>Table1[[#This Row],[Sale]]+MAX(0, G701-Table1[[#This Row],[Stock]]-Table1[[#This Row],[Sale]])</f>
        <v>78</v>
      </c>
      <c r="G702">
        <v>1745</v>
      </c>
      <c r="H702">
        <v>2.29</v>
      </c>
      <c r="J702" s="1"/>
    </row>
    <row r="703" spans="2:10" x14ac:dyDescent="0.3">
      <c r="B703" s="1">
        <v>42346</v>
      </c>
      <c r="C703">
        <v>2</v>
      </c>
      <c r="D703">
        <f>WEEKNUM(Table1[[#This Row],[Date]])</f>
        <v>50</v>
      </c>
      <c r="E703">
        <v>77</v>
      </c>
      <c r="F703">
        <f>Table1[[#This Row],[Sale]]+MAX(0, G702-Table1[[#This Row],[Stock]]-Table1[[#This Row],[Sale]])</f>
        <v>77</v>
      </c>
      <c r="G703">
        <v>1668</v>
      </c>
      <c r="H703">
        <v>2.29</v>
      </c>
      <c r="J703" s="1"/>
    </row>
    <row r="704" spans="2:10" x14ac:dyDescent="0.3">
      <c r="B704" s="1">
        <v>42347</v>
      </c>
      <c r="C704">
        <v>2</v>
      </c>
      <c r="D704">
        <f>WEEKNUM(Table1[[#This Row],[Date]])</f>
        <v>50</v>
      </c>
      <c r="E704">
        <v>76</v>
      </c>
      <c r="F704">
        <f>Table1[[#This Row],[Sale]]+MAX(0, G703-Table1[[#This Row],[Stock]]-Table1[[#This Row],[Sale]])</f>
        <v>76</v>
      </c>
      <c r="G704">
        <v>1880</v>
      </c>
      <c r="H704">
        <v>2.29</v>
      </c>
      <c r="J704" s="1"/>
    </row>
    <row r="705" spans="2:10" x14ac:dyDescent="0.3">
      <c r="B705" s="1">
        <v>42348</v>
      </c>
      <c r="C705">
        <v>2</v>
      </c>
      <c r="D705">
        <f>WEEKNUM(Table1[[#This Row],[Date]])</f>
        <v>50</v>
      </c>
      <c r="E705">
        <v>59</v>
      </c>
      <c r="F705">
        <f>Table1[[#This Row],[Sale]]+MAX(0, G704-Table1[[#This Row],[Stock]]-Table1[[#This Row],[Sale]])</f>
        <v>59</v>
      </c>
      <c r="G705">
        <v>1821</v>
      </c>
      <c r="H705">
        <v>2.29</v>
      </c>
      <c r="J705" s="1"/>
    </row>
    <row r="706" spans="2:10" x14ac:dyDescent="0.3">
      <c r="B706" s="1">
        <v>42349</v>
      </c>
      <c r="C706">
        <v>2</v>
      </c>
      <c r="D706">
        <f>WEEKNUM(Table1[[#This Row],[Date]])</f>
        <v>50</v>
      </c>
      <c r="E706">
        <v>42</v>
      </c>
      <c r="F706">
        <f>Table1[[#This Row],[Sale]]+MAX(0, G705-Table1[[#This Row],[Stock]]-Table1[[#This Row],[Sale]])</f>
        <v>42</v>
      </c>
      <c r="G706">
        <v>1779</v>
      </c>
      <c r="H706">
        <v>2.29</v>
      </c>
      <c r="J706" s="1"/>
    </row>
    <row r="707" spans="2:10" x14ac:dyDescent="0.3">
      <c r="B707" s="1">
        <v>42350</v>
      </c>
      <c r="C707">
        <v>2</v>
      </c>
      <c r="D707">
        <f>WEEKNUM(Table1[[#This Row],[Date]])</f>
        <v>50</v>
      </c>
      <c r="E707">
        <v>142</v>
      </c>
      <c r="F707">
        <f>Table1[[#This Row],[Sale]]+MAX(0, G706-Table1[[#This Row],[Stock]]-Table1[[#This Row],[Sale]])</f>
        <v>142</v>
      </c>
      <c r="G707">
        <v>1637</v>
      </c>
      <c r="H707">
        <v>2.29</v>
      </c>
      <c r="J707" s="1"/>
    </row>
    <row r="708" spans="2:10" x14ac:dyDescent="0.3">
      <c r="B708" s="1">
        <v>42351</v>
      </c>
      <c r="C708">
        <v>2</v>
      </c>
      <c r="D708">
        <f>WEEKNUM(Table1[[#This Row],[Date]])</f>
        <v>51</v>
      </c>
      <c r="E708">
        <v>116</v>
      </c>
      <c r="F708">
        <f>Table1[[#This Row],[Sale]]+MAX(0, G707-Table1[[#This Row],[Stock]]-Table1[[#This Row],[Sale]])</f>
        <v>116</v>
      </c>
      <c r="G708">
        <v>1521</v>
      </c>
      <c r="H708">
        <v>2.29</v>
      </c>
      <c r="J708" s="1"/>
    </row>
    <row r="709" spans="2:10" x14ac:dyDescent="0.3">
      <c r="B709" s="1">
        <v>42352</v>
      </c>
      <c r="C709">
        <v>2</v>
      </c>
      <c r="D709">
        <f>WEEKNUM(Table1[[#This Row],[Date]])</f>
        <v>51</v>
      </c>
      <c r="E709">
        <v>57</v>
      </c>
      <c r="F709">
        <f>Table1[[#This Row],[Sale]]+MAX(0, G708-Table1[[#This Row],[Stock]]-Table1[[#This Row],[Sale]])</f>
        <v>57</v>
      </c>
      <c r="G709">
        <v>1848</v>
      </c>
      <c r="H709">
        <v>2.29</v>
      </c>
      <c r="J709" s="1"/>
    </row>
    <row r="710" spans="2:10" x14ac:dyDescent="0.3">
      <c r="B710" s="1">
        <v>42353</v>
      </c>
      <c r="C710">
        <v>2</v>
      </c>
      <c r="D710">
        <f>WEEKNUM(Table1[[#This Row],[Date]])</f>
        <v>51</v>
      </c>
      <c r="E710">
        <v>167</v>
      </c>
      <c r="F710">
        <f>Table1[[#This Row],[Sale]]+MAX(0, G709-Table1[[#This Row],[Stock]]-Table1[[#This Row],[Sale]])</f>
        <v>167</v>
      </c>
      <c r="G710">
        <v>1681</v>
      </c>
      <c r="H710">
        <v>2.29</v>
      </c>
      <c r="J710" s="1"/>
    </row>
    <row r="711" spans="2:10" x14ac:dyDescent="0.3">
      <c r="B711" s="1">
        <v>42354</v>
      </c>
      <c r="C711">
        <v>2</v>
      </c>
      <c r="D711">
        <f>WEEKNUM(Table1[[#This Row],[Date]])</f>
        <v>51</v>
      </c>
      <c r="E711">
        <v>154</v>
      </c>
      <c r="F711">
        <f>Table1[[#This Row],[Sale]]+MAX(0, G710-Table1[[#This Row],[Stock]]-Table1[[#This Row],[Sale]])</f>
        <v>154</v>
      </c>
      <c r="G711">
        <v>1527</v>
      </c>
      <c r="H711">
        <v>2.29</v>
      </c>
      <c r="J711" s="1"/>
    </row>
    <row r="712" spans="2:10" x14ac:dyDescent="0.3">
      <c r="B712" s="1">
        <v>42355</v>
      </c>
      <c r="C712">
        <v>2</v>
      </c>
      <c r="D712">
        <f>WEEKNUM(Table1[[#This Row],[Date]])</f>
        <v>51</v>
      </c>
      <c r="E712">
        <v>139</v>
      </c>
      <c r="F712">
        <f>Table1[[#This Row],[Sale]]+MAX(0, G711-Table1[[#This Row],[Stock]]-Table1[[#This Row],[Sale]])</f>
        <v>139</v>
      </c>
      <c r="G712">
        <v>1964</v>
      </c>
      <c r="H712">
        <v>1.39</v>
      </c>
      <c r="J712" s="1"/>
    </row>
    <row r="713" spans="2:10" x14ac:dyDescent="0.3">
      <c r="B713" s="1">
        <v>42356</v>
      </c>
      <c r="C713">
        <v>2</v>
      </c>
      <c r="D713">
        <f>WEEKNUM(Table1[[#This Row],[Date]])</f>
        <v>51</v>
      </c>
      <c r="E713">
        <v>192</v>
      </c>
      <c r="F713">
        <f>Table1[[#This Row],[Sale]]+MAX(0, G712-Table1[[#This Row],[Stock]]-Table1[[#This Row],[Sale]])</f>
        <v>192</v>
      </c>
      <c r="G713">
        <v>1772</v>
      </c>
      <c r="H713">
        <v>1.39</v>
      </c>
      <c r="J713" s="1"/>
    </row>
    <row r="714" spans="2:10" x14ac:dyDescent="0.3">
      <c r="B714" s="1">
        <v>42357</v>
      </c>
      <c r="C714">
        <v>2</v>
      </c>
      <c r="D714">
        <f>WEEKNUM(Table1[[#This Row],[Date]])</f>
        <v>51</v>
      </c>
      <c r="E714">
        <v>295</v>
      </c>
      <c r="F714">
        <f>Table1[[#This Row],[Sale]]+MAX(0, G713-Table1[[#This Row],[Stock]]-Table1[[#This Row],[Sale]])</f>
        <v>295</v>
      </c>
      <c r="G714">
        <v>2533</v>
      </c>
      <c r="H714">
        <v>1.39</v>
      </c>
      <c r="J714" s="1"/>
    </row>
    <row r="715" spans="2:10" x14ac:dyDescent="0.3">
      <c r="B715" s="1">
        <v>42358</v>
      </c>
      <c r="C715">
        <v>2</v>
      </c>
      <c r="D715">
        <f>WEEKNUM(Table1[[#This Row],[Date]])</f>
        <v>52</v>
      </c>
      <c r="E715">
        <v>311</v>
      </c>
      <c r="F715">
        <f>Table1[[#This Row],[Sale]]+MAX(0, G714-Table1[[#This Row],[Stock]]-Table1[[#This Row],[Sale]])</f>
        <v>311</v>
      </c>
      <c r="G715">
        <v>2222</v>
      </c>
      <c r="H715">
        <v>1.39</v>
      </c>
      <c r="J715" s="1"/>
    </row>
    <row r="716" spans="2:10" x14ac:dyDescent="0.3">
      <c r="B716" s="1">
        <v>42359</v>
      </c>
      <c r="C716">
        <v>2</v>
      </c>
      <c r="D716">
        <f>WEEKNUM(Table1[[#This Row],[Date]])</f>
        <v>52</v>
      </c>
      <c r="E716">
        <v>251</v>
      </c>
      <c r="F716">
        <f>Table1[[#This Row],[Sale]]+MAX(0, G715-Table1[[#This Row],[Stock]]-Table1[[#This Row],[Sale]])</f>
        <v>251</v>
      </c>
      <c r="G716">
        <v>1971</v>
      </c>
      <c r="H716">
        <v>1.39</v>
      </c>
      <c r="J716" s="1"/>
    </row>
    <row r="717" spans="2:10" x14ac:dyDescent="0.3">
      <c r="B717" s="1">
        <v>42360</v>
      </c>
      <c r="C717">
        <v>2</v>
      </c>
      <c r="D717">
        <f>WEEKNUM(Table1[[#This Row],[Date]])</f>
        <v>52</v>
      </c>
      <c r="E717">
        <v>377</v>
      </c>
      <c r="F717">
        <f>Table1[[#This Row],[Sale]]+MAX(0, G716-Table1[[#This Row],[Stock]]-Table1[[#This Row],[Sale]])</f>
        <v>377</v>
      </c>
      <c r="G717">
        <v>1594</v>
      </c>
      <c r="H717">
        <v>1.39</v>
      </c>
      <c r="J717" s="1"/>
    </row>
    <row r="718" spans="2:10" x14ac:dyDescent="0.3">
      <c r="B718" s="1">
        <v>42361</v>
      </c>
      <c r="C718">
        <v>2</v>
      </c>
      <c r="D718">
        <f>WEEKNUM(Table1[[#This Row],[Date]])</f>
        <v>52</v>
      </c>
      <c r="E718">
        <v>410</v>
      </c>
      <c r="F718">
        <f>Table1[[#This Row],[Sale]]+MAX(0, G717-Table1[[#This Row],[Stock]]-Table1[[#This Row],[Sale]])</f>
        <v>410</v>
      </c>
      <c r="G718">
        <v>1184</v>
      </c>
      <c r="H718">
        <v>1.39</v>
      </c>
      <c r="J718" s="1"/>
    </row>
    <row r="719" spans="2:10" x14ac:dyDescent="0.3">
      <c r="B719" s="1">
        <v>42362</v>
      </c>
      <c r="C719">
        <v>2</v>
      </c>
      <c r="D719">
        <f>WEEKNUM(Table1[[#This Row],[Date]])</f>
        <v>52</v>
      </c>
      <c r="E719">
        <v>161</v>
      </c>
      <c r="F719">
        <f>Table1[[#This Row],[Sale]]+MAX(0, G718-Table1[[#This Row],[Stock]]-Table1[[#This Row],[Sale]])</f>
        <v>161</v>
      </c>
      <c r="G719">
        <v>1023</v>
      </c>
      <c r="H719">
        <v>1.39</v>
      </c>
      <c r="J719" s="1"/>
    </row>
    <row r="720" spans="2:10" x14ac:dyDescent="0.3">
      <c r="B720" s="1">
        <v>42363</v>
      </c>
      <c r="C720">
        <v>2</v>
      </c>
      <c r="D720">
        <f>WEEKNUM(Table1[[#This Row],[Date]])</f>
        <v>52</v>
      </c>
      <c r="E720">
        <v>0</v>
      </c>
      <c r="F720">
        <f>Table1[[#This Row],[Sale]]+MAX(0, G719-Table1[[#This Row],[Stock]]-Table1[[#This Row],[Sale]])</f>
        <v>0</v>
      </c>
      <c r="G720">
        <v>1023</v>
      </c>
      <c r="H720">
        <v>1.39</v>
      </c>
      <c r="J720" s="1"/>
    </row>
    <row r="721" spans="2:10" x14ac:dyDescent="0.3">
      <c r="B721" s="1">
        <v>42364</v>
      </c>
      <c r="C721">
        <v>2</v>
      </c>
      <c r="D721">
        <f>WEEKNUM(Table1[[#This Row],[Date]])</f>
        <v>52</v>
      </c>
      <c r="E721">
        <v>212</v>
      </c>
      <c r="F721">
        <f>Table1[[#This Row],[Sale]]+MAX(0, G720-Table1[[#This Row],[Stock]]-Table1[[#This Row],[Sale]])</f>
        <v>212</v>
      </c>
      <c r="G721">
        <v>811</v>
      </c>
      <c r="H721">
        <v>1.39</v>
      </c>
      <c r="J721" s="1"/>
    </row>
    <row r="722" spans="2:10" x14ac:dyDescent="0.3">
      <c r="B722" s="1">
        <v>42365</v>
      </c>
      <c r="C722">
        <v>2</v>
      </c>
      <c r="D722">
        <f>WEEKNUM(Table1[[#This Row],[Date]])</f>
        <v>53</v>
      </c>
      <c r="E722">
        <v>106</v>
      </c>
      <c r="F722">
        <f>Table1[[#This Row],[Sale]]+MAX(0, G721-Table1[[#This Row],[Stock]]-Table1[[#This Row],[Sale]])</f>
        <v>106</v>
      </c>
      <c r="G722">
        <v>705</v>
      </c>
      <c r="H722">
        <v>1.39</v>
      </c>
      <c r="J722" s="1"/>
    </row>
    <row r="723" spans="2:10" x14ac:dyDescent="0.3">
      <c r="B723" s="1">
        <v>42366</v>
      </c>
      <c r="C723">
        <v>2</v>
      </c>
      <c r="D723">
        <f>WEEKNUM(Table1[[#This Row],[Date]])</f>
        <v>53</v>
      </c>
      <c r="E723">
        <v>100</v>
      </c>
      <c r="F723">
        <f>Table1[[#This Row],[Sale]]+MAX(0, G722-Table1[[#This Row],[Stock]]-Table1[[#This Row],[Sale]])</f>
        <v>101</v>
      </c>
      <c r="G723">
        <v>604</v>
      </c>
      <c r="H723">
        <v>1.39</v>
      </c>
      <c r="J723" s="1"/>
    </row>
    <row r="724" spans="2:10" x14ac:dyDescent="0.3">
      <c r="B724" s="1">
        <v>42367</v>
      </c>
      <c r="C724">
        <v>2</v>
      </c>
      <c r="D724">
        <f>WEEKNUM(Table1[[#This Row],[Date]])</f>
        <v>53</v>
      </c>
      <c r="E724">
        <v>9</v>
      </c>
      <c r="F724">
        <f>Table1[[#This Row],[Sale]]+MAX(0, G723-Table1[[#This Row],[Stock]]-Table1[[#This Row],[Sale]])</f>
        <v>9</v>
      </c>
      <c r="G724">
        <v>595</v>
      </c>
      <c r="H724">
        <v>1.39</v>
      </c>
      <c r="J724" s="1"/>
    </row>
    <row r="725" spans="2:10" x14ac:dyDescent="0.3">
      <c r="B725" s="1">
        <v>42368</v>
      </c>
      <c r="C725">
        <v>2</v>
      </c>
      <c r="D725">
        <f>WEEKNUM(Table1[[#This Row],[Date]])</f>
        <v>53</v>
      </c>
      <c r="E725">
        <v>0</v>
      </c>
      <c r="F725">
        <f>Table1[[#This Row],[Sale]]+MAX(0, G724-Table1[[#This Row],[Stock]]-Table1[[#This Row],[Sale]])</f>
        <v>0</v>
      </c>
      <c r="G725">
        <v>595</v>
      </c>
      <c r="H725">
        <v>1.39</v>
      </c>
      <c r="J725" s="1"/>
    </row>
    <row r="726" spans="2:10" x14ac:dyDescent="0.3">
      <c r="B726" s="1">
        <v>42369</v>
      </c>
      <c r="C726">
        <v>2</v>
      </c>
      <c r="D726">
        <f>WEEKNUM(Table1[[#This Row],[Date]])</f>
        <v>53</v>
      </c>
      <c r="E726">
        <v>0</v>
      </c>
      <c r="F726">
        <f>Table1[[#This Row],[Sale]]+MAX(0, G725-Table1[[#This Row],[Stock]]-Table1[[#This Row],[Sale]])</f>
        <v>0</v>
      </c>
      <c r="G726">
        <v>595</v>
      </c>
      <c r="H726">
        <v>1.39</v>
      </c>
      <c r="J726" s="1"/>
    </row>
    <row r="727" spans="2:10" x14ac:dyDescent="0.3">
      <c r="B727" s="1">
        <v>42370</v>
      </c>
      <c r="C727">
        <v>3</v>
      </c>
      <c r="D727">
        <f>WEEKNUM(Table1[[#This Row],[Date]])</f>
        <v>1</v>
      </c>
      <c r="E727">
        <v>0</v>
      </c>
      <c r="F727">
        <f>Table1[[#This Row],[Sale]]+MAX(0, G726-Table1[[#This Row],[Stock]]-Table1[[#This Row],[Sale]])</f>
        <v>0</v>
      </c>
      <c r="G727">
        <v>595</v>
      </c>
      <c r="H727">
        <v>1.39</v>
      </c>
      <c r="J727" s="1"/>
    </row>
    <row r="728" spans="2:10" x14ac:dyDescent="0.3">
      <c r="B728" s="1">
        <v>42371</v>
      </c>
      <c r="C728">
        <v>3</v>
      </c>
      <c r="D728">
        <f>WEEKNUM(Table1[[#This Row],[Date]])</f>
        <v>1</v>
      </c>
      <c r="E728">
        <v>3</v>
      </c>
      <c r="F728">
        <f>Table1[[#This Row],[Sale]]+MAX(0, G727-Table1[[#This Row],[Stock]]-Table1[[#This Row],[Sale]])</f>
        <v>3</v>
      </c>
      <c r="G728">
        <v>592</v>
      </c>
      <c r="H728">
        <v>1.39</v>
      </c>
      <c r="J728" s="1"/>
    </row>
    <row r="729" spans="2:10" x14ac:dyDescent="0.3">
      <c r="B729" s="1">
        <v>42372</v>
      </c>
      <c r="C729">
        <v>3</v>
      </c>
      <c r="D729">
        <f>WEEKNUM(Table1[[#This Row],[Date]])</f>
        <v>2</v>
      </c>
      <c r="E729">
        <v>0</v>
      </c>
      <c r="F729">
        <f>Table1[[#This Row],[Sale]]+MAX(0, G728-Table1[[#This Row],[Stock]]-Table1[[#This Row],[Sale]])</f>
        <v>0</v>
      </c>
      <c r="G729">
        <v>592</v>
      </c>
      <c r="H729">
        <v>2.29</v>
      </c>
      <c r="J729" s="1"/>
    </row>
    <row r="730" spans="2:10" x14ac:dyDescent="0.3">
      <c r="B730" s="1">
        <v>42373</v>
      </c>
      <c r="C730">
        <v>3</v>
      </c>
      <c r="D730">
        <f>WEEKNUM(Table1[[#This Row],[Date]])</f>
        <v>2</v>
      </c>
      <c r="E730">
        <v>0</v>
      </c>
      <c r="F730">
        <f>Table1[[#This Row],[Sale]]+MAX(0, G729-Table1[[#This Row],[Stock]]-Table1[[#This Row],[Sale]])</f>
        <v>0</v>
      </c>
      <c r="G730">
        <v>592</v>
      </c>
      <c r="H730">
        <v>1.46</v>
      </c>
      <c r="J730" s="1"/>
    </row>
    <row r="731" spans="2:10" x14ac:dyDescent="0.3">
      <c r="B731" s="1">
        <v>42374</v>
      </c>
      <c r="C731">
        <v>3</v>
      </c>
      <c r="D731">
        <f>WEEKNUM(Table1[[#This Row],[Date]])</f>
        <v>2</v>
      </c>
      <c r="E731">
        <v>3</v>
      </c>
      <c r="F731">
        <f>Table1[[#This Row],[Sale]]+MAX(0, G730-Table1[[#This Row],[Stock]]-Table1[[#This Row],[Sale]])</f>
        <v>3</v>
      </c>
      <c r="G731">
        <v>589</v>
      </c>
      <c r="H731">
        <v>1.46</v>
      </c>
      <c r="J731" s="1"/>
    </row>
    <row r="732" spans="2:10" x14ac:dyDescent="0.3">
      <c r="B732" s="1">
        <v>42375</v>
      </c>
      <c r="C732">
        <v>3</v>
      </c>
      <c r="D732">
        <f>WEEKNUM(Table1[[#This Row],[Date]])</f>
        <v>2</v>
      </c>
      <c r="E732">
        <v>3</v>
      </c>
      <c r="F732">
        <f>Table1[[#This Row],[Sale]]+MAX(0, G731-Table1[[#This Row],[Stock]]-Table1[[#This Row],[Sale]])</f>
        <v>3</v>
      </c>
      <c r="G732">
        <v>586</v>
      </c>
      <c r="H732">
        <v>1.46</v>
      </c>
      <c r="J732" s="1"/>
    </row>
    <row r="733" spans="2:10" x14ac:dyDescent="0.3">
      <c r="B733" s="1">
        <v>42376</v>
      </c>
      <c r="C733">
        <v>3</v>
      </c>
      <c r="D733">
        <f>WEEKNUM(Table1[[#This Row],[Date]])</f>
        <v>2</v>
      </c>
      <c r="E733">
        <v>0</v>
      </c>
      <c r="F733">
        <f>Table1[[#This Row],[Sale]]+MAX(0, G732-Table1[[#This Row],[Stock]]-Table1[[#This Row],[Sale]])</f>
        <v>0</v>
      </c>
      <c r="G733">
        <v>586</v>
      </c>
      <c r="H733">
        <v>1.46</v>
      </c>
      <c r="J733" s="1"/>
    </row>
    <row r="734" spans="2:10" x14ac:dyDescent="0.3">
      <c r="B734" s="1">
        <v>42377</v>
      </c>
      <c r="C734">
        <v>3</v>
      </c>
      <c r="D734">
        <f>WEEKNUM(Table1[[#This Row],[Date]])</f>
        <v>2</v>
      </c>
      <c r="E734">
        <v>2</v>
      </c>
      <c r="F734">
        <f>Table1[[#This Row],[Sale]]+MAX(0, G733-Table1[[#This Row],[Stock]]-Table1[[#This Row],[Sale]])</f>
        <v>2</v>
      </c>
      <c r="G734">
        <v>584</v>
      </c>
      <c r="H734">
        <v>1.46</v>
      </c>
      <c r="J734" s="1"/>
    </row>
    <row r="735" spans="2:10" x14ac:dyDescent="0.3">
      <c r="B735" s="1">
        <v>42378</v>
      </c>
      <c r="C735">
        <v>3</v>
      </c>
      <c r="D735">
        <f>WEEKNUM(Table1[[#This Row],[Date]])</f>
        <v>2</v>
      </c>
      <c r="E735">
        <v>0</v>
      </c>
      <c r="F735">
        <f>Table1[[#This Row],[Sale]]+MAX(0, G734-Table1[[#This Row],[Stock]]-Table1[[#This Row],[Sale]])</f>
        <v>0</v>
      </c>
      <c r="G735">
        <v>584</v>
      </c>
      <c r="H735">
        <v>0</v>
      </c>
      <c r="J735" s="1"/>
    </row>
    <row r="736" spans="2:10" x14ac:dyDescent="0.3">
      <c r="B736" s="1">
        <v>42379</v>
      </c>
      <c r="C736">
        <v>3</v>
      </c>
      <c r="D736">
        <f>WEEKNUM(Table1[[#This Row],[Date]])</f>
        <v>3</v>
      </c>
      <c r="E736">
        <v>3</v>
      </c>
      <c r="F736">
        <f>Table1[[#This Row],[Sale]]+MAX(0, G735-Table1[[#This Row],[Stock]]-Table1[[#This Row],[Sale]])</f>
        <v>3</v>
      </c>
      <c r="G736">
        <v>581</v>
      </c>
      <c r="H736">
        <v>1.46</v>
      </c>
      <c r="J736" s="1"/>
    </row>
    <row r="737" spans="2:10" x14ac:dyDescent="0.3">
      <c r="B737" s="1">
        <v>42380</v>
      </c>
      <c r="C737">
        <v>3</v>
      </c>
      <c r="D737">
        <f>WEEKNUM(Table1[[#This Row],[Date]])</f>
        <v>3</v>
      </c>
      <c r="E737">
        <v>0</v>
      </c>
      <c r="F737">
        <f>Table1[[#This Row],[Sale]]+MAX(0, G736-Table1[[#This Row],[Stock]]-Table1[[#This Row],[Sale]])</f>
        <v>0</v>
      </c>
      <c r="G737">
        <v>581</v>
      </c>
      <c r="H737">
        <v>1.46</v>
      </c>
      <c r="J737" s="1"/>
    </row>
    <row r="738" spans="2:10" x14ac:dyDescent="0.3">
      <c r="B738" s="1">
        <v>42381</v>
      </c>
      <c r="C738">
        <v>3</v>
      </c>
      <c r="D738">
        <f>WEEKNUM(Table1[[#This Row],[Date]])</f>
        <v>3</v>
      </c>
      <c r="E738">
        <v>103</v>
      </c>
      <c r="F738">
        <f>Table1[[#This Row],[Sale]]+MAX(0, G737-Table1[[#This Row],[Stock]]-Table1[[#This Row],[Sale]])</f>
        <v>103</v>
      </c>
      <c r="G738">
        <v>478</v>
      </c>
      <c r="H738">
        <v>1.46</v>
      </c>
      <c r="J738" s="1"/>
    </row>
    <row r="739" spans="2:10" x14ac:dyDescent="0.3">
      <c r="B739" s="1">
        <v>42382</v>
      </c>
      <c r="C739">
        <v>3</v>
      </c>
      <c r="D739">
        <f>WEEKNUM(Table1[[#This Row],[Date]])</f>
        <v>3</v>
      </c>
      <c r="E739">
        <v>164</v>
      </c>
      <c r="F739">
        <f>Table1[[#This Row],[Sale]]+MAX(0, G738-Table1[[#This Row],[Stock]]-Table1[[#This Row],[Sale]])</f>
        <v>164</v>
      </c>
      <c r="G739">
        <v>314</v>
      </c>
      <c r="H739">
        <v>1.46</v>
      </c>
      <c r="J739" s="1"/>
    </row>
    <row r="740" spans="2:10" x14ac:dyDescent="0.3">
      <c r="B740" s="1">
        <v>42383</v>
      </c>
      <c r="C740">
        <v>3</v>
      </c>
      <c r="D740">
        <f>WEEKNUM(Table1[[#This Row],[Date]])</f>
        <v>3</v>
      </c>
      <c r="E740">
        <v>118</v>
      </c>
      <c r="F740">
        <f>Table1[[#This Row],[Sale]]+MAX(0, G739-Table1[[#This Row],[Stock]]-Table1[[#This Row],[Sale]])</f>
        <v>118</v>
      </c>
      <c r="G740">
        <v>196</v>
      </c>
      <c r="H740">
        <v>1.46</v>
      </c>
      <c r="J740" s="1"/>
    </row>
    <row r="741" spans="2:10" x14ac:dyDescent="0.3">
      <c r="B741" s="1">
        <v>42384</v>
      </c>
      <c r="C741">
        <v>3</v>
      </c>
      <c r="D741">
        <f>WEEKNUM(Table1[[#This Row],[Date]])</f>
        <v>3</v>
      </c>
      <c r="E741">
        <v>65</v>
      </c>
      <c r="F741">
        <f>Table1[[#This Row],[Sale]]+MAX(0, G740-Table1[[#This Row],[Stock]]-Table1[[#This Row],[Sale]])</f>
        <v>65</v>
      </c>
      <c r="G741">
        <v>131</v>
      </c>
      <c r="H741">
        <v>1.46</v>
      </c>
      <c r="J741" s="1"/>
    </row>
    <row r="742" spans="2:10" x14ac:dyDescent="0.3">
      <c r="B742" s="1">
        <v>42385</v>
      </c>
      <c r="C742">
        <v>3</v>
      </c>
      <c r="D742">
        <f>WEEKNUM(Table1[[#This Row],[Date]])</f>
        <v>3</v>
      </c>
      <c r="E742">
        <v>24</v>
      </c>
      <c r="F742">
        <f>Table1[[#This Row],[Sale]]+MAX(0, G741-Table1[[#This Row],[Stock]]-Table1[[#This Row],[Sale]])</f>
        <v>24</v>
      </c>
      <c r="G742">
        <v>107</v>
      </c>
      <c r="H742">
        <v>1.46</v>
      </c>
      <c r="J742" s="1"/>
    </row>
    <row r="743" spans="2:10" x14ac:dyDescent="0.3">
      <c r="B743" s="1">
        <v>42386</v>
      </c>
      <c r="C743">
        <v>3</v>
      </c>
      <c r="D743">
        <f>WEEKNUM(Table1[[#This Row],[Date]])</f>
        <v>4</v>
      </c>
      <c r="E743">
        <v>0</v>
      </c>
      <c r="F743">
        <f>Table1[[#This Row],[Sale]]+MAX(0, G742-Table1[[#This Row],[Stock]]-Table1[[#This Row],[Sale]])</f>
        <v>0</v>
      </c>
      <c r="G743">
        <v>107</v>
      </c>
      <c r="H743">
        <v>0</v>
      </c>
      <c r="J743" s="1"/>
    </row>
    <row r="744" spans="2:10" x14ac:dyDescent="0.3">
      <c r="B744" s="1">
        <v>42387</v>
      </c>
      <c r="C744">
        <v>3</v>
      </c>
      <c r="D744">
        <f>WEEKNUM(Table1[[#This Row],[Date]])</f>
        <v>4</v>
      </c>
      <c r="E744">
        <v>1</v>
      </c>
      <c r="F744">
        <f>Table1[[#This Row],[Sale]]+MAX(0, G743-Table1[[#This Row],[Stock]]-Table1[[#This Row],[Sale]])</f>
        <v>1</v>
      </c>
      <c r="G744">
        <v>106</v>
      </c>
      <c r="H744">
        <v>1.46</v>
      </c>
      <c r="J744" s="1"/>
    </row>
    <row r="745" spans="2:10" x14ac:dyDescent="0.3">
      <c r="B745" s="1">
        <v>42388</v>
      </c>
      <c r="C745">
        <v>3</v>
      </c>
      <c r="D745">
        <f>WEEKNUM(Table1[[#This Row],[Date]])</f>
        <v>4</v>
      </c>
      <c r="E745">
        <v>0</v>
      </c>
      <c r="F745">
        <f>Table1[[#This Row],[Sale]]+MAX(0, G744-Table1[[#This Row],[Stock]]-Table1[[#This Row],[Sale]])</f>
        <v>0</v>
      </c>
      <c r="G745">
        <v>106</v>
      </c>
      <c r="H745">
        <v>1.46</v>
      </c>
      <c r="J745" s="1"/>
    </row>
    <row r="746" spans="2:10" x14ac:dyDescent="0.3">
      <c r="B746" s="1">
        <v>42389</v>
      </c>
      <c r="C746">
        <v>3</v>
      </c>
      <c r="D746">
        <f>WEEKNUM(Table1[[#This Row],[Date]])</f>
        <v>4</v>
      </c>
      <c r="E746">
        <v>1</v>
      </c>
      <c r="F746">
        <f>Table1[[#This Row],[Sale]]+MAX(0, G745-Table1[[#This Row],[Stock]]-Table1[[#This Row],[Sale]])</f>
        <v>1</v>
      </c>
      <c r="G746">
        <v>105</v>
      </c>
      <c r="H746">
        <v>1.46</v>
      </c>
      <c r="J746" s="1"/>
    </row>
    <row r="747" spans="2:10" x14ac:dyDescent="0.3">
      <c r="B747" s="1">
        <v>42390</v>
      </c>
      <c r="C747">
        <v>3</v>
      </c>
      <c r="D747">
        <f>WEEKNUM(Table1[[#This Row],[Date]])</f>
        <v>4</v>
      </c>
      <c r="E747">
        <v>60</v>
      </c>
      <c r="F747">
        <f>Table1[[#This Row],[Sale]]+MAX(0, G746-Table1[[#This Row],[Stock]]-Table1[[#This Row],[Sale]])</f>
        <v>60</v>
      </c>
      <c r="G747">
        <v>3213</v>
      </c>
      <c r="H747">
        <v>1.46</v>
      </c>
      <c r="J747" s="1"/>
    </row>
    <row r="748" spans="2:10" x14ac:dyDescent="0.3">
      <c r="B748" s="1">
        <v>42391</v>
      </c>
      <c r="C748">
        <v>3</v>
      </c>
      <c r="D748">
        <f>WEEKNUM(Table1[[#This Row],[Date]])</f>
        <v>4</v>
      </c>
      <c r="E748">
        <v>103</v>
      </c>
      <c r="F748">
        <f>Table1[[#This Row],[Sale]]+MAX(0, G747-Table1[[#This Row],[Stock]]-Table1[[#This Row],[Sale]])</f>
        <v>103</v>
      </c>
      <c r="G748">
        <v>3110</v>
      </c>
      <c r="H748">
        <v>1.35</v>
      </c>
      <c r="J748" s="1"/>
    </row>
    <row r="749" spans="2:10" x14ac:dyDescent="0.3">
      <c r="B749" s="1">
        <v>42392</v>
      </c>
      <c r="C749">
        <v>3</v>
      </c>
      <c r="D749">
        <f>WEEKNUM(Table1[[#This Row],[Date]])</f>
        <v>4</v>
      </c>
      <c r="E749">
        <v>263</v>
      </c>
      <c r="F749">
        <f>Table1[[#This Row],[Sale]]+MAX(0, G748-Table1[[#This Row],[Stock]]-Table1[[#This Row],[Sale]])</f>
        <v>263</v>
      </c>
      <c r="G749">
        <v>2847</v>
      </c>
      <c r="H749">
        <v>1.39</v>
      </c>
      <c r="J749" s="1"/>
    </row>
    <row r="750" spans="2:10" x14ac:dyDescent="0.3">
      <c r="B750" s="1">
        <v>42393</v>
      </c>
      <c r="C750">
        <v>3</v>
      </c>
      <c r="D750">
        <f>WEEKNUM(Table1[[#This Row],[Date]])</f>
        <v>5</v>
      </c>
      <c r="E750">
        <v>189</v>
      </c>
      <c r="F750">
        <f>Table1[[#This Row],[Sale]]+MAX(0, G749-Table1[[#This Row],[Stock]]-Table1[[#This Row],[Sale]])</f>
        <v>189</v>
      </c>
      <c r="G750">
        <v>2658</v>
      </c>
      <c r="H750">
        <v>1.39</v>
      </c>
      <c r="J750" s="1"/>
    </row>
    <row r="751" spans="2:10" x14ac:dyDescent="0.3">
      <c r="B751" s="1">
        <v>42394</v>
      </c>
      <c r="C751">
        <v>3</v>
      </c>
      <c r="D751">
        <f>WEEKNUM(Table1[[#This Row],[Date]])</f>
        <v>5</v>
      </c>
      <c r="E751">
        <v>197</v>
      </c>
      <c r="F751">
        <f>Table1[[#This Row],[Sale]]+MAX(0, G750-Table1[[#This Row],[Stock]]-Table1[[#This Row],[Sale]])</f>
        <v>197</v>
      </c>
      <c r="G751">
        <v>2461</v>
      </c>
      <c r="H751">
        <v>1.39</v>
      </c>
      <c r="J751" s="1"/>
    </row>
    <row r="752" spans="2:10" x14ac:dyDescent="0.3">
      <c r="B752" s="1">
        <v>42395</v>
      </c>
      <c r="C752">
        <v>3</v>
      </c>
      <c r="D752">
        <f>WEEKNUM(Table1[[#This Row],[Date]])</f>
        <v>5</v>
      </c>
      <c r="E752">
        <v>105</v>
      </c>
      <c r="F752">
        <f>Table1[[#This Row],[Sale]]+MAX(0, G751-Table1[[#This Row],[Stock]]-Table1[[#This Row],[Sale]])</f>
        <v>105</v>
      </c>
      <c r="G752">
        <v>2356</v>
      </c>
      <c r="H752">
        <v>1.46</v>
      </c>
      <c r="J752" s="1"/>
    </row>
    <row r="753" spans="2:10" x14ac:dyDescent="0.3">
      <c r="B753" s="1">
        <v>42396</v>
      </c>
      <c r="C753">
        <v>3</v>
      </c>
      <c r="D753">
        <f>WEEKNUM(Table1[[#This Row],[Date]])</f>
        <v>5</v>
      </c>
      <c r="E753">
        <v>129</v>
      </c>
      <c r="F753">
        <f>Table1[[#This Row],[Sale]]+MAX(0, G752-Table1[[#This Row],[Stock]]-Table1[[#This Row],[Sale]])</f>
        <v>129</v>
      </c>
      <c r="G753">
        <v>2227</v>
      </c>
      <c r="H753">
        <v>1.46</v>
      </c>
      <c r="J753" s="1"/>
    </row>
    <row r="754" spans="2:10" x14ac:dyDescent="0.3">
      <c r="B754" s="1">
        <v>42397</v>
      </c>
      <c r="C754">
        <v>3</v>
      </c>
      <c r="D754">
        <f>WEEKNUM(Table1[[#This Row],[Date]])</f>
        <v>5</v>
      </c>
      <c r="E754">
        <v>144</v>
      </c>
      <c r="F754">
        <f>Table1[[#This Row],[Sale]]+MAX(0, G753-Table1[[#This Row],[Stock]]-Table1[[#This Row],[Sale]])</f>
        <v>144</v>
      </c>
      <c r="G754">
        <v>2083</v>
      </c>
      <c r="H754">
        <v>1.46</v>
      </c>
      <c r="J754" s="1"/>
    </row>
    <row r="755" spans="2:10" x14ac:dyDescent="0.3">
      <c r="B755" s="1">
        <v>42398</v>
      </c>
      <c r="C755">
        <v>3</v>
      </c>
      <c r="D755">
        <f>WEEKNUM(Table1[[#This Row],[Date]])</f>
        <v>5</v>
      </c>
      <c r="E755">
        <v>173</v>
      </c>
      <c r="F755">
        <f>Table1[[#This Row],[Sale]]+MAX(0, G754-Table1[[#This Row],[Stock]]-Table1[[#This Row],[Sale]])</f>
        <v>173</v>
      </c>
      <c r="G755">
        <v>1910</v>
      </c>
      <c r="H755">
        <v>1.79</v>
      </c>
      <c r="J755" s="1"/>
    </row>
    <row r="756" spans="2:10" x14ac:dyDescent="0.3">
      <c r="B756" s="1">
        <v>42399</v>
      </c>
      <c r="C756">
        <v>3</v>
      </c>
      <c r="D756">
        <f>WEEKNUM(Table1[[#This Row],[Date]])</f>
        <v>5</v>
      </c>
      <c r="E756">
        <v>293</v>
      </c>
      <c r="F756">
        <f>Table1[[#This Row],[Sale]]+MAX(0, G755-Table1[[#This Row],[Stock]]-Table1[[#This Row],[Sale]])</f>
        <v>293</v>
      </c>
      <c r="G756">
        <v>1617</v>
      </c>
      <c r="H756">
        <v>1.79</v>
      </c>
      <c r="J756" s="1"/>
    </row>
    <row r="757" spans="2:10" x14ac:dyDescent="0.3">
      <c r="B757" s="1">
        <v>42400</v>
      </c>
      <c r="C757">
        <v>3</v>
      </c>
      <c r="D757">
        <f>WEEKNUM(Table1[[#This Row],[Date]])</f>
        <v>6</v>
      </c>
      <c r="E757">
        <v>219</v>
      </c>
      <c r="F757">
        <f>Table1[[#This Row],[Sale]]+MAX(0, G756-Table1[[#This Row],[Stock]]-Table1[[#This Row],[Sale]])</f>
        <v>219</v>
      </c>
      <c r="G757">
        <v>1398</v>
      </c>
      <c r="H757">
        <v>1.79</v>
      </c>
      <c r="J757" s="1"/>
    </row>
    <row r="758" spans="2:10" x14ac:dyDescent="0.3">
      <c r="B758" s="1">
        <v>42401</v>
      </c>
      <c r="C758">
        <v>3</v>
      </c>
      <c r="D758">
        <f>WEEKNUM(Table1[[#This Row],[Date]])</f>
        <v>6</v>
      </c>
      <c r="E758">
        <v>131</v>
      </c>
      <c r="F758">
        <f>Table1[[#This Row],[Sale]]+MAX(0, G757-Table1[[#This Row],[Stock]]-Table1[[#This Row],[Sale]])</f>
        <v>131</v>
      </c>
      <c r="G758">
        <v>1267</v>
      </c>
      <c r="H758">
        <v>1.79</v>
      </c>
      <c r="J758" s="1"/>
    </row>
    <row r="759" spans="2:10" x14ac:dyDescent="0.3">
      <c r="B759" s="1">
        <v>42402</v>
      </c>
      <c r="C759">
        <v>3</v>
      </c>
      <c r="D759">
        <f>WEEKNUM(Table1[[#This Row],[Date]])</f>
        <v>6</v>
      </c>
      <c r="E759">
        <v>184</v>
      </c>
      <c r="F759">
        <f>Table1[[#This Row],[Sale]]+MAX(0, G758-Table1[[#This Row],[Stock]]-Table1[[#This Row],[Sale]])</f>
        <v>184</v>
      </c>
      <c r="G759">
        <v>1083</v>
      </c>
      <c r="H759">
        <v>1.79</v>
      </c>
      <c r="J759" s="1"/>
    </row>
    <row r="760" spans="2:10" x14ac:dyDescent="0.3">
      <c r="B760" s="1">
        <v>42403</v>
      </c>
      <c r="C760">
        <v>3</v>
      </c>
      <c r="D760">
        <f>WEEKNUM(Table1[[#This Row],[Date]])</f>
        <v>6</v>
      </c>
      <c r="E760">
        <v>266</v>
      </c>
      <c r="F760">
        <f>Table1[[#This Row],[Sale]]+MAX(0, G759-Table1[[#This Row],[Stock]]-Table1[[#This Row],[Sale]])</f>
        <v>266</v>
      </c>
      <c r="G760">
        <v>817</v>
      </c>
      <c r="H760">
        <v>1.79</v>
      </c>
      <c r="J760" s="1"/>
    </row>
    <row r="761" spans="2:10" x14ac:dyDescent="0.3">
      <c r="B761" s="1">
        <v>42404</v>
      </c>
      <c r="C761">
        <v>3</v>
      </c>
      <c r="D761">
        <f>WEEKNUM(Table1[[#This Row],[Date]])</f>
        <v>6</v>
      </c>
      <c r="E761">
        <v>98</v>
      </c>
      <c r="F761">
        <f>Table1[[#This Row],[Sale]]+MAX(0, G760-Table1[[#This Row],[Stock]]-Table1[[#This Row],[Sale]])</f>
        <v>98</v>
      </c>
      <c r="G761">
        <v>815</v>
      </c>
      <c r="H761">
        <v>2.1800000000000002</v>
      </c>
      <c r="J761" s="1"/>
    </row>
    <row r="762" spans="2:10" x14ac:dyDescent="0.3">
      <c r="B762" s="1">
        <v>42405</v>
      </c>
      <c r="C762">
        <v>3</v>
      </c>
      <c r="D762">
        <f>WEEKNUM(Table1[[#This Row],[Date]])</f>
        <v>6</v>
      </c>
      <c r="E762">
        <v>67</v>
      </c>
      <c r="F762">
        <f>Table1[[#This Row],[Sale]]+MAX(0, G761-Table1[[#This Row],[Stock]]-Table1[[#This Row],[Sale]])</f>
        <v>67</v>
      </c>
      <c r="G762">
        <v>1420</v>
      </c>
      <c r="H762">
        <v>2.29</v>
      </c>
      <c r="J762" s="1"/>
    </row>
    <row r="763" spans="2:10" x14ac:dyDescent="0.3">
      <c r="B763" s="1">
        <v>42406</v>
      </c>
      <c r="C763">
        <v>3</v>
      </c>
      <c r="D763">
        <f>WEEKNUM(Table1[[#This Row],[Date]])</f>
        <v>6</v>
      </c>
      <c r="E763">
        <v>85</v>
      </c>
      <c r="F763">
        <f>Table1[[#This Row],[Sale]]+MAX(0, G762-Table1[[#This Row],[Stock]]-Table1[[#This Row],[Sale]])</f>
        <v>85</v>
      </c>
      <c r="G763">
        <v>1335</v>
      </c>
      <c r="H763">
        <v>2.29</v>
      </c>
      <c r="J763" s="1"/>
    </row>
    <row r="764" spans="2:10" x14ac:dyDescent="0.3">
      <c r="B764" s="1">
        <v>42407</v>
      </c>
      <c r="C764">
        <v>3</v>
      </c>
      <c r="D764">
        <f>WEEKNUM(Table1[[#This Row],[Date]])</f>
        <v>7</v>
      </c>
      <c r="E764">
        <v>78</v>
      </c>
      <c r="F764">
        <f>Table1[[#This Row],[Sale]]+MAX(0, G763-Table1[[#This Row],[Stock]]-Table1[[#This Row],[Sale]])</f>
        <v>78</v>
      </c>
      <c r="G764">
        <v>1257</v>
      </c>
      <c r="H764">
        <v>2.29</v>
      </c>
      <c r="J764" s="1"/>
    </row>
    <row r="765" spans="2:10" x14ac:dyDescent="0.3">
      <c r="B765" s="1">
        <v>42408</v>
      </c>
      <c r="C765">
        <v>3</v>
      </c>
      <c r="D765">
        <f>WEEKNUM(Table1[[#This Row],[Date]])</f>
        <v>7</v>
      </c>
      <c r="E765">
        <v>71</v>
      </c>
      <c r="F765">
        <f>Table1[[#This Row],[Sale]]+MAX(0, G764-Table1[[#This Row],[Stock]]-Table1[[#This Row],[Sale]])</f>
        <v>72</v>
      </c>
      <c r="G765">
        <v>1185</v>
      </c>
      <c r="H765">
        <v>2.19</v>
      </c>
      <c r="J765" s="1"/>
    </row>
    <row r="766" spans="2:10" x14ac:dyDescent="0.3">
      <c r="B766" s="1">
        <v>42409</v>
      </c>
      <c r="C766">
        <v>3</v>
      </c>
      <c r="D766">
        <f>WEEKNUM(Table1[[#This Row],[Date]])</f>
        <v>7</v>
      </c>
      <c r="E766">
        <v>113</v>
      </c>
      <c r="F766">
        <f>Table1[[#This Row],[Sale]]+MAX(0, G765-Table1[[#This Row],[Stock]]-Table1[[#This Row],[Sale]])</f>
        <v>113</v>
      </c>
      <c r="G766">
        <v>1072</v>
      </c>
      <c r="H766">
        <v>2.19</v>
      </c>
      <c r="J766" s="1"/>
    </row>
    <row r="767" spans="2:10" x14ac:dyDescent="0.3">
      <c r="B767" s="1">
        <v>42410</v>
      </c>
      <c r="C767">
        <v>3</v>
      </c>
      <c r="D767">
        <f>WEEKNUM(Table1[[#This Row],[Date]])</f>
        <v>7</v>
      </c>
      <c r="E767">
        <v>138</v>
      </c>
      <c r="F767">
        <f>Table1[[#This Row],[Sale]]+MAX(0, G766-Table1[[#This Row],[Stock]]-Table1[[#This Row],[Sale]])</f>
        <v>138</v>
      </c>
      <c r="G767">
        <v>1894</v>
      </c>
      <c r="H767">
        <v>2.19</v>
      </c>
      <c r="J767" s="1"/>
    </row>
    <row r="768" spans="2:10" x14ac:dyDescent="0.3">
      <c r="B768" s="1">
        <v>42411</v>
      </c>
      <c r="C768">
        <v>3</v>
      </c>
      <c r="D768">
        <f>WEEKNUM(Table1[[#This Row],[Date]])</f>
        <v>7</v>
      </c>
      <c r="E768">
        <v>98</v>
      </c>
      <c r="F768">
        <f>Table1[[#This Row],[Sale]]+MAX(0, G767-Table1[[#This Row],[Stock]]-Table1[[#This Row],[Sale]])</f>
        <v>98</v>
      </c>
      <c r="G768">
        <v>1796</v>
      </c>
      <c r="H768">
        <v>2.19</v>
      </c>
      <c r="J768" s="1"/>
    </row>
    <row r="769" spans="2:10" x14ac:dyDescent="0.3">
      <c r="B769" s="1">
        <v>42412</v>
      </c>
      <c r="C769">
        <v>3</v>
      </c>
      <c r="D769">
        <f>WEEKNUM(Table1[[#This Row],[Date]])</f>
        <v>7</v>
      </c>
      <c r="E769">
        <v>96</v>
      </c>
      <c r="F769">
        <f>Table1[[#This Row],[Sale]]+MAX(0, G768-Table1[[#This Row],[Stock]]-Table1[[#This Row],[Sale]])</f>
        <v>96</v>
      </c>
      <c r="G769">
        <v>1700</v>
      </c>
      <c r="H769">
        <v>2.19</v>
      </c>
      <c r="J769" s="1"/>
    </row>
    <row r="770" spans="2:10" x14ac:dyDescent="0.3">
      <c r="B770" s="1">
        <v>42413</v>
      </c>
      <c r="C770">
        <v>3</v>
      </c>
      <c r="D770">
        <f>WEEKNUM(Table1[[#This Row],[Date]])</f>
        <v>7</v>
      </c>
      <c r="E770">
        <v>190</v>
      </c>
      <c r="F770">
        <f>Table1[[#This Row],[Sale]]+MAX(0, G769-Table1[[#This Row],[Stock]]-Table1[[#This Row],[Sale]])</f>
        <v>190</v>
      </c>
      <c r="G770">
        <v>1510</v>
      </c>
      <c r="H770">
        <v>2.19</v>
      </c>
      <c r="J770" s="1"/>
    </row>
    <row r="771" spans="2:10" x14ac:dyDescent="0.3">
      <c r="B771" s="1">
        <v>42414</v>
      </c>
      <c r="C771">
        <v>3</v>
      </c>
      <c r="D771">
        <f>WEEKNUM(Table1[[#This Row],[Date]])</f>
        <v>8</v>
      </c>
      <c r="E771">
        <v>105</v>
      </c>
      <c r="F771">
        <f>Table1[[#This Row],[Sale]]+MAX(0, G770-Table1[[#This Row],[Stock]]-Table1[[#This Row],[Sale]])</f>
        <v>105</v>
      </c>
      <c r="G771">
        <v>1510</v>
      </c>
      <c r="H771">
        <v>2.19</v>
      </c>
      <c r="J771" s="1"/>
    </row>
    <row r="772" spans="2:10" x14ac:dyDescent="0.3">
      <c r="B772" s="1">
        <v>42415</v>
      </c>
      <c r="C772">
        <v>3</v>
      </c>
      <c r="D772">
        <f>WEEKNUM(Table1[[#This Row],[Date]])</f>
        <v>8</v>
      </c>
      <c r="E772">
        <v>25</v>
      </c>
      <c r="F772">
        <f>Table1[[#This Row],[Sale]]+MAX(0, G771-Table1[[#This Row],[Stock]]-Table1[[#This Row],[Sale]])</f>
        <v>25</v>
      </c>
      <c r="G772">
        <v>1510</v>
      </c>
      <c r="H772">
        <v>2.19</v>
      </c>
      <c r="J772" s="1"/>
    </row>
    <row r="773" spans="2:10" x14ac:dyDescent="0.3">
      <c r="B773" s="1">
        <v>42416</v>
      </c>
      <c r="C773">
        <v>3</v>
      </c>
      <c r="D773">
        <f>WEEKNUM(Table1[[#This Row],[Date]])</f>
        <v>8</v>
      </c>
      <c r="E773">
        <v>47</v>
      </c>
      <c r="F773">
        <f>Table1[[#This Row],[Sale]]+MAX(0, G772-Table1[[#This Row],[Stock]]-Table1[[#This Row],[Sale]])</f>
        <v>47</v>
      </c>
      <c r="G773">
        <v>1909</v>
      </c>
      <c r="H773">
        <v>2.19</v>
      </c>
      <c r="J773" s="1"/>
    </row>
    <row r="774" spans="2:10" x14ac:dyDescent="0.3">
      <c r="B774" s="1">
        <v>42417</v>
      </c>
      <c r="C774">
        <v>3</v>
      </c>
      <c r="D774">
        <f>WEEKNUM(Table1[[#This Row],[Date]])</f>
        <v>8</v>
      </c>
      <c r="E774">
        <v>63</v>
      </c>
      <c r="F774">
        <f>Table1[[#This Row],[Sale]]+MAX(0, G773-Table1[[#This Row],[Stock]]-Table1[[#This Row],[Sale]])</f>
        <v>64</v>
      </c>
      <c r="G774">
        <v>1845</v>
      </c>
      <c r="H774">
        <v>2.19</v>
      </c>
      <c r="J774" s="1"/>
    </row>
    <row r="775" spans="2:10" x14ac:dyDescent="0.3">
      <c r="B775" s="1">
        <v>42418</v>
      </c>
      <c r="C775">
        <v>3</v>
      </c>
      <c r="D775">
        <f>WEEKNUM(Table1[[#This Row],[Date]])</f>
        <v>8</v>
      </c>
      <c r="E775">
        <v>39</v>
      </c>
      <c r="F775">
        <f>Table1[[#This Row],[Sale]]+MAX(0, G774-Table1[[#This Row],[Stock]]-Table1[[#This Row],[Sale]])</f>
        <v>39</v>
      </c>
      <c r="G775">
        <v>1806</v>
      </c>
      <c r="H775">
        <v>2.19</v>
      </c>
      <c r="J775" s="1"/>
    </row>
    <row r="776" spans="2:10" x14ac:dyDescent="0.3">
      <c r="B776" s="1">
        <v>42419</v>
      </c>
      <c r="C776">
        <v>3</v>
      </c>
      <c r="D776">
        <f>WEEKNUM(Table1[[#This Row],[Date]])</f>
        <v>8</v>
      </c>
      <c r="E776">
        <v>35</v>
      </c>
      <c r="F776">
        <f>Table1[[#This Row],[Sale]]+MAX(0, G775-Table1[[#This Row],[Stock]]-Table1[[#This Row],[Sale]])</f>
        <v>35</v>
      </c>
      <c r="G776">
        <v>1771</v>
      </c>
      <c r="H776">
        <v>2.19</v>
      </c>
      <c r="J776" s="1"/>
    </row>
    <row r="777" spans="2:10" x14ac:dyDescent="0.3">
      <c r="B777" s="1">
        <v>42420</v>
      </c>
      <c r="C777">
        <v>3</v>
      </c>
      <c r="D777">
        <f>WEEKNUM(Table1[[#This Row],[Date]])</f>
        <v>8</v>
      </c>
      <c r="E777">
        <v>77</v>
      </c>
      <c r="F777">
        <f>Table1[[#This Row],[Sale]]+MAX(0, G776-Table1[[#This Row],[Stock]]-Table1[[#This Row],[Sale]])</f>
        <v>77</v>
      </c>
      <c r="G777">
        <v>1982</v>
      </c>
      <c r="H777">
        <v>2.19</v>
      </c>
      <c r="J777" s="1"/>
    </row>
    <row r="778" spans="2:10" x14ac:dyDescent="0.3">
      <c r="B778" s="1">
        <v>42421</v>
      </c>
      <c r="C778">
        <v>3</v>
      </c>
      <c r="D778">
        <f>WEEKNUM(Table1[[#This Row],[Date]])</f>
        <v>9</v>
      </c>
      <c r="E778">
        <v>60</v>
      </c>
      <c r="F778">
        <f>Table1[[#This Row],[Sale]]+MAX(0, G777-Table1[[#This Row],[Stock]]-Table1[[#This Row],[Sale]])</f>
        <v>60</v>
      </c>
      <c r="G778">
        <v>1922</v>
      </c>
      <c r="H778">
        <v>2.19</v>
      </c>
      <c r="J778" s="1"/>
    </row>
    <row r="779" spans="2:10" x14ac:dyDescent="0.3">
      <c r="B779" s="1">
        <v>42422</v>
      </c>
      <c r="C779">
        <v>3</v>
      </c>
      <c r="D779">
        <f>WEEKNUM(Table1[[#This Row],[Date]])</f>
        <v>9</v>
      </c>
      <c r="E779">
        <v>52</v>
      </c>
      <c r="F779">
        <f>Table1[[#This Row],[Sale]]+MAX(0, G778-Table1[[#This Row],[Stock]]-Table1[[#This Row],[Sale]])</f>
        <v>52</v>
      </c>
      <c r="G779">
        <v>1870</v>
      </c>
      <c r="H779">
        <v>2.19</v>
      </c>
      <c r="J779" s="1"/>
    </row>
    <row r="780" spans="2:10" x14ac:dyDescent="0.3">
      <c r="B780" s="1">
        <v>42423</v>
      </c>
      <c r="C780">
        <v>3</v>
      </c>
      <c r="D780">
        <f>WEEKNUM(Table1[[#This Row],[Date]])</f>
        <v>9</v>
      </c>
      <c r="E780">
        <v>51</v>
      </c>
      <c r="F780">
        <f>Table1[[#This Row],[Sale]]+MAX(0, G779-Table1[[#This Row],[Stock]]-Table1[[#This Row],[Sale]])</f>
        <v>51</v>
      </c>
      <c r="G780">
        <v>1819</v>
      </c>
      <c r="H780">
        <v>2.19</v>
      </c>
      <c r="J780" s="1"/>
    </row>
    <row r="781" spans="2:10" x14ac:dyDescent="0.3">
      <c r="B781" s="1">
        <v>42424</v>
      </c>
      <c r="C781">
        <v>3</v>
      </c>
      <c r="D781">
        <f>WEEKNUM(Table1[[#This Row],[Date]])</f>
        <v>9</v>
      </c>
      <c r="E781">
        <v>37</v>
      </c>
      <c r="F781">
        <f>Table1[[#This Row],[Sale]]+MAX(0, G780-Table1[[#This Row],[Stock]]-Table1[[#This Row],[Sale]])</f>
        <v>37</v>
      </c>
      <c r="G781">
        <v>1782</v>
      </c>
      <c r="H781">
        <v>2.19</v>
      </c>
      <c r="J781" s="1"/>
    </row>
    <row r="782" spans="2:10" x14ac:dyDescent="0.3">
      <c r="B782" s="1">
        <v>42425</v>
      </c>
      <c r="C782">
        <v>3</v>
      </c>
      <c r="D782">
        <f>WEEKNUM(Table1[[#This Row],[Date]])</f>
        <v>9</v>
      </c>
      <c r="E782">
        <v>42</v>
      </c>
      <c r="F782">
        <f>Table1[[#This Row],[Sale]]+MAX(0, G781-Table1[[#This Row],[Stock]]-Table1[[#This Row],[Sale]])</f>
        <v>42</v>
      </c>
      <c r="G782">
        <v>1740</v>
      </c>
      <c r="H782">
        <v>2.19</v>
      </c>
      <c r="J782" s="1"/>
    </row>
    <row r="783" spans="2:10" x14ac:dyDescent="0.3">
      <c r="B783" s="1">
        <v>42426</v>
      </c>
      <c r="C783">
        <v>3</v>
      </c>
      <c r="D783">
        <f>WEEKNUM(Table1[[#This Row],[Date]])</f>
        <v>9</v>
      </c>
      <c r="E783">
        <v>89</v>
      </c>
      <c r="F783">
        <f>Table1[[#This Row],[Sale]]+MAX(0, G782-Table1[[#This Row],[Stock]]-Table1[[#This Row],[Sale]])</f>
        <v>89</v>
      </c>
      <c r="G783">
        <v>1651</v>
      </c>
      <c r="H783">
        <v>2.19</v>
      </c>
      <c r="J783" s="1"/>
    </row>
    <row r="784" spans="2:10" x14ac:dyDescent="0.3">
      <c r="B784" s="1">
        <v>42427</v>
      </c>
      <c r="C784">
        <v>3</v>
      </c>
      <c r="D784">
        <f>WEEKNUM(Table1[[#This Row],[Date]])</f>
        <v>9</v>
      </c>
      <c r="E784">
        <v>217</v>
      </c>
      <c r="F784">
        <f>Table1[[#This Row],[Sale]]+MAX(0, G783-Table1[[#This Row],[Stock]]-Table1[[#This Row],[Sale]])</f>
        <v>284</v>
      </c>
      <c r="G784">
        <v>1367</v>
      </c>
      <c r="H784">
        <v>2.19</v>
      </c>
      <c r="J784" s="1"/>
    </row>
    <row r="785" spans="2:10" x14ac:dyDescent="0.3">
      <c r="B785" s="1">
        <v>42428</v>
      </c>
      <c r="C785">
        <v>3</v>
      </c>
      <c r="D785">
        <f>WEEKNUM(Table1[[#This Row],[Date]])</f>
        <v>10</v>
      </c>
      <c r="E785">
        <v>197</v>
      </c>
      <c r="F785">
        <f>Table1[[#This Row],[Sale]]+MAX(0, G784-Table1[[#This Row],[Stock]]-Table1[[#This Row],[Sale]])</f>
        <v>197</v>
      </c>
      <c r="G785">
        <v>1170</v>
      </c>
      <c r="H785">
        <v>2.19</v>
      </c>
      <c r="J785" s="1"/>
    </row>
    <row r="786" spans="2:10" x14ac:dyDescent="0.3">
      <c r="B786" s="1">
        <v>42429</v>
      </c>
      <c r="C786">
        <v>3</v>
      </c>
      <c r="D786">
        <f>WEEKNUM(Table1[[#This Row],[Date]])</f>
        <v>10</v>
      </c>
      <c r="E786">
        <v>81</v>
      </c>
      <c r="F786">
        <f>Table1[[#This Row],[Sale]]+MAX(0, G785-Table1[[#This Row],[Stock]]-Table1[[#This Row],[Sale]])</f>
        <v>81</v>
      </c>
      <c r="G786">
        <v>1089</v>
      </c>
      <c r="H786">
        <v>2.19</v>
      </c>
      <c r="J786" s="1"/>
    </row>
    <row r="787" spans="2:10" x14ac:dyDescent="0.3">
      <c r="B787" s="1">
        <v>42430</v>
      </c>
      <c r="C787">
        <v>3</v>
      </c>
      <c r="D787">
        <f>WEEKNUM(Table1[[#This Row],[Date]])</f>
        <v>10</v>
      </c>
      <c r="E787">
        <v>58</v>
      </c>
      <c r="F787">
        <f>Table1[[#This Row],[Sale]]+MAX(0, G786-Table1[[#This Row],[Stock]]-Table1[[#This Row],[Sale]])</f>
        <v>58</v>
      </c>
      <c r="G787">
        <v>1607</v>
      </c>
      <c r="H787">
        <v>2.19</v>
      </c>
      <c r="J787" s="1"/>
    </row>
    <row r="788" spans="2:10" x14ac:dyDescent="0.3">
      <c r="B788" s="1">
        <v>42431</v>
      </c>
      <c r="C788">
        <v>3</v>
      </c>
      <c r="D788">
        <f>WEEKNUM(Table1[[#This Row],[Date]])</f>
        <v>10</v>
      </c>
      <c r="E788">
        <v>120</v>
      </c>
      <c r="F788">
        <f>Table1[[#This Row],[Sale]]+MAX(0, G787-Table1[[#This Row],[Stock]]-Table1[[#This Row],[Sale]])</f>
        <v>120</v>
      </c>
      <c r="G788">
        <v>1487</v>
      </c>
      <c r="H788">
        <v>2.19</v>
      </c>
      <c r="J788" s="1"/>
    </row>
    <row r="789" spans="2:10" x14ac:dyDescent="0.3">
      <c r="B789" s="1">
        <v>42432</v>
      </c>
      <c r="C789">
        <v>3</v>
      </c>
      <c r="D789">
        <f>WEEKNUM(Table1[[#This Row],[Date]])</f>
        <v>10</v>
      </c>
      <c r="E789">
        <v>64</v>
      </c>
      <c r="F789">
        <f>Table1[[#This Row],[Sale]]+MAX(0, G788-Table1[[#This Row],[Stock]]-Table1[[#This Row],[Sale]])</f>
        <v>64</v>
      </c>
      <c r="G789">
        <v>1423</v>
      </c>
      <c r="H789">
        <v>2.19</v>
      </c>
      <c r="J789" s="1"/>
    </row>
    <row r="790" spans="2:10" x14ac:dyDescent="0.3">
      <c r="B790" s="1">
        <v>42433</v>
      </c>
      <c r="C790">
        <v>3</v>
      </c>
      <c r="D790">
        <f>WEEKNUM(Table1[[#This Row],[Date]])</f>
        <v>10</v>
      </c>
      <c r="E790">
        <v>64</v>
      </c>
      <c r="F790">
        <f>Table1[[#This Row],[Sale]]+MAX(0, G789-Table1[[#This Row],[Stock]]-Table1[[#This Row],[Sale]])</f>
        <v>64</v>
      </c>
      <c r="G790">
        <v>1743</v>
      </c>
      <c r="H790">
        <v>2.59</v>
      </c>
      <c r="J790" s="1"/>
    </row>
    <row r="791" spans="2:10" x14ac:dyDescent="0.3">
      <c r="B791" s="1">
        <v>42434</v>
      </c>
      <c r="C791">
        <v>3</v>
      </c>
      <c r="D791">
        <f>WEEKNUM(Table1[[#This Row],[Date]])</f>
        <v>10</v>
      </c>
      <c r="E791">
        <v>76</v>
      </c>
      <c r="F791">
        <f>Table1[[#This Row],[Sale]]+MAX(0, G790-Table1[[#This Row],[Stock]]-Table1[[#This Row],[Sale]])</f>
        <v>76</v>
      </c>
      <c r="G791">
        <v>1667</v>
      </c>
      <c r="H791">
        <v>2.59</v>
      </c>
      <c r="J791" s="1"/>
    </row>
    <row r="792" spans="2:10" x14ac:dyDescent="0.3">
      <c r="B792" s="1">
        <v>42435</v>
      </c>
      <c r="C792">
        <v>3</v>
      </c>
      <c r="D792">
        <f>WEEKNUM(Table1[[#This Row],[Date]])</f>
        <v>11</v>
      </c>
      <c r="E792">
        <v>86</v>
      </c>
      <c r="F792">
        <f>Table1[[#This Row],[Sale]]+MAX(0, G791-Table1[[#This Row],[Stock]]-Table1[[#This Row],[Sale]])</f>
        <v>86</v>
      </c>
      <c r="G792">
        <v>1581</v>
      </c>
      <c r="H792">
        <v>2.59</v>
      </c>
      <c r="J792" s="1"/>
    </row>
    <row r="793" spans="2:10" x14ac:dyDescent="0.3">
      <c r="B793" s="1">
        <v>42436</v>
      </c>
      <c r="C793">
        <v>3</v>
      </c>
      <c r="D793">
        <f>WEEKNUM(Table1[[#This Row],[Date]])</f>
        <v>11</v>
      </c>
      <c r="E793">
        <v>98</v>
      </c>
      <c r="F793">
        <f>Table1[[#This Row],[Sale]]+MAX(0, G792-Table1[[#This Row],[Stock]]-Table1[[#This Row],[Sale]])</f>
        <v>98</v>
      </c>
      <c r="G793">
        <v>1867</v>
      </c>
      <c r="H793">
        <v>2.59</v>
      </c>
      <c r="J793" s="1"/>
    </row>
    <row r="794" spans="2:10" x14ac:dyDescent="0.3">
      <c r="B794" s="1">
        <v>42437</v>
      </c>
      <c r="C794">
        <v>3</v>
      </c>
      <c r="D794">
        <f>WEEKNUM(Table1[[#This Row],[Date]])</f>
        <v>11</v>
      </c>
      <c r="E794">
        <v>53</v>
      </c>
      <c r="F794">
        <f>Table1[[#This Row],[Sale]]+MAX(0, G793-Table1[[#This Row],[Stock]]-Table1[[#This Row],[Sale]])</f>
        <v>53</v>
      </c>
      <c r="G794">
        <v>1814</v>
      </c>
      <c r="H794">
        <v>2.59</v>
      </c>
      <c r="J794" s="1"/>
    </row>
    <row r="795" spans="2:10" x14ac:dyDescent="0.3">
      <c r="B795" s="1">
        <v>42438</v>
      </c>
      <c r="C795">
        <v>3</v>
      </c>
      <c r="D795">
        <f>WEEKNUM(Table1[[#This Row],[Date]])</f>
        <v>11</v>
      </c>
      <c r="E795">
        <v>38</v>
      </c>
      <c r="F795">
        <f>Table1[[#This Row],[Sale]]+MAX(0, G794-Table1[[#This Row],[Stock]]-Table1[[#This Row],[Sale]])</f>
        <v>40</v>
      </c>
      <c r="G795">
        <v>1774</v>
      </c>
      <c r="H795">
        <v>2.59</v>
      </c>
      <c r="J795" s="1"/>
    </row>
    <row r="796" spans="2:10" x14ac:dyDescent="0.3">
      <c r="B796" s="1">
        <v>42439</v>
      </c>
      <c r="C796">
        <v>3</v>
      </c>
      <c r="D796">
        <f>WEEKNUM(Table1[[#This Row],[Date]])</f>
        <v>11</v>
      </c>
      <c r="E796">
        <v>46</v>
      </c>
      <c r="F796">
        <f>Table1[[#This Row],[Sale]]+MAX(0, G795-Table1[[#This Row],[Stock]]-Table1[[#This Row],[Sale]])</f>
        <v>46</v>
      </c>
      <c r="G796">
        <v>1728</v>
      </c>
      <c r="H796">
        <v>2.19</v>
      </c>
      <c r="J796" s="1"/>
    </row>
    <row r="797" spans="2:10" x14ac:dyDescent="0.3">
      <c r="B797" s="1">
        <v>42440</v>
      </c>
      <c r="C797">
        <v>3</v>
      </c>
      <c r="D797">
        <f>WEEKNUM(Table1[[#This Row],[Date]])</f>
        <v>11</v>
      </c>
      <c r="E797">
        <v>45</v>
      </c>
      <c r="F797">
        <f>Table1[[#This Row],[Sale]]+MAX(0, G796-Table1[[#This Row],[Stock]]-Table1[[#This Row],[Sale]])</f>
        <v>45</v>
      </c>
      <c r="G797">
        <v>1779</v>
      </c>
      <c r="H797">
        <v>2.19</v>
      </c>
      <c r="J797" s="1"/>
    </row>
    <row r="798" spans="2:10" x14ac:dyDescent="0.3">
      <c r="B798" s="1">
        <v>42441</v>
      </c>
      <c r="C798">
        <v>3</v>
      </c>
      <c r="D798">
        <f>WEEKNUM(Table1[[#This Row],[Date]])</f>
        <v>11</v>
      </c>
      <c r="E798">
        <v>67</v>
      </c>
      <c r="F798">
        <f>Table1[[#This Row],[Sale]]+MAX(0, G797-Table1[[#This Row],[Stock]]-Table1[[#This Row],[Sale]])</f>
        <v>67</v>
      </c>
      <c r="G798">
        <v>1712</v>
      </c>
      <c r="H798">
        <v>2.19</v>
      </c>
      <c r="J798" s="1"/>
    </row>
    <row r="799" spans="2:10" x14ac:dyDescent="0.3">
      <c r="B799" s="1">
        <v>42442</v>
      </c>
      <c r="C799">
        <v>3</v>
      </c>
      <c r="D799">
        <f>WEEKNUM(Table1[[#This Row],[Date]])</f>
        <v>12</v>
      </c>
      <c r="E799">
        <v>52</v>
      </c>
      <c r="F799">
        <f>Table1[[#This Row],[Sale]]+MAX(0, G798-Table1[[#This Row],[Stock]]-Table1[[#This Row],[Sale]])</f>
        <v>52</v>
      </c>
      <c r="G799">
        <v>1660</v>
      </c>
      <c r="H799">
        <v>2.19</v>
      </c>
      <c r="J799" s="1"/>
    </row>
    <row r="800" spans="2:10" x14ac:dyDescent="0.3">
      <c r="B800" s="1">
        <v>42443</v>
      </c>
      <c r="C800">
        <v>3</v>
      </c>
      <c r="D800">
        <f>WEEKNUM(Table1[[#This Row],[Date]])</f>
        <v>12</v>
      </c>
      <c r="E800">
        <v>24</v>
      </c>
      <c r="F800">
        <f>Table1[[#This Row],[Sale]]+MAX(0, G799-Table1[[#This Row],[Stock]]-Table1[[#This Row],[Sale]])</f>
        <v>24</v>
      </c>
      <c r="G800">
        <v>1825</v>
      </c>
      <c r="H800">
        <v>2.19</v>
      </c>
      <c r="J800" s="1"/>
    </row>
    <row r="801" spans="2:10" x14ac:dyDescent="0.3">
      <c r="B801" s="1">
        <v>42444</v>
      </c>
      <c r="C801">
        <v>3</v>
      </c>
      <c r="D801">
        <f>WEEKNUM(Table1[[#This Row],[Date]])</f>
        <v>12</v>
      </c>
      <c r="E801">
        <v>51</v>
      </c>
      <c r="F801">
        <f>Table1[[#This Row],[Sale]]+MAX(0, G800-Table1[[#This Row],[Stock]]-Table1[[#This Row],[Sale]])</f>
        <v>51</v>
      </c>
      <c r="G801">
        <v>1774</v>
      </c>
      <c r="H801">
        <v>2.19</v>
      </c>
      <c r="J801" s="1"/>
    </row>
    <row r="802" spans="2:10" x14ac:dyDescent="0.3">
      <c r="B802" s="1">
        <v>42445</v>
      </c>
      <c r="C802">
        <v>3</v>
      </c>
      <c r="D802">
        <f>WEEKNUM(Table1[[#This Row],[Date]])</f>
        <v>12</v>
      </c>
      <c r="E802">
        <v>127</v>
      </c>
      <c r="F802">
        <f>Table1[[#This Row],[Sale]]+MAX(0, G801-Table1[[#This Row],[Stock]]-Table1[[#This Row],[Sale]])</f>
        <v>127</v>
      </c>
      <c r="G802">
        <v>1647</v>
      </c>
      <c r="H802">
        <v>2.19</v>
      </c>
      <c r="J802" s="1"/>
    </row>
    <row r="803" spans="2:10" x14ac:dyDescent="0.3">
      <c r="B803" s="1">
        <v>42446</v>
      </c>
      <c r="C803">
        <v>3</v>
      </c>
      <c r="D803">
        <f>WEEKNUM(Table1[[#This Row],[Date]])</f>
        <v>12</v>
      </c>
      <c r="E803">
        <v>75</v>
      </c>
      <c r="F803">
        <f>Table1[[#This Row],[Sale]]+MAX(0, G802-Table1[[#This Row],[Stock]]-Table1[[#This Row],[Sale]])</f>
        <v>75</v>
      </c>
      <c r="G803">
        <v>1572</v>
      </c>
      <c r="H803">
        <v>2.19</v>
      </c>
      <c r="J803" s="1"/>
    </row>
    <row r="804" spans="2:10" x14ac:dyDescent="0.3">
      <c r="B804" s="1">
        <v>42447</v>
      </c>
      <c r="C804">
        <v>3</v>
      </c>
      <c r="D804">
        <f>WEEKNUM(Table1[[#This Row],[Date]])</f>
        <v>12</v>
      </c>
      <c r="E804">
        <v>62</v>
      </c>
      <c r="F804">
        <f>Table1[[#This Row],[Sale]]+MAX(0, G803-Table1[[#This Row],[Stock]]-Table1[[#This Row],[Sale]])</f>
        <v>62</v>
      </c>
      <c r="G804">
        <v>1510</v>
      </c>
      <c r="H804">
        <v>2.19</v>
      </c>
      <c r="J804" s="1"/>
    </row>
    <row r="805" spans="2:10" x14ac:dyDescent="0.3">
      <c r="B805" s="1">
        <v>42448</v>
      </c>
      <c r="C805">
        <v>3</v>
      </c>
      <c r="D805">
        <f>WEEKNUM(Table1[[#This Row],[Date]])</f>
        <v>12</v>
      </c>
      <c r="E805">
        <v>128</v>
      </c>
      <c r="F805">
        <f>Table1[[#This Row],[Sale]]+MAX(0, G804-Table1[[#This Row],[Stock]]-Table1[[#This Row],[Sale]])</f>
        <v>128</v>
      </c>
      <c r="G805">
        <v>1478</v>
      </c>
      <c r="H805">
        <v>1.99</v>
      </c>
      <c r="J805" s="1"/>
    </row>
    <row r="806" spans="2:10" x14ac:dyDescent="0.3">
      <c r="B806" s="1">
        <v>42449</v>
      </c>
      <c r="C806">
        <v>3</v>
      </c>
      <c r="D806">
        <f>WEEKNUM(Table1[[#This Row],[Date]])</f>
        <v>13</v>
      </c>
      <c r="E806">
        <v>138</v>
      </c>
      <c r="F806">
        <f>Table1[[#This Row],[Sale]]+MAX(0, G805-Table1[[#This Row],[Stock]]-Table1[[#This Row],[Sale]])</f>
        <v>138</v>
      </c>
      <c r="G806">
        <v>1340</v>
      </c>
      <c r="H806">
        <v>1.99</v>
      </c>
      <c r="J806" s="1"/>
    </row>
    <row r="807" spans="2:10" x14ac:dyDescent="0.3">
      <c r="B807" s="1">
        <v>42450</v>
      </c>
      <c r="C807">
        <v>3</v>
      </c>
      <c r="D807">
        <f>WEEKNUM(Table1[[#This Row],[Date]])</f>
        <v>13</v>
      </c>
      <c r="E807">
        <v>74</v>
      </c>
      <c r="F807">
        <f>Table1[[#This Row],[Sale]]+MAX(0, G806-Table1[[#This Row],[Stock]]-Table1[[#This Row],[Sale]])</f>
        <v>74</v>
      </c>
      <c r="G807">
        <v>1554</v>
      </c>
      <c r="H807">
        <v>1.99</v>
      </c>
      <c r="J807" s="1"/>
    </row>
    <row r="808" spans="2:10" x14ac:dyDescent="0.3">
      <c r="B808" s="1">
        <v>42451</v>
      </c>
      <c r="C808">
        <v>3</v>
      </c>
      <c r="D808">
        <f>WEEKNUM(Table1[[#This Row],[Date]])</f>
        <v>13</v>
      </c>
      <c r="E808">
        <v>73</v>
      </c>
      <c r="F808">
        <f>Table1[[#This Row],[Sale]]+MAX(0, G807-Table1[[#This Row],[Stock]]-Table1[[#This Row],[Sale]])</f>
        <v>74</v>
      </c>
      <c r="G808">
        <v>1480</v>
      </c>
      <c r="H808">
        <v>2.59</v>
      </c>
      <c r="J808" s="1"/>
    </row>
    <row r="809" spans="2:10" x14ac:dyDescent="0.3">
      <c r="B809" s="1">
        <v>42452</v>
      </c>
      <c r="C809">
        <v>3</v>
      </c>
      <c r="D809">
        <f>WEEKNUM(Table1[[#This Row],[Date]])</f>
        <v>13</v>
      </c>
      <c r="E809">
        <v>100</v>
      </c>
      <c r="F809">
        <f>Table1[[#This Row],[Sale]]+MAX(0, G808-Table1[[#This Row],[Stock]]-Table1[[#This Row],[Sale]])</f>
        <v>100</v>
      </c>
      <c r="G809">
        <v>1380</v>
      </c>
      <c r="H809">
        <v>2.59</v>
      </c>
      <c r="J809" s="1"/>
    </row>
    <row r="810" spans="2:10" x14ac:dyDescent="0.3">
      <c r="B810" s="1">
        <v>42453</v>
      </c>
      <c r="C810">
        <v>3</v>
      </c>
      <c r="D810">
        <f>WEEKNUM(Table1[[#This Row],[Date]])</f>
        <v>13</v>
      </c>
      <c r="E810">
        <v>71</v>
      </c>
      <c r="F810">
        <f>Table1[[#This Row],[Sale]]+MAX(0, G809-Table1[[#This Row],[Stock]]-Table1[[#This Row],[Sale]])</f>
        <v>71</v>
      </c>
      <c r="G810">
        <v>1501</v>
      </c>
      <c r="H810">
        <v>2.59</v>
      </c>
      <c r="J810" s="1"/>
    </row>
    <row r="811" spans="2:10" x14ac:dyDescent="0.3">
      <c r="B811" s="1">
        <v>42454</v>
      </c>
      <c r="C811">
        <v>3</v>
      </c>
      <c r="D811">
        <f>WEEKNUM(Table1[[#This Row],[Date]])</f>
        <v>13</v>
      </c>
      <c r="E811">
        <v>99</v>
      </c>
      <c r="F811">
        <f>Table1[[#This Row],[Sale]]+MAX(0, G810-Table1[[#This Row],[Stock]]-Table1[[#This Row],[Sale]])</f>
        <v>99</v>
      </c>
      <c r="G811">
        <v>1402</v>
      </c>
      <c r="H811">
        <v>2.59</v>
      </c>
      <c r="J811" s="1"/>
    </row>
    <row r="812" spans="2:10" x14ac:dyDescent="0.3">
      <c r="B812" s="1">
        <v>42455</v>
      </c>
      <c r="C812">
        <v>3</v>
      </c>
      <c r="D812">
        <f>WEEKNUM(Table1[[#This Row],[Date]])</f>
        <v>13</v>
      </c>
      <c r="E812">
        <v>102</v>
      </c>
      <c r="F812">
        <f>Table1[[#This Row],[Sale]]+MAX(0, G811-Table1[[#This Row],[Stock]]-Table1[[#This Row],[Sale]])</f>
        <v>102</v>
      </c>
      <c r="G812">
        <v>1396</v>
      </c>
      <c r="H812">
        <v>2.59</v>
      </c>
      <c r="J812" s="1"/>
    </row>
    <row r="813" spans="2:10" x14ac:dyDescent="0.3">
      <c r="B813" s="1">
        <v>42456</v>
      </c>
      <c r="C813">
        <v>3</v>
      </c>
      <c r="D813">
        <f>WEEKNUM(Table1[[#This Row],[Date]])</f>
        <v>14</v>
      </c>
      <c r="E813">
        <v>57</v>
      </c>
      <c r="F813">
        <f>Table1[[#This Row],[Sale]]+MAX(0, G812-Table1[[#This Row],[Stock]]-Table1[[#This Row],[Sale]])</f>
        <v>57</v>
      </c>
      <c r="G813">
        <v>1339</v>
      </c>
      <c r="H813">
        <v>2.59</v>
      </c>
      <c r="J813" s="1"/>
    </row>
    <row r="814" spans="2:10" x14ac:dyDescent="0.3">
      <c r="B814" s="1">
        <v>42457</v>
      </c>
      <c r="C814">
        <v>3</v>
      </c>
      <c r="D814">
        <f>WEEKNUM(Table1[[#This Row],[Date]])</f>
        <v>14</v>
      </c>
      <c r="E814">
        <v>23</v>
      </c>
      <c r="F814">
        <f>Table1[[#This Row],[Sale]]+MAX(0, G813-Table1[[#This Row],[Stock]]-Table1[[#This Row],[Sale]])</f>
        <v>23</v>
      </c>
      <c r="G814">
        <v>1507</v>
      </c>
      <c r="H814">
        <v>2.59</v>
      </c>
      <c r="J814" s="1"/>
    </row>
    <row r="815" spans="2:10" x14ac:dyDescent="0.3">
      <c r="B815" s="1">
        <v>42458</v>
      </c>
      <c r="C815">
        <v>3</v>
      </c>
      <c r="D815">
        <f>WEEKNUM(Table1[[#This Row],[Date]])</f>
        <v>14</v>
      </c>
      <c r="E815">
        <v>35</v>
      </c>
      <c r="F815">
        <f>Table1[[#This Row],[Sale]]+MAX(0, G814-Table1[[#This Row],[Stock]]-Table1[[#This Row],[Sale]])</f>
        <v>35</v>
      </c>
      <c r="G815">
        <v>1760</v>
      </c>
      <c r="H815">
        <v>2.59</v>
      </c>
      <c r="J815" s="1"/>
    </row>
    <row r="816" spans="2:10" x14ac:dyDescent="0.3">
      <c r="B816" s="1">
        <v>42459</v>
      </c>
      <c r="C816">
        <v>3</v>
      </c>
      <c r="D816">
        <f>WEEKNUM(Table1[[#This Row],[Date]])</f>
        <v>14</v>
      </c>
      <c r="E816">
        <v>59</v>
      </c>
      <c r="F816">
        <f>Table1[[#This Row],[Sale]]+MAX(0, G815-Table1[[#This Row],[Stock]]-Table1[[#This Row],[Sale]])</f>
        <v>59</v>
      </c>
      <c r="G816">
        <v>1701</v>
      </c>
      <c r="H816">
        <v>2.59</v>
      </c>
      <c r="J816" s="1"/>
    </row>
    <row r="817" spans="2:10" x14ac:dyDescent="0.3">
      <c r="B817" s="1">
        <v>42460</v>
      </c>
      <c r="C817">
        <v>3</v>
      </c>
      <c r="D817">
        <f>WEEKNUM(Table1[[#This Row],[Date]])</f>
        <v>14</v>
      </c>
      <c r="E817">
        <v>41</v>
      </c>
      <c r="F817">
        <f>Table1[[#This Row],[Sale]]+MAX(0, G816-Table1[[#This Row],[Stock]]-Table1[[#This Row],[Sale]])</f>
        <v>41</v>
      </c>
      <c r="G817">
        <v>1660</v>
      </c>
      <c r="H817">
        <v>2.59</v>
      </c>
      <c r="J817" s="1"/>
    </row>
    <row r="818" spans="2:10" x14ac:dyDescent="0.3">
      <c r="B818" s="1">
        <v>42461</v>
      </c>
      <c r="C818">
        <v>3</v>
      </c>
      <c r="D818">
        <f>WEEKNUM(Table1[[#This Row],[Date]])</f>
        <v>14</v>
      </c>
      <c r="E818">
        <v>68</v>
      </c>
      <c r="F818">
        <f>Table1[[#This Row],[Sale]]+MAX(0, G817-Table1[[#This Row],[Stock]]-Table1[[#This Row],[Sale]])</f>
        <v>68</v>
      </c>
      <c r="G818">
        <v>1592</v>
      </c>
      <c r="H818">
        <v>2.59</v>
      </c>
      <c r="J818" s="1"/>
    </row>
    <row r="819" spans="2:10" x14ac:dyDescent="0.3">
      <c r="B819" s="1">
        <v>42462</v>
      </c>
      <c r="C819">
        <v>3</v>
      </c>
      <c r="D819">
        <f>WEEKNUM(Table1[[#This Row],[Date]])</f>
        <v>14</v>
      </c>
      <c r="E819">
        <v>84</v>
      </c>
      <c r="F819">
        <f>Table1[[#This Row],[Sale]]+MAX(0, G818-Table1[[#This Row],[Stock]]-Table1[[#This Row],[Sale]])</f>
        <v>84</v>
      </c>
      <c r="G819">
        <v>1508</v>
      </c>
      <c r="H819">
        <v>2.59</v>
      </c>
      <c r="J819" s="1"/>
    </row>
    <row r="820" spans="2:10" x14ac:dyDescent="0.3">
      <c r="B820" s="1">
        <v>42463</v>
      </c>
      <c r="C820">
        <v>3</v>
      </c>
      <c r="D820">
        <f>WEEKNUM(Table1[[#This Row],[Date]])</f>
        <v>15</v>
      </c>
      <c r="E820">
        <v>42</v>
      </c>
      <c r="F820">
        <f>Table1[[#This Row],[Sale]]+MAX(0, G819-Table1[[#This Row],[Stock]]-Table1[[#This Row],[Sale]])</f>
        <v>42</v>
      </c>
      <c r="G820">
        <v>1466</v>
      </c>
      <c r="H820">
        <v>2.59</v>
      </c>
      <c r="J820" s="1"/>
    </row>
    <row r="821" spans="2:10" x14ac:dyDescent="0.3">
      <c r="B821" s="1">
        <v>42464</v>
      </c>
      <c r="C821">
        <v>3</v>
      </c>
      <c r="D821">
        <f>WEEKNUM(Table1[[#This Row],[Date]])</f>
        <v>15</v>
      </c>
      <c r="E821">
        <v>95</v>
      </c>
      <c r="F821">
        <f>Table1[[#This Row],[Sale]]+MAX(0, G820-Table1[[#This Row],[Stock]]-Table1[[#This Row],[Sale]])</f>
        <v>95</v>
      </c>
      <c r="G821">
        <v>1659</v>
      </c>
      <c r="H821">
        <v>2.59</v>
      </c>
      <c r="J821" s="1"/>
    </row>
    <row r="822" spans="2:10" x14ac:dyDescent="0.3">
      <c r="B822" s="1">
        <v>42465</v>
      </c>
      <c r="C822">
        <v>3</v>
      </c>
      <c r="D822">
        <f>WEEKNUM(Table1[[#This Row],[Date]])</f>
        <v>15</v>
      </c>
      <c r="E822">
        <v>85</v>
      </c>
      <c r="F822">
        <f>Table1[[#This Row],[Sale]]+MAX(0, G821-Table1[[#This Row],[Stock]]-Table1[[#This Row],[Sale]])</f>
        <v>85</v>
      </c>
      <c r="G822">
        <v>1574</v>
      </c>
      <c r="H822">
        <v>2.59</v>
      </c>
      <c r="J822" s="1"/>
    </row>
    <row r="823" spans="2:10" x14ac:dyDescent="0.3">
      <c r="B823" s="1">
        <v>42466</v>
      </c>
      <c r="C823">
        <v>3</v>
      </c>
      <c r="D823">
        <f>WEEKNUM(Table1[[#This Row],[Date]])</f>
        <v>15</v>
      </c>
      <c r="E823">
        <v>102</v>
      </c>
      <c r="F823">
        <f>Table1[[#This Row],[Sale]]+MAX(0, G822-Table1[[#This Row],[Stock]]-Table1[[#This Row],[Sale]])</f>
        <v>102</v>
      </c>
      <c r="G823">
        <v>1472</v>
      </c>
      <c r="H823">
        <v>2.59</v>
      </c>
      <c r="J823" s="1"/>
    </row>
    <row r="824" spans="2:10" x14ac:dyDescent="0.3">
      <c r="B824" s="1">
        <v>42467</v>
      </c>
      <c r="C824">
        <v>3</v>
      </c>
      <c r="D824">
        <f>WEEKNUM(Table1[[#This Row],[Date]])</f>
        <v>15</v>
      </c>
      <c r="E824">
        <v>111</v>
      </c>
      <c r="F824">
        <f>Table1[[#This Row],[Sale]]+MAX(0, G823-Table1[[#This Row],[Stock]]-Table1[[#This Row],[Sale]])</f>
        <v>111</v>
      </c>
      <c r="G824">
        <v>1457</v>
      </c>
      <c r="H824">
        <v>2.59</v>
      </c>
      <c r="J824" s="1"/>
    </row>
    <row r="825" spans="2:10" x14ac:dyDescent="0.3">
      <c r="B825" s="1">
        <v>42468</v>
      </c>
      <c r="C825">
        <v>3</v>
      </c>
      <c r="D825">
        <f>WEEKNUM(Table1[[#This Row],[Date]])</f>
        <v>15</v>
      </c>
      <c r="E825">
        <v>113</v>
      </c>
      <c r="F825">
        <f>Table1[[#This Row],[Sale]]+MAX(0, G824-Table1[[#This Row],[Stock]]-Table1[[#This Row],[Sale]])</f>
        <v>113</v>
      </c>
      <c r="G825">
        <v>1344</v>
      </c>
      <c r="H825">
        <v>2.59</v>
      </c>
      <c r="J825" s="1"/>
    </row>
    <row r="826" spans="2:10" x14ac:dyDescent="0.3">
      <c r="B826" s="1">
        <v>42469</v>
      </c>
      <c r="C826">
        <v>3</v>
      </c>
      <c r="D826">
        <f>WEEKNUM(Table1[[#This Row],[Date]])</f>
        <v>15</v>
      </c>
      <c r="E826">
        <v>208</v>
      </c>
      <c r="F826">
        <f>Table1[[#This Row],[Sale]]+MAX(0, G825-Table1[[#This Row],[Stock]]-Table1[[#This Row],[Sale]])</f>
        <v>208</v>
      </c>
      <c r="G826">
        <v>1136</v>
      </c>
      <c r="H826">
        <v>2.59</v>
      </c>
      <c r="J826" s="1"/>
    </row>
    <row r="827" spans="2:10" x14ac:dyDescent="0.3">
      <c r="B827" s="1">
        <v>42470</v>
      </c>
      <c r="C827">
        <v>3</v>
      </c>
      <c r="D827">
        <f>WEEKNUM(Table1[[#This Row],[Date]])</f>
        <v>16</v>
      </c>
      <c r="E827">
        <v>148</v>
      </c>
      <c r="F827">
        <f>Table1[[#This Row],[Sale]]+MAX(0, G826-Table1[[#This Row],[Stock]]-Table1[[#This Row],[Sale]])</f>
        <v>148</v>
      </c>
      <c r="G827">
        <v>988</v>
      </c>
      <c r="H827">
        <v>2.59</v>
      </c>
      <c r="J827" s="1"/>
    </row>
    <row r="828" spans="2:10" x14ac:dyDescent="0.3">
      <c r="B828" s="1">
        <v>42471</v>
      </c>
      <c r="C828">
        <v>3</v>
      </c>
      <c r="D828">
        <f>WEEKNUM(Table1[[#This Row],[Date]])</f>
        <v>16</v>
      </c>
      <c r="E828">
        <v>123</v>
      </c>
      <c r="F828">
        <f>Table1[[#This Row],[Sale]]+MAX(0, G827-Table1[[#This Row],[Stock]]-Table1[[#This Row],[Sale]])</f>
        <v>123</v>
      </c>
      <c r="G828">
        <v>2017</v>
      </c>
      <c r="H828">
        <v>2.59</v>
      </c>
      <c r="J828" s="1"/>
    </row>
    <row r="829" spans="2:10" x14ac:dyDescent="0.3">
      <c r="B829" s="1">
        <v>42472</v>
      </c>
      <c r="C829">
        <v>3</v>
      </c>
      <c r="D829">
        <f>WEEKNUM(Table1[[#This Row],[Date]])</f>
        <v>16</v>
      </c>
      <c r="E829">
        <v>62</v>
      </c>
      <c r="F829">
        <f>Table1[[#This Row],[Sale]]+MAX(0, G828-Table1[[#This Row],[Stock]]-Table1[[#This Row],[Sale]])</f>
        <v>62</v>
      </c>
      <c r="G829">
        <v>1955</v>
      </c>
      <c r="H829">
        <v>2.59</v>
      </c>
      <c r="J829" s="1"/>
    </row>
    <row r="830" spans="2:10" x14ac:dyDescent="0.3">
      <c r="B830" s="1">
        <v>42473</v>
      </c>
      <c r="C830">
        <v>3</v>
      </c>
      <c r="D830">
        <f>WEEKNUM(Table1[[#This Row],[Date]])</f>
        <v>16</v>
      </c>
      <c r="E830">
        <v>129</v>
      </c>
      <c r="F830">
        <f>Table1[[#This Row],[Sale]]+MAX(0, G829-Table1[[#This Row],[Stock]]-Table1[[#This Row],[Sale]])</f>
        <v>130</v>
      </c>
      <c r="G830">
        <v>1825</v>
      </c>
      <c r="H830">
        <v>2.59</v>
      </c>
      <c r="J830" s="1"/>
    </row>
    <row r="831" spans="2:10" x14ac:dyDescent="0.3">
      <c r="B831" s="1">
        <v>42474</v>
      </c>
      <c r="C831">
        <v>3</v>
      </c>
      <c r="D831">
        <f>WEEKNUM(Table1[[#This Row],[Date]])</f>
        <v>16</v>
      </c>
      <c r="E831">
        <v>102</v>
      </c>
      <c r="F831">
        <f>Table1[[#This Row],[Sale]]+MAX(0, G830-Table1[[#This Row],[Stock]]-Table1[[#This Row],[Sale]])</f>
        <v>102</v>
      </c>
      <c r="G831">
        <v>1723</v>
      </c>
      <c r="H831">
        <v>2.59</v>
      </c>
      <c r="J831" s="1"/>
    </row>
    <row r="832" spans="2:10" x14ac:dyDescent="0.3">
      <c r="B832" s="1">
        <v>42475</v>
      </c>
      <c r="C832">
        <v>3</v>
      </c>
      <c r="D832">
        <f>WEEKNUM(Table1[[#This Row],[Date]])</f>
        <v>16</v>
      </c>
      <c r="E832">
        <v>110</v>
      </c>
      <c r="F832">
        <f>Table1[[#This Row],[Sale]]+MAX(0, G831-Table1[[#This Row],[Stock]]-Table1[[#This Row],[Sale]])</f>
        <v>110</v>
      </c>
      <c r="G832">
        <v>3917</v>
      </c>
      <c r="H832">
        <v>2.59</v>
      </c>
      <c r="J832" s="1"/>
    </row>
    <row r="833" spans="2:10" x14ac:dyDescent="0.3">
      <c r="B833" s="1">
        <v>42476</v>
      </c>
      <c r="C833">
        <v>3</v>
      </c>
      <c r="D833">
        <f>WEEKNUM(Table1[[#This Row],[Date]])</f>
        <v>16</v>
      </c>
      <c r="E833">
        <v>202</v>
      </c>
      <c r="F833">
        <f>Table1[[#This Row],[Sale]]+MAX(0, G832-Table1[[#This Row],[Stock]]-Table1[[#This Row],[Sale]])</f>
        <v>202</v>
      </c>
      <c r="G833">
        <v>3715</v>
      </c>
      <c r="H833">
        <v>2.59</v>
      </c>
      <c r="J833" s="1"/>
    </row>
    <row r="834" spans="2:10" x14ac:dyDescent="0.3">
      <c r="B834" s="1">
        <v>42477</v>
      </c>
      <c r="C834">
        <v>3</v>
      </c>
      <c r="D834">
        <f>WEEKNUM(Table1[[#This Row],[Date]])</f>
        <v>17</v>
      </c>
      <c r="E834">
        <v>144</v>
      </c>
      <c r="F834">
        <f>Table1[[#This Row],[Sale]]+MAX(0, G833-Table1[[#This Row],[Stock]]-Table1[[#This Row],[Sale]])</f>
        <v>144</v>
      </c>
      <c r="G834">
        <v>3571</v>
      </c>
      <c r="H834">
        <v>2.59</v>
      </c>
      <c r="J834" s="1"/>
    </row>
    <row r="835" spans="2:10" x14ac:dyDescent="0.3">
      <c r="B835" s="1">
        <v>42478</v>
      </c>
      <c r="C835">
        <v>3</v>
      </c>
      <c r="D835">
        <f>WEEKNUM(Table1[[#This Row],[Date]])</f>
        <v>17</v>
      </c>
      <c r="E835">
        <v>84</v>
      </c>
      <c r="F835">
        <f>Table1[[#This Row],[Sale]]+MAX(0, G834-Table1[[#This Row],[Stock]]-Table1[[#This Row],[Sale]])</f>
        <v>84</v>
      </c>
      <c r="G835">
        <v>3487</v>
      </c>
      <c r="H835">
        <v>2.59</v>
      </c>
      <c r="J835" s="1"/>
    </row>
    <row r="836" spans="2:10" x14ac:dyDescent="0.3">
      <c r="B836" s="1">
        <v>42479</v>
      </c>
      <c r="C836">
        <v>3</v>
      </c>
      <c r="D836">
        <f>WEEKNUM(Table1[[#This Row],[Date]])</f>
        <v>17</v>
      </c>
      <c r="E836">
        <v>127</v>
      </c>
      <c r="F836">
        <f>Table1[[#This Row],[Sale]]+MAX(0, G835-Table1[[#This Row],[Stock]]-Table1[[#This Row],[Sale]])</f>
        <v>127</v>
      </c>
      <c r="G836">
        <v>3360</v>
      </c>
      <c r="H836">
        <v>1.89</v>
      </c>
      <c r="J836" s="1"/>
    </row>
    <row r="837" spans="2:10" x14ac:dyDescent="0.3">
      <c r="B837" s="1">
        <v>42480</v>
      </c>
      <c r="C837">
        <v>3</v>
      </c>
      <c r="D837">
        <f>WEEKNUM(Table1[[#This Row],[Date]])</f>
        <v>17</v>
      </c>
      <c r="E837">
        <v>181</v>
      </c>
      <c r="F837">
        <f>Table1[[#This Row],[Sale]]+MAX(0, G836-Table1[[#This Row],[Stock]]-Table1[[#This Row],[Sale]])</f>
        <v>181</v>
      </c>
      <c r="G837">
        <v>3179</v>
      </c>
      <c r="H837">
        <v>1.89</v>
      </c>
      <c r="J837" s="1"/>
    </row>
    <row r="838" spans="2:10" x14ac:dyDescent="0.3">
      <c r="B838" s="1">
        <v>42481</v>
      </c>
      <c r="C838">
        <v>3</v>
      </c>
      <c r="D838">
        <f>WEEKNUM(Table1[[#This Row],[Date]])</f>
        <v>17</v>
      </c>
      <c r="E838">
        <v>268</v>
      </c>
      <c r="F838">
        <f>Table1[[#This Row],[Sale]]+MAX(0, G837-Table1[[#This Row],[Stock]]-Table1[[#This Row],[Sale]])</f>
        <v>268</v>
      </c>
      <c r="G838">
        <v>2911</v>
      </c>
      <c r="H838">
        <v>1.89</v>
      </c>
      <c r="J838" s="1"/>
    </row>
    <row r="839" spans="2:10" x14ac:dyDescent="0.3">
      <c r="B839" s="1">
        <v>42482</v>
      </c>
      <c r="C839">
        <v>3</v>
      </c>
      <c r="D839">
        <f>WEEKNUM(Table1[[#This Row],[Date]])</f>
        <v>17</v>
      </c>
      <c r="E839">
        <v>278</v>
      </c>
      <c r="F839">
        <f>Table1[[#This Row],[Sale]]+MAX(0, G838-Table1[[#This Row],[Stock]]-Table1[[#This Row],[Sale]])</f>
        <v>278</v>
      </c>
      <c r="G839">
        <v>2636</v>
      </c>
      <c r="H839">
        <v>1.89</v>
      </c>
      <c r="J839" s="1"/>
    </row>
    <row r="840" spans="2:10" x14ac:dyDescent="0.3">
      <c r="B840" s="1">
        <v>42483</v>
      </c>
      <c r="C840">
        <v>3</v>
      </c>
      <c r="D840">
        <f>WEEKNUM(Table1[[#This Row],[Date]])</f>
        <v>17</v>
      </c>
      <c r="E840">
        <v>234</v>
      </c>
      <c r="F840">
        <f>Table1[[#This Row],[Sale]]+MAX(0, G839-Table1[[#This Row],[Stock]]-Table1[[#This Row],[Sale]])</f>
        <v>234</v>
      </c>
      <c r="G840">
        <v>2402</v>
      </c>
      <c r="H840">
        <v>1.89</v>
      </c>
      <c r="J840" s="1"/>
    </row>
    <row r="841" spans="2:10" x14ac:dyDescent="0.3">
      <c r="B841" s="1">
        <v>42484</v>
      </c>
      <c r="C841">
        <v>3</v>
      </c>
      <c r="D841">
        <f>WEEKNUM(Table1[[#This Row],[Date]])</f>
        <v>18</v>
      </c>
      <c r="E841">
        <v>133</v>
      </c>
      <c r="F841">
        <f>Table1[[#This Row],[Sale]]+MAX(0, G840-Table1[[#This Row],[Stock]]-Table1[[#This Row],[Sale]])</f>
        <v>133</v>
      </c>
      <c r="G841">
        <v>2269</v>
      </c>
      <c r="H841">
        <v>1.89</v>
      </c>
      <c r="J841" s="1"/>
    </row>
    <row r="842" spans="2:10" x14ac:dyDescent="0.3">
      <c r="B842" s="1">
        <v>42485</v>
      </c>
      <c r="C842">
        <v>3</v>
      </c>
      <c r="D842">
        <f>WEEKNUM(Table1[[#This Row],[Date]])</f>
        <v>18</v>
      </c>
      <c r="E842">
        <v>91</v>
      </c>
      <c r="F842">
        <f>Table1[[#This Row],[Sale]]+MAX(0, G841-Table1[[#This Row],[Stock]]-Table1[[#This Row],[Sale]])</f>
        <v>91</v>
      </c>
      <c r="G842">
        <v>2178</v>
      </c>
      <c r="H842">
        <v>1.89</v>
      </c>
      <c r="J842" s="1"/>
    </row>
    <row r="843" spans="2:10" x14ac:dyDescent="0.3">
      <c r="B843" s="1">
        <v>42486</v>
      </c>
      <c r="C843">
        <v>3</v>
      </c>
      <c r="D843">
        <f>WEEKNUM(Table1[[#This Row],[Date]])</f>
        <v>18</v>
      </c>
      <c r="E843">
        <v>83</v>
      </c>
      <c r="F843">
        <f>Table1[[#This Row],[Sale]]+MAX(0, G842-Table1[[#This Row],[Stock]]-Table1[[#This Row],[Sale]])</f>
        <v>83</v>
      </c>
      <c r="G843">
        <v>2095</v>
      </c>
      <c r="H843">
        <v>2.59</v>
      </c>
      <c r="J843" s="1"/>
    </row>
    <row r="844" spans="2:10" x14ac:dyDescent="0.3">
      <c r="B844" s="1">
        <v>42487</v>
      </c>
      <c r="C844">
        <v>3</v>
      </c>
      <c r="D844">
        <f>WEEKNUM(Table1[[#This Row],[Date]])</f>
        <v>18</v>
      </c>
      <c r="E844">
        <v>139</v>
      </c>
      <c r="F844">
        <f>Table1[[#This Row],[Sale]]+MAX(0, G843-Table1[[#This Row],[Stock]]-Table1[[#This Row],[Sale]])</f>
        <v>139</v>
      </c>
      <c r="G844">
        <v>1956</v>
      </c>
      <c r="H844">
        <v>2.59</v>
      </c>
      <c r="J844" s="1"/>
    </row>
    <row r="845" spans="2:10" x14ac:dyDescent="0.3">
      <c r="B845" s="1">
        <v>42488</v>
      </c>
      <c r="C845">
        <v>3</v>
      </c>
      <c r="D845">
        <f>WEEKNUM(Table1[[#This Row],[Date]])</f>
        <v>18</v>
      </c>
      <c r="E845">
        <v>113</v>
      </c>
      <c r="F845">
        <f>Table1[[#This Row],[Sale]]+MAX(0, G844-Table1[[#This Row],[Stock]]-Table1[[#This Row],[Sale]])</f>
        <v>113</v>
      </c>
      <c r="G845">
        <v>1843</v>
      </c>
      <c r="H845">
        <v>2.59</v>
      </c>
      <c r="J845" s="1"/>
    </row>
    <row r="846" spans="2:10" x14ac:dyDescent="0.3">
      <c r="B846" s="1">
        <v>42489</v>
      </c>
      <c r="C846">
        <v>3</v>
      </c>
      <c r="D846">
        <f>WEEKNUM(Table1[[#This Row],[Date]])</f>
        <v>18</v>
      </c>
      <c r="E846">
        <v>141</v>
      </c>
      <c r="F846">
        <f>Table1[[#This Row],[Sale]]+MAX(0, G845-Table1[[#This Row],[Stock]]-Table1[[#This Row],[Sale]])</f>
        <v>141</v>
      </c>
      <c r="G846">
        <v>1702</v>
      </c>
      <c r="H846">
        <v>2.59</v>
      </c>
      <c r="J846" s="1"/>
    </row>
    <row r="847" spans="2:10" x14ac:dyDescent="0.3">
      <c r="B847" s="1">
        <v>42490</v>
      </c>
      <c r="C847">
        <v>3</v>
      </c>
      <c r="D847">
        <f>WEEKNUM(Table1[[#This Row],[Date]])</f>
        <v>18</v>
      </c>
      <c r="E847">
        <v>228</v>
      </c>
      <c r="F847">
        <f>Table1[[#This Row],[Sale]]+MAX(0, G846-Table1[[#This Row],[Stock]]-Table1[[#This Row],[Sale]])</f>
        <v>228</v>
      </c>
      <c r="G847">
        <v>1474</v>
      </c>
      <c r="H847">
        <v>2.59</v>
      </c>
      <c r="J847" s="1"/>
    </row>
    <row r="848" spans="2:10" x14ac:dyDescent="0.3">
      <c r="B848" s="1">
        <v>42491</v>
      </c>
      <c r="C848">
        <v>3</v>
      </c>
      <c r="D848">
        <f>WEEKNUM(Table1[[#This Row],[Date]])</f>
        <v>19</v>
      </c>
      <c r="E848">
        <v>163</v>
      </c>
      <c r="F848">
        <f>Table1[[#This Row],[Sale]]+MAX(0, G847-Table1[[#This Row],[Stock]]-Table1[[#This Row],[Sale]])</f>
        <v>163</v>
      </c>
      <c r="G848">
        <v>1311</v>
      </c>
      <c r="H848">
        <v>2.59</v>
      </c>
      <c r="J848" s="1"/>
    </row>
    <row r="849" spans="2:10" x14ac:dyDescent="0.3">
      <c r="B849" s="1">
        <v>42492</v>
      </c>
      <c r="C849">
        <v>3</v>
      </c>
      <c r="D849">
        <f>WEEKNUM(Table1[[#This Row],[Date]])</f>
        <v>19</v>
      </c>
      <c r="E849">
        <v>0</v>
      </c>
      <c r="F849">
        <f>Table1[[#This Row],[Sale]]+MAX(0, G848-Table1[[#This Row],[Stock]]-Table1[[#This Row],[Sale]])</f>
        <v>0</v>
      </c>
      <c r="G849">
        <v>1605</v>
      </c>
      <c r="H849">
        <v>2.59</v>
      </c>
      <c r="J849" s="1"/>
    </row>
    <row r="850" spans="2:10" x14ac:dyDescent="0.3">
      <c r="B850" s="1">
        <v>42493</v>
      </c>
      <c r="C850">
        <v>3</v>
      </c>
      <c r="D850">
        <f>WEEKNUM(Table1[[#This Row],[Date]])</f>
        <v>19</v>
      </c>
      <c r="E850">
        <v>125</v>
      </c>
      <c r="F850">
        <f>Table1[[#This Row],[Sale]]+MAX(0, G849-Table1[[#This Row],[Stock]]-Table1[[#This Row],[Sale]])</f>
        <v>125</v>
      </c>
      <c r="G850">
        <v>1768</v>
      </c>
      <c r="H850">
        <v>2.57</v>
      </c>
      <c r="J850" s="1"/>
    </row>
    <row r="851" spans="2:10" x14ac:dyDescent="0.3">
      <c r="B851" s="1">
        <v>42494</v>
      </c>
      <c r="C851">
        <v>3</v>
      </c>
      <c r="D851">
        <f>WEEKNUM(Table1[[#This Row],[Date]])</f>
        <v>19</v>
      </c>
      <c r="E851">
        <v>180</v>
      </c>
      <c r="F851">
        <f>Table1[[#This Row],[Sale]]+MAX(0, G850-Table1[[#This Row],[Stock]]-Table1[[#This Row],[Sale]])</f>
        <v>180</v>
      </c>
      <c r="G851">
        <v>1876</v>
      </c>
      <c r="H851">
        <v>2.59</v>
      </c>
      <c r="J851" s="1"/>
    </row>
    <row r="852" spans="2:10" x14ac:dyDescent="0.3">
      <c r="B852" s="1">
        <v>42495</v>
      </c>
      <c r="C852">
        <v>3</v>
      </c>
      <c r="D852">
        <f>WEEKNUM(Table1[[#This Row],[Date]])</f>
        <v>19</v>
      </c>
      <c r="E852">
        <v>222</v>
      </c>
      <c r="F852">
        <f>Table1[[#This Row],[Sale]]+MAX(0, G851-Table1[[#This Row],[Stock]]-Table1[[#This Row],[Sale]])</f>
        <v>222</v>
      </c>
      <c r="G852">
        <v>1846</v>
      </c>
      <c r="H852">
        <v>1.88</v>
      </c>
      <c r="J852" s="1"/>
    </row>
    <row r="853" spans="2:10" x14ac:dyDescent="0.3">
      <c r="B853" s="1">
        <v>42496</v>
      </c>
      <c r="C853">
        <v>3</v>
      </c>
      <c r="D853">
        <f>WEEKNUM(Table1[[#This Row],[Date]])</f>
        <v>19</v>
      </c>
      <c r="E853">
        <v>243</v>
      </c>
      <c r="F853">
        <f>Table1[[#This Row],[Sale]]+MAX(0, G852-Table1[[#This Row],[Stock]]-Table1[[#This Row],[Sale]])</f>
        <v>244</v>
      </c>
      <c r="G853">
        <v>1602</v>
      </c>
      <c r="H853">
        <v>1.89</v>
      </c>
      <c r="J853" s="1"/>
    </row>
    <row r="854" spans="2:10" x14ac:dyDescent="0.3">
      <c r="B854" s="1">
        <v>42497</v>
      </c>
      <c r="C854">
        <v>3</v>
      </c>
      <c r="D854">
        <f>WEEKNUM(Table1[[#This Row],[Date]])</f>
        <v>19</v>
      </c>
      <c r="E854">
        <v>408</v>
      </c>
      <c r="F854">
        <f>Table1[[#This Row],[Sale]]+MAX(0, G853-Table1[[#This Row],[Stock]]-Table1[[#This Row],[Sale]])</f>
        <v>408</v>
      </c>
      <c r="G854">
        <v>1196</v>
      </c>
      <c r="H854">
        <v>1.89</v>
      </c>
      <c r="J854" s="1"/>
    </row>
    <row r="855" spans="2:10" x14ac:dyDescent="0.3">
      <c r="B855" s="1">
        <v>42498</v>
      </c>
      <c r="C855">
        <v>3</v>
      </c>
      <c r="D855">
        <f>WEEKNUM(Table1[[#This Row],[Date]])</f>
        <v>20</v>
      </c>
      <c r="E855">
        <v>181</v>
      </c>
      <c r="F855">
        <f>Table1[[#This Row],[Sale]]+MAX(0, G854-Table1[[#This Row],[Stock]]-Table1[[#This Row],[Sale]])</f>
        <v>182</v>
      </c>
      <c r="G855">
        <v>1014</v>
      </c>
      <c r="H855">
        <v>1.89</v>
      </c>
      <c r="J855" s="1"/>
    </row>
    <row r="856" spans="2:10" x14ac:dyDescent="0.3">
      <c r="B856" s="1">
        <v>42499</v>
      </c>
      <c r="C856">
        <v>3</v>
      </c>
      <c r="D856">
        <f>WEEKNUM(Table1[[#This Row],[Date]])</f>
        <v>20</v>
      </c>
      <c r="E856">
        <v>176</v>
      </c>
      <c r="F856">
        <f>Table1[[#This Row],[Sale]]+MAX(0, G855-Table1[[#This Row],[Stock]]-Table1[[#This Row],[Sale]])</f>
        <v>176</v>
      </c>
      <c r="G856">
        <v>838</v>
      </c>
      <c r="H856">
        <v>1.88</v>
      </c>
      <c r="J856" s="1"/>
    </row>
    <row r="857" spans="2:10" x14ac:dyDescent="0.3">
      <c r="B857" s="1">
        <v>42500</v>
      </c>
      <c r="C857">
        <v>3</v>
      </c>
      <c r="D857">
        <f>WEEKNUM(Table1[[#This Row],[Date]])</f>
        <v>20</v>
      </c>
      <c r="E857">
        <v>178</v>
      </c>
      <c r="F857">
        <f>Table1[[#This Row],[Sale]]+MAX(0, G856-Table1[[#This Row],[Stock]]-Table1[[#This Row],[Sale]])</f>
        <v>178</v>
      </c>
      <c r="G857">
        <v>660</v>
      </c>
      <c r="H857">
        <v>1.89</v>
      </c>
      <c r="J857" s="1"/>
    </row>
    <row r="858" spans="2:10" x14ac:dyDescent="0.3">
      <c r="B858" s="1">
        <v>42501</v>
      </c>
      <c r="C858">
        <v>3</v>
      </c>
      <c r="D858">
        <f>WEEKNUM(Table1[[#This Row],[Date]])</f>
        <v>20</v>
      </c>
      <c r="E858">
        <v>310</v>
      </c>
      <c r="F858">
        <f>Table1[[#This Row],[Sale]]+MAX(0, G857-Table1[[#This Row],[Stock]]-Table1[[#This Row],[Sale]])</f>
        <v>312</v>
      </c>
      <c r="G858">
        <v>348</v>
      </c>
      <c r="H858">
        <v>1.38</v>
      </c>
      <c r="J858" s="1"/>
    </row>
    <row r="859" spans="2:10" x14ac:dyDescent="0.3">
      <c r="B859" s="1">
        <v>42502</v>
      </c>
      <c r="C859">
        <v>3</v>
      </c>
      <c r="D859">
        <f>WEEKNUM(Table1[[#This Row],[Date]])</f>
        <v>20</v>
      </c>
      <c r="E859">
        <v>134</v>
      </c>
      <c r="F859">
        <f>Table1[[#This Row],[Sale]]+MAX(0, G858-Table1[[#This Row],[Stock]]-Table1[[#This Row],[Sale]])</f>
        <v>135</v>
      </c>
      <c r="G859">
        <v>213</v>
      </c>
      <c r="H859">
        <v>1.89</v>
      </c>
      <c r="J859" s="1"/>
    </row>
    <row r="860" spans="2:10" x14ac:dyDescent="0.3">
      <c r="B860" s="1">
        <v>42503</v>
      </c>
      <c r="C860">
        <v>3</v>
      </c>
      <c r="D860">
        <f>WEEKNUM(Table1[[#This Row],[Date]])</f>
        <v>20</v>
      </c>
      <c r="E860">
        <v>132</v>
      </c>
      <c r="F860">
        <f>Table1[[#This Row],[Sale]]+MAX(0, G859-Table1[[#This Row],[Stock]]-Table1[[#This Row],[Sale]])</f>
        <v>132</v>
      </c>
      <c r="G860">
        <v>81</v>
      </c>
      <c r="H860">
        <v>1.89</v>
      </c>
      <c r="J860" s="1"/>
    </row>
    <row r="861" spans="2:10" x14ac:dyDescent="0.3">
      <c r="B861" s="1">
        <v>42504</v>
      </c>
      <c r="C861">
        <v>3</v>
      </c>
      <c r="D861">
        <f>WEEKNUM(Table1[[#This Row],[Date]])</f>
        <v>20</v>
      </c>
      <c r="E861">
        <v>1</v>
      </c>
      <c r="F861">
        <f>Table1[[#This Row],[Sale]]+MAX(0, G860-Table1[[#This Row],[Stock]]-Table1[[#This Row],[Sale]])</f>
        <v>1</v>
      </c>
      <c r="G861">
        <v>80</v>
      </c>
      <c r="H861">
        <v>1.89</v>
      </c>
      <c r="J861" s="1"/>
    </row>
    <row r="862" spans="2:10" x14ac:dyDescent="0.3">
      <c r="B862" s="1">
        <v>42505</v>
      </c>
      <c r="C862">
        <v>3</v>
      </c>
      <c r="D862">
        <f>WEEKNUM(Table1[[#This Row],[Date]])</f>
        <v>21</v>
      </c>
      <c r="E862">
        <v>0</v>
      </c>
      <c r="F862">
        <f>Table1[[#This Row],[Sale]]+MAX(0, G861-Table1[[#This Row],[Stock]]-Table1[[#This Row],[Sale]])</f>
        <v>0</v>
      </c>
      <c r="G862">
        <v>80</v>
      </c>
      <c r="H862">
        <v>0</v>
      </c>
      <c r="J862" s="1"/>
    </row>
    <row r="863" spans="2:10" x14ac:dyDescent="0.3">
      <c r="B863" s="1">
        <v>42506</v>
      </c>
      <c r="C863">
        <v>3</v>
      </c>
      <c r="D863">
        <f>WEEKNUM(Table1[[#This Row],[Date]])</f>
        <v>21</v>
      </c>
      <c r="E863">
        <v>0</v>
      </c>
      <c r="F863">
        <f>Table1[[#This Row],[Sale]]+MAX(0, G862-Table1[[#This Row],[Stock]]-Table1[[#This Row],[Sale]])</f>
        <v>0</v>
      </c>
      <c r="G863">
        <v>80</v>
      </c>
      <c r="H863">
        <v>2.59</v>
      </c>
      <c r="J863" s="1"/>
    </row>
    <row r="864" spans="2:10" x14ac:dyDescent="0.3">
      <c r="B864" s="1">
        <v>42507</v>
      </c>
      <c r="C864">
        <v>3</v>
      </c>
      <c r="D864">
        <f>WEEKNUM(Table1[[#This Row],[Date]])</f>
        <v>21</v>
      </c>
      <c r="E864">
        <v>0</v>
      </c>
      <c r="F864">
        <f>Table1[[#This Row],[Sale]]+MAX(0, G863-Table1[[#This Row],[Stock]]-Table1[[#This Row],[Sale]])</f>
        <v>0</v>
      </c>
      <c r="G864">
        <v>2383</v>
      </c>
      <c r="H864">
        <v>2.59</v>
      </c>
      <c r="J864" s="1"/>
    </row>
    <row r="865" spans="2:10" x14ac:dyDescent="0.3">
      <c r="B865" s="1">
        <v>42508</v>
      </c>
      <c r="C865">
        <v>3</v>
      </c>
      <c r="D865">
        <f>WEEKNUM(Table1[[#This Row],[Date]])</f>
        <v>21</v>
      </c>
      <c r="E865">
        <v>110</v>
      </c>
      <c r="F865">
        <f>Table1[[#This Row],[Sale]]+MAX(0, G864-Table1[[#This Row],[Stock]]-Table1[[#This Row],[Sale]])</f>
        <v>121</v>
      </c>
      <c r="G865">
        <v>2262</v>
      </c>
      <c r="H865">
        <v>2.59</v>
      </c>
      <c r="J865" s="1"/>
    </row>
    <row r="866" spans="2:10" x14ac:dyDescent="0.3">
      <c r="B866" s="1">
        <v>42509</v>
      </c>
      <c r="C866">
        <v>3</v>
      </c>
      <c r="D866">
        <f>WEEKNUM(Table1[[#This Row],[Date]])</f>
        <v>21</v>
      </c>
      <c r="E866">
        <v>81</v>
      </c>
      <c r="F866">
        <f>Table1[[#This Row],[Sale]]+MAX(0, G865-Table1[[#This Row],[Stock]]-Table1[[#This Row],[Sale]])</f>
        <v>81</v>
      </c>
      <c r="G866">
        <v>2181</v>
      </c>
      <c r="H866">
        <v>2.59</v>
      </c>
      <c r="J866" s="1"/>
    </row>
    <row r="867" spans="2:10" x14ac:dyDescent="0.3">
      <c r="B867" s="1">
        <v>42510</v>
      </c>
      <c r="C867">
        <v>3</v>
      </c>
      <c r="D867">
        <f>WEEKNUM(Table1[[#This Row],[Date]])</f>
        <v>21</v>
      </c>
      <c r="E867">
        <v>112</v>
      </c>
      <c r="F867">
        <f>Table1[[#This Row],[Sale]]+MAX(0, G866-Table1[[#This Row],[Stock]]-Table1[[#This Row],[Sale]])</f>
        <v>112</v>
      </c>
      <c r="G867">
        <v>2069</v>
      </c>
      <c r="H867">
        <v>2.59</v>
      </c>
      <c r="J867" s="1"/>
    </row>
    <row r="868" spans="2:10" x14ac:dyDescent="0.3">
      <c r="B868" s="1">
        <v>42511</v>
      </c>
      <c r="C868">
        <v>3</v>
      </c>
      <c r="D868">
        <f>WEEKNUM(Table1[[#This Row],[Date]])</f>
        <v>21</v>
      </c>
      <c r="E868">
        <v>186</v>
      </c>
      <c r="F868">
        <f>Table1[[#This Row],[Sale]]+MAX(0, G867-Table1[[#This Row],[Stock]]-Table1[[#This Row],[Sale]])</f>
        <v>186</v>
      </c>
      <c r="G868">
        <v>2069</v>
      </c>
      <c r="H868">
        <v>2.59</v>
      </c>
      <c r="J868" s="1"/>
    </row>
    <row r="869" spans="2:10" x14ac:dyDescent="0.3">
      <c r="B869" s="1">
        <v>42512</v>
      </c>
      <c r="C869">
        <v>3</v>
      </c>
      <c r="D869">
        <f>WEEKNUM(Table1[[#This Row],[Date]])</f>
        <v>22</v>
      </c>
      <c r="E869">
        <v>113</v>
      </c>
      <c r="F869">
        <f>Table1[[#This Row],[Sale]]+MAX(0, G868-Table1[[#This Row],[Stock]]-Table1[[#This Row],[Sale]])</f>
        <v>299</v>
      </c>
      <c r="G869">
        <v>1770</v>
      </c>
      <c r="H869">
        <v>2.59</v>
      </c>
      <c r="J869" s="1"/>
    </row>
    <row r="870" spans="2:10" x14ac:dyDescent="0.3">
      <c r="B870" s="1">
        <v>42513</v>
      </c>
      <c r="C870">
        <v>3</v>
      </c>
      <c r="D870">
        <f>WEEKNUM(Table1[[#This Row],[Date]])</f>
        <v>22</v>
      </c>
      <c r="E870">
        <v>86</v>
      </c>
      <c r="F870">
        <f>Table1[[#This Row],[Sale]]+MAX(0, G869-Table1[[#This Row],[Stock]]-Table1[[#This Row],[Sale]])</f>
        <v>86</v>
      </c>
      <c r="G870">
        <v>1684</v>
      </c>
      <c r="H870">
        <v>2.59</v>
      </c>
      <c r="J870" s="1"/>
    </row>
    <row r="871" spans="2:10" x14ac:dyDescent="0.3">
      <c r="B871" s="1">
        <v>42514</v>
      </c>
      <c r="C871">
        <v>3</v>
      </c>
      <c r="D871">
        <f>WEEKNUM(Table1[[#This Row],[Date]])</f>
        <v>22</v>
      </c>
      <c r="E871">
        <v>59</v>
      </c>
      <c r="F871">
        <f>Table1[[#This Row],[Sale]]+MAX(0, G870-Table1[[#This Row],[Stock]]-Table1[[#This Row],[Sale]])</f>
        <v>59</v>
      </c>
      <c r="G871">
        <v>1817</v>
      </c>
      <c r="H871">
        <v>2.59</v>
      </c>
      <c r="J871" s="1"/>
    </row>
    <row r="872" spans="2:10" x14ac:dyDescent="0.3">
      <c r="B872" s="1">
        <v>42515</v>
      </c>
      <c r="C872">
        <v>3</v>
      </c>
      <c r="D872">
        <f>WEEKNUM(Table1[[#This Row],[Date]])</f>
        <v>22</v>
      </c>
      <c r="E872">
        <v>94</v>
      </c>
      <c r="F872">
        <f>Table1[[#This Row],[Sale]]+MAX(0, G871-Table1[[#This Row],[Stock]]-Table1[[#This Row],[Sale]])</f>
        <v>94</v>
      </c>
      <c r="G872">
        <v>5946</v>
      </c>
      <c r="H872">
        <v>2.59</v>
      </c>
      <c r="J872" s="1"/>
    </row>
    <row r="873" spans="2:10" x14ac:dyDescent="0.3">
      <c r="B873" s="1">
        <v>42516</v>
      </c>
      <c r="C873">
        <v>3</v>
      </c>
      <c r="D873">
        <f>WEEKNUM(Table1[[#This Row],[Date]])</f>
        <v>22</v>
      </c>
      <c r="E873">
        <v>167</v>
      </c>
      <c r="F873">
        <f>Table1[[#This Row],[Sale]]+MAX(0, G872-Table1[[#This Row],[Stock]]-Table1[[#This Row],[Sale]])</f>
        <v>167</v>
      </c>
      <c r="G873">
        <v>5779</v>
      </c>
      <c r="H873">
        <v>2.59</v>
      </c>
      <c r="J873" s="1"/>
    </row>
    <row r="874" spans="2:10" x14ac:dyDescent="0.3">
      <c r="B874" s="1">
        <v>42517</v>
      </c>
      <c r="C874">
        <v>3</v>
      </c>
      <c r="D874">
        <f>WEEKNUM(Table1[[#This Row],[Date]])</f>
        <v>22</v>
      </c>
      <c r="E874">
        <v>244</v>
      </c>
      <c r="F874">
        <f>Table1[[#This Row],[Sale]]+MAX(0, G873-Table1[[#This Row],[Stock]]-Table1[[#This Row],[Sale]])</f>
        <v>244</v>
      </c>
      <c r="G874">
        <v>5535</v>
      </c>
      <c r="H874">
        <v>2.59</v>
      </c>
      <c r="J874" s="1"/>
    </row>
    <row r="875" spans="2:10" x14ac:dyDescent="0.3">
      <c r="B875" s="1">
        <v>42518</v>
      </c>
      <c r="C875">
        <v>3</v>
      </c>
      <c r="D875">
        <f>WEEKNUM(Table1[[#This Row],[Date]])</f>
        <v>22</v>
      </c>
      <c r="E875">
        <v>261</v>
      </c>
      <c r="F875">
        <f>Table1[[#This Row],[Sale]]+MAX(0, G874-Table1[[#This Row],[Stock]]-Table1[[#This Row],[Sale]])</f>
        <v>262</v>
      </c>
      <c r="G875">
        <v>5273</v>
      </c>
      <c r="H875">
        <v>2.59</v>
      </c>
      <c r="J875" s="1"/>
    </row>
    <row r="876" spans="2:10" x14ac:dyDescent="0.3">
      <c r="B876" s="1">
        <v>42519</v>
      </c>
      <c r="C876">
        <v>3</v>
      </c>
      <c r="D876">
        <f>WEEKNUM(Table1[[#This Row],[Date]])</f>
        <v>23</v>
      </c>
      <c r="E876">
        <v>187</v>
      </c>
      <c r="F876">
        <f>Table1[[#This Row],[Sale]]+MAX(0, G875-Table1[[#This Row],[Stock]]-Table1[[#This Row],[Sale]])</f>
        <v>188</v>
      </c>
      <c r="G876">
        <v>5085</v>
      </c>
      <c r="H876">
        <v>2.59</v>
      </c>
      <c r="J876" s="1"/>
    </row>
    <row r="877" spans="2:10" x14ac:dyDescent="0.3">
      <c r="B877" s="1">
        <v>42520</v>
      </c>
      <c r="C877">
        <v>3</v>
      </c>
      <c r="D877">
        <f>WEEKNUM(Table1[[#This Row],[Date]])</f>
        <v>23</v>
      </c>
      <c r="E877">
        <v>115</v>
      </c>
      <c r="F877">
        <f>Table1[[#This Row],[Sale]]+MAX(0, G876-Table1[[#This Row],[Stock]]-Table1[[#This Row],[Sale]])</f>
        <v>115</v>
      </c>
      <c r="G877">
        <v>4970</v>
      </c>
      <c r="H877">
        <v>2.59</v>
      </c>
      <c r="J877" s="1"/>
    </row>
    <row r="878" spans="2:10" x14ac:dyDescent="0.3">
      <c r="B878" s="1">
        <v>42521</v>
      </c>
      <c r="C878">
        <v>3</v>
      </c>
      <c r="D878">
        <f>WEEKNUM(Table1[[#This Row],[Date]])</f>
        <v>23</v>
      </c>
      <c r="E878">
        <v>139</v>
      </c>
      <c r="F878">
        <f>Table1[[#This Row],[Sale]]+MAX(0, G877-Table1[[#This Row],[Stock]]-Table1[[#This Row],[Sale]])</f>
        <v>139</v>
      </c>
      <c r="G878">
        <v>4831</v>
      </c>
      <c r="H878">
        <v>2.59</v>
      </c>
      <c r="J878" s="1"/>
    </row>
    <row r="879" spans="2:10" x14ac:dyDescent="0.3">
      <c r="B879" s="1">
        <v>42522</v>
      </c>
      <c r="C879">
        <v>3</v>
      </c>
      <c r="D879">
        <f>WEEKNUM(Table1[[#This Row],[Date]])</f>
        <v>23</v>
      </c>
      <c r="E879">
        <v>273</v>
      </c>
      <c r="F879">
        <f>Table1[[#This Row],[Sale]]+MAX(0, G878-Table1[[#This Row],[Stock]]-Table1[[#This Row],[Sale]])</f>
        <v>273</v>
      </c>
      <c r="G879">
        <v>4558</v>
      </c>
      <c r="H879">
        <v>2.59</v>
      </c>
      <c r="J879" s="1"/>
    </row>
    <row r="880" spans="2:10" x14ac:dyDescent="0.3">
      <c r="B880" s="1">
        <v>42523</v>
      </c>
      <c r="C880">
        <v>3</v>
      </c>
      <c r="D880">
        <f>WEEKNUM(Table1[[#This Row],[Date]])</f>
        <v>23</v>
      </c>
      <c r="E880">
        <v>235</v>
      </c>
      <c r="F880">
        <f>Table1[[#This Row],[Sale]]+MAX(0, G879-Table1[[#This Row],[Stock]]-Table1[[#This Row],[Sale]])</f>
        <v>235</v>
      </c>
      <c r="G880">
        <v>4323</v>
      </c>
      <c r="H880">
        <v>2.59</v>
      </c>
      <c r="J880" s="1"/>
    </row>
    <row r="881" spans="2:10" x14ac:dyDescent="0.3">
      <c r="B881" s="1">
        <v>42524</v>
      </c>
      <c r="C881">
        <v>3</v>
      </c>
      <c r="D881">
        <f>WEEKNUM(Table1[[#This Row],[Date]])</f>
        <v>23</v>
      </c>
      <c r="E881">
        <v>172</v>
      </c>
      <c r="F881">
        <f>Table1[[#This Row],[Sale]]+MAX(0, G880-Table1[[#This Row],[Stock]]-Table1[[#This Row],[Sale]])</f>
        <v>172</v>
      </c>
      <c r="G881">
        <v>4151</v>
      </c>
      <c r="H881">
        <v>2.59</v>
      </c>
      <c r="J881" s="1"/>
    </row>
    <row r="882" spans="2:10" x14ac:dyDescent="0.3">
      <c r="B882" s="1">
        <v>42525</v>
      </c>
      <c r="C882">
        <v>3</v>
      </c>
      <c r="D882">
        <f>WEEKNUM(Table1[[#This Row],[Date]])</f>
        <v>23</v>
      </c>
      <c r="E882">
        <v>323</v>
      </c>
      <c r="F882">
        <f>Table1[[#This Row],[Sale]]+MAX(0, G881-Table1[[#This Row],[Stock]]-Table1[[#This Row],[Sale]])</f>
        <v>323</v>
      </c>
      <c r="G882">
        <v>3828</v>
      </c>
      <c r="H882">
        <v>2.59</v>
      </c>
      <c r="J882" s="1"/>
    </row>
    <row r="883" spans="2:10" x14ac:dyDescent="0.3">
      <c r="B883" s="1">
        <v>42526</v>
      </c>
      <c r="C883">
        <v>3</v>
      </c>
      <c r="D883">
        <f>WEEKNUM(Table1[[#This Row],[Date]])</f>
        <v>24</v>
      </c>
      <c r="E883">
        <v>336</v>
      </c>
      <c r="F883">
        <f>Table1[[#This Row],[Sale]]+MAX(0, G882-Table1[[#This Row],[Stock]]-Table1[[#This Row],[Sale]])</f>
        <v>336</v>
      </c>
      <c r="G883">
        <v>3492</v>
      </c>
      <c r="H883">
        <v>2.59</v>
      </c>
      <c r="J883" s="1"/>
    </row>
    <row r="884" spans="2:10" x14ac:dyDescent="0.3">
      <c r="B884" s="1">
        <v>42527</v>
      </c>
      <c r="C884">
        <v>3</v>
      </c>
      <c r="D884">
        <f>WEEKNUM(Table1[[#This Row],[Date]])</f>
        <v>24</v>
      </c>
      <c r="E884">
        <v>127</v>
      </c>
      <c r="F884">
        <f>Table1[[#This Row],[Sale]]+MAX(0, G883-Table1[[#This Row],[Stock]]-Table1[[#This Row],[Sale]])</f>
        <v>127</v>
      </c>
      <c r="G884">
        <v>3365</v>
      </c>
      <c r="H884">
        <v>2.59</v>
      </c>
      <c r="J884" s="1"/>
    </row>
    <row r="885" spans="2:10" x14ac:dyDescent="0.3">
      <c r="B885" s="1">
        <v>42528</v>
      </c>
      <c r="C885">
        <v>3</v>
      </c>
      <c r="D885">
        <f>WEEKNUM(Table1[[#This Row],[Date]])</f>
        <v>24</v>
      </c>
      <c r="E885">
        <v>137</v>
      </c>
      <c r="F885">
        <f>Table1[[#This Row],[Sale]]+MAX(0, G884-Table1[[#This Row],[Stock]]-Table1[[#This Row],[Sale]])</f>
        <v>137</v>
      </c>
      <c r="G885">
        <v>3228</v>
      </c>
      <c r="H885">
        <v>2.59</v>
      </c>
      <c r="J885" s="1"/>
    </row>
    <row r="886" spans="2:10" x14ac:dyDescent="0.3">
      <c r="B886" s="1">
        <v>42529</v>
      </c>
      <c r="C886">
        <v>3</v>
      </c>
      <c r="D886">
        <f>WEEKNUM(Table1[[#This Row],[Date]])</f>
        <v>24</v>
      </c>
      <c r="E886">
        <v>249</v>
      </c>
      <c r="F886">
        <f>Table1[[#This Row],[Sale]]+MAX(0, G885-Table1[[#This Row],[Stock]]-Table1[[#This Row],[Sale]])</f>
        <v>249</v>
      </c>
      <c r="G886">
        <v>2979</v>
      </c>
      <c r="H886">
        <v>2.59</v>
      </c>
      <c r="J886" s="1"/>
    </row>
    <row r="887" spans="2:10" x14ac:dyDescent="0.3">
      <c r="B887" s="1">
        <v>42530</v>
      </c>
      <c r="C887">
        <v>3</v>
      </c>
      <c r="D887">
        <f>WEEKNUM(Table1[[#This Row],[Date]])</f>
        <v>24</v>
      </c>
      <c r="E887">
        <v>201</v>
      </c>
      <c r="F887">
        <f>Table1[[#This Row],[Sale]]+MAX(0, G886-Table1[[#This Row],[Stock]]-Table1[[#This Row],[Sale]])</f>
        <v>201</v>
      </c>
      <c r="G887">
        <v>2778</v>
      </c>
      <c r="H887">
        <v>2.59</v>
      </c>
      <c r="J887" s="1"/>
    </row>
    <row r="888" spans="2:10" x14ac:dyDescent="0.3">
      <c r="B888" s="1">
        <v>42531</v>
      </c>
      <c r="C888">
        <v>3</v>
      </c>
      <c r="D888">
        <f>WEEKNUM(Table1[[#This Row],[Date]])</f>
        <v>24</v>
      </c>
      <c r="E888">
        <v>271</v>
      </c>
      <c r="F888">
        <f>Table1[[#This Row],[Sale]]+MAX(0, G887-Table1[[#This Row],[Stock]]-Table1[[#This Row],[Sale]])</f>
        <v>271</v>
      </c>
      <c r="G888">
        <v>2507</v>
      </c>
      <c r="H888">
        <v>1.81</v>
      </c>
      <c r="J888" s="1"/>
    </row>
    <row r="889" spans="2:10" x14ac:dyDescent="0.3">
      <c r="B889" s="1">
        <v>42532</v>
      </c>
      <c r="C889">
        <v>3</v>
      </c>
      <c r="D889">
        <f>WEEKNUM(Table1[[#This Row],[Date]])</f>
        <v>24</v>
      </c>
      <c r="E889">
        <v>512</v>
      </c>
      <c r="F889">
        <f>Table1[[#This Row],[Sale]]+MAX(0, G888-Table1[[#This Row],[Stock]]-Table1[[#This Row],[Sale]])</f>
        <v>512</v>
      </c>
      <c r="G889">
        <v>2187</v>
      </c>
      <c r="H889">
        <v>1.65</v>
      </c>
      <c r="J889" s="1"/>
    </row>
    <row r="890" spans="2:10" x14ac:dyDescent="0.3">
      <c r="B890" s="1">
        <v>42533</v>
      </c>
      <c r="C890">
        <v>3</v>
      </c>
      <c r="D890">
        <f>WEEKNUM(Table1[[#This Row],[Date]])</f>
        <v>25</v>
      </c>
      <c r="E890">
        <v>317</v>
      </c>
      <c r="F890">
        <f>Table1[[#This Row],[Sale]]+MAX(0, G889-Table1[[#This Row],[Stock]]-Table1[[#This Row],[Sale]])</f>
        <v>317</v>
      </c>
      <c r="G890">
        <v>1870</v>
      </c>
      <c r="H890">
        <v>1.66</v>
      </c>
      <c r="J890" s="1"/>
    </row>
    <row r="891" spans="2:10" x14ac:dyDescent="0.3">
      <c r="B891" s="1">
        <v>42534</v>
      </c>
      <c r="C891">
        <v>3</v>
      </c>
      <c r="D891">
        <f>WEEKNUM(Table1[[#This Row],[Date]])</f>
        <v>25</v>
      </c>
      <c r="E891">
        <v>224</v>
      </c>
      <c r="F891">
        <f>Table1[[#This Row],[Sale]]+MAX(0, G890-Table1[[#This Row],[Stock]]-Table1[[#This Row],[Sale]])</f>
        <v>224</v>
      </c>
      <c r="G891">
        <v>1646</v>
      </c>
      <c r="H891">
        <v>1.66</v>
      </c>
      <c r="J891" s="1"/>
    </row>
    <row r="892" spans="2:10" x14ac:dyDescent="0.3">
      <c r="B892" s="1">
        <v>42535</v>
      </c>
      <c r="C892">
        <v>3</v>
      </c>
      <c r="D892">
        <f>WEEKNUM(Table1[[#This Row],[Date]])</f>
        <v>25</v>
      </c>
      <c r="E892">
        <v>239</v>
      </c>
      <c r="F892">
        <f>Table1[[#This Row],[Sale]]+MAX(0, G891-Table1[[#This Row],[Stock]]-Table1[[#This Row],[Sale]])</f>
        <v>239</v>
      </c>
      <c r="G892">
        <v>1407</v>
      </c>
      <c r="H892">
        <v>1.63</v>
      </c>
      <c r="J892" s="1"/>
    </row>
    <row r="893" spans="2:10" x14ac:dyDescent="0.3">
      <c r="B893" s="1">
        <v>42536</v>
      </c>
      <c r="C893">
        <v>3</v>
      </c>
      <c r="D893">
        <f>WEEKNUM(Table1[[#This Row],[Date]])</f>
        <v>25</v>
      </c>
      <c r="E893">
        <v>377</v>
      </c>
      <c r="F893">
        <f>Table1[[#This Row],[Sale]]+MAX(0, G892-Table1[[#This Row],[Stock]]-Table1[[#This Row],[Sale]])</f>
        <v>377</v>
      </c>
      <c r="G893">
        <v>1182</v>
      </c>
      <c r="H893">
        <v>1.63</v>
      </c>
      <c r="J893" s="1"/>
    </row>
    <row r="894" spans="2:10" x14ac:dyDescent="0.3">
      <c r="B894" s="1">
        <v>42537</v>
      </c>
      <c r="C894">
        <v>3</v>
      </c>
      <c r="D894">
        <f>WEEKNUM(Table1[[#This Row],[Date]])</f>
        <v>25</v>
      </c>
      <c r="E894">
        <v>239</v>
      </c>
      <c r="F894">
        <f>Table1[[#This Row],[Sale]]+MAX(0, G893-Table1[[#This Row],[Stock]]-Table1[[#This Row],[Sale]])</f>
        <v>239</v>
      </c>
      <c r="G894">
        <v>1423</v>
      </c>
      <c r="H894">
        <v>1.69</v>
      </c>
      <c r="J894" s="1"/>
    </row>
    <row r="895" spans="2:10" x14ac:dyDescent="0.3">
      <c r="B895" s="1">
        <v>42538</v>
      </c>
      <c r="C895">
        <v>3</v>
      </c>
      <c r="D895">
        <f>WEEKNUM(Table1[[#This Row],[Date]])</f>
        <v>25</v>
      </c>
      <c r="E895">
        <v>243</v>
      </c>
      <c r="F895">
        <f>Table1[[#This Row],[Sale]]+MAX(0, G894-Table1[[#This Row],[Stock]]-Table1[[#This Row],[Sale]])</f>
        <v>243</v>
      </c>
      <c r="G895">
        <v>1756</v>
      </c>
      <c r="H895">
        <v>1.66</v>
      </c>
      <c r="J895" s="1"/>
    </row>
    <row r="896" spans="2:10" x14ac:dyDescent="0.3">
      <c r="B896" s="1">
        <v>42539</v>
      </c>
      <c r="C896">
        <v>3</v>
      </c>
      <c r="D896">
        <f>WEEKNUM(Table1[[#This Row],[Date]])</f>
        <v>25</v>
      </c>
      <c r="E896">
        <v>438</v>
      </c>
      <c r="F896">
        <f>Table1[[#This Row],[Sale]]+MAX(0, G895-Table1[[#This Row],[Stock]]-Table1[[#This Row],[Sale]])</f>
        <v>438</v>
      </c>
      <c r="G896">
        <v>1318</v>
      </c>
      <c r="H896">
        <v>1.66</v>
      </c>
      <c r="J896" s="1"/>
    </row>
    <row r="897" spans="2:10" x14ac:dyDescent="0.3">
      <c r="B897" s="1">
        <v>42540</v>
      </c>
      <c r="C897">
        <v>3</v>
      </c>
      <c r="D897">
        <f>WEEKNUM(Table1[[#This Row],[Date]])</f>
        <v>26</v>
      </c>
      <c r="E897">
        <v>334</v>
      </c>
      <c r="F897">
        <f>Table1[[#This Row],[Sale]]+MAX(0, G896-Table1[[#This Row],[Stock]]-Table1[[#This Row],[Sale]])</f>
        <v>334</v>
      </c>
      <c r="G897">
        <v>985</v>
      </c>
      <c r="H897">
        <v>1.68</v>
      </c>
      <c r="J897" s="1"/>
    </row>
    <row r="898" spans="2:10" x14ac:dyDescent="0.3">
      <c r="B898" s="1">
        <v>42541</v>
      </c>
      <c r="C898">
        <v>3</v>
      </c>
      <c r="D898">
        <f>WEEKNUM(Table1[[#This Row],[Date]])</f>
        <v>26</v>
      </c>
      <c r="E898">
        <v>149</v>
      </c>
      <c r="F898">
        <f>Table1[[#This Row],[Sale]]+MAX(0, G897-Table1[[#This Row],[Stock]]-Table1[[#This Row],[Sale]])</f>
        <v>149</v>
      </c>
      <c r="G898">
        <v>836</v>
      </c>
      <c r="H898">
        <v>2.59</v>
      </c>
      <c r="J898" s="1"/>
    </row>
    <row r="899" spans="2:10" x14ac:dyDescent="0.3">
      <c r="B899" s="1">
        <v>42542</v>
      </c>
      <c r="C899">
        <v>3</v>
      </c>
      <c r="D899">
        <f>WEEKNUM(Table1[[#This Row],[Date]])</f>
        <v>26</v>
      </c>
      <c r="E899">
        <v>32</v>
      </c>
      <c r="F899">
        <f>Table1[[#This Row],[Sale]]+MAX(0, G898-Table1[[#This Row],[Stock]]-Table1[[#This Row],[Sale]])</f>
        <v>33</v>
      </c>
      <c r="G899">
        <v>803</v>
      </c>
      <c r="H899">
        <v>2.59</v>
      </c>
      <c r="J899" s="1"/>
    </row>
    <row r="900" spans="2:10" x14ac:dyDescent="0.3">
      <c r="B900" s="1">
        <v>42543</v>
      </c>
      <c r="C900">
        <v>3</v>
      </c>
      <c r="D900">
        <f>WEEKNUM(Table1[[#This Row],[Date]])</f>
        <v>26</v>
      </c>
      <c r="E900">
        <v>39</v>
      </c>
      <c r="F900">
        <f>Table1[[#This Row],[Sale]]+MAX(0, G899-Table1[[#This Row],[Stock]]-Table1[[#This Row],[Sale]])</f>
        <v>39</v>
      </c>
      <c r="G900">
        <v>2204</v>
      </c>
      <c r="H900">
        <v>2.59</v>
      </c>
      <c r="J900" s="1"/>
    </row>
    <row r="901" spans="2:10" x14ac:dyDescent="0.3">
      <c r="B901" s="1">
        <v>42544</v>
      </c>
      <c r="C901">
        <v>3</v>
      </c>
      <c r="D901">
        <f>WEEKNUM(Table1[[#This Row],[Date]])</f>
        <v>26</v>
      </c>
      <c r="E901">
        <v>42</v>
      </c>
      <c r="F901">
        <f>Table1[[#This Row],[Sale]]+MAX(0, G900-Table1[[#This Row],[Stock]]-Table1[[#This Row],[Sale]])</f>
        <v>42</v>
      </c>
      <c r="G901">
        <v>2738</v>
      </c>
      <c r="H901">
        <v>2.59</v>
      </c>
      <c r="J901" s="1"/>
    </row>
    <row r="902" spans="2:10" x14ac:dyDescent="0.3">
      <c r="B902" s="1">
        <v>42545</v>
      </c>
      <c r="C902">
        <v>3</v>
      </c>
      <c r="D902">
        <f>WEEKNUM(Table1[[#This Row],[Date]])</f>
        <v>26</v>
      </c>
      <c r="E902">
        <v>64</v>
      </c>
      <c r="F902">
        <f>Table1[[#This Row],[Sale]]+MAX(0, G901-Table1[[#This Row],[Stock]]-Table1[[#This Row],[Sale]])</f>
        <v>64</v>
      </c>
      <c r="G902">
        <v>2674</v>
      </c>
      <c r="H902">
        <v>2.39</v>
      </c>
      <c r="J902" s="1"/>
    </row>
    <row r="903" spans="2:10" x14ac:dyDescent="0.3">
      <c r="B903" s="1">
        <v>42546</v>
      </c>
      <c r="C903">
        <v>3</v>
      </c>
      <c r="D903">
        <f>WEEKNUM(Table1[[#This Row],[Date]])</f>
        <v>26</v>
      </c>
      <c r="E903">
        <v>170</v>
      </c>
      <c r="F903">
        <f>Table1[[#This Row],[Sale]]+MAX(0, G902-Table1[[#This Row],[Stock]]-Table1[[#This Row],[Sale]])</f>
        <v>170</v>
      </c>
      <c r="G903">
        <v>2504</v>
      </c>
      <c r="H903">
        <v>2.39</v>
      </c>
      <c r="J903" s="1"/>
    </row>
    <row r="904" spans="2:10" x14ac:dyDescent="0.3">
      <c r="B904" s="1">
        <v>42547</v>
      </c>
      <c r="C904">
        <v>3</v>
      </c>
      <c r="D904">
        <f>WEEKNUM(Table1[[#This Row],[Date]])</f>
        <v>27</v>
      </c>
      <c r="E904">
        <v>132</v>
      </c>
      <c r="F904">
        <f>Table1[[#This Row],[Sale]]+MAX(0, G903-Table1[[#This Row],[Stock]]-Table1[[#This Row],[Sale]])</f>
        <v>132</v>
      </c>
      <c r="G904">
        <v>2372</v>
      </c>
      <c r="H904">
        <v>2.39</v>
      </c>
      <c r="J904" s="1"/>
    </row>
    <row r="905" spans="2:10" x14ac:dyDescent="0.3">
      <c r="B905" s="1">
        <v>42548</v>
      </c>
      <c r="C905">
        <v>3</v>
      </c>
      <c r="D905">
        <f>WEEKNUM(Table1[[#This Row],[Date]])</f>
        <v>27</v>
      </c>
      <c r="E905">
        <v>123</v>
      </c>
      <c r="F905">
        <f>Table1[[#This Row],[Sale]]+MAX(0, G904-Table1[[#This Row],[Stock]]-Table1[[#This Row],[Sale]])</f>
        <v>123</v>
      </c>
      <c r="G905">
        <v>2249</v>
      </c>
      <c r="H905">
        <v>2.39</v>
      </c>
      <c r="J905" s="1"/>
    </row>
    <row r="906" spans="2:10" x14ac:dyDescent="0.3">
      <c r="B906" s="1">
        <v>42549</v>
      </c>
      <c r="C906">
        <v>3</v>
      </c>
      <c r="D906">
        <f>WEEKNUM(Table1[[#This Row],[Date]])</f>
        <v>27</v>
      </c>
      <c r="E906">
        <v>78</v>
      </c>
      <c r="F906">
        <f>Table1[[#This Row],[Sale]]+MAX(0, G905-Table1[[#This Row],[Stock]]-Table1[[#This Row],[Sale]])</f>
        <v>78</v>
      </c>
      <c r="G906">
        <v>2171</v>
      </c>
      <c r="H906">
        <v>2.39</v>
      </c>
      <c r="J906" s="1"/>
    </row>
    <row r="907" spans="2:10" x14ac:dyDescent="0.3">
      <c r="B907" s="1">
        <v>42550</v>
      </c>
      <c r="C907">
        <v>3</v>
      </c>
      <c r="D907">
        <f>WEEKNUM(Table1[[#This Row],[Date]])</f>
        <v>27</v>
      </c>
      <c r="E907">
        <v>130</v>
      </c>
      <c r="F907">
        <f>Table1[[#This Row],[Sale]]+MAX(0, G906-Table1[[#This Row],[Stock]]-Table1[[#This Row],[Sale]])</f>
        <v>130</v>
      </c>
      <c r="G907">
        <v>2041</v>
      </c>
      <c r="H907">
        <v>2.39</v>
      </c>
      <c r="J907" s="1"/>
    </row>
    <row r="908" spans="2:10" x14ac:dyDescent="0.3">
      <c r="B908" s="1">
        <v>42551</v>
      </c>
      <c r="C908">
        <v>3</v>
      </c>
      <c r="D908">
        <f>WEEKNUM(Table1[[#This Row],[Date]])</f>
        <v>27</v>
      </c>
      <c r="E908">
        <v>141</v>
      </c>
      <c r="F908">
        <f>Table1[[#This Row],[Sale]]+MAX(0, G907-Table1[[#This Row],[Stock]]-Table1[[#This Row],[Sale]])</f>
        <v>141</v>
      </c>
      <c r="G908">
        <v>1900</v>
      </c>
      <c r="H908">
        <v>2.39</v>
      </c>
      <c r="J908" s="1"/>
    </row>
    <row r="909" spans="2:10" x14ac:dyDescent="0.3">
      <c r="B909" s="1">
        <v>42552</v>
      </c>
      <c r="C909">
        <v>3</v>
      </c>
      <c r="D909">
        <f>WEEKNUM(Table1[[#This Row],[Date]])</f>
        <v>27</v>
      </c>
      <c r="E909">
        <v>247</v>
      </c>
      <c r="F909">
        <f>Table1[[#This Row],[Sale]]+MAX(0, G908-Table1[[#This Row],[Stock]]-Table1[[#This Row],[Sale]])</f>
        <v>247</v>
      </c>
      <c r="G909">
        <v>1653</v>
      </c>
      <c r="H909">
        <v>2.39</v>
      </c>
      <c r="J909" s="1"/>
    </row>
    <row r="910" spans="2:10" x14ac:dyDescent="0.3">
      <c r="B910" s="1">
        <v>42553</v>
      </c>
      <c r="C910">
        <v>3</v>
      </c>
      <c r="D910">
        <f>WEEKNUM(Table1[[#This Row],[Date]])</f>
        <v>27</v>
      </c>
      <c r="E910">
        <v>322</v>
      </c>
      <c r="F910">
        <f>Table1[[#This Row],[Sale]]+MAX(0, G909-Table1[[#This Row],[Stock]]-Table1[[#This Row],[Sale]])</f>
        <v>322</v>
      </c>
      <c r="G910">
        <v>1331</v>
      </c>
      <c r="H910">
        <v>2.39</v>
      </c>
      <c r="J910" s="1"/>
    </row>
    <row r="911" spans="2:10" x14ac:dyDescent="0.3">
      <c r="B911" s="1">
        <v>42554</v>
      </c>
      <c r="C911">
        <v>3</v>
      </c>
      <c r="D911">
        <f>WEEKNUM(Table1[[#This Row],[Date]])</f>
        <v>28</v>
      </c>
      <c r="E911">
        <v>196</v>
      </c>
      <c r="F911">
        <f>Table1[[#This Row],[Sale]]+MAX(0, G910-Table1[[#This Row],[Stock]]-Table1[[#This Row],[Sale]])</f>
        <v>196</v>
      </c>
      <c r="G911">
        <v>1135</v>
      </c>
      <c r="H911">
        <v>2.39</v>
      </c>
      <c r="J911" s="1"/>
    </row>
    <row r="912" spans="2:10" x14ac:dyDescent="0.3">
      <c r="B912" s="1">
        <v>42555</v>
      </c>
      <c r="C912">
        <v>3</v>
      </c>
      <c r="D912">
        <f>WEEKNUM(Table1[[#This Row],[Date]])</f>
        <v>28</v>
      </c>
      <c r="E912">
        <v>172</v>
      </c>
      <c r="F912">
        <f>Table1[[#This Row],[Sale]]+MAX(0, G911-Table1[[#This Row],[Stock]]-Table1[[#This Row],[Sale]])</f>
        <v>172</v>
      </c>
      <c r="G912">
        <v>963</v>
      </c>
      <c r="H912">
        <v>2.39</v>
      </c>
      <c r="J912" s="1"/>
    </row>
    <row r="913" spans="2:10" x14ac:dyDescent="0.3">
      <c r="B913" s="1">
        <v>42556</v>
      </c>
      <c r="C913">
        <v>3</v>
      </c>
      <c r="D913">
        <f>WEEKNUM(Table1[[#This Row],[Date]])</f>
        <v>28</v>
      </c>
      <c r="E913">
        <v>218</v>
      </c>
      <c r="F913">
        <f>Table1[[#This Row],[Sale]]+MAX(0, G912-Table1[[#This Row],[Stock]]-Table1[[#This Row],[Sale]])</f>
        <v>218</v>
      </c>
      <c r="G913">
        <v>1413</v>
      </c>
      <c r="H913">
        <v>2.39</v>
      </c>
      <c r="J913" s="1"/>
    </row>
    <row r="914" spans="2:10" x14ac:dyDescent="0.3">
      <c r="B914" s="1">
        <v>42557</v>
      </c>
      <c r="C914">
        <v>3</v>
      </c>
      <c r="D914">
        <f>WEEKNUM(Table1[[#This Row],[Date]])</f>
        <v>28</v>
      </c>
      <c r="E914">
        <v>216</v>
      </c>
      <c r="F914">
        <f>Table1[[#This Row],[Sale]]+MAX(0, G913-Table1[[#This Row],[Stock]]-Table1[[#This Row],[Sale]])</f>
        <v>216</v>
      </c>
      <c r="G914">
        <v>1965</v>
      </c>
      <c r="H914">
        <v>2.39</v>
      </c>
      <c r="J914" s="1"/>
    </row>
    <row r="915" spans="2:10" x14ac:dyDescent="0.3">
      <c r="B915" s="1">
        <v>42558</v>
      </c>
      <c r="C915">
        <v>3</v>
      </c>
      <c r="D915">
        <f>WEEKNUM(Table1[[#This Row],[Date]])</f>
        <v>28</v>
      </c>
      <c r="E915">
        <v>179</v>
      </c>
      <c r="F915">
        <f>Table1[[#This Row],[Sale]]+MAX(0, G914-Table1[[#This Row],[Stock]]-Table1[[#This Row],[Sale]])</f>
        <v>179</v>
      </c>
      <c r="G915">
        <v>1882</v>
      </c>
      <c r="H915">
        <v>2.39</v>
      </c>
      <c r="J915" s="1"/>
    </row>
    <row r="916" spans="2:10" x14ac:dyDescent="0.3">
      <c r="B916" s="1">
        <v>42559</v>
      </c>
      <c r="C916">
        <v>3</v>
      </c>
      <c r="D916">
        <f>WEEKNUM(Table1[[#This Row],[Date]])</f>
        <v>28</v>
      </c>
      <c r="E916">
        <v>32</v>
      </c>
      <c r="F916">
        <f>Table1[[#This Row],[Sale]]+MAX(0, G915-Table1[[#This Row],[Stock]]-Table1[[#This Row],[Sale]])</f>
        <v>32</v>
      </c>
      <c r="G916">
        <v>2234</v>
      </c>
      <c r="H916">
        <v>2.39</v>
      </c>
      <c r="J916" s="1"/>
    </row>
    <row r="917" spans="2:10" x14ac:dyDescent="0.3">
      <c r="B917" s="1">
        <v>42560</v>
      </c>
      <c r="C917">
        <v>3</v>
      </c>
      <c r="D917">
        <f>WEEKNUM(Table1[[#This Row],[Date]])</f>
        <v>28</v>
      </c>
      <c r="E917">
        <v>95</v>
      </c>
      <c r="F917">
        <f>Table1[[#This Row],[Sale]]+MAX(0, G916-Table1[[#This Row],[Stock]]-Table1[[#This Row],[Sale]])</f>
        <v>95</v>
      </c>
      <c r="G917">
        <v>2139</v>
      </c>
      <c r="H917">
        <v>2.39</v>
      </c>
      <c r="J917" s="1"/>
    </row>
    <row r="918" spans="2:10" x14ac:dyDescent="0.3">
      <c r="B918" s="1">
        <v>42561</v>
      </c>
      <c r="C918">
        <v>3</v>
      </c>
      <c r="D918">
        <f>WEEKNUM(Table1[[#This Row],[Date]])</f>
        <v>29</v>
      </c>
      <c r="E918">
        <v>78</v>
      </c>
      <c r="F918">
        <f>Table1[[#This Row],[Sale]]+MAX(0, G917-Table1[[#This Row],[Stock]]-Table1[[#This Row],[Sale]])</f>
        <v>78</v>
      </c>
      <c r="G918">
        <v>2061</v>
      </c>
      <c r="H918">
        <v>2.39</v>
      </c>
      <c r="J918" s="1"/>
    </row>
    <row r="919" spans="2:10" x14ac:dyDescent="0.3">
      <c r="B919" s="1">
        <v>42562</v>
      </c>
      <c r="C919">
        <v>3</v>
      </c>
      <c r="D919">
        <f>WEEKNUM(Table1[[#This Row],[Date]])</f>
        <v>29</v>
      </c>
      <c r="E919">
        <v>122</v>
      </c>
      <c r="F919">
        <f>Table1[[#This Row],[Sale]]+MAX(0, G918-Table1[[#This Row],[Stock]]-Table1[[#This Row],[Sale]])</f>
        <v>122</v>
      </c>
      <c r="G919">
        <v>1939</v>
      </c>
      <c r="H919">
        <v>2.39</v>
      </c>
      <c r="J919" s="1"/>
    </row>
    <row r="920" spans="2:10" x14ac:dyDescent="0.3">
      <c r="B920" s="1">
        <v>42563</v>
      </c>
      <c r="C920">
        <v>3</v>
      </c>
      <c r="D920">
        <f>WEEKNUM(Table1[[#This Row],[Date]])</f>
        <v>29</v>
      </c>
      <c r="E920">
        <v>164</v>
      </c>
      <c r="F920">
        <f>Table1[[#This Row],[Sale]]+MAX(0, G919-Table1[[#This Row],[Stock]]-Table1[[#This Row],[Sale]])</f>
        <v>164</v>
      </c>
      <c r="G920">
        <v>1967</v>
      </c>
      <c r="H920">
        <v>1.89</v>
      </c>
      <c r="J920" s="1"/>
    </row>
    <row r="921" spans="2:10" x14ac:dyDescent="0.3">
      <c r="B921" s="1">
        <v>42564</v>
      </c>
      <c r="C921">
        <v>3</v>
      </c>
      <c r="D921">
        <f>WEEKNUM(Table1[[#This Row],[Date]])</f>
        <v>29</v>
      </c>
      <c r="E921">
        <v>288</v>
      </c>
      <c r="F921">
        <f>Table1[[#This Row],[Sale]]+MAX(0, G920-Table1[[#This Row],[Stock]]-Table1[[#This Row],[Sale]])</f>
        <v>297</v>
      </c>
      <c r="G921">
        <v>1670</v>
      </c>
      <c r="H921">
        <v>1.89</v>
      </c>
      <c r="J921" s="1"/>
    </row>
    <row r="922" spans="2:10" x14ac:dyDescent="0.3">
      <c r="B922" s="1">
        <v>42565</v>
      </c>
      <c r="C922">
        <v>3</v>
      </c>
      <c r="D922">
        <f>WEEKNUM(Table1[[#This Row],[Date]])</f>
        <v>29</v>
      </c>
      <c r="E922">
        <v>138</v>
      </c>
      <c r="F922">
        <f>Table1[[#This Row],[Sale]]+MAX(0, G921-Table1[[#This Row],[Stock]]-Table1[[#This Row],[Sale]])</f>
        <v>138</v>
      </c>
      <c r="G922">
        <v>1532</v>
      </c>
      <c r="H922">
        <v>1.89</v>
      </c>
      <c r="J922" s="1"/>
    </row>
    <row r="923" spans="2:10" x14ac:dyDescent="0.3">
      <c r="B923" s="1">
        <v>42566</v>
      </c>
      <c r="C923">
        <v>3</v>
      </c>
      <c r="D923">
        <f>WEEKNUM(Table1[[#This Row],[Date]])</f>
        <v>29</v>
      </c>
      <c r="E923">
        <v>189</v>
      </c>
      <c r="F923">
        <f>Table1[[#This Row],[Sale]]+MAX(0, G922-Table1[[#This Row],[Stock]]-Table1[[#This Row],[Sale]])</f>
        <v>189</v>
      </c>
      <c r="G923">
        <v>1343</v>
      </c>
      <c r="H923">
        <v>1.89</v>
      </c>
      <c r="J923" s="1"/>
    </row>
    <row r="924" spans="2:10" x14ac:dyDescent="0.3">
      <c r="B924" s="1">
        <v>42567</v>
      </c>
      <c r="C924">
        <v>3</v>
      </c>
      <c r="D924">
        <f>WEEKNUM(Table1[[#This Row],[Date]])</f>
        <v>29</v>
      </c>
      <c r="E924">
        <v>321</v>
      </c>
      <c r="F924">
        <f>Table1[[#This Row],[Sale]]+MAX(0, G923-Table1[[#This Row],[Stock]]-Table1[[#This Row],[Sale]])</f>
        <v>321</v>
      </c>
      <c r="G924">
        <v>1022</v>
      </c>
      <c r="H924">
        <v>1.89</v>
      </c>
      <c r="J924" s="1"/>
    </row>
    <row r="925" spans="2:10" x14ac:dyDescent="0.3">
      <c r="B925" s="1">
        <v>42568</v>
      </c>
      <c r="C925">
        <v>3</v>
      </c>
      <c r="D925">
        <f>WEEKNUM(Table1[[#This Row],[Date]])</f>
        <v>30</v>
      </c>
      <c r="E925">
        <v>209</v>
      </c>
      <c r="F925">
        <f>Table1[[#This Row],[Sale]]+MAX(0, G924-Table1[[#This Row],[Stock]]-Table1[[#This Row],[Sale]])</f>
        <v>209</v>
      </c>
      <c r="G925">
        <v>813</v>
      </c>
      <c r="H925">
        <v>1.89</v>
      </c>
      <c r="J925" s="1"/>
    </row>
    <row r="926" spans="2:10" x14ac:dyDescent="0.3">
      <c r="B926" s="1">
        <v>42569</v>
      </c>
      <c r="C926">
        <v>3</v>
      </c>
      <c r="D926">
        <f>WEEKNUM(Table1[[#This Row],[Date]])</f>
        <v>30</v>
      </c>
      <c r="E926">
        <v>161</v>
      </c>
      <c r="F926">
        <f>Table1[[#This Row],[Sale]]+MAX(0, G925-Table1[[#This Row],[Stock]]-Table1[[#This Row],[Sale]])</f>
        <v>161</v>
      </c>
      <c r="G926">
        <v>1420</v>
      </c>
      <c r="H926">
        <v>1.89</v>
      </c>
      <c r="J926" s="1"/>
    </row>
    <row r="927" spans="2:10" x14ac:dyDescent="0.3">
      <c r="B927" s="1">
        <v>42570</v>
      </c>
      <c r="C927">
        <v>3</v>
      </c>
      <c r="D927">
        <f>WEEKNUM(Table1[[#This Row],[Date]])</f>
        <v>30</v>
      </c>
      <c r="E927">
        <v>157</v>
      </c>
      <c r="F927">
        <f>Table1[[#This Row],[Sale]]+MAX(0, G926-Table1[[#This Row],[Stock]]-Table1[[#This Row],[Sale]])</f>
        <v>157</v>
      </c>
      <c r="G927">
        <v>1359</v>
      </c>
      <c r="H927">
        <v>1.89</v>
      </c>
      <c r="J927" s="1"/>
    </row>
    <row r="928" spans="2:10" x14ac:dyDescent="0.3">
      <c r="B928" s="1">
        <v>42571</v>
      </c>
      <c r="C928">
        <v>3</v>
      </c>
      <c r="D928">
        <f>WEEKNUM(Table1[[#This Row],[Date]])</f>
        <v>30</v>
      </c>
      <c r="E928">
        <v>283</v>
      </c>
      <c r="F928">
        <f>Table1[[#This Row],[Sale]]+MAX(0, G927-Table1[[#This Row],[Stock]]-Table1[[#This Row],[Sale]])</f>
        <v>284</v>
      </c>
      <c r="G928">
        <v>1075</v>
      </c>
      <c r="H928">
        <v>1.89</v>
      </c>
      <c r="J928" s="1"/>
    </row>
    <row r="929" spans="2:10" x14ac:dyDescent="0.3">
      <c r="B929" s="1">
        <v>42572</v>
      </c>
      <c r="C929">
        <v>3</v>
      </c>
      <c r="D929">
        <f>WEEKNUM(Table1[[#This Row],[Date]])</f>
        <v>30</v>
      </c>
      <c r="E929">
        <v>60</v>
      </c>
      <c r="F929">
        <f>Table1[[#This Row],[Sale]]+MAX(0, G928-Table1[[#This Row],[Stock]]-Table1[[#This Row],[Sale]])</f>
        <v>60</v>
      </c>
      <c r="G929">
        <v>1015</v>
      </c>
      <c r="H929">
        <v>2.39</v>
      </c>
      <c r="J929" s="1"/>
    </row>
    <row r="930" spans="2:10" x14ac:dyDescent="0.3">
      <c r="B930" s="1">
        <v>42573</v>
      </c>
      <c r="C930">
        <v>3</v>
      </c>
      <c r="D930">
        <f>WEEKNUM(Table1[[#This Row],[Date]])</f>
        <v>30</v>
      </c>
      <c r="E930">
        <v>98</v>
      </c>
      <c r="F930">
        <f>Table1[[#This Row],[Sale]]+MAX(0, G929-Table1[[#This Row],[Stock]]-Table1[[#This Row],[Sale]])</f>
        <v>98</v>
      </c>
      <c r="G930">
        <v>917</v>
      </c>
      <c r="H930">
        <v>2.39</v>
      </c>
      <c r="J930" s="1"/>
    </row>
    <row r="931" spans="2:10" x14ac:dyDescent="0.3">
      <c r="B931" s="1">
        <v>42574</v>
      </c>
      <c r="C931">
        <v>3</v>
      </c>
      <c r="D931">
        <f>WEEKNUM(Table1[[#This Row],[Date]])</f>
        <v>30</v>
      </c>
      <c r="E931">
        <v>133</v>
      </c>
      <c r="F931">
        <f>Table1[[#This Row],[Sale]]+MAX(0, G930-Table1[[#This Row],[Stock]]-Table1[[#This Row],[Sale]])</f>
        <v>133</v>
      </c>
      <c r="G931">
        <v>1550</v>
      </c>
      <c r="H931">
        <v>2.39</v>
      </c>
      <c r="J931" s="1"/>
    </row>
    <row r="932" spans="2:10" x14ac:dyDescent="0.3">
      <c r="B932" s="1">
        <v>42575</v>
      </c>
      <c r="C932">
        <v>3</v>
      </c>
      <c r="D932">
        <f>WEEKNUM(Table1[[#This Row],[Date]])</f>
        <v>31</v>
      </c>
      <c r="E932">
        <v>130</v>
      </c>
      <c r="F932">
        <f>Table1[[#This Row],[Sale]]+MAX(0, G931-Table1[[#This Row],[Stock]]-Table1[[#This Row],[Sale]])</f>
        <v>130</v>
      </c>
      <c r="G932">
        <v>1420</v>
      </c>
      <c r="H932">
        <v>2.39</v>
      </c>
      <c r="J932" s="1"/>
    </row>
    <row r="933" spans="2:10" x14ac:dyDescent="0.3">
      <c r="B933" s="1">
        <v>42576</v>
      </c>
      <c r="C933">
        <v>3</v>
      </c>
      <c r="D933">
        <f>WEEKNUM(Table1[[#This Row],[Date]])</f>
        <v>31</v>
      </c>
      <c r="E933">
        <v>62</v>
      </c>
      <c r="F933">
        <f>Table1[[#This Row],[Sale]]+MAX(0, G932-Table1[[#This Row],[Stock]]-Table1[[#This Row],[Sale]])</f>
        <v>62</v>
      </c>
      <c r="G933">
        <v>1358</v>
      </c>
      <c r="H933">
        <v>2.39</v>
      </c>
      <c r="J933" s="1"/>
    </row>
    <row r="934" spans="2:10" x14ac:dyDescent="0.3">
      <c r="B934" s="1">
        <v>42577</v>
      </c>
      <c r="C934">
        <v>3</v>
      </c>
      <c r="D934">
        <f>WEEKNUM(Table1[[#This Row],[Date]])</f>
        <v>31</v>
      </c>
      <c r="E934">
        <v>97</v>
      </c>
      <c r="F934">
        <f>Table1[[#This Row],[Sale]]+MAX(0, G933-Table1[[#This Row],[Stock]]-Table1[[#This Row],[Sale]])</f>
        <v>97</v>
      </c>
      <c r="G934">
        <v>2893</v>
      </c>
      <c r="H934">
        <v>2.39</v>
      </c>
      <c r="J934" s="1"/>
    </row>
    <row r="935" spans="2:10" x14ac:dyDescent="0.3">
      <c r="B935" s="1">
        <v>42578</v>
      </c>
      <c r="C935">
        <v>3</v>
      </c>
      <c r="D935">
        <f>WEEKNUM(Table1[[#This Row],[Date]])</f>
        <v>31</v>
      </c>
      <c r="E935">
        <v>98</v>
      </c>
      <c r="F935">
        <f>Table1[[#This Row],[Sale]]+MAX(0, G934-Table1[[#This Row],[Stock]]-Table1[[#This Row],[Sale]])</f>
        <v>98</v>
      </c>
      <c r="G935">
        <v>3179</v>
      </c>
      <c r="H935">
        <v>2.39</v>
      </c>
      <c r="J935" s="1"/>
    </row>
    <row r="936" spans="2:10" x14ac:dyDescent="0.3">
      <c r="B936" s="1">
        <v>42579</v>
      </c>
      <c r="C936">
        <v>3</v>
      </c>
      <c r="D936">
        <f>WEEKNUM(Table1[[#This Row],[Date]])</f>
        <v>31</v>
      </c>
      <c r="E936">
        <v>108</v>
      </c>
      <c r="F936">
        <f>Table1[[#This Row],[Sale]]+MAX(0, G935-Table1[[#This Row],[Stock]]-Table1[[#This Row],[Sale]])</f>
        <v>108</v>
      </c>
      <c r="G936">
        <v>3071</v>
      </c>
      <c r="H936">
        <v>2.39</v>
      </c>
      <c r="J936" s="1"/>
    </row>
    <row r="937" spans="2:10" x14ac:dyDescent="0.3">
      <c r="B937" s="1">
        <v>42580</v>
      </c>
      <c r="C937">
        <v>3</v>
      </c>
      <c r="D937">
        <f>WEEKNUM(Table1[[#This Row],[Date]])</f>
        <v>31</v>
      </c>
      <c r="E937">
        <v>128</v>
      </c>
      <c r="F937">
        <f>Table1[[#This Row],[Sale]]+MAX(0, G936-Table1[[#This Row],[Stock]]-Table1[[#This Row],[Sale]])</f>
        <v>128</v>
      </c>
      <c r="G937">
        <v>4095</v>
      </c>
      <c r="H937">
        <v>2.39</v>
      </c>
      <c r="J937" s="1"/>
    </row>
    <row r="938" spans="2:10" x14ac:dyDescent="0.3">
      <c r="B938" s="1">
        <v>42581</v>
      </c>
      <c r="C938">
        <v>3</v>
      </c>
      <c r="D938">
        <f>WEEKNUM(Table1[[#This Row],[Date]])</f>
        <v>31</v>
      </c>
      <c r="E938">
        <v>270</v>
      </c>
      <c r="F938">
        <f>Table1[[#This Row],[Sale]]+MAX(0, G937-Table1[[#This Row],[Stock]]-Table1[[#This Row],[Sale]])</f>
        <v>270</v>
      </c>
      <c r="G938">
        <v>3825</v>
      </c>
      <c r="H938">
        <v>2.39</v>
      </c>
      <c r="J938" s="1"/>
    </row>
    <row r="939" spans="2:10" x14ac:dyDescent="0.3">
      <c r="B939" s="1">
        <v>42582</v>
      </c>
      <c r="C939">
        <v>3</v>
      </c>
      <c r="D939">
        <f>WEEKNUM(Table1[[#This Row],[Date]])</f>
        <v>32</v>
      </c>
      <c r="E939">
        <v>183</v>
      </c>
      <c r="F939">
        <f>Table1[[#This Row],[Sale]]+MAX(0, G938-Table1[[#This Row],[Stock]]-Table1[[#This Row],[Sale]])</f>
        <v>183</v>
      </c>
      <c r="G939">
        <v>3642</v>
      </c>
      <c r="H939">
        <v>2.39</v>
      </c>
      <c r="J9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8B3-24BC-4A99-9766-1A427ADE4D0E}">
  <sheetPr codeName="Sheet3"/>
  <dimension ref="B2:U147"/>
  <sheetViews>
    <sheetView zoomScaleNormal="100" workbookViewId="0">
      <pane xSplit="1" ySplit="5" topLeftCell="B139" activePane="bottomRight" state="frozen"/>
      <selection pane="topRight" activeCell="B1" sqref="B1"/>
      <selection pane="bottomLeft" activeCell="A6" sqref="A6"/>
      <selection pane="bottomRight" activeCell="N91" sqref="N91"/>
    </sheetView>
  </sheetViews>
  <sheetFormatPr defaultRowHeight="14.4" x14ac:dyDescent="0.3"/>
  <cols>
    <col min="4" max="4" width="17" bestFit="1" customWidth="1"/>
    <col min="5" max="5" width="17.77734375" bestFit="1" customWidth="1"/>
    <col min="8" max="8" width="14" bestFit="1" customWidth="1"/>
    <col min="11" max="11" width="24.109375" bestFit="1" customWidth="1"/>
    <col min="14" max="14" width="20.5546875" bestFit="1" customWidth="1"/>
    <col min="17" max="17" width="10.6640625" bestFit="1" customWidth="1"/>
    <col min="21" max="21" width="12.44140625" bestFit="1" customWidth="1"/>
    <col min="22" max="23" width="23.21875" bestFit="1" customWidth="1"/>
  </cols>
  <sheetData>
    <row r="2" spans="2:21" ht="15.6" x14ac:dyDescent="0.3">
      <c r="E2" s="37" t="s">
        <v>16</v>
      </c>
      <c r="F2" s="37"/>
      <c r="G2" s="37"/>
      <c r="H2" s="38" t="s">
        <v>17</v>
      </c>
      <c r="I2" s="38"/>
      <c r="J2" s="38"/>
      <c r="K2" s="4" t="s">
        <v>18</v>
      </c>
      <c r="L2" s="4"/>
      <c r="M2" s="4"/>
      <c r="N2" s="39" t="s">
        <v>19</v>
      </c>
      <c r="O2" s="39"/>
      <c r="P2" s="39"/>
      <c r="R2" s="24"/>
    </row>
    <row r="3" spans="2:21" ht="15.6" x14ac:dyDescent="0.3">
      <c r="E3" s="5"/>
      <c r="F3" s="5"/>
      <c r="G3" s="5"/>
      <c r="H3" s="5"/>
      <c r="I3" s="5"/>
      <c r="J3" s="5"/>
      <c r="K3" s="23" t="s">
        <v>26</v>
      </c>
      <c r="L3" s="12">
        <v>4</v>
      </c>
      <c r="M3" s="5"/>
      <c r="N3" s="10" t="s">
        <v>11</v>
      </c>
      <c r="O3" s="5">
        <v>0.2</v>
      </c>
      <c r="P3" s="5"/>
      <c r="U3" s="24"/>
    </row>
    <row r="4" spans="2:21" ht="15.6" x14ac:dyDescent="0.3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U4" s="24"/>
    </row>
    <row r="5" spans="2:21" x14ac:dyDescent="0.3">
      <c r="B5" s="3" t="s">
        <v>5</v>
      </c>
      <c r="C5" s="3" t="s">
        <v>21</v>
      </c>
      <c r="D5" s="3" t="s">
        <v>10</v>
      </c>
      <c r="E5" s="6" t="s">
        <v>16</v>
      </c>
      <c r="F5" s="3" t="s">
        <v>8</v>
      </c>
      <c r="G5" s="3" t="s">
        <v>9</v>
      </c>
      <c r="H5" s="7" t="s">
        <v>17</v>
      </c>
      <c r="I5" s="3" t="s">
        <v>8</v>
      </c>
      <c r="J5" s="3" t="s">
        <v>9</v>
      </c>
      <c r="K5" s="8" t="s">
        <v>18</v>
      </c>
      <c r="L5" s="3" t="s">
        <v>8</v>
      </c>
      <c r="M5" s="3" t="s">
        <v>9</v>
      </c>
      <c r="N5" s="9" t="s">
        <v>19</v>
      </c>
      <c r="O5" s="3" t="s">
        <v>8</v>
      </c>
      <c r="P5" s="3" t="s">
        <v>9</v>
      </c>
      <c r="Q5" s="3"/>
      <c r="R5" s="3"/>
    </row>
    <row r="6" spans="2:21" x14ac:dyDescent="0.3">
      <c r="B6" s="14">
        <v>1</v>
      </c>
      <c r="C6" s="23">
        <v>1</v>
      </c>
      <c r="D6">
        <v>222</v>
      </c>
      <c r="N6">
        <v>222</v>
      </c>
      <c r="O6">
        <f t="shared" ref="O6:O37" si="0">D6-N6</f>
        <v>0</v>
      </c>
      <c r="P6">
        <f>ABS(O6)</f>
        <v>0</v>
      </c>
    </row>
    <row r="7" spans="2:21" x14ac:dyDescent="0.3">
      <c r="B7" s="14">
        <v>1</v>
      </c>
      <c r="C7" s="23">
        <v>2</v>
      </c>
      <c r="D7">
        <v>1143</v>
      </c>
      <c r="E7">
        <f>D6</f>
        <v>222</v>
      </c>
      <c r="F7">
        <f>D7-E7</f>
        <v>921</v>
      </c>
      <c r="G7">
        <f t="shared" ref="G7:G38" si="1">ABS(F7)</f>
        <v>921</v>
      </c>
      <c r="N7">
        <f t="shared" ref="N7:N38" si="2">$O$3*D6+(1-$O$3)*N6</f>
        <v>222.00000000000003</v>
      </c>
      <c r="O7">
        <f t="shared" si="0"/>
        <v>921</v>
      </c>
      <c r="P7">
        <f t="shared" ref="P7:P70" si="3">ABS(O7)</f>
        <v>921</v>
      </c>
    </row>
    <row r="8" spans="2:21" x14ac:dyDescent="0.3">
      <c r="B8" s="14">
        <v>1</v>
      </c>
      <c r="C8" s="23">
        <v>3</v>
      </c>
      <c r="D8">
        <v>775</v>
      </c>
      <c r="E8">
        <f t="shared" ref="E8:E71" si="4">D7</f>
        <v>1143</v>
      </c>
      <c r="F8">
        <f t="shared" ref="F8:F71" si="5">D8-E8</f>
        <v>-368</v>
      </c>
      <c r="G8">
        <f t="shared" si="1"/>
        <v>368</v>
      </c>
      <c r="N8">
        <f t="shared" si="2"/>
        <v>406.20000000000005</v>
      </c>
      <c r="O8">
        <f t="shared" si="0"/>
        <v>368.79999999999995</v>
      </c>
      <c r="P8">
        <f t="shared" si="3"/>
        <v>368.79999999999995</v>
      </c>
    </row>
    <row r="9" spans="2:21" x14ac:dyDescent="0.3">
      <c r="B9" s="14">
        <v>1</v>
      </c>
      <c r="C9" s="23">
        <v>4</v>
      </c>
      <c r="D9">
        <v>869</v>
      </c>
      <c r="E9">
        <f t="shared" si="4"/>
        <v>775</v>
      </c>
      <c r="F9">
        <f t="shared" si="5"/>
        <v>94</v>
      </c>
      <c r="G9">
        <f t="shared" si="1"/>
        <v>94</v>
      </c>
      <c r="N9">
        <f t="shared" si="2"/>
        <v>479.96000000000004</v>
      </c>
      <c r="O9">
        <f t="shared" si="0"/>
        <v>389.03999999999996</v>
      </c>
      <c r="P9">
        <f t="shared" si="3"/>
        <v>389.03999999999996</v>
      </c>
    </row>
    <row r="10" spans="2:21" x14ac:dyDescent="0.3">
      <c r="B10" s="14">
        <v>1</v>
      </c>
      <c r="C10" s="23">
        <v>5</v>
      </c>
      <c r="D10">
        <v>1451</v>
      </c>
      <c r="E10">
        <f t="shared" si="4"/>
        <v>869</v>
      </c>
      <c r="F10">
        <f t="shared" si="5"/>
        <v>582</v>
      </c>
      <c r="G10">
        <f t="shared" si="1"/>
        <v>582</v>
      </c>
      <c r="H10">
        <f>AVERAGE($D$6:D9)</f>
        <v>752.25</v>
      </c>
      <c r="I10">
        <f t="shared" ref="I10:I41" si="6">D10-H10</f>
        <v>698.75</v>
      </c>
      <c r="J10">
        <f>ABS(I10)</f>
        <v>698.75</v>
      </c>
      <c r="K10">
        <f t="shared" ref="K10:K41" si="7">AVERAGE(D6:D9)</f>
        <v>752.25</v>
      </c>
      <c r="L10">
        <f t="shared" ref="L10:L41" si="8">D10-K10</f>
        <v>698.75</v>
      </c>
      <c r="M10">
        <f>ABS(L10)</f>
        <v>698.75</v>
      </c>
      <c r="N10">
        <f t="shared" si="2"/>
        <v>557.76800000000003</v>
      </c>
      <c r="O10">
        <f t="shared" si="0"/>
        <v>893.23199999999997</v>
      </c>
      <c r="P10">
        <f t="shared" si="3"/>
        <v>893.23199999999997</v>
      </c>
    </row>
    <row r="11" spans="2:21" x14ac:dyDescent="0.3">
      <c r="B11" s="14">
        <v>1</v>
      </c>
      <c r="C11" s="23">
        <v>6</v>
      </c>
      <c r="D11">
        <v>684</v>
      </c>
      <c r="E11">
        <f t="shared" si="4"/>
        <v>1451</v>
      </c>
      <c r="F11">
        <f t="shared" si="5"/>
        <v>-767</v>
      </c>
      <c r="G11">
        <f t="shared" si="1"/>
        <v>767</v>
      </c>
      <c r="H11">
        <f>AVERAGE($D$6:D10)</f>
        <v>892</v>
      </c>
      <c r="I11">
        <f t="shared" si="6"/>
        <v>-208</v>
      </c>
      <c r="J11">
        <f t="shared" ref="J11:J74" si="9">ABS(I11)</f>
        <v>208</v>
      </c>
      <c r="K11">
        <f t="shared" si="7"/>
        <v>1059.5</v>
      </c>
      <c r="L11">
        <f t="shared" si="8"/>
        <v>-375.5</v>
      </c>
      <c r="M11">
        <f t="shared" ref="M11:M74" si="10">ABS(L11)</f>
        <v>375.5</v>
      </c>
      <c r="N11">
        <f t="shared" si="2"/>
        <v>736.41440000000011</v>
      </c>
      <c r="O11">
        <f t="shared" si="0"/>
        <v>-52.414400000000114</v>
      </c>
      <c r="P11">
        <f t="shared" si="3"/>
        <v>52.414400000000114</v>
      </c>
    </row>
    <row r="12" spans="2:21" x14ac:dyDescent="0.3">
      <c r="B12" s="14">
        <v>1</v>
      </c>
      <c r="C12" s="23">
        <v>7</v>
      </c>
      <c r="D12">
        <v>329</v>
      </c>
      <c r="E12">
        <f t="shared" si="4"/>
        <v>684</v>
      </c>
      <c r="F12">
        <f t="shared" si="5"/>
        <v>-355</v>
      </c>
      <c r="G12">
        <f t="shared" si="1"/>
        <v>355</v>
      </c>
      <c r="H12">
        <f>AVERAGE($D$6:D11)</f>
        <v>857.33333333333337</v>
      </c>
      <c r="I12">
        <f t="shared" si="6"/>
        <v>-528.33333333333337</v>
      </c>
      <c r="J12">
        <f t="shared" si="9"/>
        <v>528.33333333333337</v>
      </c>
      <c r="K12">
        <f t="shared" si="7"/>
        <v>944.75</v>
      </c>
      <c r="L12">
        <f t="shared" si="8"/>
        <v>-615.75</v>
      </c>
      <c r="M12">
        <f t="shared" si="10"/>
        <v>615.75</v>
      </c>
      <c r="N12">
        <f t="shared" si="2"/>
        <v>725.93152000000009</v>
      </c>
      <c r="O12">
        <f t="shared" si="0"/>
        <v>-396.93152000000009</v>
      </c>
      <c r="P12">
        <f t="shared" si="3"/>
        <v>396.93152000000009</v>
      </c>
    </row>
    <row r="13" spans="2:21" x14ac:dyDescent="0.3">
      <c r="B13" s="14">
        <v>1</v>
      </c>
      <c r="C13" s="23">
        <v>8</v>
      </c>
      <c r="D13">
        <v>369</v>
      </c>
      <c r="E13">
        <f t="shared" si="4"/>
        <v>329</v>
      </c>
      <c r="F13">
        <f t="shared" si="5"/>
        <v>40</v>
      </c>
      <c r="G13">
        <f t="shared" si="1"/>
        <v>40</v>
      </c>
      <c r="H13">
        <f>AVERAGE($D$6:D12)</f>
        <v>781.85714285714289</v>
      </c>
      <c r="I13">
        <f t="shared" si="6"/>
        <v>-412.85714285714289</v>
      </c>
      <c r="J13">
        <f t="shared" si="9"/>
        <v>412.85714285714289</v>
      </c>
      <c r="K13">
        <f t="shared" si="7"/>
        <v>833.25</v>
      </c>
      <c r="L13">
        <f t="shared" si="8"/>
        <v>-464.25</v>
      </c>
      <c r="M13">
        <f t="shared" si="10"/>
        <v>464.25</v>
      </c>
      <c r="N13">
        <f t="shared" si="2"/>
        <v>646.5452160000001</v>
      </c>
      <c r="O13">
        <f t="shared" si="0"/>
        <v>-277.5452160000001</v>
      </c>
      <c r="P13">
        <f t="shared" si="3"/>
        <v>277.5452160000001</v>
      </c>
    </row>
    <row r="14" spans="2:21" x14ac:dyDescent="0.3">
      <c r="B14" s="14">
        <v>1</v>
      </c>
      <c r="C14" s="23">
        <v>9</v>
      </c>
      <c r="D14">
        <v>362</v>
      </c>
      <c r="E14">
        <f t="shared" si="4"/>
        <v>369</v>
      </c>
      <c r="F14">
        <f t="shared" si="5"/>
        <v>-7</v>
      </c>
      <c r="G14">
        <f t="shared" si="1"/>
        <v>7</v>
      </c>
      <c r="H14">
        <f>AVERAGE($D$6:D13)</f>
        <v>730.25</v>
      </c>
      <c r="I14">
        <f t="shared" si="6"/>
        <v>-368.25</v>
      </c>
      <c r="J14">
        <f t="shared" si="9"/>
        <v>368.25</v>
      </c>
      <c r="K14">
        <f t="shared" si="7"/>
        <v>708.25</v>
      </c>
      <c r="L14">
        <f t="shared" si="8"/>
        <v>-346.25</v>
      </c>
      <c r="M14">
        <f t="shared" si="10"/>
        <v>346.25</v>
      </c>
      <c r="N14">
        <f t="shared" si="2"/>
        <v>591.03617280000003</v>
      </c>
      <c r="O14">
        <f t="shared" si="0"/>
        <v>-229.03617280000003</v>
      </c>
      <c r="P14">
        <f t="shared" si="3"/>
        <v>229.03617280000003</v>
      </c>
    </row>
    <row r="15" spans="2:21" x14ac:dyDescent="0.3">
      <c r="B15" s="14">
        <v>1</v>
      </c>
      <c r="C15" s="23">
        <v>10</v>
      </c>
      <c r="D15">
        <v>482</v>
      </c>
      <c r="E15">
        <f t="shared" si="4"/>
        <v>362</v>
      </c>
      <c r="F15">
        <f t="shared" si="5"/>
        <v>120</v>
      </c>
      <c r="G15">
        <f t="shared" si="1"/>
        <v>120</v>
      </c>
      <c r="H15">
        <f>AVERAGE($D$6:D14)</f>
        <v>689.33333333333337</v>
      </c>
      <c r="I15">
        <f t="shared" si="6"/>
        <v>-207.33333333333337</v>
      </c>
      <c r="J15">
        <f t="shared" si="9"/>
        <v>207.33333333333337</v>
      </c>
      <c r="K15">
        <f t="shared" si="7"/>
        <v>436</v>
      </c>
      <c r="L15">
        <f t="shared" si="8"/>
        <v>46</v>
      </c>
      <c r="M15">
        <f t="shared" si="10"/>
        <v>46</v>
      </c>
      <c r="N15">
        <f t="shared" si="2"/>
        <v>545.22893824000005</v>
      </c>
      <c r="O15">
        <f t="shared" si="0"/>
        <v>-63.228938240000048</v>
      </c>
      <c r="P15">
        <f t="shared" si="3"/>
        <v>63.228938240000048</v>
      </c>
    </row>
    <row r="16" spans="2:21" x14ac:dyDescent="0.3">
      <c r="B16" s="14">
        <v>1</v>
      </c>
      <c r="C16" s="23">
        <v>11</v>
      </c>
      <c r="D16">
        <v>1218</v>
      </c>
      <c r="E16">
        <f t="shared" si="4"/>
        <v>482</v>
      </c>
      <c r="F16">
        <f t="shared" si="5"/>
        <v>736</v>
      </c>
      <c r="G16">
        <f t="shared" si="1"/>
        <v>736</v>
      </c>
      <c r="H16">
        <f>AVERAGE($D$6:D15)</f>
        <v>668.6</v>
      </c>
      <c r="I16">
        <f t="shared" si="6"/>
        <v>549.4</v>
      </c>
      <c r="J16">
        <f t="shared" si="9"/>
        <v>549.4</v>
      </c>
      <c r="K16">
        <f t="shared" si="7"/>
        <v>385.5</v>
      </c>
      <c r="L16">
        <f t="shared" si="8"/>
        <v>832.5</v>
      </c>
      <c r="M16">
        <f t="shared" si="10"/>
        <v>832.5</v>
      </c>
      <c r="N16">
        <f t="shared" si="2"/>
        <v>532.58315059200004</v>
      </c>
      <c r="O16">
        <f t="shared" si="0"/>
        <v>685.41684940799996</v>
      </c>
      <c r="P16">
        <f t="shared" si="3"/>
        <v>685.41684940799996</v>
      </c>
    </row>
    <row r="17" spans="2:16" x14ac:dyDescent="0.3">
      <c r="B17" s="14">
        <v>1</v>
      </c>
      <c r="C17" s="23">
        <v>12</v>
      </c>
      <c r="D17">
        <v>696</v>
      </c>
      <c r="E17">
        <f t="shared" si="4"/>
        <v>1218</v>
      </c>
      <c r="F17">
        <f t="shared" si="5"/>
        <v>-522</v>
      </c>
      <c r="G17">
        <f t="shared" si="1"/>
        <v>522</v>
      </c>
      <c r="H17">
        <f>AVERAGE($D$6:D16)</f>
        <v>718.5454545454545</v>
      </c>
      <c r="I17">
        <f t="shared" si="6"/>
        <v>-22.545454545454504</v>
      </c>
      <c r="J17">
        <f t="shared" si="9"/>
        <v>22.545454545454504</v>
      </c>
      <c r="K17">
        <f t="shared" si="7"/>
        <v>607.75</v>
      </c>
      <c r="L17">
        <f t="shared" si="8"/>
        <v>88.25</v>
      </c>
      <c r="M17">
        <f t="shared" si="10"/>
        <v>88.25</v>
      </c>
      <c r="N17">
        <f t="shared" si="2"/>
        <v>669.66652047360003</v>
      </c>
      <c r="O17">
        <f t="shared" si="0"/>
        <v>26.333479526399969</v>
      </c>
      <c r="P17">
        <f t="shared" si="3"/>
        <v>26.333479526399969</v>
      </c>
    </row>
    <row r="18" spans="2:16" x14ac:dyDescent="0.3">
      <c r="B18" s="14">
        <v>1</v>
      </c>
      <c r="C18" s="23">
        <v>13</v>
      </c>
      <c r="D18">
        <v>476</v>
      </c>
      <c r="E18">
        <f t="shared" si="4"/>
        <v>696</v>
      </c>
      <c r="F18">
        <f t="shared" si="5"/>
        <v>-220</v>
      </c>
      <c r="G18">
        <f t="shared" si="1"/>
        <v>220</v>
      </c>
      <c r="H18">
        <f>AVERAGE($D$6:D17)</f>
        <v>716.66666666666663</v>
      </c>
      <c r="I18">
        <f t="shared" si="6"/>
        <v>-240.66666666666663</v>
      </c>
      <c r="J18">
        <f t="shared" si="9"/>
        <v>240.66666666666663</v>
      </c>
      <c r="K18">
        <f t="shared" si="7"/>
        <v>689.5</v>
      </c>
      <c r="L18">
        <f t="shared" si="8"/>
        <v>-213.5</v>
      </c>
      <c r="M18">
        <f t="shared" si="10"/>
        <v>213.5</v>
      </c>
      <c r="N18">
        <f t="shared" si="2"/>
        <v>674.93321637888005</v>
      </c>
      <c r="O18">
        <f t="shared" si="0"/>
        <v>-198.93321637888005</v>
      </c>
      <c r="P18">
        <f t="shared" si="3"/>
        <v>198.93321637888005</v>
      </c>
    </row>
    <row r="19" spans="2:16" x14ac:dyDescent="0.3">
      <c r="B19" s="14">
        <v>1</v>
      </c>
      <c r="C19" s="23">
        <v>14</v>
      </c>
      <c r="D19">
        <v>724</v>
      </c>
      <c r="E19">
        <f t="shared" si="4"/>
        <v>476</v>
      </c>
      <c r="F19">
        <f t="shared" si="5"/>
        <v>248</v>
      </c>
      <c r="G19">
        <f t="shared" si="1"/>
        <v>248</v>
      </c>
      <c r="H19">
        <f>AVERAGE($D$6:D18)</f>
        <v>698.15384615384619</v>
      </c>
      <c r="I19">
        <f t="shared" si="6"/>
        <v>25.846153846153811</v>
      </c>
      <c r="J19">
        <f t="shared" si="9"/>
        <v>25.846153846153811</v>
      </c>
      <c r="K19">
        <f t="shared" si="7"/>
        <v>718</v>
      </c>
      <c r="L19">
        <f t="shared" si="8"/>
        <v>6</v>
      </c>
      <c r="M19">
        <f t="shared" si="10"/>
        <v>6</v>
      </c>
      <c r="N19">
        <f t="shared" si="2"/>
        <v>635.14657310310406</v>
      </c>
      <c r="O19">
        <f t="shared" si="0"/>
        <v>88.85342689689594</v>
      </c>
      <c r="P19">
        <f t="shared" si="3"/>
        <v>88.85342689689594</v>
      </c>
    </row>
    <row r="20" spans="2:16" x14ac:dyDescent="0.3">
      <c r="B20" s="14">
        <v>1</v>
      </c>
      <c r="C20" s="23">
        <v>15</v>
      </c>
      <c r="D20">
        <v>551</v>
      </c>
      <c r="E20">
        <f t="shared" si="4"/>
        <v>724</v>
      </c>
      <c r="F20">
        <f t="shared" si="5"/>
        <v>-173</v>
      </c>
      <c r="G20">
        <f t="shared" si="1"/>
        <v>173</v>
      </c>
      <c r="H20">
        <f>AVERAGE($D$6:D19)</f>
        <v>700</v>
      </c>
      <c r="I20">
        <f t="shared" si="6"/>
        <v>-149</v>
      </c>
      <c r="J20">
        <f t="shared" si="9"/>
        <v>149</v>
      </c>
      <c r="K20">
        <f t="shared" si="7"/>
        <v>778.5</v>
      </c>
      <c r="L20">
        <f t="shared" si="8"/>
        <v>-227.5</v>
      </c>
      <c r="M20">
        <f t="shared" si="10"/>
        <v>227.5</v>
      </c>
      <c r="N20">
        <f t="shared" si="2"/>
        <v>652.91725848248325</v>
      </c>
      <c r="O20">
        <f t="shared" si="0"/>
        <v>-101.91725848248325</v>
      </c>
      <c r="P20">
        <f t="shared" si="3"/>
        <v>101.91725848248325</v>
      </c>
    </row>
    <row r="21" spans="2:16" x14ac:dyDescent="0.3">
      <c r="B21" s="14">
        <v>1</v>
      </c>
      <c r="C21" s="23">
        <v>16</v>
      </c>
      <c r="D21">
        <v>411</v>
      </c>
      <c r="E21">
        <f t="shared" si="4"/>
        <v>551</v>
      </c>
      <c r="F21">
        <f t="shared" si="5"/>
        <v>-140</v>
      </c>
      <c r="G21">
        <f t="shared" si="1"/>
        <v>140</v>
      </c>
      <c r="H21">
        <f>AVERAGE($D$6:D20)</f>
        <v>690.06666666666672</v>
      </c>
      <c r="I21">
        <f t="shared" si="6"/>
        <v>-279.06666666666672</v>
      </c>
      <c r="J21">
        <f t="shared" si="9"/>
        <v>279.06666666666672</v>
      </c>
      <c r="K21">
        <f t="shared" si="7"/>
        <v>611.75</v>
      </c>
      <c r="L21">
        <f t="shared" si="8"/>
        <v>-200.75</v>
      </c>
      <c r="M21">
        <f t="shared" si="10"/>
        <v>200.75</v>
      </c>
      <c r="N21">
        <f t="shared" si="2"/>
        <v>632.53380678598671</v>
      </c>
      <c r="O21">
        <f t="shared" si="0"/>
        <v>-221.53380678598671</v>
      </c>
      <c r="P21">
        <f t="shared" si="3"/>
        <v>221.53380678598671</v>
      </c>
    </row>
    <row r="22" spans="2:16" x14ac:dyDescent="0.3">
      <c r="B22" s="14">
        <v>1</v>
      </c>
      <c r="C22" s="23">
        <v>17</v>
      </c>
      <c r="D22">
        <v>349</v>
      </c>
      <c r="E22">
        <f t="shared" si="4"/>
        <v>411</v>
      </c>
      <c r="F22">
        <f t="shared" si="5"/>
        <v>-62</v>
      </c>
      <c r="G22">
        <f t="shared" si="1"/>
        <v>62</v>
      </c>
      <c r="H22">
        <f>AVERAGE($D$6:D21)</f>
        <v>672.625</v>
      </c>
      <c r="I22">
        <f t="shared" si="6"/>
        <v>-323.625</v>
      </c>
      <c r="J22">
        <f t="shared" si="9"/>
        <v>323.625</v>
      </c>
      <c r="K22">
        <f t="shared" si="7"/>
        <v>540.5</v>
      </c>
      <c r="L22">
        <f t="shared" si="8"/>
        <v>-191.5</v>
      </c>
      <c r="M22">
        <f t="shared" si="10"/>
        <v>191.5</v>
      </c>
      <c r="N22">
        <f t="shared" si="2"/>
        <v>588.22704542878944</v>
      </c>
      <c r="O22">
        <f t="shared" si="0"/>
        <v>-239.22704542878944</v>
      </c>
      <c r="P22">
        <f t="shared" si="3"/>
        <v>239.22704542878944</v>
      </c>
    </row>
    <row r="23" spans="2:16" x14ac:dyDescent="0.3">
      <c r="B23" s="14">
        <v>1</v>
      </c>
      <c r="C23" s="23">
        <v>18</v>
      </c>
      <c r="D23">
        <v>545</v>
      </c>
      <c r="E23">
        <f t="shared" si="4"/>
        <v>349</v>
      </c>
      <c r="F23">
        <f t="shared" si="5"/>
        <v>196</v>
      </c>
      <c r="G23">
        <f t="shared" si="1"/>
        <v>196</v>
      </c>
      <c r="H23">
        <f>AVERAGE($D$6:D22)</f>
        <v>653.58823529411768</v>
      </c>
      <c r="I23">
        <f t="shared" si="6"/>
        <v>-108.58823529411768</v>
      </c>
      <c r="J23">
        <f t="shared" si="9"/>
        <v>108.58823529411768</v>
      </c>
      <c r="K23">
        <f t="shared" si="7"/>
        <v>508.75</v>
      </c>
      <c r="L23">
        <f t="shared" si="8"/>
        <v>36.25</v>
      </c>
      <c r="M23">
        <f t="shared" si="10"/>
        <v>36.25</v>
      </c>
      <c r="N23">
        <f t="shared" si="2"/>
        <v>540.38163634303157</v>
      </c>
      <c r="O23">
        <f t="shared" si="0"/>
        <v>4.6183636569684268</v>
      </c>
      <c r="P23">
        <f t="shared" si="3"/>
        <v>4.6183636569684268</v>
      </c>
    </row>
    <row r="24" spans="2:16" x14ac:dyDescent="0.3">
      <c r="B24" s="14">
        <v>1</v>
      </c>
      <c r="C24" s="23">
        <v>19</v>
      </c>
      <c r="D24">
        <v>648</v>
      </c>
      <c r="E24">
        <f t="shared" si="4"/>
        <v>545</v>
      </c>
      <c r="F24">
        <f t="shared" si="5"/>
        <v>103</v>
      </c>
      <c r="G24">
        <f t="shared" si="1"/>
        <v>103</v>
      </c>
      <c r="H24">
        <f>AVERAGE($D$6:D23)</f>
        <v>647.55555555555554</v>
      </c>
      <c r="I24">
        <f t="shared" si="6"/>
        <v>0.44444444444445708</v>
      </c>
      <c r="J24">
        <f t="shared" si="9"/>
        <v>0.44444444444445708</v>
      </c>
      <c r="K24">
        <f t="shared" si="7"/>
        <v>464</v>
      </c>
      <c r="L24">
        <f t="shared" si="8"/>
        <v>184</v>
      </c>
      <c r="M24">
        <f t="shared" si="10"/>
        <v>184</v>
      </c>
      <c r="N24">
        <f t="shared" si="2"/>
        <v>541.30530907442528</v>
      </c>
      <c r="O24">
        <f t="shared" si="0"/>
        <v>106.69469092557472</v>
      </c>
      <c r="P24">
        <f t="shared" si="3"/>
        <v>106.69469092557472</v>
      </c>
    </row>
    <row r="25" spans="2:16" x14ac:dyDescent="0.3">
      <c r="B25" s="14">
        <v>1</v>
      </c>
      <c r="C25" s="23">
        <v>20</v>
      </c>
      <c r="D25">
        <v>628</v>
      </c>
      <c r="E25">
        <f t="shared" si="4"/>
        <v>648</v>
      </c>
      <c r="F25">
        <f t="shared" si="5"/>
        <v>-20</v>
      </c>
      <c r="G25">
        <f t="shared" si="1"/>
        <v>20</v>
      </c>
      <c r="H25">
        <f>AVERAGE($D$6:D24)</f>
        <v>647.57894736842104</v>
      </c>
      <c r="I25">
        <f t="shared" si="6"/>
        <v>-19.578947368421041</v>
      </c>
      <c r="J25">
        <f t="shared" si="9"/>
        <v>19.578947368421041</v>
      </c>
      <c r="K25">
        <f t="shared" si="7"/>
        <v>488.25</v>
      </c>
      <c r="L25">
        <f t="shared" si="8"/>
        <v>139.75</v>
      </c>
      <c r="M25">
        <f t="shared" si="10"/>
        <v>139.75</v>
      </c>
      <c r="N25">
        <f t="shared" si="2"/>
        <v>562.64424725954029</v>
      </c>
      <c r="O25">
        <f t="shared" si="0"/>
        <v>65.355752740459707</v>
      </c>
      <c r="P25">
        <f t="shared" si="3"/>
        <v>65.355752740459707</v>
      </c>
    </row>
    <row r="26" spans="2:16" x14ac:dyDescent="0.3">
      <c r="B26" s="14">
        <v>1</v>
      </c>
      <c r="C26" s="23">
        <v>21</v>
      </c>
      <c r="D26">
        <v>595</v>
      </c>
      <c r="E26">
        <f t="shared" si="4"/>
        <v>628</v>
      </c>
      <c r="F26">
        <f t="shared" si="5"/>
        <v>-33</v>
      </c>
      <c r="G26">
        <f t="shared" si="1"/>
        <v>33</v>
      </c>
      <c r="H26">
        <f>AVERAGE($D$6:D25)</f>
        <v>646.6</v>
      </c>
      <c r="I26">
        <f t="shared" si="6"/>
        <v>-51.600000000000023</v>
      </c>
      <c r="J26">
        <f t="shared" si="9"/>
        <v>51.600000000000023</v>
      </c>
      <c r="K26">
        <f t="shared" si="7"/>
        <v>542.5</v>
      </c>
      <c r="L26">
        <f t="shared" si="8"/>
        <v>52.5</v>
      </c>
      <c r="M26">
        <f t="shared" si="10"/>
        <v>52.5</v>
      </c>
      <c r="N26">
        <f t="shared" si="2"/>
        <v>575.71539780763226</v>
      </c>
      <c r="O26">
        <f t="shared" si="0"/>
        <v>19.284602192367743</v>
      </c>
      <c r="P26">
        <f t="shared" si="3"/>
        <v>19.284602192367743</v>
      </c>
    </row>
    <row r="27" spans="2:16" x14ac:dyDescent="0.3">
      <c r="B27" s="14">
        <v>1</v>
      </c>
      <c r="C27" s="23">
        <v>22</v>
      </c>
      <c r="D27">
        <v>371</v>
      </c>
      <c r="E27">
        <f t="shared" si="4"/>
        <v>595</v>
      </c>
      <c r="F27">
        <f t="shared" si="5"/>
        <v>-224</v>
      </c>
      <c r="G27">
        <f t="shared" si="1"/>
        <v>224</v>
      </c>
      <c r="H27">
        <f>AVERAGE($D$6:D26)</f>
        <v>644.14285714285711</v>
      </c>
      <c r="I27">
        <f t="shared" si="6"/>
        <v>-273.14285714285711</v>
      </c>
      <c r="J27">
        <f t="shared" si="9"/>
        <v>273.14285714285711</v>
      </c>
      <c r="K27">
        <f t="shared" si="7"/>
        <v>604</v>
      </c>
      <c r="L27">
        <f t="shared" si="8"/>
        <v>-233</v>
      </c>
      <c r="M27">
        <f t="shared" si="10"/>
        <v>233</v>
      </c>
      <c r="N27">
        <f t="shared" si="2"/>
        <v>579.57231824610585</v>
      </c>
      <c r="O27">
        <f t="shared" si="0"/>
        <v>-208.57231824610585</v>
      </c>
      <c r="P27">
        <f t="shared" si="3"/>
        <v>208.57231824610585</v>
      </c>
    </row>
    <row r="28" spans="2:16" x14ac:dyDescent="0.3">
      <c r="B28" s="14">
        <v>1</v>
      </c>
      <c r="C28" s="23">
        <v>23</v>
      </c>
      <c r="D28">
        <v>1275</v>
      </c>
      <c r="E28">
        <f t="shared" si="4"/>
        <v>371</v>
      </c>
      <c r="F28">
        <f t="shared" si="5"/>
        <v>904</v>
      </c>
      <c r="G28">
        <f t="shared" si="1"/>
        <v>904</v>
      </c>
      <c r="H28">
        <f>AVERAGE($D$6:D27)</f>
        <v>631.72727272727275</v>
      </c>
      <c r="I28">
        <f t="shared" si="6"/>
        <v>643.27272727272725</v>
      </c>
      <c r="J28">
        <f t="shared" si="9"/>
        <v>643.27272727272725</v>
      </c>
      <c r="K28">
        <f t="shared" si="7"/>
        <v>560.5</v>
      </c>
      <c r="L28">
        <f t="shared" si="8"/>
        <v>714.5</v>
      </c>
      <c r="M28">
        <f t="shared" si="10"/>
        <v>714.5</v>
      </c>
      <c r="N28">
        <f t="shared" si="2"/>
        <v>537.85785459688475</v>
      </c>
      <c r="O28">
        <f t="shared" si="0"/>
        <v>737.14214540311525</v>
      </c>
      <c r="P28">
        <f t="shared" si="3"/>
        <v>737.14214540311525</v>
      </c>
    </row>
    <row r="29" spans="2:16" x14ac:dyDescent="0.3">
      <c r="B29" s="14">
        <v>1</v>
      </c>
      <c r="C29" s="23">
        <v>24</v>
      </c>
      <c r="D29">
        <v>502</v>
      </c>
      <c r="E29">
        <f t="shared" si="4"/>
        <v>1275</v>
      </c>
      <c r="F29">
        <f t="shared" si="5"/>
        <v>-773</v>
      </c>
      <c r="G29">
        <f t="shared" si="1"/>
        <v>773</v>
      </c>
      <c r="H29">
        <f>AVERAGE($D$6:D28)</f>
        <v>659.695652173913</v>
      </c>
      <c r="I29">
        <f t="shared" si="6"/>
        <v>-157.695652173913</v>
      </c>
      <c r="J29">
        <f t="shared" si="9"/>
        <v>157.695652173913</v>
      </c>
      <c r="K29">
        <f t="shared" si="7"/>
        <v>717.25</v>
      </c>
      <c r="L29">
        <f t="shared" si="8"/>
        <v>-215.25</v>
      </c>
      <c r="M29">
        <f t="shared" si="10"/>
        <v>215.25</v>
      </c>
      <c r="N29">
        <f t="shared" si="2"/>
        <v>685.28628367750775</v>
      </c>
      <c r="O29">
        <f t="shared" si="0"/>
        <v>-183.28628367750775</v>
      </c>
      <c r="P29">
        <f t="shared" si="3"/>
        <v>183.28628367750775</v>
      </c>
    </row>
    <row r="30" spans="2:16" x14ac:dyDescent="0.3">
      <c r="B30" s="14">
        <v>1</v>
      </c>
      <c r="C30" s="23">
        <v>25</v>
      </c>
      <c r="D30">
        <v>282</v>
      </c>
      <c r="E30">
        <f t="shared" si="4"/>
        <v>502</v>
      </c>
      <c r="F30">
        <f t="shared" si="5"/>
        <v>-220</v>
      </c>
      <c r="G30">
        <f t="shared" si="1"/>
        <v>220</v>
      </c>
      <c r="H30">
        <f>AVERAGE($D$6:D29)</f>
        <v>653.125</v>
      </c>
      <c r="I30">
        <f t="shared" si="6"/>
        <v>-371.125</v>
      </c>
      <c r="J30">
        <f t="shared" si="9"/>
        <v>371.125</v>
      </c>
      <c r="K30">
        <f t="shared" si="7"/>
        <v>685.75</v>
      </c>
      <c r="L30">
        <f t="shared" si="8"/>
        <v>-403.75</v>
      </c>
      <c r="M30">
        <f t="shared" si="10"/>
        <v>403.75</v>
      </c>
      <c r="N30">
        <f t="shared" si="2"/>
        <v>648.62902694200625</v>
      </c>
      <c r="O30">
        <f t="shared" si="0"/>
        <v>-366.62902694200625</v>
      </c>
      <c r="P30">
        <f t="shared" si="3"/>
        <v>366.62902694200625</v>
      </c>
    </row>
    <row r="31" spans="2:16" x14ac:dyDescent="0.3">
      <c r="B31" s="14">
        <v>1</v>
      </c>
      <c r="C31" s="23">
        <v>26</v>
      </c>
      <c r="D31">
        <v>487</v>
      </c>
      <c r="E31">
        <f t="shared" si="4"/>
        <v>282</v>
      </c>
      <c r="F31">
        <f t="shared" si="5"/>
        <v>205</v>
      </c>
      <c r="G31">
        <f t="shared" si="1"/>
        <v>205</v>
      </c>
      <c r="H31">
        <f>AVERAGE($D$6:D30)</f>
        <v>638.28</v>
      </c>
      <c r="I31">
        <f t="shared" si="6"/>
        <v>-151.27999999999997</v>
      </c>
      <c r="J31">
        <f t="shared" si="9"/>
        <v>151.27999999999997</v>
      </c>
      <c r="K31">
        <f t="shared" si="7"/>
        <v>607.5</v>
      </c>
      <c r="L31">
        <f t="shared" si="8"/>
        <v>-120.5</v>
      </c>
      <c r="M31">
        <f t="shared" si="10"/>
        <v>120.5</v>
      </c>
      <c r="N31">
        <f t="shared" si="2"/>
        <v>575.303221553605</v>
      </c>
      <c r="O31">
        <f t="shared" si="0"/>
        <v>-88.303221553604999</v>
      </c>
      <c r="P31">
        <f t="shared" si="3"/>
        <v>88.303221553604999</v>
      </c>
    </row>
    <row r="32" spans="2:16" x14ac:dyDescent="0.3">
      <c r="B32" s="14">
        <v>1</v>
      </c>
      <c r="C32" s="23">
        <v>27</v>
      </c>
      <c r="D32">
        <v>824</v>
      </c>
      <c r="E32">
        <f t="shared" si="4"/>
        <v>487</v>
      </c>
      <c r="F32">
        <f t="shared" si="5"/>
        <v>337</v>
      </c>
      <c r="G32">
        <f t="shared" si="1"/>
        <v>337</v>
      </c>
      <c r="H32">
        <f>AVERAGE($D$6:D31)</f>
        <v>632.46153846153845</v>
      </c>
      <c r="I32">
        <f t="shared" si="6"/>
        <v>191.53846153846155</v>
      </c>
      <c r="J32">
        <f t="shared" si="9"/>
        <v>191.53846153846155</v>
      </c>
      <c r="K32">
        <f t="shared" si="7"/>
        <v>636.5</v>
      </c>
      <c r="L32">
        <f t="shared" si="8"/>
        <v>187.5</v>
      </c>
      <c r="M32">
        <f t="shared" si="10"/>
        <v>187.5</v>
      </c>
      <c r="N32">
        <f t="shared" si="2"/>
        <v>557.64257724288404</v>
      </c>
      <c r="O32">
        <f t="shared" si="0"/>
        <v>266.35742275711596</v>
      </c>
      <c r="P32">
        <f t="shared" si="3"/>
        <v>266.35742275711596</v>
      </c>
    </row>
    <row r="33" spans="2:16" x14ac:dyDescent="0.3">
      <c r="B33" s="14">
        <v>1</v>
      </c>
      <c r="C33" s="23">
        <v>28</v>
      </c>
      <c r="D33">
        <v>325</v>
      </c>
      <c r="E33">
        <f t="shared" si="4"/>
        <v>824</v>
      </c>
      <c r="F33">
        <f t="shared" si="5"/>
        <v>-499</v>
      </c>
      <c r="G33">
        <f t="shared" si="1"/>
        <v>499</v>
      </c>
      <c r="H33">
        <f>AVERAGE($D$6:D32)</f>
        <v>639.55555555555554</v>
      </c>
      <c r="I33">
        <f t="shared" si="6"/>
        <v>-314.55555555555554</v>
      </c>
      <c r="J33">
        <f t="shared" si="9"/>
        <v>314.55555555555554</v>
      </c>
      <c r="K33">
        <f t="shared" si="7"/>
        <v>523.75</v>
      </c>
      <c r="L33">
        <f t="shared" si="8"/>
        <v>-198.75</v>
      </c>
      <c r="M33">
        <f t="shared" si="10"/>
        <v>198.75</v>
      </c>
      <c r="N33">
        <f t="shared" si="2"/>
        <v>610.91406179430726</v>
      </c>
      <c r="O33">
        <f t="shared" si="0"/>
        <v>-285.91406179430726</v>
      </c>
      <c r="P33">
        <f t="shared" si="3"/>
        <v>285.91406179430726</v>
      </c>
    </row>
    <row r="34" spans="2:16" x14ac:dyDescent="0.3">
      <c r="B34" s="14">
        <v>1</v>
      </c>
      <c r="C34" s="23">
        <v>29</v>
      </c>
      <c r="D34">
        <v>0</v>
      </c>
      <c r="E34">
        <f t="shared" si="4"/>
        <v>325</v>
      </c>
      <c r="F34">
        <f t="shared" si="5"/>
        <v>-325</v>
      </c>
      <c r="G34">
        <f t="shared" si="1"/>
        <v>325</v>
      </c>
      <c r="H34">
        <f>AVERAGE($D$6:D33)</f>
        <v>628.32142857142856</v>
      </c>
      <c r="I34">
        <f t="shared" si="6"/>
        <v>-628.32142857142856</v>
      </c>
      <c r="J34">
        <f t="shared" si="9"/>
        <v>628.32142857142856</v>
      </c>
      <c r="K34">
        <f t="shared" si="7"/>
        <v>479.5</v>
      </c>
      <c r="L34">
        <f t="shared" si="8"/>
        <v>-479.5</v>
      </c>
      <c r="M34">
        <f t="shared" si="10"/>
        <v>479.5</v>
      </c>
      <c r="N34">
        <f t="shared" si="2"/>
        <v>553.73124943544576</v>
      </c>
      <c r="O34">
        <f t="shared" si="0"/>
        <v>-553.73124943544576</v>
      </c>
      <c r="P34">
        <f t="shared" si="3"/>
        <v>553.73124943544576</v>
      </c>
    </row>
    <row r="35" spans="2:16" x14ac:dyDescent="0.3">
      <c r="B35" s="14">
        <v>1</v>
      </c>
      <c r="C35" s="23">
        <v>30</v>
      </c>
      <c r="D35">
        <v>26</v>
      </c>
      <c r="E35">
        <f t="shared" si="4"/>
        <v>0</v>
      </c>
      <c r="F35">
        <f t="shared" si="5"/>
        <v>26</v>
      </c>
      <c r="G35">
        <f t="shared" si="1"/>
        <v>26</v>
      </c>
      <c r="H35">
        <f>AVERAGE($D$6:D34)</f>
        <v>606.65517241379314</v>
      </c>
      <c r="I35">
        <f t="shared" si="6"/>
        <v>-580.65517241379314</v>
      </c>
      <c r="J35">
        <f t="shared" si="9"/>
        <v>580.65517241379314</v>
      </c>
      <c r="K35">
        <f t="shared" si="7"/>
        <v>409</v>
      </c>
      <c r="L35">
        <f t="shared" si="8"/>
        <v>-383</v>
      </c>
      <c r="M35">
        <f t="shared" si="10"/>
        <v>383</v>
      </c>
      <c r="N35">
        <f t="shared" si="2"/>
        <v>442.98499954835665</v>
      </c>
      <c r="O35">
        <f t="shared" si="0"/>
        <v>-416.98499954835665</v>
      </c>
      <c r="P35">
        <f t="shared" si="3"/>
        <v>416.98499954835665</v>
      </c>
    </row>
    <row r="36" spans="2:16" x14ac:dyDescent="0.3">
      <c r="B36" s="14">
        <v>1</v>
      </c>
      <c r="C36" s="23">
        <v>31</v>
      </c>
      <c r="D36">
        <v>224</v>
      </c>
      <c r="E36">
        <f t="shared" si="4"/>
        <v>26</v>
      </c>
      <c r="F36">
        <f t="shared" si="5"/>
        <v>198</v>
      </c>
      <c r="G36">
        <f t="shared" si="1"/>
        <v>198</v>
      </c>
      <c r="H36">
        <f>AVERAGE($D$6:D35)</f>
        <v>587.29999999999995</v>
      </c>
      <c r="I36">
        <f t="shared" si="6"/>
        <v>-363.29999999999995</v>
      </c>
      <c r="J36">
        <f t="shared" si="9"/>
        <v>363.29999999999995</v>
      </c>
      <c r="K36">
        <f t="shared" si="7"/>
        <v>293.75</v>
      </c>
      <c r="L36">
        <f t="shared" si="8"/>
        <v>-69.75</v>
      </c>
      <c r="M36">
        <f t="shared" si="10"/>
        <v>69.75</v>
      </c>
      <c r="N36">
        <f t="shared" si="2"/>
        <v>359.58799963868535</v>
      </c>
      <c r="O36">
        <f t="shared" si="0"/>
        <v>-135.58799963868535</v>
      </c>
      <c r="P36">
        <f t="shared" si="3"/>
        <v>135.58799963868535</v>
      </c>
    </row>
    <row r="37" spans="2:16" x14ac:dyDescent="0.3">
      <c r="B37" s="14">
        <v>1</v>
      </c>
      <c r="C37" s="23">
        <v>32</v>
      </c>
      <c r="D37">
        <v>333</v>
      </c>
      <c r="E37">
        <f t="shared" si="4"/>
        <v>224</v>
      </c>
      <c r="F37">
        <f t="shared" si="5"/>
        <v>109</v>
      </c>
      <c r="G37">
        <f t="shared" si="1"/>
        <v>109</v>
      </c>
      <c r="H37">
        <f>AVERAGE($D$6:D36)</f>
        <v>575.58064516129036</v>
      </c>
      <c r="I37">
        <f t="shared" si="6"/>
        <v>-242.58064516129036</v>
      </c>
      <c r="J37">
        <f t="shared" si="9"/>
        <v>242.58064516129036</v>
      </c>
      <c r="K37">
        <f t="shared" si="7"/>
        <v>143.75</v>
      </c>
      <c r="L37">
        <f t="shared" si="8"/>
        <v>189.25</v>
      </c>
      <c r="M37">
        <f t="shared" si="10"/>
        <v>189.25</v>
      </c>
      <c r="N37">
        <f t="shared" si="2"/>
        <v>332.4703997109483</v>
      </c>
      <c r="O37">
        <f t="shared" si="0"/>
        <v>0.5296002890517002</v>
      </c>
      <c r="P37">
        <f t="shared" si="3"/>
        <v>0.5296002890517002</v>
      </c>
    </row>
    <row r="38" spans="2:16" x14ac:dyDescent="0.3">
      <c r="B38" s="14">
        <v>1</v>
      </c>
      <c r="C38" s="23">
        <v>33</v>
      </c>
      <c r="D38">
        <v>1</v>
      </c>
      <c r="E38">
        <f t="shared" si="4"/>
        <v>333</v>
      </c>
      <c r="F38">
        <f t="shared" si="5"/>
        <v>-332</v>
      </c>
      <c r="G38">
        <f t="shared" si="1"/>
        <v>332</v>
      </c>
      <c r="H38">
        <f>AVERAGE($D$6:D37)</f>
        <v>568</v>
      </c>
      <c r="I38">
        <f t="shared" si="6"/>
        <v>-567</v>
      </c>
      <c r="J38">
        <f t="shared" si="9"/>
        <v>567</v>
      </c>
      <c r="K38">
        <f t="shared" si="7"/>
        <v>145.75</v>
      </c>
      <c r="L38">
        <f t="shared" si="8"/>
        <v>-144.75</v>
      </c>
      <c r="M38">
        <f t="shared" si="10"/>
        <v>144.75</v>
      </c>
      <c r="N38">
        <f t="shared" si="2"/>
        <v>332.57631976875865</v>
      </c>
      <c r="O38">
        <f t="shared" ref="O38:O69" si="11">D38-N38</f>
        <v>-331.57631976875865</v>
      </c>
      <c r="P38">
        <f t="shared" si="3"/>
        <v>331.57631976875865</v>
      </c>
    </row>
    <row r="39" spans="2:16" x14ac:dyDescent="0.3">
      <c r="B39" s="14">
        <v>1</v>
      </c>
      <c r="C39" s="23">
        <v>34</v>
      </c>
      <c r="D39">
        <v>789</v>
      </c>
      <c r="E39">
        <f t="shared" si="4"/>
        <v>1</v>
      </c>
      <c r="F39">
        <f t="shared" si="5"/>
        <v>788</v>
      </c>
      <c r="G39">
        <f t="shared" ref="G39:G70" si="12">ABS(F39)</f>
        <v>788</v>
      </c>
      <c r="H39">
        <f>AVERAGE($D$6:D38)</f>
        <v>550.81818181818187</v>
      </c>
      <c r="I39">
        <f t="shared" si="6"/>
        <v>238.18181818181813</v>
      </c>
      <c r="J39">
        <f t="shared" si="9"/>
        <v>238.18181818181813</v>
      </c>
      <c r="K39">
        <f t="shared" si="7"/>
        <v>146</v>
      </c>
      <c r="L39">
        <f t="shared" si="8"/>
        <v>643</v>
      </c>
      <c r="M39">
        <f t="shared" si="10"/>
        <v>643</v>
      </c>
      <c r="N39">
        <f t="shared" ref="N39:N70" si="13">$O$3*D38+(1-$O$3)*N38</f>
        <v>266.2610558150069</v>
      </c>
      <c r="O39">
        <f t="shared" si="11"/>
        <v>522.7389441849931</v>
      </c>
      <c r="P39">
        <f t="shared" si="3"/>
        <v>522.7389441849931</v>
      </c>
    </row>
    <row r="40" spans="2:16" x14ac:dyDescent="0.3">
      <c r="B40" s="14">
        <v>1</v>
      </c>
      <c r="C40" s="23">
        <v>35</v>
      </c>
      <c r="D40">
        <v>227</v>
      </c>
      <c r="E40">
        <f t="shared" si="4"/>
        <v>789</v>
      </c>
      <c r="F40">
        <f t="shared" si="5"/>
        <v>-562</v>
      </c>
      <c r="G40">
        <f t="shared" si="12"/>
        <v>562</v>
      </c>
      <c r="H40">
        <f>AVERAGE($D$6:D39)</f>
        <v>557.82352941176475</v>
      </c>
      <c r="I40">
        <f t="shared" si="6"/>
        <v>-330.82352941176475</v>
      </c>
      <c r="J40">
        <f t="shared" si="9"/>
        <v>330.82352941176475</v>
      </c>
      <c r="K40">
        <f t="shared" si="7"/>
        <v>336.75</v>
      </c>
      <c r="L40">
        <f t="shared" si="8"/>
        <v>-109.75</v>
      </c>
      <c r="M40">
        <f t="shared" si="10"/>
        <v>109.75</v>
      </c>
      <c r="N40">
        <f t="shared" si="13"/>
        <v>370.80884465200552</v>
      </c>
      <c r="O40">
        <f t="shared" si="11"/>
        <v>-143.80884465200552</v>
      </c>
      <c r="P40">
        <f t="shared" si="3"/>
        <v>143.80884465200552</v>
      </c>
    </row>
    <row r="41" spans="2:16" x14ac:dyDescent="0.3">
      <c r="B41" s="14">
        <v>1</v>
      </c>
      <c r="C41" s="23">
        <v>36</v>
      </c>
      <c r="D41">
        <v>0</v>
      </c>
      <c r="E41">
        <f t="shared" si="4"/>
        <v>227</v>
      </c>
      <c r="F41">
        <f t="shared" si="5"/>
        <v>-227</v>
      </c>
      <c r="G41">
        <f t="shared" si="12"/>
        <v>227</v>
      </c>
      <c r="H41">
        <f>AVERAGE($D$6:D40)</f>
        <v>548.37142857142862</v>
      </c>
      <c r="I41">
        <f t="shared" si="6"/>
        <v>-548.37142857142862</v>
      </c>
      <c r="J41">
        <f t="shared" si="9"/>
        <v>548.37142857142862</v>
      </c>
      <c r="K41">
        <f t="shared" si="7"/>
        <v>337.5</v>
      </c>
      <c r="L41">
        <f t="shared" si="8"/>
        <v>-337.5</v>
      </c>
      <c r="M41">
        <f t="shared" si="10"/>
        <v>337.5</v>
      </c>
      <c r="N41">
        <f t="shared" si="13"/>
        <v>342.04707572160441</v>
      </c>
      <c r="O41">
        <f t="shared" si="11"/>
        <v>-342.04707572160441</v>
      </c>
      <c r="P41">
        <f t="shared" si="3"/>
        <v>342.04707572160441</v>
      </c>
    </row>
    <row r="42" spans="2:16" x14ac:dyDescent="0.3">
      <c r="B42" s="14">
        <v>1</v>
      </c>
      <c r="C42" s="23">
        <v>37</v>
      </c>
      <c r="D42">
        <v>664</v>
      </c>
      <c r="E42">
        <f t="shared" si="4"/>
        <v>0</v>
      </c>
      <c r="F42">
        <f t="shared" si="5"/>
        <v>664</v>
      </c>
      <c r="G42">
        <f t="shared" si="12"/>
        <v>664</v>
      </c>
      <c r="H42">
        <f>AVERAGE($D$6:D41)</f>
        <v>533.13888888888891</v>
      </c>
      <c r="I42">
        <f t="shared" ref="I42:I73" si="14">D42-H42</f>
        <v>130.86111111111109</v>
      </c>
      <c r="J42">
        <f t="shared" si="9"/>
        <v>130.86111111111109</v>
      </c>
      <c r="K42">
        <f t="shared" ref="K42:K73" si="15">AVERAGE(D38:D41)</f>
        <v>254.25</v>
      </c>
      <c r="L42">
        <f t="shared" ref="L42:L73" si="16">D42-K42</f>
        <v>409.75</v>
      </c>
      <c r="M42">
        <f t="shared" si="10"/>
        <v>409.75</v>
      </c>
      <c r="N42">
        <f t="shared" si="13"/>
        <v>273.63766057728355</v>
      </c>
      <c r="O42">
        <f t="shared" si="11"/>
        <v>390.36233942271645</v>
      </c>
      <c r="P42">
        <f t="shared" si="3"/>
        <v>390.36233942271645</v>
      </c>
    </row>
    <row r="43" spans="2:16" x14ac:dyDescent="0.3">
      <c r="B43" s="14">
        <v>1</v>
      </c>
      <c r="C43" s="23">
        <v>38</v>
      </c>
      <c r="D43">
        <v>486</v>
      </c>
      <c r="E43">
        <f t="shared" si="4"/>
        <v>664</v>
      </c>
      <c r="F43">
        <f t="shared" si="5"/>
        <v>-178</v>
      </c>
      <c r="G43">
        <f t="shared" si="12"/>
        <v>178</v>
      </c>
      <c r="H43">
        <f>AVERAGE($D$6:D42)</f>
        <v>536.67567567567562</v>
      </c>
      <c r="I43">
        <f t="shared" si="14"/>
        <v>-50.67567567567562</v>
      </c>
      <c r="J43">
        <f t="shared" si="9"/>
        <v>50.67567567567562</v>
      </c>
      <c r="K43">
        <f t="shared" si="15"/>
        <v>420</v>
      </c>
      <c r="L43">
        <f t="shared" si="16"/>
        <v>66</v>
      </c>
      <c r="M43">
        <f t="shared" si="10"/>
        <v>66</v>
      </c>
      <c r="N43">
        <f t="shared" si="13"/>
        <v>351.71012846182686</v>
      </c>
      <c r="O43">
        <f t="shared" si="11"/>
        <v>134.28987153817314</v>
      </c>
      <c r="P43">
        <f t="shared" si="3"/>
        <v>134.28987153817314</v>
      </c>
    </row>
    <row r="44" spans="2:16" x14ac:dyDescent="0.3">
      <c r="B44" s="14">
        <v>1</v>
      </c>
      <c r="C44" s="23">
        <v>39</v>
      </c>
      <c r="D44">
        <v>1518</v>
      </c>
      <c r="E44">
        <f t="shared" si="4"/>
        <v>486</v>
      </c>
      <c r="F44">
        <f t="shared" si="5"/>
        <v>1032</v>
      </c>
      <c r="G44">
        <f t="shared" si="12"/>
        <v>1032</v>
      </c>
      <c r="H44">
        <f>AVERAGE($D$6:D43)</f>
        <v>535.34210526315792</v>
      </c>
      <c r="I44">
        <f t="shared" si="14"/>
        <v>982.65789473684208</v>
      </c>
      <c r="J44">
        <f t="shared" si="9"/>
        <v>982.65789473684208</v>
      </c>
      <c r="K44">
        <f t="shared" si="15"/>
        <v>344.25</v>
      </c>
      <c r="L44">
        <f t="shared" si="16"/>
        <v>1173.75</v>
      </c>
      <c r="M44">
        <f t="shared" si="10"/>
        <v>1173.75</v>
      </c>
      <c r="N44">
        <f t="shared" si="13"/>
        <v>378.56810276946146</v>
      </c>
      <c r="O44">
        <f t="shared" si="11"/>
        <v>1139.4318972305387</v>
      </c>
      <c r="P44">
        <f t="shared" si="3"/>
        <v>1139.4318972305387</v>
      </c>
    </row>
    <row r="45" spans="2:16" x14ac:dyDescent="0.3">
      <c r="B45" s="14">
        <v>1</v>
      </c>
      <c r="C45" s="23">
        <v>40</v>
      </c>
      <c r="D45">
        <v>819</v>
      </c>
      <c r="E45">
        <f t="shared" si="4"/>
        <v>1518</v>
      </c>
      <c r="F45">
        <f t="shared" si="5"/>
        <v>-699</v>
      </c>
      <c r="G45">
        <f t="shared" si="12"/>
        <v>699</v>
      </c>
      <c r="H45">
        <f>AVERAGE($D$6:D44)</f>
        <v>560.53846153846155</v>
      </c>
      <c r="I45">
        <f t="shared" si="14"/>
        <v>258.46153846153845</v>
      </c>
      <c r="J45">
        <f t="shared" si="9"/>
        <v>258.46153846153845</v>
      </c>
      <c r="K45">
        <f t="shared" si="15"/>
        <v>667</v>
      </c>
      <c r="L45">
        <f t="shared" si="16"/>
        <v>152</v>
      </c>
      <c r="M45">
        <f t="shared" si="10"/>
        <v>152</v>
      </c>
      <c r="N45">
        <f t="shared" si="13"/>
        <v>606.45448221556921</v>
      </c>
      <c r="O45">
        <f t="shared" si="11"/>
        <v>212.54551778443079</v>
      </c>
      <c r="P45">
        <f t="shared" si="3"/>
        <v>212.54551778443079</v>
      </c>
    </row>
    <row r="46" spans="2:16" x14ac:dyDescent="0.3">
      <c r="B46" s="14">
        <v>1</v>
      </c>
      <c r="C46" s="23">
        <v>41</v>
      </c>
      <c r="D46">
        <v>567</v>
      </c>
      <c r="E46">
        <f t="shared" si="4"/>
        <v>819</v>
      </c>
      <c r="F46">
        <f t="shared" si="5"/>
        <v>-252</v>
      </c>
      <c r="G46">
        <f t="shared" si="12"/>
        <v>252</v>
      </c>
      <c r="H46">
        <f>AVERAGE($D$6:D45)</f>
        <v>567</v>
      </c>
      <c r="I46">
        <f t="shared" si="14"/>
        <v>0</v>
      </c>
      <c r="J46">
        <f t="shared" si="9"/>
        <v>0</v>
      </c>
      <c r="K46">
        <f t="shared" si="15"/>
        <v>871.75</v>
      </c>
      <c r="L46">
        <f t="shared" si="16"/>
        <v>-304.75</v>
      </c>
      <c r="M46">
        <f t="shared" si="10"/>
        <v>304.75</v>
      </c>
      <c r="N46">
        <f t="shared" si="13"/>
        <v>648.96358577245542</v>
      </c>
      <c r="O46">
        <f t="shared" si="11"/>
        <v>-81.963585772455417</v>
      </c>
      <c r="P46">
        <f t="shared" si="3"/>
        <v>81.963585772455417</v>
      </c>
    </row>
    <row r="47" spans="2:16" x14ac:dyDescent="0.3">
      <c r="B47" s="14">
        <v>1</v>
      </c>
      <c r="C47" s="23">
        <v>42</v>
      </c>
      <c r="D47">
        <v>584</v>
      </c>
      <c r="E47">
        <f t="shared" si="4"/>
        <v>567</v>
      </c>
      <c r="F47">
        <f t="shared" si="5"/>
        <v>17</v>
      </c>
      <c r="G47">
        <f t="shared" si="12"/>
        <v>17</v>
      </c>
      <c r="H47">
        <f>AVERAGE($D$6:D46)</f>
        <v>567</v>
      </c>
      <c r="I47">
        <f t="shared" si="14"/>
        <v>17</v>
      </c>
      <c r="J47">
        <f t="shared" si="9"/>
        <v>17</v>
      </c>
      <c r="K47">
        <f t="shared" si="15"/>
        <v>847.5</v>
      </c>
      <c r="L47">
        <f t="shared" si="16"/>
        <v>-263.5</v>
      </c>
      <c r="M47">
        <f t="shared" si="10"/>
        <v>263.5</v>
      </c>
      <c r="N47">
        <f t="shared" si="13"/>
        <v>632.57086861796438</v>
      </c>
      <c r="O47">
        <f t="shared" si="11"/>
        <v>-48.570868617964379</v>
      </c>
      <c r="P47">
        <f t="shared" si="3"/>
        <v>48.570868617964379</v>
      </c>
    </row>
    <row r="48" spans="2:16" x14ac:dyDescent="0.3">
      <c r="B48" s="14">
        <v>1</v>
      </c>
      <c r="C48" s="23">
        <v>43</v>
      </c>
      <c r="D48">
        <v>569</v>
      </c>
      <c r="E48">
        <f t="shared" si="4"/>
        <v>584</v>
      </c>
      <c r="F48">
        <f t="shared" si="5"/>
        <v>-15</v>
      </c>
      <c r="G48">
        <f t="shared" si="12"/>
        <v>15</v>
      </c>
      <c r="H48">
        <f>AVERAGE($D$6:D47)</f>
        <v>567.40476190476193</v>
      </c>
      <c r="I48">
        <f t="shared" si="14"/>
        <v>1.5952380952380736</v>
      </c>
      <c r="J48">
        <f t="shared" si="9"/>
        <v>1.5952380952380736</v>
      </c>
      <c r="K48">
        <f t="shared" si="15"/>
        <v>872</v>
      </c>
      <c r="L48">
        <f t="shared" si="16"/>
        <v>-303</v>
      </c>
      <c r="M48">
        <f t="shared" si="10"/>
        <v>303</v>
      </c>
      <c r="N48">
        <f t="shared" si="13"/>
        <v>622.85669489437146</v>
      </c>
      <c r="O48">
        <f t="shared" si="11"/>
        <v>-53.856694894371458</v>
      </c>
      <c r="P48">
        <f t="shared" si="3"/>
        <v>53.856694894371458</v>
      </c>
    </row>
    <row r="49" spans="2:16" x14ac:dyDescent="0.3">
      <c r="B49" s="14">
        <v>1</v>
      </c>
      <c r="C49" s="23">
        <v>44</v>
      </c>
      <c r="D49">
        <v>663</v>
      </c>
      <c r="E49">
        <f t="shared" si="4"/>
        <v>569</v>
      </c>
      <c r="F49">
        <f t="shared" si="5"/>
        <v>94</v>
      </c>
      <c r="G49">
        <f t="shared" si="12"/>
        <v>94</v>
      </c>
      <c r="H49">
        <f>AVERAGE($D$6:D48)</f>
        <v>567.44186046511629</v>
      </c>
      <c r="I49">
        <f t="shared" si="14"/>
        <v>95.558139534883708</v>
      </c>
      <c r="J49">
        <f t="shared" si="9"/>
        <v>95.558139534883708</v>
      </c>
      <c r="K49">
        <f t="shared" si="15"/>
        <v>634.75</v>
      </c>
      <c r="L49">
        <f t="shared" si="16"/>
        <v>28.25</v>
      </c>
      <c r="M49">
        <f t="shared" si="10"/>
        <v>28.25</v>
      </c>
      <c r="N49">
        <f t="shared" si="13"/>
        <v>612.08535591549719</v>
      </c>
      <c r="O49">
        <f t="shared" si="11"/>
        <v>50.914644084502811</v>
      </c>
      <c r="P49">
        <f t="shared" si="3"/>
        <v>50.914644084502811</v>
      </c>
    </row>
    <row r="50" spans="2:16" x14ac:dyDescent="0.3">
      <c r="B50" s="14">
        <v>1</v>
      </c>
      <c r="C50" s="23">
        <v>45</v>
      </c>
      <c r="D50">
        <v>902</v>
      </c>
      <c r="E50">
        <f t="shared" si="4"/>
        <v>663</v>
      </c>
      <c r="F50">
        <f t="shared" si="5"/>
        <v>239</v>
      </c>
      <c r="G50">
        <f t="shared" si="12"/>
        <v>239</v>
      </c>
      <c r="H50">
        <f>AVERAGE($D$6:D49)</f>
        <v>569.61363636363637</v>
      </c>
      <c r="I50">
        <f t="shared" si="14"/>
        <v>332.38636363636363</v>
      </c>
      <c r="J50">
        <f t="shared" si="9"/>
        <v>332.38636363636363</v>
      </c>
      <c r="K50">
        <f t="shared" si="15"/>
        <v>595.75</v>
      </c>
      <c r="L50">
        <f t="shared" si="16"/>
        <v>306.25</v>
      </c>
      <c r="M50">
        <f t="shared" si="10"/>
        <v>306.25</v>
      </c>
      <c r="N50">
        <f t="shared" si="13"/>
        <v>622.26828473239777</v>
      </c>
      <c r="O50">
        <f t="shared" si="11"/>
        <v>279.73171526760223</v>
      </c>
      <c r="P50">
        <f t="shared" si="3"/>
        <v>279.73171526760223</v>
      </c>
    </row>
    <row r="51" spans="2:16" x14ac:dyDescent="0.3">
      <c r="B51" s="14">
        <v>1</v>
      </c>
      <c r="C51" s="23">
        <v>46</v>
      </c>
      <c r="D51">
        <v>389</v>
      </c>
      <c r="E51">
        <f t="shared" si="4"/>
        <v>902</v>
      </c>
      <c r="F51">
        <f t="shared" si="5"/>
        <v>-513</v>
      </c>
      <c r="G51">
        <f t="shared" si="12"/>
        <v>513</v>
      </c>
      <c r="H51">
        <f>AVERAGE($D$6:D50)</f>
        <v>577</v>
      </c>
      <c r="I51">
        <f t="shared" si="14"/>
        <v>-188</v>
      </c>
      <c r="J51">
        <f t="shared" si="9"/>
        <v>188</v>
      </c>
      <c r="K51">
        <f t="shared" si="15"/>
        <v>679.5</v>
      </c>
      <c r="L51">
        <f t="shared" si="16"/>
        <v>-290.5</v>
      </c>
      <c r="M51">
        <f t="shared" si="10"/>
        <v>290.5</v>
      </c>
      <c r="N51">
        <f t="shared" si="13"/>
        <v>678.2146277859182</v>
      </c>
      <c r="O51">
        <f t="shared" si="11"/>
        <v>-289.2146277859182</v>
      </c>
      <c r="P51">
        <f t="shared" si="3"/>
        <v>289.2146277859182</v>
      </c>
    </row>
    <row r="52" spans="2:16" x14ac:dyDescent="0.3">
      <c r="B52" s="14">
        <v>1</v>
      </c>
      <c r="C52" s="23">
        <v>47</v>
      </c>
      <c r="D52">
        <v>14</v>
      </c>
      <c r="E52">
        <f t="shared" si="4"/>
        <v>389</v>
      </c>
      <c r="F52">
        <f t="shared" si="5"/>
        <v>-375</v>
      </c>
      <c r="G52">
        <f t="shared" si="12"/>
        <v>375</v>
      </c>
      <c r="H52">
        <f>AVERAGE($D$6:D51)</f>
        <v>572.91304347826087</v>
      </c>
      <c r="I52">
        <f t="shared" si="14"/>
        <v>-558.91304347826087</v>
      </c>
      <c r="J52">
        <f t="shared" si="9"/>
        <v>558.91304347826087</v>
      </c>
      <c r="K52">
        <f t="shared" si="15"/>
        <v>630.75</v>
      </c>
      <c r="L52">
        <f t="shared" si="16"/>
        <v>-616.75</v>
      </c>
      <c r="M52">
        <f t="shared" si="10"/>
        <v>616.75</v>
      </c>
      <c r="N52">
        <f t="shared" si="13"/>
        <v>620.37170222873465</v>
      </c>
      <c r="O52">
        <f t="shared" si="11"/>
        <v>-606.37170222873465</v>
      </c>
      <c r="P52">
        <f t="shared" si="3"/>
        <v>606.37170222873465</v>
      </c>
    </row>
    <row r="53" spans="2:16" x14ac:dyDescent="0.3">
      <c r="B53" s="14">
        <v>1</v>
      </c>
      <c r="C53" s="23">
        <v>48</v>
      </c>
      <c r="D53">
        <v>2</v>
      </c>
      <c r="E53">
        <f t="shared" si="4"/>
        <v>14</v>
      </c>
      <c r="F53">
        <f t="shared" si="5"/>
        <v>-12</v>
      </c>
      <c r="G53">
        <f t="shared" si="12"/>
        <v>12</v>
      </c>
      <c r="H53">
        <f>AVERAGE($D$6:D52)</f>
        <v>561.02127659574467</v>
      </c>
      <c r="I53">
        <f t="shared" si="14"/>
        <v>-559.02127659574467</v>
      </c>
      <c r="J53">
        <f t="shared" si="9"/>
        <v>559.02127659574467</v>
      </c>
      <c r="K53">
        <f t="shared" si="15"/>
        <v>492</v>
      </c>
      <c r="L53">
        <f t="shared" si="16"/>
        <v>-490</v>
      </c>
      <c r="M53">
        <f t="shared" si="10"/>
        <v>490</v>
      </c>
      <c r="N53">
        <f t="shared" si="13"/>
        <v>499.09736178298778</v>
      </c>
      <c r="O53">
        <f t="shared" si="11"/>
        <v>-497.09736178298778</v>
      </c>
      <c r="P53">
        <f t="shared" si="3"/>
        <v>497.09736178298778</v>
      </c>
    </row>
    <row r="54" spans="2:16" x14ac:dyDescent="0.3">
      <c r="B54" s="14">
        <v>1</v>
      </c>
      <c r="C54" s="23">
        <v>49</v>
      </c>
      <c r="D54">
        <v>0</v>
      </c>
      <c r="E54">
        <f t="shared" si="4"/>
        <v>2</v>
      </c>
      <c r="F54">
        <f t="shared" si="5"/>
        <v>-2</v>
      </c>
      <c r="G54">
        <f t="shared" si="12"/>
        <v>2</v>
      </c>
      <c r="H54">
        <f>AVERAGE($D$6:D53)</f>
        <v>549.375</v>
      </c>
      <c r="I54">
        <f t="shared" si="14"/>
        <v>-549.375</v>
      </c>
      <c r="J54">
        <f t="shared" si="9"/>
        <v>549.375</v>
      </c>
      <c r="K54">
        <f t="shared" si="15"/>
        <v>326.75</v>
      </c>
      <c r="L54">
        <f t="shared" si="16"/>
        <v>-326.75</v>
      </c>
      <c r="M54">
        <f t="shared" si="10"/>
        <v>326.75</v>
      </c>
      <c r="N54">
        <f t="shared" si="13"/>
        <v>399.67788942639021</v>
      </c>
      <c r="O54">
        <f t="shared" si="11"/>
        <v>-399.67788942639021</v>
      </c>
      <c r="P54">
        <f t="shared" si="3"/>
        <v>399.67788942639021</v>
      </c>
    </row>
    <row r="55" spans="2:16" x14ac:dyDescent="0.3">
      <c r="B55" s="14">
        <v>1</v>
      </c>
      <c r="C55" s="23">
        <v>50</v>
      </c>
      <c r="D55">
        <v>0</v>
      </c>
      <c r="E55">
        <f t="shared" si="4"/>
        <v>0</v>
      </c>
      <c r="F55">
        <f t="shared" si="5"/>
        <v>0</v>
      </c>
      <c r="G55">
        <f t="shared" si="12"/>
        <v>0</v>
      </c>
      <c r="H55">
        <f>AVERAGE($D$6:D54)</f>
        <v>538.16326530612241</v>
      </c>
      <c r="I55">
        <f t="shared" si="14"/>
        <v>-538.16326530612241</v>
      </c>
      <c r="J55">
        <f t="shared" si="9"/>
        <v>538.16326530612241</v>
      </c>
      <c r="K55">
        <f t="shared" si="15"/>
        <v>101.25</v>
      </c>
      <c r="L55">
        <f t="shared" si="16"/>
        <v>-101.25</v>
      </c>
      <c r="M55">
        <f t="shared" si="10"/>
        <v>101.25</v>
      </c>
      <c r="N55">
        <f t="shared" si="13"/>
        <v>319.7423115411122</v>
      </c>
      <c r="O55">
        <f t="shared" si="11"/>
        <v>-319.7423115411122</v>
      </c>
      <c r="P55">
        <f t="shared" si="3"/>
        <v>319.7423115411122</v>
      </c>
    </row>
    <row r="56" spans="2:16" x14ac:dyDescent="0.3">
      <c r="B56" s="14">
        <v>1</v>
      </c>
      <c r="C56" s="23">
        <v>51</v>
      </c>
      <c r="D56">
        <v>628</v>
      </c>
      <c r="E56">
        <f t="shared" si="4"/>
        <v>0</v>
      </c>
      <c r="F56">
        <f t="shared" si="5"/>
        <v>628</v>
      </c>
      <c r="G56">
        <f t="shared" si="12"/>
        <v>628</v>
      </c>
      <c r="H56">
        <f>AVERAGE($D$6:D55)</f>
        <v>527.4</v>
      </c>
      <c r="I56">
        <f t="shared" si="14"/>
        <v>100.60000000000002</v>
      </c>
      <c r="J56">
        <f t="shared" si="9"/>
        <v>100.60000000000002</v>
      </c>
      <c r="K56">
        <f t="shared" si="15"/>
        <v>4</v>
      </c>
      <c r="L56">
        <f t="shared" si="16"/>
        <v>624</v>
      </c>
      <c r="M56">
        <f t="shared" si="10"/>
        <v>624</v>
      </c>
      <c r="N56">
        <f t="shared" si="13"/>
        <v>255.79384923288978</v>
      </c>
      <c r="O56">
        <f t="shared" si="11"/>
        <v>372.20615076711022</v>
      </c>
      <c r="P56">
        <f t="shared" si="3"/>
        <v>372.20615076711022</v>
      </c>
    </row>
    <row r="57" spans="2:16" x14ac:dyDescent="0.3">
      <c r="B57" s="14">
        <v>1</v>
      </c>
      <c r="C57" s="23">
        <v>52</v>
      </c>
      <c r="D57">
        <v>212</v>
      </c>
      <c r="E57">
        <f t="shared" si="4"/>
        <v>628</v>
      </c>
      <c r="F57">
        <f t="shared" si="5"/>
        <v>-416</v>
      </c>
      <c r="G57">
        <f t="shared" si="12"/>
        <v>416</v>
      </c>
      <c r="H57">
        <f>AVERAGE($D$6:D56)</f>
        <v>529.37254901960785</v>
      </c>
      <c r="I57">
        <f t="shared" si="14"/>
        <v>-317.37254901960785</v>
      </c>
      <c r="J57">
        <f t="shared" si="9"/>
        <v>317.37254901960785</v>
      </c>
      <c r="K57">
        <f t="shared" si="15"/>
        <v>157.5</v>
      </c>
      <c r="L57">
        <f t="shared" si="16"/>
        <v>54.5</v>
      </c>
      <c r="M57">
        <f t="shared" si="10"/>
        <v>54.5</v>
      </c>
      <c r="N57">
        <f t="shared" si="13"/>
        <v>330.23507938631184</v>
      </c>
      <c r="O57">
        <f t="shared" si="11"/>
        <v>-118.23507938631184</v>
      </c>
      <c r="P57">
        <f t="shared" si="3"/>
        <v>118.23507938631184</v>
      </c>
    </row>
    <row r="58" spans="2:16" x14ac:dyDescent="0.3">
      <c r="B58" s="14">
        <v>1</v>
      </c>
      <c r="C58" s="23">
        <v>53</v>
      </c>
      <c r="D58">
        <v>170</v>
      </c>
      <c r="E58">
        <f t="shared" si="4"/>
        <v>212</v>
      </c>
      <c r="F58">
        <f t="shared" si="5"/>
        <v>-42</v>
      </c>
      <c r="G58">
        <f t="shared" si="12"/>
        <v>42</v>
      </c>
      <c r="H58">
        <f>AVERAGE($D$6:D57)</f>
        <v>523.26923076923072</v>
      </c>
      <c r="I58">
        <f t="shared" si="14"/>
        <v>-353.26923076923072</v>
      </c>
      <c r="J58">
        <f t="shared" si="9"/>
        <v>353.26923076923072</v>
      </c>
      <c r="K58">
        <f t="shared" si="15"/>
        <v>210</v>
      </c>
      <c r="L58">
        <f t="shared" si="16"/>
        <v>-40</v>
      </c>
      <c r="M58">
        <f t="shared" si="10"/>
        <v>40</v>
      </c>
      <c r="N58">
        <f t="shared" si="13"/>
        <v>306.58806350904945</v>
      </c>
      <c r="O58">
        <f t="shared" si="11"/>
        <v>-136.58806350904945</v>
      </c>
      <c r="P58">
        <f t="shared" si="3"/>
        <v>136.58806350904945</v>
      </c>
    </row>
    <row r="59" spans="2:16" x14ac:dyDescent="0.3">
      <c r="B59" s="14">
        <v>2</v>
      </c>
      <c r="C59" s="23">
        <v>1</v>
      </c>
      <c r="D59">
        <v>137</v>
      </c>
      <c r="E59">
        <f t="shared" si="4"/>
        <v>170</v>
      </c>
      <c r="F59">
        <f t="shared" si="5"/>
        <v>-33</v>
      </c>
      <c r="G59">
        <f t="shared" si="12"/>
        <v>33</v>
      </c>
      <c r="H59">
        <f>AVERAGE($D$6:D58)</f>
        <v>516.60377358490564</v>
      </c>
      <c r="I59">
        <f t="shared" si="14"/>
        <v>-379.60377358490564</v>
      </c>
      <c r="J59">
        <f t="shared" si="9"/>
        <v>379.60377358490564</v>
      </c>
      <c r="K59">
        <f t="shared" si="15"/>
        <v>252.5</v>
      </c>
      <c r="L59">
        <f t="shared" si="16"/>
        <v>-115.5</v>
      </c>
      <c r="M59">
        <f t="shared" si="10"/>
        <v>115.5</v>
      </c>
      <c r="N59">
        <f t="shared" si="13"/>
        <v>279.27045080723957</v>
      </c>
      <c r="O59">
        <f t="shared" si="11"/>
        <v>-142.27045080723957</v>
      </c>
      <c r="P59">
        <f t="shared" si="3"/>
        <v>142.27045080723957</v>
      </c>
    </row>
    <row r="60" spans="2:16" x14ac:dyDescent="0.3">
      <c r="B60" s="14">
        <v>2</v>
      </c>
      <c r="C60" s="23">
        <v>2</v>
      </c>
      <c r="D60">
        <v>584</v>
      </c>
      <c r="E60">
        <f t="shared" si="4"/>
        <v>137</v>
      </c>
      <c r="F60">
        <f t="shared" si="5"/>
        <v>447</v>
      </c>
      <c r="G60">
        <f t="shared" si="12"/>
        <v>447</v>
      </c>
      <c r="H60">
        <f>AVERAGE($D$6:D59)</f>
        <v>509.57407407407408</v>
      </c>
      <c r="I60">
        <f t="shared" si="14"/>
        <v>74.425925925925924</v>
      </c>
      <c r="J60">
        <f t="shared" si="9"/>
        <v>74.425925925925924</v>
      </c>
      <c r="K60">
        <f t="shared" si="15"/>
        <v>286.75</v>
      </c>
      <c r="L60">
        <f t="shared" si="16"/>
        <v>297.25</v>
      </c>
      <c r="M60">
        <f t="shared" si="10"/>
        <v>297.25</v>
      </c>
      <c r="N60">
        <f t="shared" si="13"/>
        <v>250.81636064579166</v>
      </c>
      <c r="O60">
        <f t="shared" si="11"/>
        <v>333.18363935420837</v>
      </c>
      <c r="P60">
        <f t="shared" si="3"/>
        <v>333.18363935420837</v>
      </c>
    </row>
    <row r="61" spans="2:16" x14ac:dyDescent="0.3">
      <c r="B61" s="14">
        <v>2</v>
      </c>
      <c r="C61" s="23">
        <v>3</v>
      </c>
      <c r="D61">
        <v>532</v>
      </c>
      <c r="E61">
        <f t="shared" si="4"/>
        <v>584</v>
      </c>
      <c r="F61">
        <f t="shared" si="5"/>
        <v>-52</v>
      </c>
      <c r="G61">
        <f t="shared" si="12"/>
        <v>52</v>
      </c>
      <c r="H61">
        <f>AVERAGE($D$6:D60)</f>
        <v>510.92727272727274</v>
      </c>
      <c r="I61">
        <f t="shared" si="14"/>
        <v>21.072727272727263</v>
      </c>
      <c r="J61">
        <f t="shared" si="9"/>
        <v>21.072727272727263</v>
      </c>
      <c r="K61">
        <f t="shared" si="15"/>
        <v>275.75</v>
      </c>
      <c r="L61">
        <f t="shared" si="16"/>
        <v>256.25</v>
      </c>
      <c r="M61">
        <f t="shared" si="10"/>
        <v>256.25</v>
      </c>
      <c r="N61">
        <f t="shared" si="13"/>
        <v>317.45308851663333</v>
      </c>
      <c r="O61">
        <f t="shared" si="11"/>
        <v>214.54691148336667</v>
      </c>
      <c r="P61">
        <f t="shared" si="3"/>
        <v>214.54691148336667</v>
      </c>
    </row>
    <row r="62" spans="2:16" x14ac:dyDescent="0.3">
      <c r="B62" s="14">
        <v>2</v>
      </c>
      <c r="C62" s="23">
        <v>4</v>
      </c>
      <c r="D62">
        <v>437</v>
      </c>
      <c r="E62">
        <f t="shared" si="4"/>
        <v>532</v>
      </c>
      <c r="F62">
        <f t="shared" si="5"/>
        <v>-95</v>
      </c>
      <c r="G62">
        <f t="shared" si="12"/>
        <v>95</v>
      </c>
      <c r="H62">
        <f>AVERAGE($D$6:D61)</f>
        <v>511.30357142857144</v>
      </c>
      <c r="I62">
        <f t="shared" si="14"/>
        <v>-74.303571428571445</v>
      </c>
      <c r="J62">
        <f t="shared" si="9"/>
        <v>74.303571428571445</v>
      </c>
      <c r="K62">
        <f t="shared" si="15"/>
        <v>355.75</v>
      </c>
      <c r="L62">
        <f t="shared" si="16"/>
        <v>81.25</v>
      </c>
      <c r="M62">
        <f t="shared" si="10"/>
        <v>81.25</v>
      </c>
      <c r="N62">
        <f t="shared" si="13"/>
        <v>360.36247081330669</v>
      </c>
      <c r="O62">
        <f t="shared" si="11"/>
        <v>76.637529186693314</v>
      </c>
      <c r="P62">
        <f t="shared" si="3"/>
        <v>76.637529186693314</v>
      </c>
    </row>
    <row r="63" spans="2:16" x14ac:dyDescent="0.3">
      <c r="B63" s="14">
        <v>2</v>
      </c>
      <c r="C63" s="23">
        <v>5</v>
      </c>
      <c r="D63">
        <v>777</v>
      </c>
      <c r="E63">
        <f t="shared" si="4"/>
        <v>437</v>
      </c>
      <c r="F63">
        <f t="shared" si="5"/>
        <v>340</v>
      </c>
      <c r="G63">
        <f t="shared" si="12"/>
        <v>340</v>
      </c>
      <c r="H63">
        <f>AVERAGE($D$6:D62)</f>
        <v>510</v>
      </c>
      <c r="I63">
        <f t="shared" si="14"/>
        <v>267</v>
      </c>
      <c r="J63">
        <f t="shared" si="9"/>
        <v>267</v>
      </c>
      <c r="K63">
        <f t="shared" si="15"/>
        <v>422.5</v>
      </c>
      <c r="L63">
        <f t="shared" si="16"/>
        <v>354.5</v>
      </c>
      <c r="M63">
        <f t="shared" si="10"/>
        <v>354.5</v>
      </c>
      <c r="N63">
        <f t="shared" si="13"/>
        <v>375.68997665064535</v>
      </c>
      <c r="O63">
        <f t="shared" si="11"/>
        <v>401.31002334935465</v>
      </c>
      <c r="P63">
        <f t="shared" si="3"/>
        <v>401.31002334935465</v>
      </c>
    </row>
    <row r="64" spans="2:16" x14ac:dyDescent="0.3">
      <c r="B64" s="14">
        <v>2</v>
      </c>
      <c r="C64" s="23">
        <v>6</v>
      </c>
      <c r="D64">
        <v>802</v>
      </c>
      <c r="E64">
        <f t="shared" si="4"/>
        <v>777</v>
      </c>
      <c r="F64">
        <f t="shared" si="5"/>
        <v>25</v>
      </c>
      <c r="G64">
        <f t="shared" si="12"/>
        <v>25</v>
      </c>
      <c r="H64">
        <f>AVERAGE($D$6:D63)</f>
        <v>514.60344827586209</v>
      </c>
      <c r="I64">
        <f t="shared" si="14"/>
        <v>287.39655172413791</v>
      </c>
      <c r="J64">
        <f t="shared" si="9"/>
        <v>287.39655172413791</v>
      </c>
      <c r="K64">
        <f t="shared" si="15"/>
        <v>582.5</v>
      </c>
      <c r="L64">
        <f t="shared" si="16"/>
        <v>219.5</v>
      </c>
      <c r="M64">
        <f t="shared" si="10"/>
        <v>219.5</v>
      </c>
      <c r="N64">
        <f t="shared" si="13"/>
        <v>455.95198132051632</v>
      </c>
      <c r="O64">
        <f t="shared" si="11"/>
        <v>346.04801867948368</v>
      </c>
      <c r="P64">
        <f t="shared" si="3"/>
        <v>346.04801867948368</v>
      </c>
    </row>
    <row r="65" spans="2:16" x14ac:dyDescent="0.3">
      <c r="B65" s="14">
        <v>2</v>
      </c>
      <c r="C65" s="23">
        <v>7</v>
      </c>
      <c r="D65">
        <v>480</v>
      </c>
      <c r="E65">
        <f t="shared" si="4"/>
        <v>802</v>
      </c>
      <c r="F65">
        <f t="shared" si="5"/>
        <v>-322</v>
      </c>
      <c r="G65">
        <f t="shared" si="12"/>
        <v>322</v>
      </c>
      <c r="H65">
        <f>AVERAGE($D$6:D64)</f>
        <v>519.47457627118649</v>
      </c>
      <c r="I65">
        <f t="shared" si="14"/>
        <v>-39.474576271186493</v>
      </c>
      <c r="J65">
        <f t="shared" si="9"/>
        <v>39.474576271186493</v>
      </c>
      <c r="K65">
        <f t="shared" si="15"/>
        <v>637</v>
      </c>
      <c r="L65">
        <f t="shared" si="16"/>
        <v>-157</v>
      </c>
      <c r="M65">
        <f t="shared" si="10"/>
        <v>157</v>
      </c>
      <c r="N65">
        <f t="shared" si="13"/>
        <v>525.16158505641306</v>
      </c>
      <c r="O65">
        <f t="shared" si="11"/>
        <v>-45.16158505641306</v>
      </c>
      <c r="P65">
        <f t="shared" si="3"/>
        <v>45.16158505641306</v>
      </c>
    </row>
    <row r="66" spans="2:16" x14ac:dyDescent="0.3">
      <c r="B66" s="14">
        <v>2</v>
      </c>
      <c r="C66" s="23">
        <v>8</v>
      </c>
      <c r="D66">
        <v>321</v>
      </c>
      <c r="E66">
        <f t="shared" si="4"/>
        <v>480</v>
      </c>
      <c r="F66">
        <f t="shared" si="5"/>
        <v>-159</v>
      </c>
      <c r="G66">
        <f t="shared" si="12"/>
        <v>159</v>
      </c>
      <c r="H66">
        <f>AVERAGE($D$6:D65)</f>
        <v>518.81666666666672</v>
      </c>
      <c r="I66">
        <f t="shared" si="14"/>
        <v>-197.81666666666672</v>
      </c>
      <c r="J66">
        <f t="shared" si="9"/>
        <v>197.81666666666672</v>
      </c>
      <c r="K66">
        <f t="shared" si="15"/>
        <v>624</v>
      </c>
      <c r="L66">
        <f t="shared" si="16"/>
        <v>-303</v>
      </c>
      <c r="M66">
        <f t="shared" si="10"/>
        <v>303</v>
      </c>
      <c r="N66">
        <f t="shared" si="13"/>
        <v>516.1292680451304</v>
      </c>
      <c r="O66">
        <f t="shared" si="11"/>
        <v>-195.1292680451304</v>
      </c>
      <c r="P66">
        <f t="shared" si="3"/>
        <v>195.1292680451304</v>
      </c>
    </row>
    <row r="67" spans="2:16" x14ac:dyDescent="0.3">
      <c r="B67" s="14">
        <v>2</v>
      </c>
      <c r="C67" s="23">
        <v>9</v>
      </c>
      <c r="D67">
        <v>317</v>
      </c>
      <c r="E67">
        <f t="shared" si="4"/>
        <v>321</v>
      </c>
      <c r="F67">
        <f t="shared" si="5"/>
        <v>-4</v>
      </c>
      <c r="G67">
        <f t="shared" si="12"/>
        <v>4</v>
      </c>
      <c r="H67">
        <f>AVERAGE($D$6:D66)</f>
        <v>515.57377049180332</v>
      </c>
      <c r="I67">
        <f t="shared" si="14"/>
        <v>-198.57377049180332</v>
      </c>
      <c r="J67">
        <f t="shared" si="9"/>
        <v>198.57377049180332</v>
      </c>
      <c r="K67">
        <f t="shared" si="15"/>
        <v>595</v>
      </c>
      <c r="L67">
        <f t="shared" si="16"/>
        <v>-278</v>
      </c>
      <c r="M67">
        <f t="shared" si="10"/>
        <v>278</v>
      </c>
      <c r="N67">
        <f t="shared" si="13"/>
        <v>477.10341443610434</v>
      </c>
      <c r="O67">
        <f t="shared" si="11"/>
        <v>-160.10341443610434</v>
      </c>
      <c r="P67">
        <f t="shared" si="3"/>
        <v>160.10341443610434</v>
      </c>
    </row>
    <row r="68" spans="2:16" x14ac:dyDescent="0.3">
      <c r="B68" s="14">
        <v>2</v>
      </c>
      <c r="C68" s="23">
        <v>10</v>
      </c>
      <c r="D68">
        <v>345</v>
      </c>
      <c r="E68">
        <f t="shared" si="4"/>
        <v>317</v>
      </c>
      <c r="F68">
        <f t="shared" si="5"/>
        <v>28</v>
      </c>
      <c r="G68">
        <f t="shared" si="12"/>
        <v>28</v>
      </c>
      <c r="H68">
        <f>AVERAGE($D$6:D67)</f>
        <v>512.37096774193549</v>
      </c>
      <c r="I68">
        <f t="shared" si="14"/>
        <v>-167.37096774193549</v>
      </c>
      <c r="J68">
        <f t="shared" si="9"/>
        <v>167.37096774193549</v>
      </c>
      <c r="K68">
        <f t="shared" si="15"/>
        <v>480</v>
      </c>
      <c r="L68">
        <f t="shared" si="16"/>
        <v>-135</v>
      </c>
      <c r="M68">
        <f t="shared" si="10"/>
        <v>135</v>
      </c>
      <c r="N68">
        <f t="shared" si="13"/>
        <v>445.08273154888354</v>
      </c>
      <c r="O68">
        <f t="shared" si="11"/>
        <v>-100.08273154888354</v>
      </c>
      <c r="P68">
        <f t="shared" si="3"/>
        <v>100.08273154888354</v>
      </c>
    </row>
    <row r="69" spans="2:16" x14ac:dyDescent="0.3">
      <c r="B69" s="14">
        <v>2</v>
      </c>
      <c r="C69" s="23">
        <v>11</v>
      </c>
      <c r="D69">
        <v>793</v>
      </c>
      <c r="E69">
        <f t="shared" si="4"/>
        <v>345</v>
      </c>
      <c r="F69">
        <f t="shared" si="5"/>
        <v>448</v>
      </c>
      <c r="G69">
        <f t="shared" si="12"/>
        <v>448</v>
      </c>
      <c r="H69">
        <f>AVERAGE($D$6:D68)</f>
        <v>509.71428571428572</v>
      </c>
      <c r="I69">
        <f t="shared" si="14"/>
        <v>283.28571428571428</v>
      </c>
      <c r="J69">
        <f t="shared" si="9"/>
        <v>283.28571428571428</v>
      </c>
      <c r="K69">
        <f t="shared" si="15"/>
        <v>365.75</v>
      </c>
      <c r="L69">
        <f t="shared" si="16"/>
        <v>427.25</v>
      </c>
      <c r="M69">
        <f t="shared" si="10"/>
        <v>427.25</v>
      </c>
      <c r="N69">
        <f t="shared" si="13"/>
        <v>425.06618523910686</v>
      </c>
      <c r="O69">
        <f t="shared" si="11"/>
        <v>367.93381476089314</v>
      </c>
      <c r="P69">
        <f t="shared" si="3"/>
        <v>367.93381476089314</v>
      </c>
    </row>
    <row r="70" spans="2:16" x14ac:dyDescent="0.3">
      <c r="B70" s="14">
        <v>2</v>
      </c>
      <c r="C70" s="23">
        <v>12</v>
      </c>
      <c r="D70">
        <v>1484</v>
      </c>
      <c r="E70">
        <f t="shared" si="4"/>
        <v>793</v>
      </c>
      <c r="F70">
        <f t="shared" si="5"/>
        <v>691</v>
      </c>
      <c r="G70">
        <f t="shared" si="12"/>
        <v>691</v>
      </c>
      <c r="H70">
        <f>AVERAGE($D$6:D69)</f>
        <v>514.140625</v>
      </c>
      <c r="I70">
        <f t="shared" si="14"/>
        <v>969.859375</v>
      </c>
      <c r="J70">
        <f t="shared" si="9"/>
        <v>969.859375</v>
      </c>
      <c r="K70">
        <f t="shared" si="15"/>
        <v>444</v>
      </c>
      <c r="L70">
        <f t="shared" si="16"/>
        <v>1040</v>
      </c>
      <c r="M70">
        <f t="shared" si="10"/>
        <v>1040</v>
      </c>
      <c r="N70">
        <f t="shared" si="13"/>
        <v>498.65294819128553</v>
      </c>
      <c r="O70">
        <f t="shared" ref="O70:O101" si="17">D70-N70</f>
        <v>985.34705180871447</v>
      </c>
      <c r="P70">
        <f t="shared" si="3"/>
        <v>985.34705180871447</v>
      </c>
    </row>
    <row r="71" spans="2:16" x14ac:dyDescent="0.3">
      <c r="B71" s="14">
        <v>2</v>
      </c>
      <c r="C71" s="23">
        <v>13</v>
      </c>
      <c r="D71">
        <v>679</v>
      </c>
      <c r="E71">
        <f t="shared" si="4"/>
        <v>1484</v>
      </c>
      <c r="F71">
        <f t="shared" si="5"/>
        <v>-805</v>
      </c>
      <c r="G71">
        <f t="shared" ref="G71:G102" si="18">ABS(F71)</f>
        <v>805</v>
      </c>
      <c r="H71">
        <f>AVERAGE($D$6:D70)</f>
        <v>529.06153846153848</v>
      </c>
      <c r="I71">
        <f t="shared" si="14"/>
        <v>149.93846153846152</v>
      </c>
      <c r="J71">
        <f t="shared" si="9"/>
        <v>149.93846153846152</v>
      </c>
      <c r="K71">
        <f t="shared" si="15"/>
        <v>734.75</v>
      </c>
      <c r="L71">
        <f t="shared" si="16"/>
        <v>-55.75</v>
      </c>
      <c r="M71">
        <f t="shared" si="10"/>
        <v>55.75</v>
      </c>
      <c r="N71">
        <f t="shared" ref="N71:N102" si="19">$O$3*D70+(1-$O$3)*N70</f>
        <v>695.72235855302847</v>
      </c>
      <c r="O71">
        <f t="shared" si="17"/>
        <v>-16.722358553028471</v>
      </c>
      <c r="P71">
        <f t="shared" ref="P71:P134" si="20">ABS(O71)</f>
        <v>16.722358553028471</v>
      </c>
    </row>
    <row r="72" spans="2:16" x14ac:dyDescent="0.3">
      <c r="B72" s="14">
        <v>2</v>
      </c>
      <c r="C72" s="23">
        <v>14</v>
      </c>
      <c r="D72">
        <v>327</v>
      </c>
      <c r="E72">
        <f t="shared" ref="E72:E135" si="21">D71</f>
        <v>679</v>
      </c>
      <c r="F72">
        <f t="shared" ref="F72:F135" si="22">D72-E72</f>
        <v>-352</v>
      </c>
      <c r="G72">
        <f t="shared" si="18"/>
        <v>352</v>
      </c>
      <c r="H72">
        <f>AVERAGE($D$6:D71)</f>
        <v>531.33333333333337</v>
      </c>
      <c r="I72">
        <f t="shared" si="14"/>
        <v>-204.33333333333337</v>
      </c>
      <c r="J72">
        <f t="shared" si="9"/>
        <v>204.33333333333337</v>
      </c>
      <c r="K72">
        <f t="shared" si="15"/>
        <v>825.25</v>
      </c>
      <c r="L72">
        <f t="shared" si="16"/>
        <v>-498.25</v>
      </c>
      <c r="M72">
        <f t="shared" si="10"/>
        <v>498.25</v>
      </c>
      <c r="N72">
        <f t="shared" si="19"/>
        <v>692.37788684242287</v>
      </c>
      <c r="O72">
        <f t="shared" si="17"/>
        <v>-365.37788684242287</v>
      </c>
      <c r="P72">
        <f t="shared" si="20"/>
        <v>365.37788684242287</v>
      </c>
    </row>
    <row r="73" spans="2:16" x14ac:dyDescent="0.3">
      <c r="B73" s="14">
        <v>2</v>
      </c>
      <c r="C73" s="23">
        <v>15</v>
      </c>
      <c r="D73">
        <v>250</v>
      </c>
      <c r="E73">
        <f t="shared" si="21"/>
        <v>327</v>
      </c>
      <c r="F73">
        <f t="shared" si="22"/>
        <v>-77</v>
      </c>
      <c r="G73">
        <f t="shared" si="18"/>
        <v>77</v>
      </c>
      <c r="H73">
        <f>AVERAGE($D$6:D72)</f>
        <v>528.28358208955228</v>
      </c>
      <c r="I73">
        <f t="shared" si="14"/>
        <v>-278.28358208955228</v>
      </c>
      <c r="J73">
        <f t="shared" si="9"/>
        <v>278.28358208955228</v>
      </c>
      <c r="K73">
        <f t="shared" si="15"/>
        <v>820.75</v>
      </c>
      <c r="L73">
        <f t="shared" si="16"/>
        <v>-570.75</v>
      </c>
      <c r="M73">
        <f t="shared" si="10"/>
        <v>570.75</v>
      </c>
      <c r="N73">
        <f t="shared" si="19"/>
        <v>619.30230947393829</v>
      </c>
      <c r="O73">
        <f t="shared" si="17"/>
        <v>-369.30230947393829</v>
      </c>
      <c r="P73">
        <f t="shared" si="20"/>
        <v>369.30230947393829</v>
      </c>
    </row>
    <row r="74" spans="2:16" x14ac:dyDescent="0.3">
      <c r="B74" s="14">
        <v>2</v>
      </c>
      <c r="C74" s="23">
        <v>16</v>
      </c>
      <c r="D74">
        <v>425</v>
      </c>
      <c r="E74">
        <f t="shared" si="21"/>
        <v>250</v>
      </c>
      <c r="F74">
        <f t="shared" si="22"/>
        <v>175</v>
      </c>
      <c r="G74">
        <f t="shared" si="18"/>
        <v>175</v>
      </c>
      <c r="H74">
        <f>AVERAGE($D$6:D73)</f>
        <v>524.19117647058829</v>
      </c>
      <c r="I74">
        <f t="shared" ref="I74:I105" si="23">D74-H74</f>
        <v>-99.191176470588289</v>
      </c>
      <c r="J74">
        <f t="shared" si="9"/>
        <v>99.191176470588289</v>
      </c>
      <c r="K74">
        <f t="shared" ref="K74:K105" si="24">AVERAGE(D70:D73)</f>
        <v>685</v>
      </c>
      <c r="L74">
        <f t="shared" ref="L74:L105" si="25">D74-K74</f>
        <v>-260</v>
      </c>
      <c r="M74">
        <f t="shared" si="10"/>
        <v>260</v>
      </c>
      <c r="N74">
        <f t="shared" si="19"/>
        <v>545.44184757915059</v>
      </c>
      <c r="O74">
        <f t="shared" si="17"/>
        <v>-120.44184757915059</v>
      </c>
      <c r="P74">
        <f t="shared" si="20"/>
        <v>120.44184757915059</v>
      </c>
    </row>
    <row r="75" spans="2:16" x14ac:dyDescent="0.3">
      <c r="B75" s="14">
        <v>2</v>
      </c>
      <c r="C75" s="23">
        <v>17</v>
      </c>
      <c r="D75">
        <v>756</v>
      </c>
      <c r="E75">
        <f t="shared" si="21"/>
        <v>425</v>
      </c>
      <c r="F75">
        <f t="shared" si="22"/>
        <v>331</v>
      </c>
      <c r="G75">
        <f t="shared" si="18"/>
        <v>331</v>
      </c>
      <c r="H75">
        <f>AVERAGE($D$6:D74)</f>
        <v>522.75362318840575</v>
      </c>
      <c r="I75">
        <f t="shared" si="23"/>
        <v>233.24637681159425</v>
      </c>
      <c r="J75">
        <f t="shared" ref="J75:J138" si="26">ABS(I75)</f>
        <v>233.24637681159425</v>
      </c>
      <c r="K75">
        <f t="shared" si="24"/>
        <v>420.25</v>
      </c>
      <c r="L75">
        <f t="shared" si="25"/>
        <v>335.75</v>
      </c>
      <c r="M75">
        <f t="shared" ref="M75:M138" si="27">ABS(L75)</f>
        <v>335.75</v>
      </c>
      <c r="N75">
        <f t="shared" si="19"/>
        <v>521.35347806332049</v>
      </c>
      <c r="O75">
        <f t="shared" si="17"/>
        <v>234.64652193667951</v>
      </c>
      <c r="P75">
        <f t="shared" si="20"/>
        <v>234.64652193667951</v>
      </c>
    </row>
    <row r="76" spans="2:16" x14ac:dyDescent="0.3">
      <c r="B76" s="14">
        <v>2</v>
      </c>
      <c r="C76" s="23">
        <v>18</v>
      </c>
      <c r="D76">
        <v>937</v>
      </c>
      <c r="E76">
        <f t="shared" si="21"/>
        <v>756</v>
      </c>
      <c r="F76">
        <f t="shared" si="22"/>
        <v>181</v>
      </c>
      <c r="G76">
        <f t="shared" si="18"/>
        <v>181</v>
      </c>
      <c r="H76">
        <f>AVERAGE($D$6:D75)</f>
        <v>526.08571428571429</v>
      </c>
      <c r="I76">
        <f t="shared" si="23"/>
        <v>410.91428571428571</v>
      </c>
      <c r="J76">
        <f t="shared" si="26"/>
        <v>410.91428571428571</v>
      </c>
      <c r="K76">
        <f t="shared" si="24"/>
        <v>439.5</v>
      </c>
      <c r="L76">
        <f t="shared" si="25"/>
        <v>497.5</v>
      </c>
      <c r="M76">
        <f t="shared" si="27"/>
        <v>497.5</v>
      </c>
      <c r="N76">
        <f t="shared" si="19"/>
        <v>568.28278245065644</v>
      </c>
      <c r="O76">
        <f t="shared" si="17"/>
        <v>368.71721754934356</v>
      </c>
      <c r="P76">
        <f t="shared" si="20"/>
        <v>368.71721754934356</v>
      </c>
    </row>
    <row r="77" spans="2:16" x14ac:dyDescent="0.3">
      <c r="B77" s="14">
        <v>2</v>
      </c>
      <c r="C77" s="23">
        <v>19</v>
      </c>
      <c r="D77">
        <v>154</v>
      </c>
      <c r="E77">
        <f t="shared" si="21"/>
        <v>937</v>
      </c>
      <c r="F77">
        <f t="shared" si="22"/>
        <v>-783</v>
      </c>
      <c r="G77">
        <f t="shared" si="18"/>
        <v>783</v>
      </c>
      <c r="H77">
        <f>AVERAGE($D$6:D76)</f>
        <v>531.87323943661977</v>
      </c>
      <c r="I77">
        <f t="shared" si="23"/>
        <v>-377.87323943661977</v>
      </c>
      <c r="J77">
        <f t="shared" si="26"/>
        <v>377.87323943661977</v>
      </c>
      <c r="K77">
        <f t="shared" si="24"/>
        <v>592</v>
      </c>
      <c r="L77">
        <f t="shared" si="25"/>
        <v>-438</v>
      </c>
      <c r="M77">
        <f t="shared" si="27"/>
        <v>438</v>
      </c>
      <c r="N77">
        <f t="shared" si="19"/>
        <v>642.02622596052515</v>
      </c>
      <c r="O77">
        <f t="shared" si="17"/>
        <v>-488.02622596052515</v>
      </c>
      <c r="P77">
        <f t="shared" si="20"/>
        <v>488.02622596052515</v>
      </c>
    </row>
    <row r="78" spans="2:16" x14ac:dyDescent="0.3">
      <c r="B78" s="14">
        <v>2</v>
      </c>
      <c r="C78" s="23">
        <v>20</v>
      </c>
      <c r="D78">
        <v>5</v>
      </c>
      <c r="E78">
        <f t="shared" si="21"/>
        <v>154</v>
      </c>
      <c r="F78">
        <f t="shared" si="22"/>
        <v>-149</v>
      </c>
      <c r="G78">
        <f t="shared" si="18"/>
        <v>149</v>
      </c>
      <c r="H78">
        <f>AVERAGE($D$6:D77)</f>
        <v>526.625</v>
      </c>
      <c r="I78">
        <f t="shared" si="23"/>
        <v>-521.625</v>
      </c>
      <c r="J78">
        <f t="shared" si="26"/>
        <v>521.625</v>
      </c>
      <c r="K78">
        <f t="shared" si="24"/>
        <v>568</v>
      </c>
      <c r="L78">
        <f t="shared" si="25"/>
        <v>-563</v>
      </c>
      <c r="M78">
        <f t="shared" si="27"/>
        <v>563</v>
      </c>
      <c r="N78">
        <f t="shared" si="19"/>
        <v>544.42098076842012</v>
      </c>
      <c r="O78">
        <f t="shared" si="17"/>
        <v>-539.42098076842012</v>
      </c>
      <c r="P78">
        <f t="shared" si="20"/>
        <v>539.42098076842012</v>
      </c>
    </row>
    <row r="79" spans="2:16" x14ac:dyDescent="0.3">
      <c r="B79" s="14">
        <v>2</v>
      </c>
      <c r="C79" s="23">
        <v>21</v>
      </c>
      <c r="D79">
        <v>1</v>
      </c>
      <c r="E79">
        <f t="shared" si="21"/>
        <v>5</v>
      </c>
      <c r="F79">
        <f t="shared" si="22"/>
        <v>-4</v>
      </c>
      <c r="G79">
        <f t="shared" si="18"/>
        <v>4</v>
      </c>
      <c r="H79">
        <f>AVERAGE($D$6:D78)</f>
        <v>519.47945205479448</v>
      </c>
      <c r="I79">
        <f t="shared" si="23"/>
        <v>-518.47945205479448</v>
      </c>
      <c r="J79">
        <f t="shared" si="26"/>
        <v>518.47945205479448</v>
      </c>
      <c r="K79">
        <f t="shared" si="24"/>
        <v>463</v>
      </c>
      <c r="L79">
        <f t="shared" si="25"/>
        <v>-462</v>
      </c>
      <c r="M79">
        <f t="shared" si="27"/>
        <v>462</v>
      </c>
      <c r="N79">
        <f t="shared" si="19"/>
        <v>436.53678461473612</v>
      </c>
      <c r="O79">
        <f t="shared" si="17"/>
        <v>-435.53678461473612</v>
      </c>
      <c r="P79">
        <f t="shared" si="20"/>
        <v>435.53678461473612</v>
      </c>
    </row>
    <row r="80" spans="2:16" x14ac:dyDescent="0.3">
      <c r="B80" s="14">
        <v>2</v>
      </c>
      <c r="C80" s="23">
        <v>22</v>
      </c>
      <c r="D80">
        <v>0</v>
      </c>
      <c r="E80">
        <f t="shared" si="21"/>
        <v>1</v>
      </c>
      <c r="F80">
        <f t="shared" si="22"/>
        <v>-1</v>
      </c>
      <c r="G80">
        <f t="shared" si="18"/>
        <v>1</v>
      </c>
      <c r="H80">
        <f>AVERAGE($D$6:D79)</f>
        <v>512.47297297297303</v>
      </c>
      <c r="I80">
        <f t="shared" si="23"/>
        <v>-512.47297297297303</v>
      </c>
      <c r="J80">
        <f t="shared" si="26"/>
        <v>512.47297297297303</v>
      </c>
      <c r="K80">
        <f t="shared" si="24"/>
        <v>274.25</v>
      </c>
      <c r="L80">
        <f t="shared" si="25"/>
        <v>-274.25</v>
      </c>
      <c r="M80">
        <f t="shared" si="27"/>
        <v>274.25</v>
      </c>
      <c r="N80">
        <f t="shared" si="19"/>
        <v>349.42942769178893</v>
      </c>
      <c r="O80">
        <f t="shared" si="17"/>
        <v>-349.42942769178893</v>
      </c>
      <c r="P80">
        <f t="shared" si="20"/>
        <v>349.42942769178893</v>
      </c>
    </row>
    <row r="81" spans="2:16" x14ac:dyDescent="0.3">
      <c r="B81" s="14">
        <v>2</v>
      </c>
      <c r="C81" s="23">
        <v>23</v>
      </c>
      <c r="D81">
        <v>369</v>
      </c>
      <c r="E81">
        <f t="shared" si="21"/>
        <v>0</v>
      </c>
      <c r="F81">
        <f t="shared" si="22"/>
        <v>369</v>
      </c>
      <c r="G81">
        <f t="shared" si="18"/>
        <v>369</v>
      </c>
      <c r="H81">
        <f>AVERAGE($D$6:D80)</f>
        <v>505.64</v>
      </c>
      <c r="I81">
        <f t="shared" si="23"/>
        <v>-136.63999999999999</v>
      </c>
      <c r="J81">
        <f t="shared" si="26"/>
        <v>136.63999999999999</v>
      </c>
      <c r="K81">
        <f t="shared" si="24"/>
        <v>40</v>
      </c>
      <c r="L81">
        <f t="shared" si="25"/>
        <v>329</v>
      </c>
      <c r="M81">
        <f t="shared" si="27"/>
        <v>329</v>
      </c>
      <c r="N81">
        <f t="shared" si="19"/>
        <v>279.54354215343113</v>
      </c>
      <c r="O81">
        <f t="shared" si="17"/>
        <v>89.456457846568867</v>
      </c>
      <c r="P81">
        <f t="shared" si="20"/>
        <v>89.456457846568867</v>
      </c>
    </row>
    <row r="82" spans="2:16" x14ac:dyDescent="0.3">
      <c r="B82" s="14">
        <v>2</v>
      </c>
      <c r="C82" s="23">
        <v>24</v>
      </c>
      <c r="D82">
        <v>980</v>
      </c>
      <c r="E82">
        <f t="shared" si="21"/>
        <v>369</v>
      </c>
      <c r="F82">
        <f t="shared" si="22"/>
        <v>611</v>
      </c>
      <c r="G82">
        <f t="shared" si="18"/>
        <v>611</v>
      </c>
      <c r="H82">
        <f>AVERAGE($D$6:D81)</f>
        <v>503.84210526315792</v>
      </c>
      <c r="I82">
        <f t="shared" si="23"/>
        <v>476.15789473684208</v>
      </c>
      <c r="J82">
        <f t="shared" si="26"/>
        <v>476.15789473684208</v>
      </c>
      <c r="K82">
        <f t="shared" si="24"/>
        <v>93.75</v>
      </c>
      <c r="L82">
        <f t="shared" si="25"/>
        <v>886.25</v>
      </c>
      <c r="M82">
        <f t="shared" si="27"/>
        <v>886.25</v>
      </c>
      <c r="N82">
        <f t="shared" si="19"/>
        <v>297.43483372274494</v>
      </c>
      <c r="O82">
        <f t="shared" si="17"/>
        <v>682.565166277255</v>
      </c>
      <c r="P82">
        <f t="shared" si="20"/>
        <v>682.565166277255</v>
      </c>
    </row>
    <row r="83" spans="2:16" x14ac:dyDescent="0.3">
      <c r="B83" s="14">
        <v>2</v>
      </c>
      <c r="C83" s="23">
        <v>25</v>
      </c>
      <c r="D83">
        <v>669</v>
      </c>
      <c r="E83">
        <f t="shared" si="21"/>
        <v>980</v>
      </c>
      <c r="F83">
        <f t="shared" si="22"/>
        <v>-311</v>
      </c>
      <c r="G83">
        <f t="shared" si="18"/>
        <v>311</v>
      </c>
      <c r="H83">
        <f>AVERAGE($D$6:D82)</f>
        <v>510.02597402597405</v>
      </c>
      <c r="I83">
        <f t="shared" si="23"/>
        <v>158.97402597402595</v>
      </c>
      <c r="J83">
        <f t="shared" si="26"/>
        <v>158.97402597402595</v>
      </c>
      <c r="K83">
        <f t="shared" si="24"/>
        <v>337.5</v>
      </c>
      <c r="L83">
        <f t="shared" si="25"/>
        <v>331.5</v>
      </c>
      <c r="M83">
        <f t="shared" si="27"/>
        <v>331.5</v>
      </c>
      <c r="N83">
        <f t="shared" si="19"/>
        <v>433.94786697819598</v>
      </c>
      <c r="O83">
        <f t="shared" si="17"/>
        <v>235.05213302180402</v>
      </c>
      <c r="P83">
        <f t="shared" si="20"/>
        <v>235.05213302180402</v>
      </c>
    </row>
    <row r="84" spans="2:16" x14ac:dyDescent="0.3">
      <c r="B84" s="14">
        <v>2</v>
      </c>
      <c r="C84" s="23">
        <v>26</v>
      </c>
      <c r="D84">
        <v>589</v>
      </c>
      <c r="E84">
        <f t="shared" si="21"/>
        <v>669</v>
      </c>
      <c r="F84">
        <f t="shared" si="22"/>
        <v>-80</v>
      </c>
      <c r="G84">
        <f t="shared" si="18"/>
        <v>80</v>
      </c>
      <c r="H84">
        <f>AVERAGE($D$6:D83)</f>
        <v>512.06410256410254</v>
      </c>
      <c r="I84">
        <f t="shared" si="23"/>
        <v>76.935897435897459</v>
      </c>
      <c r="J84">
        <f t="shared" si="26"/>
        <v>76.935897435897459</v>
      </c>
      <c r="K84">
        <f t="shared" si="24"/>
        <v>504.5</v>
      </c>
      <c r="L84">
        <f t="shared" si="25"/>
        <v>84.5</v>
      </c>
      <c r="M84">
        <f t="shared" si="27"/>
        <v>84.5</v>
      </c>
      <c r="N84">
        <f t="shared" si="19"/>
        <v>480.95829358255679</v>
      </c>
      <c r="O84">
        <f t="shared" si="17"/>
        <v>108.04170641744321</v>
      </c>
      <c r="P84">
        <f t="shared" si="20"/>
        <v>108.04170641744321</v>
      </c>
    </row>
    <row r="85" spans="2:16" x14ac:dyDescent="0.3">
      <c r="B85" s="14">
        <v>2</v>
      </c>
      <c r="C85" s="23">
        <v>27</v>
      </c>
      <c r="D85">
        <v>912</v>
      </c>
      <c r="E85">
        <f t="shared" si="21"/>
        <v>589</v>
      </c>
      <c r="F85">
        <f t="shared" si="22"/>
        <v>323</v>
      </c>
      <c r="G85">
        <f t="shared" si="18"/>
        <v>323</v>
      </c>
      <c r="H85">
        <f>AVERAGE($D$6:D84)</f>
        <v>513.03797468354435</v>
      </c>
      <c r="I85">
        <f t="shared" si="23"/>
        <v>398.96202531645565</v>
      </c>
      <c r="J85">
        <f t="shared" si="26"/>
        <v>398.96202531645565</v>
      </c>
      <c r="K85">
        <f t="shared" si="24"/>
        <v>651.75</v>
      </c>
      <c r="L85">
        <f t="shared" si="25"/>
        <v>260.25</v>
      </c>
      <c r="M85">
        <f t="shared" si="27"/>
        <v>260.25</v>
      </c>
      <c r="N85">
        <f t="shared" si="19"/>
        <v>502.56663486604549</v>
      </c>
      <c r="O85">
        <f t="shared" si="17"/>
        <v>409.43336513395451</v>
      </c>
      <c r="P85">
        <f t="shared" si="20"/>
        <v>409.43336513395451</v>
      </c>
    </row>
    <row r="86" spans="2:16" x14ac:dyDescent="0.3">
      <c r="B86" s="14">
        <v>2</v>
      </c>
      <c r="C86" s="23">
        <v>28</v>
      </c>
      <c r="D86">
        <v>836</v>
      </c>
      <c r="E86">
        <f t="shared" si="21"/>
        <v>912</v>
      </c>
      <c r="F86">
        <f t="shared" si="22"/>
        <v>-76</v>
      </c>
      <c r="G86">
        <f t="shared" si="18"/>
        <v>76</v>
      </c>
      <c r="H86">
        <f>AVERAGE($D$6:D85)</f>
        <v>518.02499999999998</v>
      </c>
      <c r="I86">
        <f t="shared" si="23"/>
        <v>317.97500000000002</v>
      </c>
      <c r="J86">
        <f t="shared" si="26"/>
        <v>317.97500000000002</v>
      </c>
      <c r="K86">
        <f t="shared" si="24"/>
        <v>787.5</v>
      </c>
      <c r="L86">
        <f t="shared" si="25"/>
        <v>48.5</v>
      </c>
      <c r="M86">
        <f t="shared" si="27"/>
        <v>48.5</v>
      </c>
      <c r="N86">
        <f t="shared" si="19"/>
        <v>584.45330789283639</v>
      </c>
      <c r="O86">
        <f t="shared" si="17"/>
        <v>251.54669210716361</v>
      </c>
      <c r="P86">
        <f t="shared" si="20"/>
        <v>251.54669210716361</v>
      </c>
    </row>
    <row r="87" spans="2:16" x14ac:dyDescent="0.3">
      <c r="B87" s="14">
        <v>2</v>
      </c>
      <c r="C87" s="23">
        <v>29</v>
      </c>
      <c r="D87">
        <v>543</v>
      </c>
      <c r="E87">
        <f t="shared" si="21"/>
        <v>836</v>
      </c>
      <c r="F87">
        <f t="shared" si="22"/>
        <v>-293</v>
      </c>
      <c r="G87">
        <f t="shared" si="18"/>
        <v>293</v>
      </c>
      <c r="H87">
        <f>AVERAGE($D$6:D86)</f>
        <v>521.95061728395058</v>
      </c>
      <c r="I87">
        <f t="shared" si="23"/>
        <v>21.049382716049422</v>
      </c>
      <c r="J87">
        <f t="shared" si="26"/>
        <v>21.049382716049422</v>
      </c>
      <c r="K87">
        <f t="shared" si="24"/>
        <v>751.5</v>
      </c>
      <c r="L87">
        <f t="shared" si="25"/>
        <v>-208.5</v>
      </c>
      <c r="M87">
        <f t="shared" si="27"/>
        <v>208.5</v>
      </c>
      <c r="N87">
        <f t="shared" si="19"/>
        <v>634.7626463142692</v>
      </c>
      <c r="O87">
        <f t="shared" si="17"/>
        <v>-91.762646314269205</v>
      </c>
      <c r="P87">
        <f t="shared" si="20"/>
        <v>91.762646314269205</v>
      </c>
    </row>
    <row r="88" spans="2:16" x14ac:dyDescent="0.3">
      <c r="B88" s="14">
        <v>2</v>
      </c>
      <c r="C88" s="23">
        <v>30</v>
      </c>
      <c r="D88">
        <v>534</v>
      </c>
      <c r="E88">
        <f t="shared" si="21"/>
        <v>543</v>
      </c>
      <c r="F88">
        <f t="shared" si="22"/>
        <v>-9</v>
      </c>
      <c r="G88">
        <f t="shared" si="18"/>
        <v>9</v>
      </c>
      <c r="H88">
        <f>AVERAGE($D$6:D87)</f>
        <v>522.20731707317077</v>
      </c>
      <c r="I88">
        <f t="shared" si="23"/>
        <v>11.792682926829229</v>
      </c>
      <c r="J88">
        <f t="shared" si="26"/>
        <v>11.792682926829229</v>
      </c>
      <c r="K88">
        <f t="shared" si="24"/>
        <v>720</v>
      </c>
      <c r="L88">
        <f t="shared" si="25"/>
        <v>-186</v>
      </c>
      <c r="M88">
        <f t="shared" si="27"/>
        <v>186</v>
      </c>
      <c r="N88">
        <f t="shared" si="19"/>
        <v>616.41011705141534</v>
      </c>
      <c r="O88">
        <f t="shared" si="17"/>
        <v>-82.410117051415341</v>
      </c>
      <c r="P88">
        <f t="shared" si="20"/>
        <v>82.410117051415341</v>
      </c>
    </row>
    <row r="89" spans="2:16" x14ac:dyDescent="0.3">
      <c r="B89" s="14">
        <v>2</v>
      </c>
      <c r="C89" s="23">
        <v>31</v>
      </c>
      <c r="D89">
        <v>787</v>
      </c>
      <c r="E89">
        <f t="shared" si="21"/>
        <v>534</v>
      </c>
      <c r="F89">
        <f t="shared" si="22"/>
        <v>253</v>
      </c>
      <c r="G89">
        <f t="shared" si="18"/>
        <v>253</v>
      </c>
      <c r="H89">
        <f>AVERAGE($D$6:D88)</f>
        <v>522.34939759036149</v>
      </c>
      <c r="I89">
        <f t="shared" si="23"/>
        <v>264.65060240963851</v>
      </c>
      <c r="J89">
        <f t="shared" si="26"/>
        <v>264.65060240963851</v>
      </c>
      <c r="K89">
        <f t="shared" si="24"/>
        <v>706.25</v>
      </c>
      <c r="L89">
        <f t="shared" si="25"/>
        <v>80.75</v>
      </c>
      <c r="M89">
        <f t="shared" si="27"/>
        <v>80.75</v>
      </c>
      <c r="N89">
        <f t="shared" si="19"/>
        <v>599.92809364113236</v>
      </c>
      <c r="O89">
        <f t="shared" si="17"/>
        <v>187.07190635886764</v>
      </c>
      <c r="P89">
        <f t="shared" si="20"/>
        <v>187.07190635886764</v>
      </c>
    </row>
    <row r="90" spans="2:16" x14ac:dyDescent="0.3">
      <c r="B90" s="14">
        <v>2</v>
      </c>
      <c r="C90" s="23">
        <v>32</v>
      </c>
      <c r="D90">
        <v>920</v>
      </c>
      <c r="E90">
        <f t="shared" si="21"/>
        <v>787</v>
      </c>
      <c r="F90">
        <f t="shared" si="22"/>
        <v>133</v>
      </c>
      <c r="G90">
        <f t="shared" si="18"/>
        <v>133</v>
      </c>
      <c r="H90">
        <f>AVERAGE($D$6:D89)</f>
        <v>525.5</v>
      </c>
      <c r="I90">
        <f t="shared" si="23"/>
        <v>394.5</v>
      </c>
      <c r="J90">
        <f t="shared" si="26"/>
        <v>394.5</v>
      </c>
      <c r="K90">
        <f t="shared" si="24"/>
        <v>675</v>
      </c>
      <c r="L90">
        <f t="shared" si="25"/>
        <v>245</v>
      </c>
      <c r="M90">
        <f t="shared" si="27"/>
        <v>245</v>
      </c>
      <c r="N90">
        <f t="shared" si="19"/>
        <v>637.34247491290591</v>
      </c>
      <c r="O90">
        <f t="shared" si="17"/>
        <v>282.65752508709409</v>
      </c>
      <c r="P90">
        <f t="shared" si="20"/>
        <v>282.65752508709409</v>
      </c>
    </row>
    <row r="91" spans="2:16" x14ac:dyDescent="0.3">
      <c r="B91" s="14">
        <v>2</v>
      </c>
      <c r="C91" s="23">
        <v>33</v>
      </c>
      <c r="D91">
        <v>464</v>
      </c>
      <c r="E91">
        <f t="shared" si="21"/>
        <v>920</v>
      </c>
      <c r="F91">
        <f t="shared" si="22"/>
        <v>-456</v>
      </c>
      <c r="G91">
        <f t="shared" si="18"/>
        <v>456</v>
      </c>
      <c r="H91">
        <f>AVERAGE($D$6:D90)</f>
        <v>530.14117647058822</v>
      </c>
      <c r="I91">
        <f t="shared" si="23"/>
        <v>-66.141176470588221</v>
      </c>
      <c r="J91">
        <f t="shared" si="26"/>
        <v>66.141176470588221</v>
      </c>
      <c r="K91">
        <f t="shared" si="24"/>
        <v>696</v>
      </c>
      <c r="L91">
        <f t="shared" si="25"/>
        <v>-232</v>
      </c>
      <c r="M91">
        <f t="shared" si="27"/>
        <v>232</v>
      </c>
      <c r="N91">
        <f t="shared" si="19"/>
        <v>693.87397993032482</v>
      </c>
      <c r="O91">
        <f t="shared" si="17"/>
        <v>-229.87397993032482</v>
      </c>
      <c r="P91">
        <f t="shared" si="20"/>
        <v>229.87397993032482</v>
      </c>
    </row>
    <row r="92" spans="2:16" x14ac:dyDescent="0.3">
      <c r="B92" s="14">
        <v>2</v>
      </c>
      <c r="C92" s="23">
        <v>34</v>
      </c>
      <c r="D92">
        <v>371</v>
      </c>
      <c r="E92">
        <f t="shared" si="21"/>
        <v>464</v>
      </c>
      <c r="F92">
        <f t="shared" si="22"/>
        <v>-93</v>
      </c>
      <c r="G92">
        <f t="shared" si="18"/>
        <v>93</v>
      </c>
      <c r="H92">
        <f>AVERAGE($D$6:D91)</f>
        <v>529.37209302325584</v>
      </c>
      <c r="I92">
        <f t="shared" si="23"/>
        <v>-158.37209302325584</v>
      </c>
      <c r="J92">
        <f t="shared" si="26"/>
        <v>158.37209302325584</v>
      </c>
      <c r="K92">
        <f t="shared" si="24"/>
        <v>676.25</v>
      </c>
      <c r="L92">
        <f t="shared" si="25"/>
        <v>-305.25</v>
      </c>
      <c r="M92">
        <f t="shared" si="27"/>
        <v>305.25</v>
      </c>
      <c r="N92">
        <f t="shared" si="19"/>
        <v>647.8991839442599</v>
      </c>
      <c r="O92">
        <f t="shared" si="17"/>
        <v>-276.8991839442599</v>
      </c>
      <c r="P92">
        <f t="shared" si="20"/>
        <v>276.8991839442599</v>
      </c>
    </row>
    <row r="93" spans="2:16" x14ac:dyDescent="0.3">
      <c r="B93" s="14">
        <v>2</v>
      </c>
      <c r="C93" s="23">
        <v>35</v>
      </c>
      <c r="D93">
        <v>477</v>
      </c>
      <c r="E93">
        <f t="shared" si="21"/>
        <v>371</v>
      </c>
      <c r="F93">
        <f t="shared" si="22"/>
        <v>106</v>
      </c>
      <c r="G93">
        <f t="shared" si="18"/>
        <v>106</v>
      </c>
      <c r="H93">
        <f>AVERAGE($D$6:D92)</f>
        <v>527.55172413793105</v>
      </c>
      <c r="I93">
        <f t="shared" si="23"/>
        <v>-50.551724137931046</v>
      </c>
      <c r="J93">
        <f t="shared" si="26"/>
        <v>50.551724137931046</v>
      </c>
      <c r="K93">
        <f t="shared" si="24"/>
        <v>635.5</v>
      </c>
      <c r="L93">
        <f t="shared" si="25"/>
        <v>-158.5</v>
      </c>
      <c r="M93">
        <f t="shared" si="27"/>
        <v>158.5</v>
      </c>
      <c r="N93">
        <f t="shared" si="19"/>
        <v>592.51934715540801</v>
      </c>
      <c r="O93">
        <f t="shared" si="17"/>
        <v>-115.51934715540801</v>
      </c>
      <c r="P93">
        <f t="shared" si="20"/>
        <v>115.51934715540801</v>
      </c>
    </row>
    <row r="94" spans="2:16" x14ac:dyDescent="0.3">
      <c r="B94" s="14">
        <v>2</v>
      </c>
      <c r="C94" s="23">
        <v>36</v>
      </c>
      <c r="D94">
        <v>791</v>
      </c>
      <c r="E94">
        <f t="shared" si="21"/>
        <v>477</v>
      </c>
      <c r="F94">
        <f t="shared" si="22"/>
        <v>314</v>
      </c>
      <c r="G94">
        <f t="shared" si="18"/>
        <v>314</v>
      </c>
      <c r="H94">
        <f>AVERAGE($D$6:D93)</f>
        <v>526.97727272727275</v>
      </c>
      <c r="I94">
        <f t="shared" si="23"/>
        <v>264.02272727272725</v>
      </c>
      <c r="J94">
        <f t="shared" si="26"/>
        <v>264.02272727272725</v>
      </c>
      <c r="K94">
        <f t="shared" si="24"/>
        <v>558</v>
      </c>
      <c r="L94">
        <f t="shared" si="25"/>
        <v>233</v>
      </c>
      <c r="M94">
        <f t="shared" si="27"/>
        <v>233</v>
      </c>
      <c r="N94">
        <f t="shared" si="19"/>
        <v>569.41547772432648</v>
      </c>
      <c r="O94">
        <f t="shared" si="17"/>
        <v>221.58452227567352</v>
      </c>
      <c r="P94">
        <f t="shared" si="20"/>
        <v>221.58452227567352</v>
      </c>
    </row>
    <row r="95" spans="2:16" x14ac:dyDescent="0.3">
      <c r="B95" s="14">
        <v>2</v>
      </c>
      <c r="C95" s="23">
        <v>37</v>
      </c>
      <c r="D95">
        <v>910</v>
      </c>
      <c r="E95">
        <f t="shared" si="21"/>
        <v>791</v>
      </c>
      <c r="F95">
        <f t="shared" si="22"/>
        <v>119</v>
      </c>
      <c r="G95">
        <f t="shared" si="18"/>
        <v>119</v>
      </c>
      <c r="H95">
        <f>AVERAGE($D$6:D94)</f>
        <v>529.94382022471905</v>
      </c>
      <c r="I95">
        <f t="shared" si="23"/>
        <v>380.05617977528095</v>
      </c>
      <c r="J95">
        <f t="shared" si="26"/>
        <v>380.05617977528095</v>
      </c>
      <c r="K95">
        <f t="shared" si="24"/>
        <v>525.75</v>
      </c>
      <c r="L95">
        <f t="shared" si="25"/>
        <v>384.25</v>
      </c>
      <c r="M95">
        <f t="shared" si="27"/>
        <v>384.25</v>
      </c>
      <c r="N95">
        <f t="shared" si="19"/>
        <v>613.73238217946118</v>
      </c>
      <c r="O95">
        <f t="shared" si="17"/>
        <v>296.26761782053882</v>
      </c>
      <c r="P95">
        <f t="shared" si="20"/>
        <v>296.26761782053882</v>
      </c>
    </row>
    <row r="96" spans="2:16" x14ac:dyDescent="0.3">
      <c r="B96" s="14">
        <v>2</v>
      </c>
      <c r="C96" s="23">
        <v>38</v>
      </c>
      <c r="D96">
        <v>585</v>
      </c>
      <c r="E96">
        <f t="shared" si="21"/>
        <v>910</v>
      </c>
      <c r="F96">
        <f t="shared" si="22"/>
        <v>-325</v>
      </c>
      <c r="G96">
        <f t="shared" si="18"/>
        <v>325</v>
      </c>
      <c r="H96">
        <f>AVERAGE($D$6:D95)</f>
        <v>534.16666666666663</v>
      </c>
      <c r="I96">
        <f t="shared" si="23"/>
        <v>50.833333333333371</v>
      </c>
      <c r="J96">
        <f t="shared" si="26"/>
        <v>50.833333333333371</v>
      </c>
      <c r="K96">
        <f t="shared" si="24"/>
        <v>637.25</v>
      </c>
      <c r="L96">
        <f t="shared" si="25"/>
        <v>-52.25</v>
      </c>
      <c r="M96">
        <f t="shared" si="27"/>
        <v>52.25</v>
      </c>
      <c r="N96">
        <f t="shared" si="19"/>
        <v>672.98590574356899</v>
      </c>
      <c r="O96">
        <f t="shared" si="17"/>
        <v>-87.985905743568992</v>
      </c>
      <c r="P96">
        <f t="shared" si="20"/>
        <v>87.985905743568992</v>
      </c>
    </row>
    <row r="97" spans="2:16" x14ac:dyDescent="0.3">
      <c r="B97" s="14">
        <v>2</v>
      </c>
      <c r="C97" s="23">
        <v>39</v>
      </c>
      <c r="D97">
        <v>226</v>
      </c>
      <c r="E97">
        <f t="shared" si="21"/>
        <v>585</v>
      </c>
      <c r="F97">
        <f t="shared" si="22"/>
        <v>-359</v>
      </c>
      <c r="G97">
        <f t="shared" si="18"/>
        <v>359</v>
      </c>
      <c r="H97">
        <f>AVERAGE($D$6:D96)</f>
        <v>534.72527472527474</v>
      </c>
      <c r="I97">
        <f t="shared" si="23"/>
        <v>-308.72527472527474</v>
      </c>
      <c r="J97">
        <f t="shared" si="26"/>
        <v>308.72527472527474</v>
      </c>
      <c r="K97">
        <f t="shared" si="24"/>
        <v>690.75</v>
      </c>
      <c r="L97">
        <f t="shared" si="25"/>
        <v>-464.75</v>
      </c>
      <c r="M97">
        <f t="shared" si="27"/>
        <v>464.75</v>
      </c>
      <c r="N97">
        <f t="shared" si="19"/>
        <v>655.38872459485526</v>
      </c>
      <c r="O97">
        <f t="shared" si="17"/>
        <v>-429.38872459485526</v>
      </c>
      <c r="P97">
        <f t="shared" si="20"/>
        <v>429.38872459485526</v>
      </c>
    </row>
    <row r="98" spans="2:16" x14ac:dyDescent="0.3">
      <c r="B98" s="14">
        <v>2</v>
      </c>
      <c r="C98" s="23">
        <v>40</v>
      </c>
      <c r="D98">
        <v>932</v>
      </c>
      <c r="E98">
        <f t="shared" si="21"/>
        <v>226</v>
      </c>
      <c r="F98">
        <f t="shared" si="22"/>
        <v>706</v>
      </c>
      <c r="G98">
        <f t="shared" si="18"/>
        <v>706</v>
      </c>
      <c r="H98">
        <f>AVERAGE($D$6:D97)</f>
        <v>531.36956521739125</v>
      </c>
      <c r="I98">
        <f t="shared" si="23"/>
        <v>400.63043478260875</v>
      </c>
      <c r="J98">
        <f t="shared" si="26"/>
        <v>400.63043478260875</v>
      </c>
      <c r="K98">
        <f t="shared" si="24"/>
        <v>628</v>
      </c>
      <c r="L98">
        <f t="shared" si="25"/>
        <v>304</v>
      </c>
      <c r="M98">
        <f t="shared" si="27"/>
        <v>304</v>
      </c>
      <c r="N98">
        <f t="shared" si="19"/>
        <v>569.5109796758843</v>
      </c>
      <c r="O98">
        <f t="shared" si="17"/>
        <v>362.4890203241157</v>
      </c>
      <c r="P98">
        <f t="shared" si="20"/>
        <v>362.4890203241157</v>
      </c>
    </row>
    <row r="99" spans="2:16" x14ac:dyDescent="0.3">
      <c r="B99" s="14">
        <v>2</v>
      </c>
      <c r="C99" s="23">
        <v>41</v>
      </c>
      <c r="D99">
        <v>355</v>
      </c>
      <c r="E99">
        <f t="shared" si="21"/>
        <v>932</v>
      </c>
      <c r="F99">
        <f t="shared" si="22"/>
        <v>-577</v>
      </c>
      <c r="G99">
        <f t="shared" si="18"/>
        <v>577</v>
      </c>
      <c r="H99">
        <f>AVERAGE($D$6:D98)</f>
        <v>535.67741935483866</v>
      </c>
      <c r="I99">
        <f t="shared" si="23"/>
        <v>-180.67741935483866</v>
      </c>
      <c r="J99">
        <f t="shared" si="26"/>
        <v>180.67741935483866</v>
      </c>
      <c r="K99">
        <f t="shared" si="24"/>
        <v>663.25</v>
      </c>
      <c r="L99">
        <f t="shared" si="25"/>
        <v>-308.25</v>
      </c>
      <c r="M99">
        <f t="shared" si="27"/>
        <v>308.25</v>
      </c>
      <c r="N99">
        <f t="shared" si="19"/>
        <v>642.00878374070749</v>
      </c>
      <c r="O99">
        <f t="shared" si="17"/>
        <v>-287.00878374070749</v>
      </c>
      <c r="P99">
        <f t="shared" si="20"/>
        <v>287.00878374070749</v>
      </c>
    </row>
    <row r="100" spans="2:16" x14ac:dyDescent="0.3">
      <c r="B100" s="14">
        <v>2</v>
      </c>
      <c r="C100" s="23">
        <v>42</v>
      </c>
      <c r="D100">
        <v>764</v>
      </c>
      <c r="E100">
        <f t="shared" si="21"/>
        <v>355</v>
      </c>
      <c r="F100">
        <f t="shared" si="22"/>
        <v>409</v>
      </c>
      <c r="G100">
        <f t="shared" si="18"/>
        <v>409</v>
      </c>
      <c r="H100">
        <f>AVERAGE($D$6:D99)</f>
        <v>533.75531914893622</v>
      </c>
      <c r="I100">
        <f t="shared" si="23"/>
        <v>230.24468085106378</v>
      </c>
      <c r="J100">
        <f t="shared" si="26"/>
        <v>230.24468085106378</v>
      </c>
      <c r="K100">
        <f t="shared" si="24"/>
        <v>524.5</v>
      </c>
      <c r="L100">
        <f t="shared" si="25"/>
        <v>239.5</v>
      </c>
      <c r="M100">
        <f t="shared" si="27"/>
        <v>239.5</v>
      </c>
      <c r="N100">
        <f t="shared" si="19"/>
        <v>584.60702699256603</v>
      </c>
      <c r="O100">
        <f t="shared" si="17"/>
        <v>179.39297300743397</v>
      </c>
      <c r="P100">
        <f t="shared" si="20"/>
        <v>179.39297300743397</v>
      </c>
    </row>
    <row r="101" spans="2:16" x14ac:dyDescent="0.3">
      <c r="B101" s="14">
        <v>2</v>
      </c>
      <c r="C101" s="23">
        <v>43</v>
      </c>
      <c r="D101">
        <v>980</v>
      </c>
      <c r="E101">
        <f t="shared" si="21"/>
        <v>764</v>
      </c>
      <c r="F101">
        <f t="shared" si="22"/>
        <v>216</v>
      </c>
      <c r="G101">
        <f t="shared" si="18"/>
        <v>216</v>
      </c>
      <c r="H101">
        <f>AVERAGE($D$6:D100)</f>
        <v>536.17894736842106</v>
      </c>
      <c r="I101">
        <f t="shared" si="23"/>
        <v>443.82105263157894</v>
      </c>
      <c r="J101">
        <f t="shared" si="26"/>
        <v>443.82105263157894</v>
      </c>
      <c r="K101">
        <f t="shared" si="24"/>
        <v>569.25</v>
      </c>
      <c r="L101">
        <f t="shared" si="25"/>
        <v>410.75</v>
      </c>
      <c r="M101">
        <f t="shared" si="27"/>
        <v>410.75</v>
      </c>
      <c r="N101">
        <f t="shared" si="19"/>
        <v>620.48562159405287</v>
      </c>
      <c r="O101">
        <f t="shared" si="17"/>
        <v>359.51437840594713</v>
      </c>
      <c r="P101">
        <f t="shared" si="20"/>
        <v>359.51437840594713</v>
      </c>
    </row>
    <row r="102" spans="2:16" x14ac:dyDescent="0.3">
      <c r="B102" s="14">
        <v>2</v>
      </c>
      <c r="C102" s="23">
        <v>44</v>
      </c>
      <c r="D102">
        <v>1236</v>
      </c>
      <c r="E102">
        <f t="shared" si="21"/>
        <v>980</v>
      </c>
      <c r="F102">
        <f t="shared" si="22"/>
        <v>256</v>
      </c>
      <c r="G102">
        <f t="shared" si="18"/>
        <v>256</v>
      </c>
      <c r="H102">
        <f>AVERAGE($D$6:D101)</f>
        <v>540.80208333333337</v>
      </c>
      <c r="I102">
        <f t="shared" si="23"/>
        <v>695.19791666666663</v>
      </c>
      <c r="J102">
        <f t="shared" si="26"/>
        <v>695.19791666666663</v>
      </c>
      <c r="K102">
        <f t="shared" si="24"/>
        <v>757.75</v>
      </c>
      <c r="L102">
        <f t="shared" si="25"/>
        <v>478.25</v>
      </c>
      <c r="M102">
        <f t="shared" si="27"/>
        <v>478.25</v>
      </c>
      <c r="N102">
        <f t="shared" si="19"/>
        <v>692.38849727524234</v>
      </c>
      <c r="O102">
        <f t="shared" ref="O102:O133" si="28">D102-N102</f>
        <v>543.61150272475766</v>
      </c>
      <c r="P102">
        <f t="shared" si="20"/>
        <v>543.61150272475766</v>
      </c>
    </row>
    <row r="103" spans="2:16" x14ac:dyDescent="0.3">
      <c r="B103" s="14">
        <v>2</v>
      </c>
      <c r="C103" s="23">
        <v>45</v>
      </c>
      <c r="D103">
        <v>1004</v>
      </c>
      <c r="E103">
        <f t="shared" si="21"/>
        <v>1236</v>
      </c>
      <c r="F103">
        <f t="shared" si="22"/>
        <v>-232</v>
      </c>
      <c r="G103">
        <f t="shared" ref="G103:G134" si="29">ABS(F103)</f>
        <v>232</v>
      </c>
      <c r="H103">
        <f>AVERAGE($D$6:D102)</f>
        <v>547.96907216494844</v>
      </c>
      <c r="I103">
        <f t="shared" si="23"/>
        <v>456.03092783505156</v>
      </c>
      <c r="J103">
        <f t="shared" si="26"/>
        <v>456.03092783505156</v>
      </c>
      <c r="K103">
        <f t="shared" si="24"/>
        <v>833.75</v>
      </c>
      <c r="L103">
        <f t="shared" si="25"/>
        <v>170.25</v>
      </c>
      <c r="M103">
        <f t="shared" si="27"/>
        <v>170.25</v>
      </c>
      <c r="N103">
        <f t="shared" ref="N103:N134" si="30">$O$3*D102+(1-$O$3)*N102</f>
        <v>801.11079782019397</v>
      </c>
      <c r="O103">
        <f t="shared" si="28"/>
        <v>202.88920217980603</v>
      </c>
      <c r="P103">
        <f t="shared" si="20"/>
        <v>202.88920217980603</v>
      </c>
    </row>
    <row r="104" spans="2:16" x14ac:dyDescent="0.3">
      <c r="B104" s="14">
        <v>2</v>
      </c>
      <c r="C104" s="23">
        <v>46</v>
      </c>
      <c r="D104">
        <v>789</v>
      </c>
      <c r="E104">
        <f t="shared" si="21"/>
        <v>1004</v>
      </c>
      <c r="F104">
        <f t="shared" si="22"/>
        <v>-215</v>
      </c>
      <c r="G104">
        <f t="shared" si="29"/>
        <v>215</v>
      </c>
      <c r="H104">
        <f>AVERAGE($D$6:D103)</f>
        <v>552.62244897959181</v>
      </c>
      <c r="I104">
        <f t="shared" si="23"/>
        <v>236.37755102040819</v>
      </c>
      <c r="J104">
        <f t="shared" si="26"/>
        <v>236.37755102040819</v>
      </c>
      <c r="K104">
        <f t="shared" si="24"/>
        <v>996</v>
      </c>
      <c r="L104">
        <f t="shared" si="25"/>
        <v>-207</v>
      </c>
      <c r="M104">
        <f t="shared" si="27"/>
        <v>207</v>
      </c>
      <c r="N104">
        <f t="shared" si="30"/>
        <v>841.68863825615517</v>
      </c>
      <c r="O104">
        <f t="shared" si="28"/>
        <v>-52.688638256155173</v>
      </c>
      <c r="P104">
        <f t="shared" si="20"/>
        <v>52.688638256155173</v>
      </c>
    </row>
    <row r="105" spans="2:16" x14ac:dyDescent="0.3">
      <c r="B105" s="14">
        <v>2</v>
      </c>
      <c r="C105" s="23">
        <v>47</v>
      </c>
      <c r="D105">
        <v>855</v>
      </c>
      <c r="E105">
        <f t="shared" si="21"/>
        <v>789</v>
      </c>
      <c r="F105">
        <f t="shared" si="22"/>
        <v>66</v>
      </c>
      <c r="G105">
        <f t="shared" si="29"/>
        <v>66</v>
      </c>
      <c r="H105">
        <f>AVERAGE($D$6:D104)</f>
        <v>555.01010101010104</v>
      </c>
      <c r="I105">
        <f t="shared" si="23"/>
        <v>299.98989898989896</v>
      </c>
      <c r="J105">
        <f t="shared" si="26"/>
        <v>299.98989898989896</v>
      </c>
      <c r="K105">
        <f t="shared" si="24"/>
        <v>1002.25</v>
      </c>
      <c r="L105">
        <f t="shared" si="25"/>
        <v>-147.25</v>
      </c>
      <c r="M105">
        <f t="shared" si="27"/>
        <v>147.25</v>
      </c>
      <c r="N105">
        <f t="shared" si="30"/>
        <v>831.15091060492409</v>
      </c>
      <c r="O105">
        <f t="shared" si="28"/>
        <v>23.849089395075907</v>
      </c>
      <c r="P105">
        <f t="shared" si="20"/>
        <v>23.849089395075907</v>
      </c>
    </row>
    <row r="106" spans="2:16" x14ac:dyDescent="0.3">
      <c r="B106" s="14">
        <v>2</v>
      </c>
      <c r="C106" s="23">
        <v>48</v>
      </c>
      <c r="D106">
        <v>541</v>
      </c>
      <c r="E106">
        <f t="shared" si="21"/>
        <v>855</v>
      </c>
      <c r="F106">
        <f t="shared" si="22"/>
        <v>-314</v>
      </c>
      <c r="G106">
        <f t="shared" si="29"/>
        <v>314</v>
      </c>
      <c r="H106">
        <f>AVERAGE($D$6:D105)</f>
        <v>558.01</v>
      </c>
      <c r="I106">
        <f t="shared" ref="I106:I137" si="31">D106-H106</f>
        <v>-17.009999999999991</v>
      </c>
      <c r="J106">
        <f t="shared" si="26"/>
        <v>17.009999999999991</v>
      </c>
      <c r="K106">
        <f t="shared" ref="K106:K137" si="32">AVERAGE(D102:D105)</f>
        <v>971</v>
      </c>
      <c r="L106">
        <f t="shared" ref="L106:L137" si="33">D106-K106</f>
        <v>-430</v>
      </c>
      <c r="M106">
        <f t="shared" si="27"/>
        <v>430</v>
      </c>
      <c r="N106">
        <f t="shared" si="30"/>
        <v>835.92072848393934</v>
      </c>
      <c r="O106">
        <f t="shared" si="28"/>
        <v>-294.92072848393934</v>
      </c>
      <c r="P106">
        <f t="shared" si="20"/>
        <v>294.92072848393934</v>
      </c>
    </row>
    <row r="107" spans="2:16" x14ac:dyDescent="0.3">
      <c r="B107" s="14">
        <v>2</v>
      </c>
      <c r="C107" s="23">
        <v>49</v>
      </c>
      <c r="D107">
        <v>341</v>
      </c>
      <c r="E107">
        <f t="shared" si="21"/>
        <v>541</v>
      </c>
      <c r="F107">
        <f t="shared" si="22"/>
        <v>-200</v>
      </c>
      <c r="G107">
        <f t="shared" si="29"/>
        <v>200</v>
      </c>
      <c r="H107">
        <f>AVERAGE($D$6:D106)</f>
        <v>557.8415841584158</v>
      </c>
      <c r="I107">
        <f t="shared" si="31"/>
        <v>-216.8415841584158</v>
      </c>
      <c r="J107">
        <f t="shared" si="26"/>
        <v>216.8415841584158</v>
      </c>
      <c r="K107">
        <f t="shared" si="32"/>
        <v>797.25</v>
      </c>
      <c r="L107">
        <f t="shared" si="33"/>
        <v>-456.25</v>
      </c>
      <c r="M107">
        <f t="shared" si="27"/>
        <v>456.25</v>
      </c>
      <c r="N107">
        <f t="shared" si="30"/>
        <v>776.93658278715156</v>
      </c>
      <c r="O107">
        <f t="shared" si="28"/>
        <v>-435.93658278715156</v>
      </c>
      <c r="P107">
        <f t="shared" si="20"/>
        <v>435.93658278715156</v>
      </c>
    </row>
    <row r="108" spans="2:16" x14ac:dyDescent="0.3">
      <c r="B108" s="14">
        <v>2</v>
      </c>
      <c r="C108" s="23">
        <v>50</v>
      </c>
      <c r="D108">
        <v>544</v>
      </c>
      <c r="E108">
        <f t="shared" si="21"/>
        <v>341</v>
      </c>
      <c r="F108">
        <f t="shared" si="22"/>
        <v>203</v>
      </c>
      <c r="G108">
        <f t="shared" si="29"/>
        <v>203</v>
      </c>
      <c r="H108">
        <f>AVERAGE($D$6:D107)</f>
        <v>555.71568627450984</v>
      </c>
      <c r="I108">
        <f t="shared" si="31"/>
        <v>-11.715686274509835</v>
      </c>
      <c r="J108">
        <f t="shared" si="26"/>
        <v>11.715686274509835</v>
      </c>
      <c r="K108">
        <f t="shared" si="32"/>
        <v>631.5</v>
      </c>
      <c r="L108">
        <f t="shared" si="33"/>
        <v>-87.5</v>
      </c>
      <c r="M108">
        <f t="shared" si="27"/>
        <v>87.5</v>
      </c>
      <c r="N108">
        <f t="shared" si="30"/>
        <v>689.74926622972134</v>
      </c>
      <c r="O108">
        <f t="shared" si="28"/>
        <v>-145.74926622972134</v>
      </c>
      <c r="P108">
        <f t="shared" si="20"/>
        <v>145.74926622972134</v>
      </c>
    </row>
    <row r="109" spans="2:16" x14ac:dyDescent="0.3">
      <c r="B109" s="14">
        <v>2</v>
      </c>
      <c r="C109" s="23">
        <v>51</v>
      </c>
      <c r="D109">
        <v>1120</v>
      </c>
      <c r="E109">
        <f t="shared" si="21"/>
        <v>544</v>
      </c>
      <c r="F109">
        <f t="shared" si="22"/>
        <v>576</v>
      </c>
      <c r="G109">
        <f t="shared" si="29"/>
        <v>576</v>
      </c>
      <c r="H109">
        <f>AVERAGE($D$6:D108)</f>
        <v>555.60194174757282</v>
      </c>
      <c r="I109">
        <f t="shared" si="31"/>
        <v>564.39805825242718</v>
      </c>
      <c r="J109">
        <f t="shared" si="26"/>
        <v>564.39805825242718</v>
      </c>
      <c r="K109">
        <f t="shared" si="32"/>
        <v>570.25</v>
      </c>
      <c r="L109">
        <f t="shared" si="33"/>
        <v>549.75</v>
      </c>
      <c r="M109">
        <f t="shared" si="27"/>
        <v>549.75</v>
      </c>
      <c r="N109">
        <f t="shared" si="30"/>
        <v>660.59941298377703</v>
      </c>
      <c r="O109">
        <f t="shared" si="28"/>
        <v>459.40058701622297</v>
      </c>
      <c r="P109">
        <f t="shared" si="20"/>
        <v>459.40058701622297</v>
      </c>
    </row>
    <row r="110" spans="2:16" x14ac:dyDescent="0.3">
      <c r="B110" s="14">
        <v>2</v>
      </c>
      <c r="C110" s="23">
        <v>52</v>
      </c>
      <c r="D110">
        <v>1722</v>
      </c>
      <c r="E110">
        <f t="shared" si="21"/>
        <v>1120</v>
      </c>
      <c r="F110">
        <f t="shared" si="22"/>
        <v>602</v>
      </c>
      <c r="G110">
        <f t="shared" si="29"/>
        <v>602</v>
      </c>
      <c r="H110">
        <f>AVERAGE($D$6:D109)</f>
        <v>561.02884615384619</v>
      </c>
      <c r="I110">
        <f t="shared" si="31"/>
        <v>1160.9711538461538</v>
      </c>
      <c r="J110">
        <f t="shared" si="26"/>
        <v>1160.9711538461538</v>
      </c>
      <c r="K110">
        <f t="shared" si="32"/>
        <v>636.5</v>
      </c>
      <c r="L110">
        <f t="shared" si="33"/>
        <v>1085.5</v>
      </c>
      <c r="M110">
        <f t="shared" si="27"/>
        <v>1085.5</v>
      </c>
      <c r="N110">
        <f t="shared" si="30"/>
        <v>752.47953038702167</v>
      </c>
      <c r="O110">
        <f t="shared" si="28"/>
        <v>969.52046961297833</v>
      </c>
      <c r="P110">
        <f t="shared" si="20"/>
        <v>969.52046961297833</v>
      </c>
    </row>
    <row r="111" spans="2:16" x14ac:dyDescent="0.3">
      <c r="B111" s="14">
        <v>2</v>
      </c>
      <c r="C111" s="23">
        <v>53</v>
      </c>
      <c r="D111">
        <v>216</v>
      </c>
      <c r="E111">
        <f t="shared" si="21"/>
        <v>1722</v>
      </c>
      <c r="F111">
        <f t="shared" si="22"/>
        <v>-1506</v>
      </c>
      <c r="G111">
        <f t="shared" si="29"/>
        <v>1506</v>
      </c>
      <c r="H111">
        <f>AVERAGE($D$6:D110)</f>
        <v>572.08571428571429</v>
      </c>
      <c r="I111">
        <f t="shared" si="31"/>
        <v>-356.08571428571429</v>
      </c>
      <c r="J111">
        <f t="shared" si="26"/>
        <v>356.08571428571429</v>
      </c>
      <c r="K111">
        <f t="shared" si="32"/>
        <v>931.75</v>
      </c>
      <c r="L111">
        <f t="shared" si="33"/>
        <v>-715.75</v>
      </c>
      <c r="M111">
        <f t="shared" si="27"/>
        <v>715.75</v>
      </c>
      <c r="N111">
        <f t="shared" si="30"/>
        <v>946.38362430961729</v>
      </c>
      <c r="O111">
        <f t="shared" si="28"/>
        <v>-730.38362430961729</v>
      </c>
      <c r="P111">
        <f t="shared" si="20"/>
        <v>730.38362430961729</v>
      </c>
    </row>
    <row r="112" spans="2:16" x14ac:dyDescent="0.3">
      <c r="B112" s="14">
        <v>3</v>
      </c>
      <c r="C112" s="23">
        <v>1</v>
      </c>
      <c r="D112">
        <v>3</v>
      </c>
      <c r="E112">
        <f t="shared" si="21"/>
        <v>216</v>
      </c>
      <c r="F112">
        <f t="shared" si="22"/>
        <v>-213</v>
      </c>
      <c r="G112">
        <f t="shared" si="29"/>
        <v>213</v>
      </c>
      <c r="H112">
        <f>AVERAGE($D$6:D111)</f>
        <v>568.72641509433959</v>
      </c>
      <c r="I112">
        <f t="shared" si="31"/>
        <v>-565.72641509433959</v>
      </c>
      <c r="J112">
        <f t="shared" si="26"/>
        <v>565.72641509433959</v>
      </c>
      <c r="K112">
        <f t="shared" si="32"/>
        <v>900.5</v>
      </c>
      <c r="L112">
        <f t="shared" si="33"/>
        <v>-897.5</v>
      </c>
      <c r="M112">
        <f t="shared" si="27"/>
        <v>897.5</v>
      </c>
      <c r="N112">
        <f t="shared" si="30"/>
        <v>800.30689944769392</v>
      </c>
      <c r="O112">
        <f t="shared" si="28"/>
        <v>-797.30689944769392</v>
      </c>
      <c r="P112">
        <f t="shared" si="20"/>
        <v>797.30689944769392</v>
      </c>
    </row>
    <row r="113" spans="2:16" x14ac:dyDescent="0.3">
      <c r="B113" s="14">
        <v>3</v>
      </c>
      <c r="C113" s="23">
        <v>2</v>
      </c>
      <c r="D113">
        <v>8</v>
      </c>
      <c r="E113">
        <f t="shared" si="21"/>
        <v>3</v>
      </c>
      <c r="F113">
        <f t="shared" si="22"/>
        <v>5</v>
      </c>
      <c r="G113">
        <f t="shared" si="29"/>
        <v>5</v>
      </c>
      <c r="H113">
        <f>AVERAGE($D$6:D112)</f>
        <v>563.43925233644859</v>
      </c>
      <c r="I113">
        <f t="shared" si="31"/>
        <v>-555.43925233644859</v>
      </c>
      <c r="J113">
        <f t="shared" si="26"/>
        <v>555.43925233644859</v>
      </c>
      <c r="K113">
        <f t="shared" si="32"/>
        <v>765.25</v>
      </c>
      <c r="L113">
        <f t="shared" si="33"/>
        <v>-757.25</v>
      </c>
      <c r="M113">
        <f t="shared" si="27"/>
        <v>757.25</v>
      </c>
      <c r="N113">
        <f t="shared" si="30"/>
        <v>640.84551955815516</v>
      </c>
      <c r="O113">
        <f t="shared" si="28"/>
        <v>-632.84551955815516</v>
      </c>
      <c r="P113">
        <f t="shared" si="20"/>
        <v>632.84551955815516</v>
      </c>
    </row>
    <row r="114" spans="2:16" x14ac:dyDescent="0.3">
      <c r="B114" s="14">
        <v>3</v>
      </c>
      <c r="C114" s="23">
        <v>3</v>
      </c>
      <c r="D114">
        <v>477</v>
      </c>
      <c r="E114">
        <f t="shared" si="21"/>
        <v>8</v>
      </c>
      <c r="F114">
        <f t="shared" si="22"/>
        <v>469</v>
      </c>
      <c r="G114">
        <f t="shared" si="29"/>
        <v>469</v>
      </c>
      <c r="H114">
        <f>AVERAGE($D$6:D113)</f>
        <v>558.2962962962963</v>
      </c>
      <c r="I114">
        <f t="shared" si="31"/>
        <v>-81.296296296296305</v>
      </c>
      <c r="J114">
        <f t="shared" si="26"/>
        <v>81.296296296296305</v>
      </c>
      <c r="K114">
        <f t="shared" si="32"/>
        <v>487.25</v>
      </c>
      <c r="L114">
        <f t="shared" si="33"/>
        <v>-10.25</v>
      </c>
      <c r="M114">
        <f t="shared" si="27"/>
        <v>10.25</v>
      </c>
      <c r="N114">
        <f t="shared" si="30"/>
        <v>514.27641564652413</v>
      </c>
      <c r="O114">
        <f t="shared" si="28"/>
        <v>-37.276415646524129</v>
      </c>
      <c r="P114">
        <f t="shared" si="20"/>
        <v>37.276415646524129</v>
      </c>
    </row>
    <row r="115" spans="2:16" x14ac:dyDescent="0.3">
      <c r="B115" s="14">
        <v>3</v>
      </c>
      <c r="C115" s="23">
        <v>4</v>
      </c>
      <c r="D115">
        <v>428</v>
      </c>
      <c r="E115">
        <f t="shared" si="21"/>
        <v>477</v>
      </c>
      <c r="F115">
        <f t="shared" si="22"/>
        <v>-49</v>
      </c>
      <c r="G115">
        <f t="shared" si="29"/>
        <v>49</v>
      </c>
      <c r="H115">
        <f>AVERAGE($D$6:D114)</f>
        <v>557.55045871559628</v>
      </c>
      <c r="I115">
        <f t="shared" si="31"/>
        <v>-129.55045871559628</v>
      </c>
      <c r="J115">
        <f t="shared" si="26"/>
        <v>129.55045871559628</v>
      </c>
      <c r="K115">
        <f t="shared" si="32"/>
        <v>176</v>
      </c>
      <c r="L115">
        <f t="shared" si="33"/>
        <v>252</v>
      </c>
      <c r="M115">
        <f t="shared" si="27"/>
        <v>252</v>
      </c>
      <c r="N115">
        <f t="shared" si="30"/>
        <v>506.82113251721933</v>
      </c>
      <c r="O115">
        <f t="shared" si="28"/>
        <v>-78.821132517219326</v>
      </c>
      <c r="P115">
        <f t="shared" si="20"/>
        <v>78.821132517219326</v>
      </c>
    </row>
    <row r="116" spans="2:16" x14ac:dyDescent="0.3">
      <c r="B116" s="14">
        <v>3</v>
      </c>
      <c r="C116" s="23">
        <v>5</v>
      </c>
      <c r="D116">
        <v>1230</v>
      </c>
      <c r="E116">
        <f t="shared" si="21"/>
        <v>428</v>
      </c>
      <c r="F116">
        <f t="shared" si="22"/>
        <v>802</v>
      </c>
      <c r="G116">
        <f t="shared" si="29"/>
        <v>802</v>
      </c>
      <c r="H116">
        <f>AVERAGE($D$6:D115)</f>
        <v>556.37272727272727</v>
      </c>
      <c r="I116">
        <f t="shared" si="31"/>
        <v>673.62727272727273</v>
      </c>
      <c r="J116">
        <f t="shared" si="26"/>
        <v>673.62727272727273</v>
      </c>
      <c r="K116">
        <f t="shared" si="32"/>
        <v>229</v>
      </c>
      <c r="L116">
        <f t="shared" si="33"/>
        <v>1001</v>
      </c>
      <c r="M116">
        <f t="shared" si="27"/>
        <v>1001</v>
      </c>
      <c r="N116">
        <f t="shared" si="30"/>
        <v>491.05690601377552</v>
      </c>
      <c r="O116">
        <f t="shared" si="28"/>
        <v>738.94309398622454</v>
      </c>
      <c r="P116">
        <f t="shared" si="20"/>
        <v>738.94309398622454</v>
      </c>
    </row>
    <row r="117" spans="2:16" x14ac:dyDescent="0.3">
      <c r="B117" s="14">
        <v>3</v>
      </c>
      <c r="C117" s="23">
        <v>6</v>
      </c>
      <c r="D117">
        <v>1050</v>
      </c>
      <c r="E117">
        <f t="shared" si="21"/>
        <v>1230</v>
      </c>
      <c r="F117">
        <f t="shared" si="22"/>
        <v>-180</v>
      </c>
      <c r="G117">
        <f t="shared" si="29"/>
        <v>180</v>
      </c>
      <c r="H117">
        <f>AVERAGE($D$6:D116)</f>
        <v>562.4414414414415</v>
      </c>
      <c r="I117">
        <f t="shared" si="31"/>
        <v>487.5585585585585</v>
      </c>
      <c r="J117">
        <f t="shared" si="26"/>
        <v>487.5585585585585</v>
      </c>
      <c r="K117">
        <f t="shared" si="32"/>
        <v>535.75</v>
      </c>
      <c r="L117">
        <f t="shared" si="33"/>
        <v>514.25</v>
      </c>
      <c r="M117">
        <f t="shared" si="27"/>
        <v>514.25</v>
      </c>
      <c r="N117">
        <f t="shared" si="30"/>
        <v>638.84552481102037</v>
      </c>
      <c r="O117">
        <f t="shared" si="28"/>
        <v>411.15447518897963</v>
      </c>
      <c r="P117">
        <f t="shared" si="20"/>
        <v>411.15447518897963</v>
      </c>
    </row>
    <row r="118" spans="2:16" x14ac:dyDescent="0.3">
      <c r="B118" s="14">
        <v>3</v>
      </c>
      <c r="C118" s="23">
        <v>7</v>
      </c>
      <c r="D118">
        <v>785</v>
      </c>
      <c r="E118">
        <f t="shared" si="21"/>
        <v>1050</v>
      </c>
      <c r="F118">
        <f t="shared" si="22"/>
        <v>-265</v>
      </c>
      <c r="G118">
        <f t="shared" si="29"/>
        <v>265</v>
      </c>
      <c r="H118">
        <f>AVERAGE($D$6:D117)</f>
        <v>566.79464285714289</v>
      </c>
      <c r="I118">
        <f t="shared" si="31"/>
        <v>218.20535714285711</v>
      </c>
      <c r="J118">
        <f t="shared" si="26"/>
        <v>218.20535714285711</v>
      </c>
      <c r="K118">
        <f t="shared" si="32"/>
        <v>796.25</v>
      </c>
      <c r="L118">
        <f t="shared" si="33"/>
        <v>-11.25</v>
      </c>
      <c r="M118">
        <f t="shared" si="27"/>
        <v>11.25</v>
      </c>
      <c r="N118">
        <f t="shared" si="30"/>
        <v>721.07641984881639</v>
      </c>
      <c r="O118">
        <f t="shared" si="28"/>
        <v>63.923580151183614</v>
      </c>
      <c r="P118">
        <f t="shared" si="20"/>
        <v>63.923580151183614</v>
      </c>
    </row>
    <row r="119" spans="2:16" x14ac:dyDescent="0.3">
      <c r="B119" s="14">
        <v>3</v>
      </c>
      <c r="C119" s="23">
        <v>8</v>
      </c>
      <c r="D119">
        <v>392</v>
      </c>
      <c r="E119">
        <f t="shared" si="21"/>
        <v>785</v>
      </c>
      <c r="F119">
        <f t="shared" si="22"/>
        <v>-393</v>
      </c>
      <c r="G119">
        <f t="shared" si="29"/>
        <v>393</v>
      </c>
      <c r="H119">
        <f>AVERAGE($D$6:D118)</f>
        <v>568.72566371681421</v>
      </c>
      <c r="I119">
        <f t="shared" si="31"/>
        <v>-176.72566371681421</v>
      </c>
      <c r="J119">
        <f t="shared" si="26"/>
        <v>176.72566371681421</v>
      </c>
      <c r="K119">
        <f t="shared" si="32"/>
        <v>873.25</v>
      </c>
      <c r="L119">
        <f t="shared" si="33"/>
        <v>-481.25</v>
      </c>
      <c r="M119">
        <f t="shared" si="27"/>
        <v>481.25</v>
      </c>
      <c r="N119">
        <f t="shared" si="30"/>
        <v>733.86113587905311</v>
      </c>
      <c r="O119">
        <f t="shared" si="28"/>
        <v>-341.86113587905311</v>
      </c>
      <c r="P119">
        <f t="shared" si="20"/>
        <v>341.86113587905311</v>
      </c>
    </row>
    <row r="120" spans="2:16" x14ac:dyDescent="0.3">
      <c r="B120" s="14">
        <v>3</v>
      </c>
      <c r="C120" s="23">
        <v>9</v>
      </c>
      <c r="D120">
        <v>615</v>
      </c>
      <c r="E120">
        <f t="shared" si="21"/>
        <v>392</v>
      </c>
      <c r="F120">
        <f t="shared" si="22"/>
        <v>223</v>
      </c>
      <c r="G120">
        <f t="shared" si="29"/>
        <v>223</v>
      </c>
      <c r="H120">
        <f>AVERAGE($D$6:D119)</f>
        <v>567.17543859649118</v>
      </c>
      <c r="I120">
        <f t="shared" si="31"/>
        <v>47.824561403508824</v>
      </c>
      <c r="J120">
        <f t="shared" si="26"/>
        <v>47.824561403508824</v>
      </c>
      <c r="K120">
        <f t="shared" si="32"/>
        <v>864.25</v>
      </c>
      <c r="L120">
        <f t="shared" si="33"/>
        <v>-249.25</v>
      </c>
      <c r="M120">
        <f t="shared" si="27"/>
        <v>249.25</v>
      </c>
      <c r="N120">
        <f t="shared" si="30"/>
        <v>665.48890870324249</v>
      </c>
      <c r="O120">
        <f t="shared" si="28"/>
        <v>-50.488908703242487</v>
      </c>
      <c r="P120">
        <f t="shared" si="20"/>
        <v>50.488908703242487</v>
      </c>
    </row>
    <row r="121" spans="2:16" x14ac:dyDescent="0.3">
      <c r="B121" s="14">
        <v>3</v>
      </c>
      <c r="C121" s="23">
        <v>10</v>
      </c>
      <c r="D121">
        <v>660</v>
      </c>
      <c r="E121">
        <f t="shared" si="21"/>
        <v>615</v>
      </c>
      <c r="F121">
        <f t="shared" si="22"/>
        <v>45</v>
      </c>
      <c r="G121">
        <f t="shared" si="29"/>
        <v>45</v>
      </c>
      <c r="H121">
        <f>AVERAGE($D$6:D120)</f>
        <v>567.59130434782605</v>
      </c>
      <c r="I121">
        <f t="shared" si="31"/>
        <v>92.408695652173947</v>
      </c>
      <c r="J121">
        <f t="shared" si="26"/>
        <v>92.408695652173947</v>
      </c>
      <c r="K121">
        <f t="shared" si="32"/>
        <v>710.5</v>
      </c>
      <c r="L121">
        <f t="shared" si="33"/>
        <v>-50.5</v>
      </c>
      <c r="M121">
        <f t="shared" si="27"/>
        <v>50.5</v>
      </c>
      <c r="N121">
        <f t="shared" si="30"/>
        <v>655.39112696259406</v>
      </c>
      <c r="O121">
        <f t="shared" si="28"/>
        <v>4.6088730374059423</v>
      </c>
      <c r="P121">
        <f t="shared" si="20"/>
        <v>4.6088730374059423</v>
      </c>
    </row>
    <row r="122" spans="2:16" x14ac:dyDescent="0.3">
      <c r="B122" s="14">
        <v>3</v>
      </c>
      <c r="C122" s="23">
        <v>11</v>
      </c>
      <c r="D122">
        <v>435</v>
      </c>
      <c r="E122">
        <f t="shared" si="21"/>
        <v>660</v>
      </c>
      <c r="F122">
        <f t="shared" si="22"/>
        <v>-225</v>
      </c>
      <c r="G122">
        <f t="shared" si="29"/>
        <v>225</v>
      </c>
      <c r="H122">
        <f>AVERAGE($D$6:D121)</f>
        <v>568.38793103448279</v>
      </c>
      <c r="I122">
        <f t="shared" si="31"/>
        <v>-133.38793103448279</v>
      </c>
      <c r="J122">
        <f t="shared" si="26"/>
        <v>133.38793103448279</v>
      </c>
      <c r="K122">
        <f t="shared" si="32"/>
        <v>613</v>
      </c>
      <c r="L122">
        <f t="shared" si="33"/>
        <v>-178</v>
      </c>
      <c r="M122">
        <f t="shared" si="27"/>
        <v>178</v>
      </c>
      <c r="N122">
        <f t="shared" si="30"/>
        <v>656.31290157007527</v>
      </c>
      <c r="O122">
        <f t="shared" si="28"/>
        <v>-221.31290157007527</v>
      </c>
      <c r="P122">
        <f t="shared" si="20"/>
        <v>221.31290157007527</v>
      </c>
    </row>
    <row r="123" spans="2:16" x14ac:dyDescent="0.3">
      <c r="B123" s="14">
        <v>3</v>
      </c>
      <c r="C123" s="23">
        <v>12</v>
      </c>
      <c r="D123">
        <v>519</v>
      </c>
      <c r="E123">
        <f t="shared" si="21"/>
        <v>435</v>
      </c>
      <c r="F123">
        <f t="shared" si="22"/>
        <v>84</v>
      </c>
      <c r="G123">
        <f t="shared" si="29"/>
        <v>84</v>
      </c>
      <c r="H123">
        <f>AVERAGE($D$6:D122)</f>
        <v>567.24786324786328</v>
      </c>
      <c r="I123">
        <f t="shared" si="31"/>
        <v>-48.247863247863279</v>
      </c>
      <c r="J123">
        <f t="shared" si="26"/>
        <v>48.247863247863279</v>
      </c>
      <c r="K123">
        <f t="shared" si="32"/>
        <v>525.5</v>
      </c>
      <c r="L123">
        <f t="shared" si="33"/>
        <v>-6.5</v>
      </c>
      <c r="M123">
        <f t="shared" si="27"/>
        <v>6.5</v>
      </c>
      <c r="N123">
        <f t="shared" si="30"/>
        <v>612.05032125606022</v>
      </c>
      <c r="O123">
        <f t="shared" si="28"/>
        <v>-93.050321256060215</v>
      </c>
      <c r="P123">
        <f t="shared" si="20"/>
        <v>93.050321256060215</v>
      </c>
    </row>
    <row r="124" spans="2:16" x14ac:dyDescent="0.3">
      <c r="B124" s="14">
        <v>3</v>
      </c>
      <c r="C124" s="23">
        <v>13</v>
      </c>
      <c r="D124">
        <v>658</v>
      </c>
      <c r="E124">
        <f t="shared" si="21"/>
        <v>519</v>
      </c>
      <c r="F124">
        <f t="shared" si="22"/>
        <v>139</v>
      </c>
      <c r="G124">
        <f t="shared" si="29"/>
        <v>139</v>
      </c>
      <c r="H124">
        <f>AVERAGE($D$6:D123)</f>
        <v>566.83898305084745</v>
      </c>
      <c r="I124">
        <f t="shared" si="31"/>
        <v>91.161016949152554</v>
      </c>
      <c r="J124">
        <f t="shared" si="26"/>
        <v>91.161016949152554</v>
      </c>
      <c r="K124">
        <f t="shared" si="32"/>
        <v>557.25</v>
      </c>
      <c r="L124">
        <f t="shared" si="33"/>
        <v>100.75</v>
      </c>
      <c r="M124">
        <f t="shared" si="27"/>
        <v>100.75</v>
      </c>
      <c r="N124">
        <f t="shared" si="30"/>
        <v>593.44025700484826</v>
      </c>
      <c r="O124">
        <f t="shared" si="28"/>
        <v>64.559742995151737</v>
      </c>
      <c r="P124">
        <f t="shared" si="20"/>
        <v>64.559742995151737</v>
      </c>
    </row>
    <row r="125" spans="2:16" x14ac:dyDescent="0.3">
      <c r="B125" s="14">
        <v>3</v>
      </c>
      <c r="C125" s="23">
        <v>14</v>
      </c>
      <c r="D125">
        <v>367</v>
      </c>
      <c r="E125">
        <f t="shared" si="21"/>
        <v>658</v>
      </c>
      <c r="F125">
        <f t="shared" si="22"/>
        <v>-291</v>
      </c>
      <c r="G125">
        <f t="shared" si="29"/>
        <v>291</v>
      </c>
      <c r="H125">
        <f>AVERAGE($D$6:D124)</f>
        <v>567.60504201680669</v>
      </c>
      <c r="I125">
        <f t="shared" si="31"/>
        <v>-200.60504201680669</v>
      </c>
      <c r="J125">
        <f t="shared" si="26"/>
        <v>200.60504201680669</v>
      </c>
      <c r="K125">
        <f t="shared" si="32"/>
        <v>568</v>
      </c>
      <c r="L125">
        <f t="shared" si="33"/>
        <v>-201</v>
      </c>
      <c r="M125">
        <f t="shared" si="27"/>
        <v>201</v>
      </c>
      <c r="N125">
        <f t="shared" si="30"/>
        <v>606.35220560387859</v>
      </c>
      <c r="O125">
        <f t="shared" si="28"/>
        <v>-239.35220560387859</v>
      </c>
      <c r="P125">
        <f t="shared" si="20"/>
        <v>239.35220560387859</v>
      </c>
    </row>
    <row r="126" spans="2:16" x14ac:dyDescent="0.3">
      <c r="B126" s="14">
        <v>3</v>
      </c>
      <c r="C126" s="23">
        <v>15</v>
      </c>
      <c r="D126">
        <v>756</v>
      </c>
      <c r="E126">
        <f t="shared" si="21"/>
        <v>367</v>
      </c>
      <c r="F126">
        <f t="shared" si="22"/>
        <v>389</v>
      </c>
      <c r="G126">
        <f t="shared" si="29"/>
        <v>389</v>
      </c>
      <c r="H126">
        <f>AVERAGE($D$6:D125)</f>
        <v>565.93333333333328</v>
      </c>
      <c r="I126">
        <f t="shared" si="31"/>
        <v>190.06666666666672</v>
      </c>
      <c r="J126">
        <f t="shared" si="26"/>
        <v>190.06666666666672</v>
      </c>
      <c r="K126">
        <f t="shared" si="32"/>
        <v>494.75</v>
      </c>
      <c r="L126">
        <f t="shared" si="33"/>
        <v>261.25</v>
      </c>
      <c r="M126">
        <f t="shared" si="27"/>
        <v>261.25</v>
      </c>
      <c r="N126">
        <f t="shared" si="30"/>
        <v>558.48176448310289</v>
      </c>
      <c r="O126">
        <f t="shared" si="28"/>
        <v>197.51823551689711</v>
      </c>
      <c r="P126">
        <f t="shared" si="20"/>
        <v>197.51823551689711</v>
      </c>
    </row>
    <row r="127" spans="2:16" x14ac:dyDescent="0.3">
      <c r="B127" s="14">
        <v>3</v>
      </c>
      <c r="C127" s="23">
        <v>16</v>
      </c>
      <c r="D127">
        <v>877</v>
      </c>
      <c r="E127">
        <f t="shared" si="21"/>
        <v>756</v>
      </c>
      <c r="F127">
        <f t="shared" si="22"/>
        <v>121</v>
      </c>
      <c r="G127">
        <f t="shared" si="29"/>
        <v>121</v>
      </c>
      <c r="H127">
        <f>AVERAGE($D$6:D126)</f>
        <v>567.50413223140492</v>
      </c>
      <c r="I127">
        <f t="shared" si="31"/>
        <v>309.49586776859508</v>
      </c>
      <c r="J127">
        <f t="shared" si="26"/>
        <v>309.49586776859508</v>
      </c>
      <c r="K127">
        <f t="shared" si="32"/>
        <v>575</v>
      </c>
      <c r="L127">
        <f t="shared" si="33"/>
        <v>302</v>
      </c>
      <c r="M127">
        <f t="shared" si="27"/>
        <v>302</v>
      </c>
      <c r="N127">
        <f t="shared" si="30"/>
        <v>597.98541158648231</v>
      </c>
      <c r="O127">
        <f t="shared" si="28"/>
        <v>279.01458841351769</v>
      </c>
      <c r="P127">
        <f t="shared" si="20"/>
        <v>279.01458841351769</v>
      </c>
    </row>
    <row r="128" spans="2:16" x14ac:dyDescent="0.3">
      <c r="B128" s="14">
        <v>3</v>
      </c>
      <c r="C128" s="23">
        <v>17</v>
      </c>
      <c r="D128">
        <v>1316</v>
      </c>
      <c r="E128">
        <f t="shared" si="21"/>
        <v>877</v>
      </c>
      <c r="F128">
        <f t="shared" si="22"/>
        <v>439</v>
      </c>
      <c r="G128">
        <f t="shared" si="29"/>
        <v>439</v>
      </c>
      <c r="H128">
        <f>AVERAGE($D$6:D127)</f>
        <v>570.04098360655735</v>
      </c>
      <c r="I128">
        <f t="shared" si="31"/>
        <v>745.95901639344265</v>
      </c>
      <c r="J128">
        <f t="shared" si="26"/>
        <v>745.95901639344265</v>
      </c>
      <c r="K128">
        <f t="shared" si="32"/>
        <v>664.5</v>
      </c>
      <c r="L128">
        <f t="shared" si="33"/>
        <v>651.5</v>
      </c>
      <c r="M128">
        <f t="shared" si="27"/>
        <v>651.5</v>
      </c>
      <c r="N128">
        <f t="shared" si="30"/>
        <v>653.78832926918585</v>
      </c>
      <c r="O128">
        <f t="shared" si="28"/>
        <v>662.21167073081415</v>
      </c>
      <c r="P128">
        <f t="shared" si="20"/>
        <v>662.21167073081415</v>
      </c>
    </row>
    <row r="129" spans="2:16" x14ac:dyDescent="0.3">
      <c r="B129" s="14">
        <v>3</v>
      </c>
      <c r="C129" s="23">
        <v>18</v>
      </c>
      <c r="D129">
        <v>928</v>
      </c>
      <c r="E129">
        <f t="shared" si="21"/>
        <v>1316</v>
      </c>
      <c r="F129">
        <f t="shared" si="22"/>
        <v>-388</v>
      </c>
      <c r="G129">
        <f t="shared" si="29"/>
        <v>388</v>
      </c>
      <c r="H129">
        <f>AVERAGE($D$6:D128)</f>
        <v>576.10569105691059</v>
      </c>
      <c r="I129">
        <f t="shared" si="31"/>
        <v>351.89430894308941</v>
      </c>
      <c r="J129">
        <f t="shared" si="26"/>
        <v>351.89430894308941</v>
      </c>
      <c r="K129">
        <f t="shared" si="32"/>
        <v>829</v>
      </c>
      <c r="L129">
        <f t="shared" si="33"/>
        <v>99</v>
      </c>
      <c r="M129">
        <f t="shared" si="27"/>
        <v>99</v>
      </c>
      <c r="N129">
        <f t="shared" si="30"/>
        <v>786.23066341534877</v>
      </c>
      <c r="O129">
        <f t="shared" si="28"/>
        <v>141.76933658465123</v>
      </c>
      <c r="P129">
        <f t="shared" si="20"/>
        <v>141.76933658465123</v>
      </c>
    </row>
    <row r="130" spans="2:16" x14ac:dyDescent="0.3">
      <c r="B130" s="14">
        <v>3</v>
      </c>
      <c r="C130" s="23">
        <v>19</v>
      </c>
      <c r="D130">
        <v>1342</v>
      </c>
      <c r="E130">
        <f t="shared" si="21"/>
        <v>928</v>
      </c>
      <c r="F130">
        <f t="shared" si="22"/>
        <v>414</v>
      </c>
      <c r="G130">
        <f t="shared" si="29"/>
        <v>414</v>
      </c>
      <c r="H130">
        <f>AVERAGE($D$6:D129)</f>
        <v>578.94354838709683</v>
      </c>
      <c r="I130">
        <f t="shared" si="31"/>
        <v>763.05645161290317</v>
      </c>
      <c r="J130">
        <f t="shared" si="26"/>
        <v>763.05645161290317</v>
      </c>
      <c r="K130">
        <f t="shared" si="32"/>
        <v>969.25</v>
      </c>
      <c r="L130">
        <f t="shared" si="33"/>
        <v>372.75</v>
      </c>
      <c r="M130">
        <f t="shared" si="27"/>
        <v>372.75</v>
      </c>
      <c r="N130">
        <f t="shared" si="30"/>
        <v>814.58453073227906</v>
      </c>
      <c r="O130">
        <f t="shared" si="28"/>
        <v>527.41546926772094</v>
      </c>
      <c r="P130">
        <f t="shared" si="20"/>
        <v>527.41546926772094</v>
      </c>
    </row>
    <row r="131" spans="2:16" x14ac:dyDescent="0.3">
      <c r="B131" s="14">
        <v>3</v>
      </c>
      <c r="C131" s="23">
        <v>20</v>
      </c>
      <c r="D131">
        <v>1116</v>
      </c>
      <c r="E131">
        <f t="shared" si="21"/>
        <v>1342</v>
      </c>
      <c r="F131">
        <f t="shared" si="22"/>
        <v>-226</v>
      </c>
      <c r="G131">
        <f t="shared" si="29"/>
        <v>226</v>
      </c>
      <c r="H131">
        <f>AVERAGE($D$6:D130)</f>
        <v>585.048</v>
      </c>
      <c r="I131">
        <f t="shared" si="31"/>
        <v>530.952</v>
      </c>
      <c r="J131">
        <f t="shared" si="26"/>
        <v>530.952</v>
      </c>
      <c r="K131">
        <f t="shared" si="32"/>
        <v>1115.75</v>
      </c>
      <c r="L131">
        <f t="shared" si="33"/>
        <v>0.25</v>
      </c>
      <c r="M131">
        <f t="shared" si="27"/>
        <v>0.25</v>
      </c>
      <c r="N131">
        <f t="shared" si="30"/>
        <v>920.0676245858233</v>
      </c>
      <c r="O131">
        <f t="shared" si="28"/>
        <v>195.9323754141767</v>
      </c>
      <c r="P131">
        <f t="shared" si="20"/>
        <v>195.9323754141767</v>
      </c>
    </row>
    <row r="132" spans="2:16" x14ac:dyDescent="0.3">
      <c r="B132" s="14">
        <v>3</v>
      </c>
      <c r="C132" s="23">
        <v>21</v>
      </c>
      <c r="D132">
        <v>500</v>
      </c>
      <c r="E132">
        <f t="shared" si="21"/>
        <v>1116</v>
      </c>
      <c r="F132">
        <f t="shared" si="22"/>
        <v>-616</v>
      </c>
      <c r="G132">
        <f t="shared" si="29"/>
        <v>616</v>
      </c>
      <c r="H132">
        <f>AVERAGE($D$6:D131)</f>
        <v>589.26190476190482</v>
      </c>
      <c r="I132">
        <f t="shared" si="31"/>
        <v>-89.261904761904816</v>
      </c>
      <c r="J132">
        <f t="shared" si="26"/>
        <v>89.261904761904816</v>
      </c>
      <c r="K132">
        <f t="shared" si="32"/>
        <v>1175.5</v>
      </c>
      <c r="L132">
        <f t="shared" si="33"/>
        <v>-675.5</v>
      </c>
      <c r="M132">
        <f t="shared" si="27"/>
        <v>675.5</v>
      </c>
      <c r="N132">
        <f t="shared" si="30"/>
        <v>959.25409966865868</v>
      </c>
      <c r="O132">
        <f t="shared" si="28"/>
        <v>-459.25409966865868</v>
      </c>
      <c r="P132">
        <f t="shared" si="20"/>
        <v>459.25409966865868</v>
      </c>
    </row>
    <row r="133" spans="2:16" x14ac:dyDescent="0.3">
      <c r="B133" s="14">
        <v>3</v>
      </c>
      <c r="C133" s="23">
        <v>22</v>
      </c>
      <c r="D133">
        <v>1211</v>
      </c>
      <c r="E133">
        <f t="shared" si="21"/>
        <v>500</v>
      </c>
      <c r="F133">
        <f t="shared" si="22"/>
        <v>711</v>
      </c>
      <c r="G133">
        <f t="shared" si="29"/>
        <v>711</v>
      </c>
      <c r="H133">
        <f>AVERAGE($D$6:D132)</f>
        <v>588.55905511811022</v>
      </c>
      <c r="I133">
        <f t="shared" si="31"/>
        <v>622.44094488188978</v>
      </c>
      <c r="J133">
        <f t="shared" si="26"/>
        <v>622.44094488188978</v>
      </c>
      <c r="K133">
        <f t="shared" si="32"/>
        <v>971.5</v>
      </c>
      <c r="L133">
        <f t="shared" si="33"/>
        <v>239.5</v>
      </c>
      <c r="M133">
        <f t="shared" si="27"/>
        <v>239.5</v>
      </c>
      <c r="N133">
        <f t="shared" si="30"/>
        <v>867.40327973492697</v>
      </c>
      <c r="O133">
        <f t="shared" si="28"/>
        <v>343.59672026507303</v>
      </c>
      <c r="P133">
        <f t="shared" si="20"/>
        <v>343.59672026507303</v>
      </c>
    </row>
    <row r="134" spans="2:16" x14ac:dyDescent="0.3">
      <c r="B134" s="14">
        <v>3</v>
      </c>
      <c r="C134" s="23">
        <v>23</v>
      </c>
      <c r="D134">
        <v>1445</v>
      </c>
      <c r="E134">
        <f t="shared" si="21"/>
        <v>1211</v>
      </c>
      <c r="F134">
        <f t="shared" si="22"/>
        <v>234</v>
      </c>
      <c r="G134">
        <f t="shared" si="29"/>
        <v>234</v>
      </c>
      <c r="H134">
        <f>AVERAGE($D$6:D133)</f>
        <v>593.421875</v>
      </c>
      <c r="I134">
        <f t="shared" si="31"/>
        <v>851.578125</v>
      </c>
      <c r="J134">
        <f t="shared" si="26"/>
        <v>851.578125</v>
      </c>
      <c r="K134">
        <f t="shared" si="32"/>
        <v>1042.25</v>
      </c>
      <c r="L134">
        <f t="shared" si="33"/>
        <v>402.75</v>
      </c>
      <c r="M134">
        <f t="shared" si="27"/>
        <v>402.75</v>
      </c>
      <c r="N134">
        <f t="shared" si="30"/>
        <v>936.12262378794162</v>
      </c>
      <c r="O134">
        <f t="shared" ref="O134:O143" si="34">D134-N134</f>
        <v>508.87737621205838</v>
      </c>
      <c r="P134">
        <f t="shared" si="20"/>
        <v>508.87737621205838</v>
      </c>
    </row>
    <row r="135" spans="2:16" x14ac:dyDescent="0.3">
      <c r="B135" s="14">
        <v>3</v>
      </c>
      <c r="C135" s="23">
        <v>24</v>
      </c>
      <c r="D135">
        <v>1833</v>
      </c>
      <c r="E135">
        <f t="shared" si="21"/>
        <v>1445</v>
      </c>
      <c r="F135">
        <f t="shared" si="22"/>
        <v>388</v>
      </c>
      <c r="G135">
        <f t="shared" ref="G135:G143" si="35">ABS(F135)</f>
        <v>388</v>
      </c>
      <c r="H135">
        <f>AVERAGE($D$6:D134)</f>
        <v>600.02325581395348</v>
      </c>
      <c r="I135">
        <f t="shared" si="31"/>
        <v>1232.9767441860465</v>
      </c>
      <c r="J135">
        <f t="shared" si="26"/>
        <v>1232.9767441860465</v>
      </c>
      <c r="K135">
        <f t="shared" si="32"/>
        <v>1068</v>
      </c>
      <c r="L135">
        <f t="shared" si="33"/>
        <v>765</v>
      </c>
      <c r="M135">
        <f t="shared" si="27"/>
        <v>765</v>
      </c>
      <c r="N135">
        <f t="shared" ref="N135:N143" si="36">$O$3*D134+(1-$O$3)*N134</f>
        <v>1037.8980990303535</v>
      </c>
      <c r="O135">
        <f t="shared" si="34"/>
        <v>795.10190096964652</v>
      </c>
      <c r="P135">
        <f t="shared" ref="P135:P143" si="37">ABS(O135)</f>
        <v>795.10190096964652</v>
      </c>
    </row>
    <row r="136" spans="2:16" x14ac:dyDescent="0.3">
      <c r="B136" s="14">
        <v>3</v>
      </c>
      <c r="C136" s="23">
        <v>25</v>
      </c>
      <c r="D136">
        <v>2077</v>
      </c>
      <c r="E136">
        <f t="shared" ref="E136:E143" si="38">D135</f>
        <v>1833</v>
      </c>
      <c r="F136">
        <f t="shared" ref="F136:F143" si="39">D136-E136</f>
        <v>244</v>
      </c>
      <c r="G136">
        <f t="shared" si="35"/>
        <v>244</v>
      </c>
      <c r="H136">
        <f>AVERAGE($D$6:D135)</f>
        <v>609.50769230769231</v>
      </c>
      <c r="I136">
        <f t="shared" si="31"/>
        <v>1467.4923076923078</v>
      </c>
      <c r="J136">
        <f t="shared" si="26"/>
        <v>1467.4923076923078</v>
      </c>
      <c r="K136">
        <f t="shared" si="32"/>
        <v>1247.25</v>
      </c>
      <c r="L136">
        <f t="shared" si="33"/>
        <v>829.75</v>
      </c>
      <c r="M136">
        <f t="shared" si="27"/>
        <v>829.75</v>
      </c>
      <c r="N136">
        <f t="shared" si="36"/>
        <v>1196.9184792242827</v>
      </c>
      <c r="O136">
        <f t="shared" si="34"/>
        <v>880.08152077571731</v>
      </c>
      <c r="P136">
        <f t="shared" si="37"/>
        <v>880.08152077571731</v>
      </c>
    </row>
    <row r="137" spans="2:16" x14ac:dyDescent="0.3">
      <c r="B137" s="14">
        <v>3</v>
      </c>
      <c r="C137" s="23">
        <v>26</v>
      </c>
      <c r="D137">
        <v>831</v>
      </c>
      <c r="E137">
        <f t="shared" si="38"/>
        <v>2077</v>
      </c>
      <c r="F137">
        <f t="shared" si="39"/>
        <v>-1246</v>
      </c>
      <c r="G137">
        <f t="shared" si="35"/>
        <v>1246</v>
      </c>
      <c r="H137">
        <f>AVERAGE($D$6:D136)</f>
        <v>620.70992366412213</v>
      </c>
      <c r="I137">
        <f t="shared" si="31"/>
        <v>210.29007633587787</v>
      </c>
      <c r="J137">
        <f t="shared" si="26"/>
        <v>210.29007633587787</v>
      </c>
      <c r="K137">
        <f t="shared" si="32"/>
        <v>1641.5</v>
      </c>
      <c r="L137">
        <f t="shared" si="33"/>
        <v>-810.5</v>
      </c>
      <c r="M137">
        <f t="shared" si="27"/>
        <v>810.5</v>
      </c>
      <c r="N137">
        <f t="shared" si="36"/>
        <v>1372.9347833794263</v>
      </c>
      <c r="O137">
        <f t="shared" si="34"/>
        <v>-541.93478337942634</v>
      </c>
      <c r="P137">
        <f t="shared" si="37"/>
        <v>541.93478337942634</v>
      </c>
    </row>
    <row r="138" spans="2:16" x14ac:dyDescent="0.3">
      <c r="B138" s="14">
        <v>3</v>
      </c>
      <c r="C138" s="23">
        <v>27</v>
      </c>
      <c r="D138">
        <v>1173</v>
      </c>
      <c r="E138">
        <f t="shared" si="38"/>
        <v>831</v>
      </c>
      <c r="F138">
        <f t="shared" si="39"/>
        <v>342</v>
      </c>
      <c r="G138">
        <f t="shared" si="35"/>
        <v>342</v>
      </c>
      <c r="H138">
        <f>AVERAGE($D$6:D137)</f>
        <v>622.30303030303025</v>
      </c>
      <c r="I138">
        <f t="shared" ref="I138:I143" si="40">D138-H138</f>
        <v>550.69696969696975</v>
      </c>
      <c r="J138">
        <f t="shared" si="26"/>
        <v>550.69696969696975</v>
      </c>
      <c r="K138">
        <f t="shared" ref="K138:K139" si="41">AVERAGE(D134:D137)</f>
        <v>1546.5</v>
      </c>
      <c r="L138">
        <f t="shared" ref="L138:L143" si="42">D138-K138</f>
        <v>-373.5</v>
      </c>
      <c r="M138">
        <f t="shared" si="27"/>
        <v>373.5</v>
      </c>
      <c r="N138">
        <f t="shared" si="36"/>
        <v>1264.5478267035412</v>
      </c>
      <c r="O138">
        <f t="shared" si="34"/>
        <v>-91.547826703541205</v>
      </c>
      <c r="P138">
        <f t="shared" si="37"/>
        <v>91.547826703541205</v>
      </c>
    </row>
    <row r="139" spans="2:16" x14ac:dyDescent="0.3">
      <c r="B139" s="14">
        <v>3</v>
      </c>
      <c r="C139" s="23">
        <v>28</v>
      </c>
      <c r="D139">
        <v>1108</v>
      </c>
      <c r="E139">
        <f t="shared" si="38"/>
        <v>1173</v>
      </c>
      <c r="F139">
        <f t="shared" si="39"/>
        <v>-65</v>
      </c>
      <c r="G139">
        <f t="shared" si="35"/>
        <v>65</v>
      </c>
      <c r="H139">
        <f>AVERAGE($D$6:D138)</f>
        <v>626.44360902255642</v>
      </c>
      <c r="I139">
        <f t="shared" si="40"/>
        <v>481.55639097744358</v>
      </c>
      <c r="J139">
        <f t="shared" ref="J139:J143" si="43">ABS(I139)</f>
        <v>481.55639097744358</v>
      </c>
      <c r="K139">
        <f t="shared" si="41"/>
        <v>1478.5</v>
      </c>
      <c r="L139">
        <f t="shared" si="42"/>
        <v>-370.5</v>
      </c>
      <c r="M139">
        <f t="shared" ref="M139:M143" si="44">ABS(L139)</f>
        <v>370.5</v>
      </c>
      <c r="N139">
        <f t="shared" si="36"/>
        <v>1246.2382613628329</v>
      </c>
      <c r="O139">
        <f t="shared" si="34"/>
        <v>-138.23826136283287</v>
      </c>
      <c r="P139">
        <f t="shared" si="37"/>
        <v>138.23826136283287</v>
      </c>
    </row>
    <row r="140" spans="2:16" x14ac:dyDescent="0.3">
      <c r="B140" s="14">
        <v>3</v>
      </c>
      <c r="C140" s="23">
        <v>29</v>
      </c>
      <c r="D140">
        <v>1309</v>
      </c>
      <c r="E140">
        <f t="shared" si="38"/>
        <v>1108</v>
      </c>
      <c r="F140">
        <f t="shared" si="39"/>
        <v>201</v>
      </c>
      <c r="G140">
        <f t="shared" si="35"/>
        <v>201</v>
      </c>
      <c r="H140">
        <f>AVERAGE($D$6:D139)</f>
        <v>630.03731343283584</v>
      </c>
      <c r="I140">
        <f t="shared" si="40"/>
        <v>678.96268656716416</v>
      </c>
      <c r="J140">
        <f t="shared" si="43"/>
        <v>678.96268656716416</v>
      </c>
      <c r="K140">
        <f t="shared" ref="K140:K142" si="45">AVERAGE(D136:D139)</f>
        <v>1297.25</v>
      </c>
      <c r="L140">
        <f t="shared" si="42"/>
        <v>11.75</v>
      </c>
      <c r="M140">
        <f t="shared" si="44"/>
        <v>11.75</v>
      </c>
      <c r="N140">
        <f t="shared" si="36"/>
        <v>1218.5906090902663</v>
      </c>
      <c r="O140">
        <f t="shared" si="34"/>
        <v>90.409390909733702</v>
      </c>
      <c r="P140">
        <f t="shared" si="37"/>
        <v>90.409390909733702</v>
      </c>
    </row>
    <row r="141" spans="2:16" x14ac:dyDescent="0.3">
      <c r="B141" s="14">
        <v>3</v>
      </c>
      <c r="C141" s="23">
        <v>30</v>
      </c>
      <c r="D141">
        <v>1102</v>
      </c>
      <c r="E141">
        <f t="shared" si="38"/>
        <v>1309</v>
      </c>
      <c r="F141">
        <f t="shared" si="39"/>
        <v>-207</v>
      </c>
      <c r="G141">
        <f t="shared" si="35"/>
        <v>207</v>
      </c>
      <c r="H141">
        <f>AVERAGE($D$6:D140)</f>
        <v>635.06666666666672</v>
      </c>
      <c r="I141">
        <f t="shared" si="40"/>
        <v>466.93333333333328</v>
      </c>
      <c r="J141">
        <f t="shared" si="43"/>
        <v>466.93333333333328</v>
      </c>
      <c r="K141">
        <f t="shared" si="45"/>
        <v>1105.25</v>
      </c>
      <c r="L141">
        <f t="shared" si="42"/>
        <v>-3.25</v>
      </c>
      <c r="M141">
        <f t="shared" si="44"/>
        <v>3.25</v>
      </c>
      <c r="N141">
        <f t="shared" si="36"/>
        <v>1236.6724872722132</v>
      </c>
      <c r="O141">
        <f t="shared" si="34"/>
        <v>-134.67248727221317</v>
      </c>
      <c r="P141">
        <f t="shared" si="37"/>
        <v>134.67248727221317</v>
      </c>
    </row>
    <row r="142" spans="2:16" x14ac:dyDescent="0.3">
      <c r="B142" s="14">
        <v>3</v>
      </c>
      <c r="C142" s="23">
        <v>31</v>
      </c>
      <c r="D142">
        <v>893</v>
      </c>
      <c r="E142">
        <f t="shared" si="38"/>
        <v>1102</v>
      </c>
      <c r="F142">
        <f t="shared" si="39"/>
        <v>-209</v>
      </c>
      <c r="G142">
        <f t="shared" si="35"/>
        <v>209</v>
      </c>
      <c r="H142">
        <f>AVERAGE($D$6:D141)</f>
        <v>638.5</v>
      </c>
      <c r="I142">
        <f t="shared" si="40"/>
        <v>254.5</v>
      </c>
      <c r="J142">
        <f t="shared" si="43"/>
        <v>254.5</v>
      </c>
      <c r="K142">
        <f t="shared" si="45"/>
        <v>1173</v>
      </c>
      <c r="L142">
        <f t="shared" si="42"/>
        <v>-280</v>
      </c>
      <c r="M142">
        <f t="shared" si="44"/>
        <v>280</v>
      </c>
      <c r="N142">
        <f t="shared" si="36"/>
        <v>1209.7379898177705</v>
      </c>
      <c r="O142">
        <f t="shared" si="34"/>
        <v>-316.73798981777054</v>
      </c>
      <c r="P142">
        <f t="shared" si="37"/>
        <v>316.73798981777054</v>
      </c>
    </row>
    <row r="143" spans="2:16" x14ac:dyDescent="0.3">
      <c r="B143" s="14">
        <v>3</v>
      </c>
      <c r="C143" s="23">
        <v>32</v>
      </c>
      <c r="D143">
        <v>183</v>
      </c>
      <c r="E143">
        <f t="shared" si="38"/>
        <v>893</v>
      </c>
      <c r="F143">
        <f t="shared" si="39"/>
        <v>-710</v>
      </c>
      <c r="G143">
        <f t="shared" si="35"/>
        <v>710</v>
      </c>
      <c r="H143">
        <f>AVERAGE($D$6:D142)</f>
        <v>640.35766423357666</v>
      </c>
      <c r="I143">
        <f t="shared" si="40"/>
        <v>-457.35766423357666</v>
      </c>
      <c r="J143">
        <f t="shared" si="43"/>
        <v>457.35766423357666</v>
      </c>
      <c r="K143">
        <f>AVERAGE(D139:D142)</f>
        <v>1103</v>
      </c>
      <c r="L143">
        <f t="shared" si="42"/>
        <v>-920</v>
      </c>
      <c r="M143">
        <f t="shared" si="44"/>
        <v>920</v>
      </c>
      <c r="N143">
        <f t="shared" si="36"/>
        <v>1146.3903918542164</v>
      </c>
      <c r="O143">
        <f t="shared" si="34"/>
        <v>-963.39039185421643</v>
      </c>
      <c r="P143">
        <f t="shared" si="37"/>
        <v>963.39039185421643</v>
      </c>
    </row>
    <row r="144" spans="2:16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4:17" x14ac:dyDescent="0.3">
      <c r="D145" t="s">
        <v>15</v>
      </c>
      <c r="E145">
        <f>AVERAGE(G7:G143)</f>
        <v>313.55474452554745</v>
      </c>
      <c r="H145">
        <f>AVERAGE(J10:J143)</f>
        <v>325.81902555771654</v>
      </c>
      <c r="K145">
        <f>AVERAGE(M10:M143)</f>
        <v>331.93470149253733</v>
      </c>
      <c r="N145">
        <f>AVERAGE(P6:P143)</f>
        <v>303.52800034649249</v>
      </c>
      <c r="Q145" s="25"/>
    </row>
    <row r="146" spans="4:17" x14ac:dyDescent="0.3">
      <c r="D146" t="s">
        <v>14</v>
      </c>
      <c r="E146">
        <f>AVERAGE(F7:F143)</f>
        <v>-0.28467153284671531</v>
      </c>
      <c r="H146">
        <f>AVERAGE(I10:I143)</f>
        <v>56.075035463098679</v>
      </c>
      <c r="K146">
        <f>AVERAGE(L10:L143)</f>
        <v>-2.5839552238805972</v>
      </c>
      <c r="N146">
        <f>AVERAGE(O6:O143)</f>
        <v>26.511315705919191</v>
      </c>
    </row>
    <row r="147" spans="4:17" x14ac:dyDescent="0.3">
      <c r="E147" s="26"/>
    </row>
  </sheetData>
  <mergeCells count="3">
    <mergeCell ref="E2:G2"/>
    <mergeCell ref="H2:J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E8AD-C4C7-4DA2-BCE9-9372401652C4}">
  <sheetPr codeName="Sheet4"/>
  <dimension ref="B1:K142"/>
  <sheetViews>
    <sheetView workbookViewId="0">
      <selection activeCell="E2" sqref="E2"/>
    </sheetView>
  </sheetViews>
  <sheetFormatPr defaultRowHeight="14.4" x14ac:dyDescent="0.3"/>
  <cols>
    <col min="4" max="4" width="16.21875" bestFit="1" customWidth="1"/>
    <col min="5" max="5" width="12" bestFit="1" customWidth="1"/>
    <col min="6" max="7" width="10" bestFit="1" customWidth="1"/>
    <col min="8" max="8" width="10.109375" bestFit="1" customWidth="1"/>
  </cols>
  <sheetData>
    <row r="1" spans="2:11" x14ac:dyDescent="0.3">
      <c r="B1" s="3" t="s">
        <v>5</v>
      </c>
      <c r="C1" s="3" t="s">
        <v>21</v>
      </c>
      <c r="D1" s="3" t="s">
        <v>10</v>
      </c>
      <c r="E1" s="3" t="s">
        <v>7</v>
      </c>
      <c r="F1" s="3" t="s">
        <v>8</v>
      </c>
      <c r="G1" s="3" t="s">
        <v>9</v>
      </c>
      <c r="H1" s="3"/>
    </row>
    <row r="2" spans="2:11" x14ac:dyDescent="0.3">
      <c r="B2" s="14">
        <v>1</v>
      </c>
      <c r="C2" s="23">
        <v>1</v>
      </c>
      <c r="D2">
        <v>222</v>
      </c>
      <c r="E2">
        <v>703.20979999999997</v>
      </c>
      <c r="F2">
        <v>-481.20979999999997</v>
      </c>
      <c r="G2">
        <v>481.20979999999997</v>
      </c>
      <c r="H2" s="26"/>
      <c r="I2" s="3" t="s">
        <v>15</v>
      </c>
      <c r="J2">
        <v>330.14415652173886</v>
      </c>
    </row>
    <row r="3" spans="2:11" x14ac:dyDescent="0.3">
      <c r="B3" s="14">
        <v>1</v>
      </c>
      <c r="C3" s="23">
        <v>2</v>
      </c>
      <c r="D3">
        <v>1143</v>
      </c>
      <c r="E3">
        <v>693.86440000000005</v>
      </c>
      <c r="F3">
        <v>449.13559999999995</v>
      </c>
      <c r="G3">
        <v>449.13559999999995</v>
      </c>
      <c r="H3" s="26"/>
      <c r="I3" s="3" t="s">
        <v>14</v>
      </c>
      <c r="J3">
        <v>84.677034782608729</v>
      </c>
    </row>
    <row r="4" spans="2:11" x14ac:dyDescent="0.3">
      <c r="B4" s="14">
        <v>1</v>
      </c>
      <c r="C4" s="23">
        <v>3</v>
      </c>
      <c r="D4">
        <v>775</v>
      </c>
      <c r="E4">
        <v>684.7038</v>
      </c>
      <c r="F4">
        <v>90.296199999999999</v>
      </c>
      <c r="G4">
        <v>90.296199999999999</v>
      </c>
      <c r="H4" s="26"/>
      <c r="J4" s="3"/>
      <c r="K4" s="26"/>
    </row>
    <row r="5" spans="2:11" x14ac:dyDescent="0.3">
      <c r="B5" s="14">
        <v>1</v>
      </c>
      <c r="C5" s="23">
        <v>4</v>
      </c>
      <c r="D5">
        <v>869</v>
      </c>
      <c r="E5">
        <v>675.72800000000007</v>
      </c>
      <c r="F5">
        <v>193.27199999999993</v>
      </c>
      <c r="G5">
        <v>193.27199999999993</v>
      </c>
      <c r="H5" s="26"/>
      <c r="I5" t="s">
        <v>27</v>
      </c>
      <c r="J5">
        <v>9.2399999999999996E-2</v>
      </c>
    </row>
    <row r="6" spans="2:11" x14ac:dyDescent="0.3">
      <c r="B6" s="14">
        <v>1</v>
      </c>
      <c r="C6" s="23">
        <v>5</v>
      </c>
      <c r="D6">
        <v>1451</v>
      </c>
      <c r="E6">
        <v>666.93700000000001</v>
      </c>
      <c r="F6">
        <v>784.06299999999999</v>
      </c>
      <c r="G6">
        <v>784.06299999999999</v>
      </c>
      <c r="H6" s="26"/>
      <c r="I6" t="s">
        <v>28</v>
      </c>
      <c r="J6">
        <v>-9.6226000000000003</v>
      </c>
    </row>
    <row r="7" spans="2:11" x14ac:dyDescent="0.3">
      <c r="B7" s="14">
        <v>1</v>
      </c>
      <c r="C7" s="23">
        <v>6</v>
      </c>
      <c r="D7">
        <v>684</v>
      </c>
      <c r="E7">
        <v>658.33079999999995</v>
      </c>
      <c r="F7">
        <v>25.669200000000046</v>
      </c>
      <c r="G7">
        <v>25.669200000000046</v>
      </c>
      <c r="H7" s="26"/>
      <c r="I7" t="s">
        <v>29</v>
      </c>
      <c r="J7">
        <v>712.74</v>
      </c>
    </row>
    <row r="8" spans="2:11" x14ac:dyDescent="0.3">
      <c r="B8" s="14">
        <v>1</v>
      </c>
      <c r="C8" s="23">
        <v>7</v>
      </c>
      <c r="D8">
        <v>329</v>
      </c>
      <c r="E8">
        <v>649.90940000000001</v>
      </c>
      <c r="F8">
        <v>-320.90940000000001</v>
      </c>
      <c r="G8">
        <v>320.90940000000001</v>
      </c>
      <c r="H8" s="26"/>
    </row>
    <row r="9" spans="2:11" x14ac:dyDescent="0.3">
      <c r="B9" s="14">
        <v>1</v>
      </c>
      <c r="C9" s="23">
        <v>8</v>
      </c>
      <c r="D9">
        <v>369</v>
      </c>
      <c r="E9">
        <v>641.67280000000005</v>
      </c>
      <c r="F9">
        <v>-272.67280000000005</v>
      </c>
      <c r="G9">
        <v>272.67280000000005</v>
      </c>
      <c r="H9" s="26"/>
    </row>
    <row r="10" spans="2:11" x14ac:dyDescent="0.3">
      <c r="B10" s="14">
        <v>1</v>
      </c>
      <c r="C10" s="23">
        <v>9</v>
      </c>
      <c r="D10">
        <v>362</v>
      </c>
      <c r="E10">
        <v>633.62099999999998</v>
      </c>
      <c r="F10">
        <v>-271.62099999999998</v>
      </c>
      <c r="G10">
        <v>271.62099999999998</v>
      </c>
      <c r="H10" s="26"/>
    </row>
    <row r="11" spans="2:11" x14ac:dyDescent="0.3">
      <c r="B11" s="14">
        <v>1</v>
      </c>
      <c r="C11" s="23">
        <v>10</v>
      </c>
      <c r="D11">
        <v>482</v>
      </c>
      <c r="E11">
        <v>625.75400000000002</v>
      </c>
      <c r="F11">
        <v>-143.75400000000002</v>
      </c>
      <c r="G11">
        <v>143.75400000000002</v>
      </c>
      <c r="H11" s="26"/>
    </row>
    <row r="12" spans="2:11" x14ac:dyDescent="0.3">
      <c r="B12" s="14">
        <v>1</v>
      </c>
      <c r="C12" s="23">
        <v>11</v>
      </c>
      <c r="D12">
        <v>1218</v>
      </c>
      <c r="E12">
        <v>618.07179999999994</v>
      </c>
      <c r="F12">
        <v>599.92820000000006</v>
      </c>
      <c r="G12">
        <v>599.92820000000006</v>
      </c>
      <c r="H12" s="26"/>
    </row>
    <row r="13" spans="2:11" x14ac:dyDescent="0.3">
      <c r="B13" s="14">
        <v>1</v>
      </c>
      <c r="C13" s="23">
        <v>12</v>
      </c>
      <c r="D13">
        <v>696</v>
      </c>
      <c r="E13">
        <v>610.57439999999997</v>
      </c>
      <c r="F13">
        <v>85.425600000000031</v>
      </c>
      <c r="G13">
        <v>85.425600000000031</v>
      </c>
      <c r="H13" s="26"/>
    </row>
    <row r="14" spans="2:11" x14ac:dyDescent="0.3">
      <c r="B14" s="14">
        <v>1</v>
      </c>
      <c r="C14" s="23">
        <v>13</v>
      </c>
      <c r="D14">
        <v>476</v>
      </c>
      <c r="E14">
        <v>603.26179999999999</v>
      </c>
      <c r="F14">
        <v>-127.26179999999999</v>
      </c>
      <c r="G14">
        <v>127.26179999999999</v>
      </c>
      <c r="H14" s="26"/>
    </row>
    <row r="15" spans="2:11" x14ac:dyDescent="0.3">
      <c r="B15" s="14">
        <v>1</v>
      </c>
      <c r="C15" s="23">
        <v>14</v>
      </c>
      <c r="D15">
        <v>724</v>
      </c>
      <c r="E15">
        <v>596.13400000000001</v>
      </c>
      <c r="F15">
        <v>127.86599999999999</v>
      </c>
      <c r="G15">
        <v>127.86599999999999</v>
      </c>
      <c r="H15" s="26"/>
    </row>
    <row r="16" spans="2:11" x14ac:dyDescent="0.3">
      <c r="B16" s="14">
        <v>1</v>
      </c>
      <c r="C16" s="23">
        <v>15</v>
      </c>
      <c r="D16">
        <v>551</v>
      </c>
      <c r="E16">
        <v>589.19100000000003</v>
      </c>
      <c r="F16">
        <v>-38.191000000000031</v>
      </c>
      <c r="G16">
        <v>38.191000000000031</v>
      </c>
      <c r="H16" s="26"/>
    </row>
    <row r="17" spans="2:8" x14ac:dyDescent="0.3">
      <c r="B17" s="14">
        <v>1</v>
      </c>
      <c r="C17" s="23">
        <v>16</v>
      </c>
      <c r="D17">
        <v>411</v>
      </c>
      <c r="E17">
        <v>582.43280000000004</v>
      </c>
      <c r="F17">
        <v>-171.43280000000004</v>
      </c>
      <c r="G17">
        <v>171.43280000000004</v>
      </c>
      <c r="H17" s="26"/>
    </row>
    <row r="18" spans="2:8" x14ac:dyDescent="0.3">
      <c r="B18" s="14">
        <v>1</v>
      </c>
      <c r="C18" s="23">
        <v>17</v>
      </c>
      <c r="D18">
        <v>349</v>
      </c>
      <c r="E18">
        <v>575.85940000000005</v>
      </c>
      <c r="F18">
        <v>-226.85940000000005</v>
      </c>
      <c r="G18">
        <v>226.85940000000005</v>
      </c>
      <c r="H18" s="26"/>
    </row>
    <row r="19" spans="2:8" x14ac:dyDescent="0.3">
      <c r="B19" s="14">
        <v>1</v>
      </c>
      <c r="C19" s="23">
        <v>18</v>
      </c>
      <c r="D19">
        <v>545</v>
      </c>
      <c r="E19">
        <v>569.47080000000005</v>
      </c>
      <c r="F19">
        <v>-24.470800000000054</v>
      </c>
      <c r="G19">
        <v>24.470800000000054</v>
      </c>
      <c r="H19" s="26"/>
    </row>
    <row r="20" spans="2:8" x14ac:dyDescent="0.3">
      <c r="B20" s="14">
        <v>1</v>
      </c>
      <c r="C20" s="23">
        <v>19</v>
      </c>
      <c r="D20">
        <v>648</v>
      </c>
      <c r="E20">
        <v>563.26700000000005</v>
      </c>
      <c r="F20">
        <v>84.732999999999947</v>
      </c>
      <c r="G20">
        <v>84.732999999999947</v>
      </c>
      <c r="H20" s="26"/>
    </row>
    <row r="21" spans="2:8" x14ac:dyDescent="0.3">
      <c r="B21" s="14">
        <v>1</v>
      </c>
      <c r="C21" s="23">
        <v>20</v>
      </c>
      <c r="D21">
        <v>628</v>
      </c>
      <c r="E21">
        <v>557.24800000000005</v>
      </c>
      <c r="F21">
        <v>70.751999999999953</v>
      </c>
      <c r="G21">
        <v>70.751999999999953</v>
      </c>
      <c r="H21" s="26"/>
    </row>
    <row r="22" spans="2:8" x14ac:dyDescent="0.3">
      <c r="B22" s="14">
        <v>1</v>
      </c>
      <c r="C22" s="23">
        <v>21</v>
      </c>
      <c r="D22">
        <v>595</v>
      </c>
      <c r="E22">
        <v>551.41380000000004</v>
      </c>
      <c r="F22">
        <v>43.586199999999963</v>
      </c>
      <c r="G22">
        <v>43.586199999999963</v>
      </c>
      <c r="H22" s="26"/>
    </row>
    <row r="23" spans="2:8" x14ac:dyDescent="0.3">
      <c r="B23" s="14">
        <v>1</v>
      </c>
      <c r="C23" s="23">
        <v>22</v>
      </c>
      <c r="D23">
        <v>371</v>
      </c>
      <c r="E23">
        <v>545.76440000000002</v>
      </c>
      <c r="F23">
        <v>-174.76440000000002</v>
      </c>
      <c r="G23">
        <v>174.76440000000002</v>
      </c>
      <c r="H23" s="26"/>
    </row>
    <row r="24" spans="2:8" x14ac:dyDescent="0.3">
      <c r="B24" s="14">
        <v>1</v>
      </c>
      <c r="C24" s="23">
        <v>23</v>
      </c>
      <c r="D24">
        <v>1275</v>
      </c>
      <c r="E24">
        <v>540.2998</v>
      </c>
      <c r="F24">
        <v>734.7002</v>
      </c>
      <c r="G24">
        <v>734.7002</v>
      </c>
      <c r="H24" s="26"/>
    </row>
    <row r="25" spans="2:8" x14ac:dyDescent="0.3">
      <c r="B25" s="14">
        <v>1</v>
      </c>
      <c r="C25" s="23">
        <v>24</v>
      </c>
      <c r="D25">
        <v>502</v>
      </c>
      <c r="E25">
        <v>535.02</v>
      </c>
      <c r="F25">
        <v>-33.019999999999982</v>
      </c>
      <c r="G25">
        <v>33.019999999999982</v>
      </c>
      <c r="H25" s="26"/>
    </row>
    <row r="26" spans="2:8" x14ac:dyDescent="0.3">
      <c r="B26" s="14">
        <v>1</v>
      </c>
      <c r="C26" s="23">
        <v>25</v>
      </c>
      <c r="D26">
        <v>282</v>
      </c>
      <c r="E26">
        <v>529.92499999999995</v>
      </c>
      <c r="F26">
        <v>-247.92499999999995</v>
      </c>
      <c r="G26">
        <v>247.92499999999995</v>
      </c>
      <c r="H26" s="26"/>
    </row>
    <row r="27" spans="2:8" x14ac:dyDescent="0.3">
      <c r="B27" s="14">
        <v>1</v>
      </c>
      <c r="C27" s="23">
        <v>26</v>
      </c>
      <c r="D27">
        <v>487</v>
      </c>
      <c r="E27">
        <v>525.01480000000004</v>
      </c>
      <c r="F27">
        <v>-38.014800000000037</v>
      </c>
      <c r="G27">
        <v>38.014800000000037</v>
      </c>
      <c r="H27" s="26"/>
    </row>
    <row r="28" spans="2:8" x14ac:dyDescent="0.3">
      <c r="B28" s="14">
        <v>1</v>
      </c>
      <c r="C28" s="23">
        <v>27</v>
      </c>
      <c r="D28">
        <v>824</v>
      </c>
      <c r="E28">
        <v>520.2894</v>
      </c>
      <c r="F28">
        <v>303.7106</v>
      </c>
      <c r="G28">
        <v>303.7106</v>
      </c>
      <c r="H28" s="26"/>
    </row>
    <row r="29" spans="2:8" x14ac:dyDescent="0.3">
      <c r="B29" s="14">
        <v>1</v>
      </c>
      <c r="C29" s="23">
        <v>28</v>
      </c>
      <c r="D29">
        <v>325</v>
      </c>
      <c r="E29">
        <v>515.74880000000007</v>
      </c>
      <c r="F29">
        <v>-190.74880000000007</v>
      </c>
      <c r="G29">
        <v>190.74880000000007</v>
      </c>
      <c r="H29" s="26"/>
    </row>
    <row r="30" spans="2:8" x14ac:dyDescent="0.3">
      <c r="B30" s="14">
        <v>1</v>
      </c>
      <c r="C30" s="23">
        <v>29</v>
      </c>
      <c r="D30">
        <v>0</v>
      </c>
      <c r="E30">
        <v>511.39299999999997</v>
      </c>
      <c r="F30">
        <v>-511.39299999999997</v>
      </c>
      <c r="G30">
        <v>511.39299999999997</v>
      </c>
      <c r="H30" s="26"/>
    </row>
    <row r="31" spans="2:8" x14ac:dyDescent="0.3">
      <c r="B31" s="14">
        <v>1</v>
      </c>
      <c r="C31" s="23">
        <v>30</v>
      </c>
      <c r="D31">
        <v>26</v>
      </c>
      <c r="E31">
        <v>507.22199999999998</v>
      </c>
      <c r="F31">
        <v>-481.22199999999998</v>
      </c>
      <c r="G31">
        <v>481.22199999999998</v>
      </c>
      <c r="H31" s="26"/>
    </row>
    <row r="32" spans="2:8" x14ac:dyDescent="0.3">
      <c r="B32" s="14">
        <v>1</v>
      </c>
      <c r="C32" s="23">
        <v>31</v>
      </c>
      <c r="D32">
        <v>224</v>
      </c>
      <c r="E32">
        <v>503.23579999999998</v>
      </c>
      <c r="F32">
        <v>-279.23579999999998</v>
      </c>
      <c r="G32">
        <v>279.23579999999998</v>
      </c>
      <c r="H32" s="26"/>
    </row>
    <row r="33" spans="2:8" x14ac:dyDescent="0.3">
      <c r="B33" s="14">
        <v>1</v>
      </c>
      <c r="C33" s="23">
        <v>32</v>
      </c>
      <c r="D33">
        <v>333</v>
      </c>
      <c r="E33">
        <v>499.43439999999998</v>
      </c>
      <c r="F33">
        <v>-166.43439999999998</v>
      </c>
      <c r="G33">
        <v>166.43439999999998</v>
      </c>
      <c r="H33" s="26"/>
    </row>
    <row r="34" spans="2:8" x14ac:dyDescent="0.3">
      <c r="B34" s="14">
        <v>1</v>
      </c>
      <c r="C34" s="23">
        <v>33</v>
      </c>
      <c r="D34">
        <v>1</v>
      </c>
      <c r="E34">
        <v>495.81780000000003</v>
      </c>
      <c r="F34">
        <v>-494.81780000000003</v>
      </c>
      <c r="G34">
        <v>494.81780000000003</v>
      </c>
      <c r="H34" s="26"/>
    </row>
    <row r="35" spans="2:8" x14ac:dyDescent="0.3">
      <c r="B35" s="14">
        <v>1</v>
      </c>
      <c r="C35" s="23">
        <v>34</v>
      </c>
      <c r="D35">
        <v>789</v>
      </c>
      <c r="E35">
        <v>492.38599999999997</v>
      </c>
      <c r="F35">
        <v>296.61400000000003</v>
      </c>
      <c r="G35">
        <v>296.61400000000003</v>
      </c>
      <c r="H35" s="26"/>
    </row>
    <row r="36" spans="2:8" x14ac:dyDescent="0.3">
      <c r="B36" s="14">
        <v>1</v>
      </c>
      <c r="C36" s="23">
        <v>35</v>
      </c>
      <c r="D36">
        <v>227</v>
      </c>
      <c r="E36">
        <v>489.13900000000001</v>
      </c>
      <c r="F36">
        <v>-262.13900000000001</v>
      </c>
      <c r="G36">
        <v>262.13900000000001</v>
      </c>
      <c r="H36" s="26"/>
    </row>
    <row r="37" spans="2:8" x14ac:dyDescent="0.3">
      <c r="B37" s="14">
        <v>1</v>
      </c>
      <c r="C37" s="23">
        <v>36</v>
      </c>
      <c r="D37">
        <v>0</v>
      </c>
      <c r="E37">
        <v>486.07679999999999</v>
      </c>
      <c r="F37">
        <v>-486.07679999999999</v>
      </c>
      <c r="G37">
        <v>486.07679999999999</v>
      </c>
      <c r="H37" s="26"/>
    </row>
    <row r="38" spans="2:8" x14ac:dyDescent="0.3">
      <c r="B38" s="14">
        <v>1</v>
      </c>
      <c r="C38" s="23">
        <v>37</v>
      </c>
      <c r="D38">
        <v>664</v>
      </c>
      <c r="E38">
        <v>483.19939999999997</v>
      </c>
      <c r="F38">
        <v>180.80060000000003</v>
      </c>
      <c r="G38">
        <v>180.80060000000003</v>
      </c>
      <c r="H38" s="26"/>
    </row>
    <row r="39" spans="2:8" x14ac:dyDescent="0.3">
      <c r="B39" s="14">
        <v>1</v>
      </c>
      <c r="C39" s="23">
        <v>38</v>
      </c>
      <c r="D39">
        <v>486</v>
      </c>
      <c r="E39">
        <v>480.5068</v>
      </c>
      <c r="F39">
        <v>5.4932000000000016</v>
      </c>
      <c r="G39">
        <v>5.4932000000000016</v>
      </c>
      <c r="H39" s="26"/>
    </row>
    <row r="40" spans="2:8" x14ac:dyDescent="0.3">
      <c r="B40" s="14">
        <v>1</v>
      </c>
      <c r="C40" s="23">
        <v>39</v>
      </c>
      <c r="D40">
        <v>1518</v>
      </c>
      <c r="E40">
        <v>477.99900000000002</v>
      </c>
      <c r="F40">
        <v>1040.001</v>
      </c>
      <c r="G40">
        <v>1040.001</v>
      </c>
      <c r="H40" s="26"/>
    </row>
    <row r="41" spans="2:8" x14ac:dyDescent="0.3">
      <c r="B41" s="14">
        <v>1</v>
      </c>
      <c r="C41" s="23">
        <v>40</v>
      </c>
      <c r="D41">
        <v>819</v>
      </c>
      <c r="E41">
        <v>475.67600000000004</v>
      </c>
      <c r="F41">
        <v>343.32399999999996</v>
      </c>
      <c r="G41">
        <v>343.32399999999996</v>
      </c>
      <c r="H41" s="26"/>
    </row>
    <row r="42" spans="2:8" x14ac:dyDescent="0.3">
      <c r="B42" s="14">
        <v>1</v>
      </c>
      <c r="C42" s="23">
        <v>41</v>
      </c>
      <c r="D42">
        <v>567</v>
      </c>
      <c r="E42">
        <v>473.53779999999995</v>
      </c>
      <c r="F42">
        <v>93.462200000000053</v>
      </c>
      <c r="G42">
        <v>93.462200000000053</v>
      </c>
      <c r="H42" s="26"/>
    </row>
    <row r="43" spans="2:8" x14ac:dyDescent="0.3">
      <c r="B43" s="14">
        <v>1</v>
      </c>
      <c r="C43" s="23">
        <v>42</v>
      </c>
      <c r="D43">
        <v>584</v>
      </c>
      <c r="E43">
        <v>471.58439999999996</v>
      </c>
      <c r="F43">
        <v>112.41560000000004</v>
      </c>
      <c r="G43">
        <v>112.41560000000004</v>
      </c>
      <c r="H43" s="26"/>
    </row>
    <row r="44" spans="2:8" x14ac:dyDescent="0.3">
      <c r="B44" s="14">
        <v>1</v>
      </c>
      <c r="C44" s="23">
        <v>43</v>
      </c>
      <c r="D44">
        <v>569</v>
      </c>
      <c r="E44">
        <v>469.81580000000002</v>
      </c>
      <c r="F44">
        <v>99.184199999999976</v>
      </c>
      <c r="G44">
        <v>99.184199999999976</v>
      </c>
      <c r="H44" s="26"/>
    </row>
    <row r="45" spans="2:8" x14ac:dyDescent="0.3">
      <c r="B45" s="14">
        <v>1</v>
      </c>
      <c r="C45" s="23">
        <v>44</v>
      </c>
      <c r="D45">
        <v>663</v>
      </c>
      <c r="E45">
        <v>468.23199999999997</v>
      </c>
      <c r="F45">
        <v>194.76800000000003</v>
      </c>
      <c r="G45">
        <v>194.76800000000003</v>
      </c>
      <c r="H45" s="26"/>
    </row>
    <row r="46" spans="2:8" x14ac:dyDescent="0.3">
      <c r="B46" s="14">
        <v>1</v>
      </c>
      <c r="C46" s="23">
        <v>45</v>
      </c>
      <c r="D46">
        <v>902</v>
      </c>
      <c r="E46">
        <v>466.83299999999997</v>
      </c>
      <c r="F46">
        <v>435.16700000000003</v>
      </c>
      <c r="G46">
        <v>435.16700000000003</v>
      </c>
      <c r="H46" s="26"/>
    </row>
    <row r="47" spans="2:8" x14ac:dyDescent="0.3">
      <c r="B47" s="14">
        <v>1</v>
      </c>
      <c r="C47" s="23">
        <v>46</v>
      </c>
      <c r="D47">
        <v>389</v>
      </c>
      <c r="E47">
        <v>465.61879999999996</v>
      </c>
      <c r="F47">
        <v>-76.618799999999965</v>
      </c>
      <c r="G47">
        <v>76.618799999999965</v>
      </c>
      <c r="H47" s="26"/>
    </row>
    <row r="48" spans="2:8" x14ac:dyDescent="0.3">
      <c r="B48" s="14">
        <v>1</v>
      </c>
      <c r="C48" s="23">
        <v>47</v>
      </c>
      <c r="D48">
        <v>14</v>
      </c>
      <c r="E48">
        <v>464.58939999999996</v>
      </c>
      <c r="F48">
        <v>-450.58939999999996</v>
      </c>
      <c r="G48">
        <v>450.58939999999996</v>
      </c>
      <c r="H48" s="26"/>
    </row>
    <row r="49" spans="2:8" x14ac:dyDescent="0.3">
      <c r="B49" s="14">
        <v>1</v>
      </c>
      <c r="C49" s="23">
        <v>48</v>
      </c>
      <c r="D49">
        <v>2</v>
      </c>
      <c r="E49">
        <v>463.74479999999994</v>
      </c>
      <c r="F49">
        <v>-461.74479999999994</v>
      </c>
      <c r="G49">
        <v>461.74479999999994</v>
      </c>
      <c r="H49" s="26"/>
    </row>
    <row r="50" spans="2:8" x14ac:dyDescent="0.3">
      <c r="B50" s="14">
        <v>1</v>
      </c>
      <c r="C50" s="23">
        <v>49</v>
      </c>
      <c r="D50">
        <v>0</v>
      </c>
      <c r="E50">
        <v>463.08499999999998</v>
      </c>
      <c r="F50">
        <v>-463.08499999999998</v>
      </c>
      <c r="G50">
        <v>463.08499999999998</v>
      </c>
      <c r="H50" s="26"/>
    </row>
    <row r="51" spans="2:8" x14ac:dyDescent="0.3">
      <c r="B51" s="14">
        <v>1</v>
      </c>
      <c r="C51" s="23">
        <v>50</v>
      </c>
      <c r="D51">
        <v>0</v>
      </c>
      <c r="E51">
        <v>462.61</v>
      </c>
      <c r="F51">
        <v>-462.61</v>
      </c>
      <c r="G51">
        <v>462.61</v>
      </c>
      <c r="H51" s="26"/>
    </row>
    <row r="52" spans="2:8" x14ac:dyDescent="0.3">
      <c r="B52" s="14">
        <v>1</v>
      </c>
      <c r="C52" s="23">
        <v>51</v>
      </c>
      <c r="D52">
        <v>628</v>
      </c>
      <c r="E52">
        <v>462.31979999999999</v>
      </c>
      <c r="F52">
        <v>165.68020000000001</v>
      </c>
      <c r="G52">
        <v>165.68020000000001</v>
      </c>
      <c r="H52" s="26"/>
    </row>
    <row r="53" spans="2:8" x14ac:dyDescent="0.3">
      <c r="B53" s="14">
        <v>1</v>
      </c>
      <c r="C53" s="23">
        <v>52</v>
      </c>
      <c r="D53">
        <v>212</v>
      </c>
      <c r="E53">
        <v>462.21439999999996</v>
      </c>
      <c r="F53">
        <v>-250.21439999999996</v>
      </c>
      <c r="G53">
        <v>250.21439999999996</v>
      </c>
      <c r="H53" s="26"/>
    </row>
    <row r="54" spans="2:8" x14ac:dyDescent="0.3">
      <c r="B54" s="14">
        <v>1</v>
      </c>
      <c r="C54" s="23">
        <v>53</v>
      </c>
      <c r="D54">
        <v>170</v>
      </c>
      <c r="E54">
        <v>462.29379999999998</v>
      </c>
      <c r="F54">
        <v>-292.29379999999998</v>
      </c>
      <c r="G54">
        <v>292.29379999999998</v>
      </c>
      <c r="H54" s="26"/>
    </row>
    <row r="55" spans="2:8" x14ac:dyDescent="0.3">
      <c r="B55" s="14">
        <v>2</v>
      </c>
      <c r="C55" s="23">
        <v>1</v>
      </c>
      <c r="D55">
        <v>137</v>
      </c>
      <c r="E55">
        <v>703.20979999999997</v>
      </c>
      <c r="F55">
        <v>-566.20979999999997</v>
      </c>
      <c r="G55">
        <v>566.20979999999997</v>
      </c>
      <c r="H55" s="26"/>
    </row>
    <row r="56" spans="2:8" x14ac:dyDescent="0.3">
      <c r="B56" s="14">
        <v>2</v>
      </c>
      <c r="C56" s="23">
        <v>2</v>
      </c>
      <c r="D56">
        <v>584</v>
      </c>
      <c r="E56">
        <v>693.86440000000005</v>
      </c>
      <c r="F56">
        <v>-109.86440000000005</v>
      </c>
      <c r="G56">
        <v>109.86440000000005</v>
      </c>
      <c r="H56" s="26"/>
    </row>
    <row r="57" spans="2:8" x14ac:dyDescent="0.3">
      <c r="B57" s="14">
        <v>2</v>
      </c>
      <c r="C57" s="23">
        <v>3</v>
      </c>
      <c r="D57">
        <v>532</v>
      </c>
      <c r="E57">
        <v>684.7038</v>
      </c>
      <c r="F57">
        <v>-152.7038</v>
      </c>
      <c r="G57">
        <v>152.7038</v>
      </c>
      <c r="H57" s="26"/>
    </row>
    <row r="58" spans="2:8" x14ac:dyDescent="0.3">
      <c r="B58" s="14">
        <v>2</v>
      </c>
      <c r="C58" s="23">
        <v>4</v>
      </c>
      <c r="D58">
        <v>437</v>
      </c>
      <c r="E58">
        <v>675.72800000000007</v>
      </c>
      <c r="F58">
        <v>-238.72800000000007</v>
      </c>
      <c r="G58">
        <v>238.72800000000007</v>
      </c>
      <c r="H58" s="26"/>
    </row>
    <row r="59" spans="2:8" x14ac:dyDescent="0.3">
      <c r="B59" s="14">
        <v>2</v>
      </c>
      <c r="C59" s="23">
        <v>5</v>
      </c>
      <c r="D59">
        <v>777</v>
      </c>
      <c r="E59">
        <v>666.93700000000001</v>
      </c>
      <c r="F59">
        <v>110.06299999999999</v>
      </c>
      <c r="G59">
        <v>110.06299999999999</v>
      </c>
      <c r="H59" s="26"/>
    </row>
    <row r="60" spans="2:8" x14ac:dyDescent="0.3">
      <c r="B60" s="14">
        <v>2</v>
      </c>
      <c r="C60" s="23">
        <v>6</v>
      </c>
      <c r="D60">
        <v>802</v>
      </c>
      <c r="E60">
        <v>658.33079999999995</v>
      </c>
      <c r="F60">
        <v>143.66920000000005</v>
      </c>
      <c r="G60">
        <v>143.66920000000005</v>
      </c>
      <c r="H60" s="26"/>
    </row>
    <row r="61" spans="2:8" x14ac:dyDescent="0.3">
      <c r="B61" s="14">
        <v>2</v>
      </c>
      <c r="C61" s="23">
        <v>7</v>
      </c>
      <c r="D61">
        <v>480</v>
      </c>
      <c r="E61">
        <v>649.90940000000001</v>
      </c>
      <c r="F61">
        <v>-169.90940000000001</v>
      </c>
      <c r="G61">
        <v>169.90940000000001</v>
      </c>
      <c r="H61" s="26"/>
    </row>
    <row r="62" spans="2:8" x14ac:dyDescent="0.3">
      <c r="B62" s="14">
        <v>2</v>
      </c>
      <c r="C62" s="23">
        <v>8</v>
      </c>
      <c r="D62">
        <v>321</v>
      </c>
      <c r="E62">
        <v>641.67280000000005</v>
      </c>
      <c r="F62">
        <v>-320.67280000000005</v>
      </c>
      <c r="G62">
        <v>320.67280000000005</v>
      </c>
      <c r="H62" s="26"/>
    </row>
    <row r="63" spans="2:8" x14ac:dyDescent="0.3">
      <c r="B63" s="14">
        <v>2</v>
      </c>
      <c r="C63" s="23">
        <v>9</v>
      </c>
      <c r="D63">
        <v>317</v>
      </c>
      <c r="E63">
        <v>633.62099999999998</v>
      </c>
      <c r="F63">
        <v>-316.62099999999998</v>
      </c>
      <c r="G63">
        <v>316.62099999999998</v>
      </c>
      <c r="H63" s="26"/>
    </row>
    <row r="64" spans="2:8" x14ac:dyDescent="0.3">
      <c r="B64" s="14">
        <v>2</v>
      </c>
      <c r="C64" s="23">
        <v>10</v>
      </c>
      <c r="D64">
        <v>345</v>
      </c>
      <c r="E64">
        <v>625.75400000000002</v>
      </c>
      <c r="F64">
        <v>-280.75400000000002</v>
      </c>
      <c r="G64">
        <v>280.75400000000002</v>
      </c>
      <c r="H64" s="26"/>
    </row>
    <row r="65" spans="2:8" x14ac:dyDescent="0.3">
      <c r="B65" s="14">
        <v>2</v>
      </c>
      <c r="C65" s="23">
        <v>11</v>
      </c>
      <c r="D65">
        <v>793</v>
      </c>
      <c r="E65">
        <v>618.07179999999994</v>
      </c>
      <c r="F65">
        <v>174.92820000000006</v>
      </c>
      <c r="G65">
        <v>174.92820000000006</v>
      </c>
      <c r="H65" s="26"/>
    </row>
    <row r="66" spans="2:8" x14ac:dyDescent="0.3">
      <c r="B66" s="14">
        <v>2</v>
      </c>
      <c r="C66" s="23">
        <v>12</v>
      </c>
      <c r="D66">
        <v>1484</v>
      </c>
      <c r="E66">
        <v>610.57439999999997</v>
      </c>
      <c r="F66">
        <v>873.42560000000003</v>
      </c>
      <c r="G66">
        <v>873.42560000000003</v>
      </c>
      <c r="H66" s="26"/>
    </row>
    <row r="67" spans="2:8" x14ac:dyDescent="0.3">
      <c r="B67" s="14">
        <v>2</v>
      </c>
      <c r="C67" s="23">
        <v>13</v>
      </c>
      <c r="D67">
        <v>679</v>
      </c>
      <c r="E67">
        <v>603.26179999999999</v>
      </c>
      <c r="F67">
        <v>75.738200000000006</v>
      </c>
      <c r="G67">
        <v>75.738200000000006</v>
      </c>
      <c r="H67" s="26"/>
    </row>
    <row r="68" spans="2:8" x14ac:dyDescent="0.3">
      <c r="B68" s="14">
        <v>2</v>
      </c>
      <c r="C68" s="23">
        <v>14</v>
      </c>
      <c r="D68">
        <v>327</v>
      </c>
      <c r="E68">
        <v>596.13400000000001</v>
      </c>
      <c r="F68">
        <v>-269.13400000000001</v>
      </c>
      <c r="G68">
        <v>269.13400000000001</v>
      </c>
      <c r="H68" s="26"/>
    </row>
    <row r="69" spans="2:8" x14ac:dyDescent="0.3">
      <c r="B69" s="14">
        <v>2</v>
      </c>
      <c r="C69" s="23">
        <v>15</v>
      </c>
      <c r="D69">
        <v>250</v>
      </c>
      <c r="E69">
        <v>589.19100000000003</v>
      </c>
      <c r="F69">
        <v>-339.19100000000003</v>
      </c>
      <c r="G69">
        <v>339.19100000000003</v>
      </c>
      <c r="H69" s="26"/>
    </row>
    <row r="70" spans="2:8" x14ac:dyDescent="0.3">
      <c r="B70" s="14">
        <v>2</v>
      </c>
      <c r="C70" s="23">
        <v>16</v>
      </c>
      <c r="D70">
        <v>425</v>
      </c>
      <c r="E70">
        <v>582.43280000000004</v>
      </c>
      <c r="F70">
        <v>-157.43280000000004</v>
      </c>
      <c r="G70">
        <v>157.43280000000004</v>
      </c>
      <c r="H70" s="26"/>
    </row>
    <row r="71" spans="2:8" x14ac:dyDescent="0.3">
      <c r="B71" s="14">
        <v>2</v>
      </c>
      <c r="C71" s="23">
        <v>17</v>
      </c>
      <c r="D71">
        <v>756</v>
      </c>
      <c r="E71">
        <v>575.85940000000005</v>
      </c>
      <c r="F71">
        <v>180.14059999999995</v>
      </c>
      <c r="G71">
        <v>180.14059999999995</v>
      </c>
      <c r="H71" s="26"/>
    </row>
    <row r="72" spans="2:8" x14ac:dyDescent="0.3">
      <c r="B72" s="14">
        <v>2</v>
      </c>
      <c r="C72" s="23">
        <v>18</v>
      </c>
      <c r="D72">
        <v>937</v>
      </c>
      <c r="E72">
        <v>569.47080000000005</v>
      </c>
      <c r="F72">
        <v>367.52919999999995</v>
      </c>
      <c r="G72">
        <v>367.52919999999995</v>
      </c>
      <c r="H72" s="26"/>
    </row>
    <row r="73" spans="2:8" x14ac:dyDescent="0.3">
      <c r="B73" s="14">
        <v>2</v>
      </c>
      <c r="C73" s="23">
        <v>19</v>
      </c>
      <c r="D73">
        <v>154</v>
      </c>
      <c r="E73">
        <v>563.26700000000005</v>
      </c>
      <c r="F73">
        <v>-409.26700000000005</v>
      </c>
      <c r="G73">
        <v>409.26700000000005</v>
      </c>
      <c r="H73" s="26"/>
    </row>
    <row r="74" spans="2:8" x14ac:dyDescent="0.3">
      <c r="B74" s="14">
        <v>2</v>
      </c>
      <c r="C74" s="23">
        <v>20</v>
      </c>
      <c r="D74">
        <v>5</v>
      </c>
      <c r="E74">
        <v>557.24800000000005</v>
      </c>
      <c r="F74">
        <v>-552.24800000000005</v>
      </c>
      <c r="G74">
        <v>552.24800000000005</v>
      </c>
      <c r="H74" s="26"/>
    </row>
    <row r="75" spans="2:8" x14ac:dyDescent="0.3">
      <c r="B75" s="14">
        <v>2</v>
      </c>
      <c r="C75" s="23">
        <v>21</v>
      </c>
      <c r="D75">
        <v>1</v>
      </c>
      <c r="E75">
        <v>551.41380000000004</v>
      </c>
      <c r="F75">
        <v>-550.41380000000004</v>
      </c>
      <c r="G75">
        <v>550.41380000000004</v>
      </c>
      <c r="H75" s="26"/>
    </row>
    <row r="76" spans="2:8" x14ac:dyDescent="0.3">
      <c r="B76" s="14">
        <v>2</v>
      </c>
      <c r="C76" s="23">
        <v>22</v>
      </c>
      <c r="D76">
        <v>0</v>
      </c>
      <c r="E76">
        <v>545.76440000000002</v>
      </c>
      <c r="F76">
        <v>-545.76440000000002</v>
      </c>
      <c r="G76">
        <v>545.76440000000002</v>
      </c>
      <c r="H76" s="26"/>
    </row>
    <row r="77" spans="2:8" x14ac:dyDescent="0.3">
      <c r="B77" s="14">
        <v>2</v>
      </c>
      <c r="C77" s="23">
        <v>23</v>
      </c>
      <c r="D77">
        <v>369</v>
      </c>
      <c r="E77">
        <v>540.2998</v>
      </c>
      <c r="F77">
        <v>-171.2998</v>
      </c>
      <c r="G77">
        <v>171.2998</v>
      </c>
      <c r="H77" s="26"/>
    </row>
    <row r="78" spans="2:8" x14ac:dyDescent="0.3">
      <c r="B78" s="14">
        <v>2</v>
      </c>
      <c r="C78" s="23">
        <v>24</v>
      </c>
      <c r="D78">
        <v>980</v>
      </c>
      <c r="E78">
        <v>535.02</v>
      </c>
      <c r="F78">
        <v>444.98</v>
      </c>
      <c r="G78">
        <v>444.98</v>
      </c>
      <c r="H78" s="26"/>
    </row>
    <row r="79" spans="2:8" x14ac:dyDescent="0.3">
      <c r="B79" s="14">
        <v>2</v>
      </c>
      <c r="C79" s="23">
        <v>25</v>
      </c>
      <c r="D79">
        <v>669</v>
      </c>
      <c r="E79">
        <v>529.92499999999995</v>
      </c>
      <c r="F79">
        <v>139.07500000000005</v>
      </c>
      <c r="G79">
        <v>139.07500000000005</v>
      </c>
      <c r="H79" s="26"/>
    </row>
    <row r="80" spans="2:8" x14ac:dyDescent="0.3">
      <c r="B80" s="14">
        <v>2</v>
      </c>
      <c r="C80" s="23">
        <v>26</v>
      </c>
      <c r="D80">
        <v>589</v>
      </c>
      <c r="E80">
        <v>525.01480000000004</v>
      </c>
      <c r="F80">
        <v>63.985199999999963</v>
      </c>
      <c r="G80">
        <v>63.985199999999963</v>
      </c>
      <c r="H80" s="26"/>
    </row>
    <row r="81" spans="2:8" x14ac:dyDescent="0.3">
      <c r="B81" s="14">
        <v>2</v>
      </c>
      <c r="C81" s="23">
        <v>27</v>
      </c>
      <c r="D81">
        <v>912</v>
      </c>
      <c r="E81">
        <v>520.2894</v>
      </c>
      <c r="F81">
        <v>391.7106</v>
      </c>
      <c r="G81">
        <v>391.7106</v>
      </c>
      <c r="H81" s="26"/>
    </row>
    <row r="82" spans="2:8" x14ac:dyDescent="0.3">
      <c r="B82" s="14">
        <v>2</v>
      </c>
      <c r="C82" s="23">
        <v>28</v>
      </c>
      <c r="D82">
        <v>836</v>
      </c>
      <c r="E82">
        <v>515.74880000000007</v>
      </c>
      <c r="F82">
        <v>320.25119999999993</v>
      </c>
      <c r="G82">
        <v>320.25119999999993</v>
      </c>
      <c r="H82" s="26"/>
    </row>
    <row r="83" spans="2:8" x14ac:dyDescent="0.3">
      <c r="B83" s="14">
        <v>2</v>
      </c>
      <c r="C83" s="23">
        <v>29</v>
      </c>
      <c r="D83">
        <v>543</v>
      </c>
      <c r="E83">
        <v>511.39299999999997</v>
      </c>
      <c r="F83">
        <v>31.607000000000028</v>
      </c>
      <c r="G83">
        <v>31.607000000000028</v>
      </c>
      <c r="H83" s="26"/>
    </row>
    <row r="84" spans="2:8" x14ac:dyDescent="0.3">
      <c r="B84" s="14">
        <v>2</v>
      </c>
      <c r="C84" s="23">
        <v>30</v>
      </c>
      <c r="D84">
        <v>534</v>
      </c>
      <c r="E84">
        <v>507.22199999999998</v>
      </c>
      <c r="F84">
        <v>26.77800000000002</v>
      </c>
      <c r="G84">
        <v>26.77800000000002</v>
      </c>
      <c r="H84" s="26"/>
    </row>
    <row r="85" spans="2:8" x14ac:dyDescent="0.3">
      <c r="B85" s="14">
        <v>2</v>
      </c>
      <c r="C85" s="23">
        <v>31</v>
      </c>
      <c r="D85">
        <v>787</v>
      </c>
      <c r="E85">
        <v>503.23579999999998</v>
      </c>
      <c r="F85">
        <v>283.76420000000002</v>
      </c>
      <c r="G85">
        <v>283.76420000000002</v>
      </c>
      <c r="H85" s="26"/>
    </row>
    <row r="86" spans="2:8" x14ac:dyDescent="0.3">
      <c r="B86" s="14">
        <v>2</v>
      </c>
      <c r="C86" s="23">
        <v>32</v>
      </c>
      <c r="D86">
        <v>920</v>
      </c>
      <c r="E86">
        <v>499.43439999999998</v>
      </c>
      <c r="F86">
        <v>420.56560000000002</v>
      </c>
      <c r="G86">
        <v>420.56560000000002</v>
      </c>
      <c r="H86" s="26"/>
    </row>
    <row r="87" spans="2:8" x14ac:dyDescent="0.3">
      <c r="B87" s="14">
        <v>2</v>
      </c>
      <c r="C87" s="23">
        <v>33</v>
      </c>
      <c r="D87">
        <v>464</v>
      </c>
      <c r="E87">
        <v>495.81780000000003</v>
      </c>
      <c r="F87">
        <v>-31.817800000000034</v>
      </c>
      <c r="G87">
        <v>31.817800000000034</v>
      </c>
      <c r="H87" s="26"/>
    </row>
    <row r="88" spans="2:8" x14ac:dyDescent="0.3">
      <c r="B88" s="14">
        <v>2</v>
      </c>
      <c r="C88" s="23">
        <v>34</v>
      </c>
      <c r="D88">
        <v>371</v>
      </c>
      <c r="E88">
        <v>492.38599999999997</v>
      </c>
      <c r="F88">
        <v>-121.38599999999997</v>
      </c>
      <c r="G88">
        <v>121.38599999999997</v>
      </c>
      <c r="H88" s="26"/>
    </row>
    <row r="89" spans="2:8" x14ac:dyDescent="0.3">
      <c r="B89" s="14">
        <v>2</v>
      </c>
      <c r="C89" s="23">
        <v>35</v>
      </c>
      <c r="D89">
        <v>477</v>
      </c>
      <c r="E89">
        <v>489.13900000000001</v>
      </c>
      <c r="F89">
        <v>-12.13900000000001</v>
      </c>
      <c r="G89">
        <v>12.13900000000001</v>
      </c>
      <c r="H89" s="26"/>
    </row>
    <row r="90" spans="2:8" x14ac:dyDescent="0.3">
      <c r="B90" s="14">
        <v>2</v>
      </c>
      <c r="C90" s="23">
        <v>36</v>
      </c>
      <c r="D90">
        <v>791</v>
      </c>
      <c r="E90">
        <v>486.07679999999999</v>
      </c>
      <c r="F90">
        <v>304.92320000000001</v>
      </c>
      <c r="G90">
        <v>304.92320000000001</v>
      </c>
      <c r="H90" s="26"/>
    </row>
    <row r="91" spans="2:8" x14ac:dyDescent="0.3">
      <c r="B91" s="14">
        <v>2</v>
      </c>
      <c r="C91" s="23">
        <v>37</v>
      </c>
      <c r="D91">
        <v>910</v>
      </c>
      <c r="E91">
        <v>483.19939999999997</v>
      </c>
      <c r="F91">
        <v>426.80060000000003</v>
      </c>
      <c r="G91">
        <v>426.80060000000003</v>
      </c>
      <c r="H91" s="26"/>
    </row>
    <row r="92" spans="2:8" x14ac:dyDescent="0.3">
      <c r="B92" s="14">
        <v>2</v>
      </c>
      <c r="C92" s="23">
        <v>38</v>
      </c>
      <c r="D92">
        <v>585</v>
      </c>
      <c r="E92">
        <v>480.5068</v>
      </c>
      <c r="F92">
        <v>104.4932</v>
      </c>
      <c r="G92">
        <v>104.4932</v>
      </c>
      <c r="H92" s="26"/>
    </row>
    <row r="93" spans="2:8" x14ac:dyDescent="0.3">
      <c r="B93" s="14">
        <v>2</v>
      </c>
      <c r="C93" s="23">
        <v>39</v>
      </c>
      <c r="D93">
        <v>226</v>
      </c>
      <c r="E93">
        <v>477.99900000000002</v>
      </c>
      <c r="F93">
        <v>-251.99900000000002</v>
      </c>
      <c r="G93">
        <v>251.99900000000002</v>
      </c>
      <c r="H93" s="26"/>
    </row>
    <row r="94" spans="2:8" x14ac:dyDescent="0.3">
      <c r="B94" s="14">
        <v>2</v>
      </c>
      <c r="C94" s="23">
        <v>40</v>
      </c>
      <c r="D94">
        <v>932</v>
      </c>
      <c r="E94">
        <v>475.67600000000004</v>
      </c>
      <c r="F94">
        <v>456.32399999999996</v>
      </c>
      <c r="G94">
        <v>456.32399999999996</v>
      </c>
      <c r="H94" s="26"/>
    </row>
    <row r="95" spans="2:8" x14ac:dyDescent="0.3">
      <c r="B95" s="14">
        <v>2</v>
      </c>
      <c r="C95" s="23">
        <v>41</v>
      </c>
      <c r="D95">
        <v>355</v>
      </c>
      <c r="E95">
        <v>473.53779999999995</v>
      </c>
      <c r="F95">
        <v>-118.53779999999995</v>
      </c>
      <c r="G95">
        <v>118.53779999999995</v>
      </c>
      <c r="H95" s="26"/>
    </row>
    <row r="96" spans="2:8" x14ac:dyDescent="0.3">
      <c r="B96" s="14">
        <v>2</v>
      </c>
      <c r="C96" s="23">
        <v>42</v>
      </c>
      <c r="D96">
        <v>764</v>
      </c>
      <c r="E96">
        <v>471.58439999999996</v>
      </c>
      <c r="F96">
        <v>292.41560000000004</v>
      </c>
      <c r="G96">
        <v>292.41560000000004</v>
      </c>
      <c r="H96" s="26"/>
    </row>
    <row r="97" spans="2:8" x14ac:dyDescent="0.3">
      <c r="B97" s="14">
        <v>2</v>
      </c>
      <c r="C97" s="23">
        <v>43</v>
      </c>
      <c r="D97">
        <v>980</v>
      </c>
      <c r="E97">
        <v>469.81580000000002</v>
      </c>
      <c r="F97">
        <v>510.18419999999998</v>
      </c>
      <c r="G97">
        <v>510.18419999999998</v>
      </c>
      <c r="H97" s="26"/>
    </row>
    <row r="98" spans="2:8" x14ac:dyDescent="0.3">
      <c r="B98" s="14">
        <v>2</v>
      </c>
      <c r="C98" s="23">
        <v>44</v>
      </c>
      <c r="D98">
        <v>1236</v>
      </c>
      <c r="E98">
        <v>468.23199999999997</v>
      </c>
      <c r="F98">
        <v>767.76800000000003</v>
      </c>
      <c r="G98">
        <v>767.76800000000003</v>
      </c>
      <c r="H98" s="26"/>
    </row>
    <row r="99" spans="2:8" x14ac:dyDescent="0.3">
      <c r="B99" s="14">
        <v>2</v>
      </c>
      <c r="C99" s="23">
        <v>45</v>
      </c>
      <c r="D99">
        <v>1004</v>
      </c>
      <c r="E99">
        <v>466.83299999999997</v>
      </c>
      <c r="F99">
        <v>537.16700000000003</v>
      </c>
      <c r="G99">
        <v>537.16700000000003</v>
      </c>
      <c r="H99" s="26"/>
    </row>
    <row r="100" spans="2:8" x14ac:dyDescent="0.3">
      <c r="B100" s="14">
        <v>2</v>
      </c>
      <c r="C100" s="23">
        <v>46</v>
      </c>
      <c r="D100">
        <v>789</v>
      </c>
      <c r="E100">
        <v>465.61879999999996</v>
      </c>
      <c r="F100">
        <v>323.38120000000004</v>
      </c>
      <c r="G100">
        <v>323.38120000000004</v>
      </c>
      <c r="H100" s="26"/>
    </row>
    <row r="101" spans="2:8" x14ac:dyDescent="0.3">
      <c r="B101" s="14">
        <v>2</v>
      </c>
      <c r="C101" s="23">
        <v>47</v>
      </c>
      <c r="D101">
        <v>855</v>
      </c>
      <c r="E101">
        <v>464.58939999999996</v>
      </c>
      <c r="F101">
        <v>390.41060000000004</v>
      </c>
      <c r="G101">
        <v>390.41060000000004</v>
      </c>
      <c r="H101" s="26"/>
    </row>
    <row r="102" spans="2:8" x14ac:dyDescent="0.3">
      <c r="B102" s="14">
        <v>2</v>
      </c>
      <c r="C102" s="23">
        <v>48</v>
      </c>
      <c r="D102">
        <v>541</v>
      </c>
      <c r="E102">
        <v>463.74479999999994</v>
      </c>
      <c r="F102">
        <v>77.255200000000059</v>
      </c>
      <c r="G102">
        <v>77.255200000000059</v>
      </c>
      <c r="H102" s="26"/>
    </row>
    <row r="103" spans="2:8" x14ac:dyDescent="0.3">
      <c r="B103" s="14">
        <v>2</v>
      </c>
      <c r="C103" s="23">
        <v>49</v>
      </c>
      <c r="D103">
        <v>341</v>
      </c>
      <c r="E103">
        <v>463.08499999999998</v>
      </c>
      <c r="F103">
        <v>-122.08499999999998</v>
      </c>
      <c r="G103">
        <v>122.08499999999998</v>
      </c>
      <c r="H103" s="26"/>
    </row>
    <row r="104" spans="2:8" x14ac:dyDescent="0.3">
      <c r="B104" s="14">
        <v>2</v>
      </c>
      <c r="C104" s="23">
        <v>50</v>
      </c>
      <c r="D104">
        <v>544</v>
      </c>
      <c r="E104">
        <v>462.61</v>
      </c>
      <c r="F104">
        <v>81.389999999999986</v>
      </c>
      <c r="G104">
        <v>81.389999999999986</v>
      </c>
      <c r="H104" s="26"/>
    </row>
    <row r="105" spans="2:8" x14ac:dyDescent="0.3">
      <c r="B105" s="14">
        <v>2</v>
      </c>
      <c r="C105" s="23">
        <v>51</v>
      </c>
      <c r="D105">
        <v>1120</v>
      </c>
      <c r="E105">
        <v>462.31979999999999</v>
      </c>
      <c r="F105">
        <v>657.68020000000001</v>
      </c>
      <c r="G105">
        <v>657.68020000000001</v>
      </c>
      <c r="H105" s="26"/>
    </row>
    <row r="106" spans="2:8" x14ac:dyDescent="0.3">
      <c r="B106" s="14">
        <v>2</v>
      </c>
      <c r="C106" s="23">
        <v>52</v>
      </c>
      <c r="D106">
        <v>1722</v>
      </c>
      <c r="E106">
        <v>462.21439999999996</v>
      </c>
      <c r="F106">
        <v>1259.7856000000002</v>
      </c>
      <c r="G106">
        <v>1259.7856000000002</v>
      </c>
      <c r="H106" s="26"/>
    </row>
    <row r="107" spans="2:8" x14ac:dyDescent="0.3">
      <c r="B107" s="14">
        <v>2</v>
      </c>
      <c r="C107" s="23">
        <v>53</v>
      </c>
      <c r="D107">
        <v>216</v>
      </c>
      <c r="E107">
        <v>462.29379999999998</v>
      </c>
      <c r="F107">
        <v>-246.29379999999998</v>
      </c>
      <c r="G107">
        <v>246.29379999999998</v>
      </c>
      <c r="H107" s="26"/>
    </row>
    <row r="108" spans="2:8" x14ac:dyDescent="0.3">
      <c r="B108" s="14">
        <v>3</v>
      </c>
      <c r="C108" s="23">
        <v>1</v>
      </c>
      <c r="D108">
        <v>3</v>
      </c>
      <c r="E108">
        <v>703.20979999999997</v>
      </c>
      <c r="F108">
        <v>-700.20979999999997</v>
      </c>
      <c r="G108">
        <v>700.20979999999997</v>
      </c>
      <c r="H108" s="26"/>
    </row>
    <row r="109" spans="2:8" x14ac:dyDescent="0.3">
      <c r="B109" s="14">
        <v>3</v>
      </c>
      <c r="C109" s="23">
        <v>2</v>
      </c>
      <c r="D109">
        <v>8</v>
      </c>
      <c r="E109">
        <v>693.86440000000005</v>
      </c>
      <c r="F109">
        <v>-685.86440000000005</v>
      </c>
      <c r="G109">
        <v>685.86440000000005</v>
      </c>
      <c r="H109" s="26"/>
    </row>
    <row r="110" spans="2:8" x14ac:dyDescent="0.3">
      <c r="B110" s="14">
        <v>3</v>
      </c>
      <c r="C110" s="23">
        <v>3</v>
      </c>
      <c r="D110">
        <v>477</v>
      </c>
      <c r="E110">
        <v>684.7038</v>
      </c>
      <c r="F110">
        <v>-207.7038</v>
      </c>
      <c r="G110">
        <v>207.7038</v>
      </c>
      <c r="H110" s="26"/>
    </row>
    <row r="111" spans="2:8" x14ac:dyDescent="0.3">
      <c r="B111" s="14">
        <v>3</v>
      </c>
      <c r="C111" s="23">
        <v>4</v>
      </c>
      <c r="D111">
        <v>428</v>
      </c>
      <c r="E111">
        <v>675.72800000000007</v>
      </c>
      <c r="F111">
        <v>-247.72800000000007</v>
      </c>
      <c r="G111">
        <v>247.72800000000007</v>
      </c>
      <c r="H111" s="26"/>
    </row>
    <row r="112" spans="2:8" x14ac:dyDescent="0.3">
      <c r="B112" s="14">
        <v>3</v>
      </c>
      <c r="C112" s="23">
        <v>5</v>
      </c>
      <c r="D112">
        <v>1230</v>
      </c>
      <c r="E112">
        <v>666.93700000000001</v>
      </c>
      <c r="F112">
        <v>563.06299999999999</v>
      </c>
      <c r="G112">
        <v>563.06299999999999</v>
      </c>
      <c r="H112" s="26"/>
    </row>
    <row r="113" spans="2:8" x14ac:dyDescent="0.3">
      <c r="B113" s="14">
        <v>3</v>
      </c>
      <c r="C113" s="23">
        <v>6</v>
      </c>
      <c r="D113">
        <v>1050</v>
      </c>
      <c r="E113">
        <v>658.33079999999995</v>
      </c>
      <c r="F113">
        <v>391.66920000000005</v>
      </c>
      <c r="G113">
        <v>391.66920000000005</v>
      </c>
      <c r="H113" s="26"/>
    </row>
    <row r="114" spans="2:8" x14ac:dyDescent="0.3">
      <c r="B114" s="14">
        <v>3</v>
      </c>
      <c r="C114" s="23">
        <v>7</v>
      </c>
      <c r="D114">
        <v>785</v>
      </c>
      <c r="E114">
        <v>649.90940000000001</v>
      </c>
      <c r="F114">
        <v>135.09059999999999</v>
      </c>
      <c r="G114">
        <v>135.09059999999999</v>
      </c>
      <c r="H114" s="26"/>
    </row>
    <row r="115" spans="2:8" x14ac:dyDescent="0.3">
      <c r="B115" s="14">
        <v>3</v>
      </c>
      <c r="C115" s="23">
        <v>8</v>
      </c>
      <c r="D115">
        <v>392</v>
      </c>
      <c r="E115">
        <v>641.67280000000005</v>
      </c>
      <c r="F115">
        <v>-249.67280000000005</v>
      </c>
      <c r="G115">
        <v>249.67280000000005</v>
      </c>
      <c r="H115" s="26"/>
    </row>
    <row r="116" spans="2:8" x14ac:dyDescent="0.3">
      <c r="B116" s="14">
        <v>3</v>
      </c>
      <c r="C116" s="23">
        <v>9</v>
      </c>
      <c r="D116">
        <v>615</v>
      </c>
      <c r="E116">
        <v>633.62099999999998</v>
      </c>
      <c r="F116">
        <v>-18.620999999999981</v>
      </c>
      <c r="G116">
        <v>18.620999999999981</v>
      </c>
      <c r="H116" s="26"/>
    </row>
    <row r="117" spans="2:8" x14ac:dyDescent="0.3">
      <c r="B117" s="14">
        <v>3</v>
      </c>
      <c r="C117" s="23">
        <v>10</v>
      </c>
      <c r="D117">
        <v>660</v>
      </c>
      <c r="E117">
        <v>625.75400000000002</v>
      </c>
      <c r="F117">
        <v>34.245999999999981</v>
      </c>
      <c r="G117">
        <v>34.245999999999981</v>
      </c>
      <c r="H117" s="26"/>
    </row>
    <row r="118" spans="2:8" x14ac:dyDescent="0.3">
      <c r="B118" s="14">
        <v>3</v>
      </c>
      <c r="C118" s="23">
        <v>11</v>
      </c>
      <c r="D118">
        <v>435</v>
      </c>
      <c r="E118">
        <v>618.07179999999994</v>
      </c>
      <c r="F118">
        <v>-183.07179999999994</v>
      </c>
      <c r="G118">
        <v>183.07179999999994</v>
      </c>
      <c r="H118" s="26"/>
    </row>
    <row r="119" spans="2:8" x14ac:dyDescent="0.3">
      <c r="B119" s="14">
        <v>3</v>
      </c>
      <c r="C119" s="23">
        <v>12</v>
      </c>
      <c r="D119">
        <v>519</v>
      </c>
      <c r="E119">
        <v>610.57439999999997</v>
      </c>
      <c r="F119">
        <v>-91.574399999999969</v>
      </c>
      <c r="G119">
        <v>91.574399999999969</v>
      </c>
      <c r="H119" s="26"/>
    </row>
    <row r="120" spans="2:8" x14ac:dyDescent="0.3">
      <c r="B120" s="14">
        <v>3</v>
      </c>
      <c r="C120" s="23">
        <v>13</v>
      </c>
      <c r="D120">
        <v>658</v>
      </c>
      <c r="E120">
        <v>603.26179999999999</v>
      </c>
      <c r="F120">
        <v>54.738200000000006</v>
      </c>
      <c r="G120">
        <v>54.738200000000006</v>
      </c>
      <c r="H120" s="26"/>
    </row>
    <row r="121" spans="2:8" x14ac:dyDescent="0.3">
      <c r="B121" s="14">
        <v>3</v>
      </c>
      <c r="C121" s="23">
        <v>14</v>
      </c>
      <c r="D121">
        <v>367</v>
      </c>
      <c r="E121">
        <v>596.13400000000001</v>
      </c>
      <c r="F121">
        <v>-229.13400000000001</v>
      </c>
      <c r="G121">
        <v>229.13400000000001</v>
      </c>
      <c r="H121" s="26"/>
    </row>
    <row r="122" spans="2:8" x14ac:dyDescent="0.3">
      <c r="B122" s="14">
        <v>3</v>
      </c>
      <c r="C122" s="23">
        <v>15</v>
      </c>
      <c r="D122">
        <v>756</v>
      </c>
      <c r="E122">
        <v>589.19100000000003</v>
      </c>
      <c r="F122">
        <v>166.80899999999997</v>
      </c>
      <c r="G122">
        <v>166.80899999999997</v>
      </c>
      <c r="H122" s="26"/>
    </row>
    <row r="123" spans="2:8" x14ac:dyDescent="0.3">
      <c r="B123" s="14">
        <v>3</v>
      </c>
      <c r="C123" s="23">
        <v>16</v>
      </c>
      <c r="D123">
        <v>877</v>
      </c>
      <c r="E123">
        <v>582.43280000000004</v>
      </c>
      <c r="F123">
        <v>294.56719999999996</v>
      </c>
      <c r="G123">
        <v>294.56719999999996</v>
      </c>
      <c r="H123" s="26"/>
    </row>
    <row r="124" spans="2:8" x14ac:dyDescent="0.3">
      <c r="B124" s="14">
        <v>3</v>
      </c>
      <c r="C124" s="23">
        <v>17</v>
      </c>
      <c r="D124">
        <v>1316</v>
      </c>
      <c r="E124">
        <v>575.85940000000005</v>
      </c>
      <c r="F124">
        <v>740.14059999999995</v>
      </c>
      <c r="G124">
        <v>740.14059999999995</v>
      </c>
      <c r="H124" s="26"/>
    </row>
    <row r="125" spans="2:8" x14ac:dyDescent="0.3">
      <c r="B125" s="14">
        <v>3</v>
      </c>
      <c r="C125" s="23">
        <v>18</v>
      </c>
      <c r="D125">
        <v>928</v>
      </c>
      <c r="E125">
        <v>569.47080000000005</v>
      </c>
      <c r="F125">
        <v>358.52919999999995</v>
      </c>
      <c r="G125">
        <v>358.52919999999995</v>
      </c>
      <c r="H125" s="26"/>
    </row>
    <row r="126" spans="2:8" x14ac:dyDescent="0.3">
      <c r="B126" s="14">
        <v>3</v>
      </c>
      <c r="C126" s="23">
        <v>19</v>
      </c>
      <c r="D126">
        <v>1342</v>
      </c>
      <c r="E126">
        <v>563.26700000000005</v>
      </c>
      <c r="F126">
        <v>778.73299999999995</v>
      </c>
      <c r="G126">
        <v>778.73299999999995</v>
      </c>
      <c r="H126" s="26"/>
    </row>
    <row r="127" spans="2:8" x14ac:dyDescent="0.3">
      <c r="B127" s="14">
        <v>3</v>
      </c>
      <c r="C127" s="23">
        <v>20</v>
      </c>
      <c r="D127">
        <v>1116</v>
      </c>
      <c r="E127">
        <v>557.24800000000005</v>
      </c>
      <c r="F127">
        <v>558.75199999999995</v>
      </c>
      <c r="G127">
        <v>558.75199999999995</v>
      </c>
      <c r="H127" s="26"/>
    </row>
    <row r="128" spans="2:8" x14ac:dyDescent="0.3">
      <c r="B128" s="14">
        <v>3</v>
      </c>
      <c r="C128" s="23">
        <v>21</v>
      </c>
      <c r="D128">
        <v>500</v>
      </c>
      <c r="E128">
        <v>551.41380000000004</v>
      </c>
      <c r="F128">
        <v>-51.413800000000037</v>
      </c>
      <c r="G128">
        <v>51.413800000000037</v>
      </c>
      <c r="H128" s="26"/>
    </row>
    <row r="129" spans="2:8" x14ac:dyDescent="0.3">
      <c r="B129" s="14">
        <v>3</v>
      </c>
      <c r="C129" s="23">
        <v>22</v>
      </c>
      <c r="D129">
        <v>1211</v>
      </c>
      <c r="E129">
        <v>545.76440000000002</v>
      </c>
      <c r="F129">
        <v>665.23559999999998</v>
      </c>
      <c r="G129">
        <v>665.23559999999998</v>
      </c>
      <c r="H129" s="26"/>
    </row>
    <row r="130" spans="2:8" x14ac:dyDescent="0.3">
      <c r="B130" s="14">
        <v>3</v>
      </c>
      <c r="C130" s="23">
        <v>23</v>
      </c>
      <c r="D130">
        <v>1445</v>
      </c>
      <c r="E130">
        <v>540.2998</v>
      </c>
      <c r="F130">
        <v>904.7002</v>
      </c>
      <c r="G130">
        <v>904.7002</v>
      </c>
      <c r="H130" s="26"/>
    </row>
    <row r="131" spans="2:8" x14ac:dyDescent="0.3">
      <c r="B131" s="14">
        <v>3</v>
      </c>
      <c r="C131" s="23">
        <v>24</v>
      </c>
      <c r="D131">
        <v>1833</v>
      </c>
      <c r="E131">
        <v>535.02</v>
      </c>
      <c r="F131">
        <v>1297.98</v>
      </c>
      <c r="G131">
        <v>1297.98</v>
      </c>
      <c r="H131" s="26"/>
    </row>
    <row r="132" spans="2:8" x14ac:dyDescent="0.3">
      <c r="B132" s="14">
        <v>3</v>
      </c>
      <c r="C132" s="23">
        <v>25</v>
      </c>
      <c r="D132">
        <v>2077</v>
      </c>
      <c r="E132">
        <v>529.92499999999995</v>
      </c>
      <c r="F132">
        <v>1547.075</v>
      </c>
      <c r="G132">
        <v>1547.075</v>
      </c>
      <c r="H132" s="26"/>
    </row>
    <row r="133" spans="2:8" x14ac:dyDescent="0.3">
      <c r="B133" s="14">
        <v>3</v>
      </c>
      <c r="C133" s="23">
        <v>26</v>
      </c>
      <c r="D133">
        <v>831</v>
      </c>
      <c r="E133">
        <v>525.01480000000004</v>
      </c>
      <c r="F133">
        <v>305.98519999999996</v>
      </c>
      <c r="G133">
        <v>305.98519999999996</v>
      </c>
      <c r="H133" s="26"/>
    </row>
    <row r="134" spans="2:8" x14ac:dyDescent="0.3">
      <c r="B134" s="14">
        <v>3</v>
      </c>
      <c r="C134" s="23">
        <v>27</v>
      </c>
      <c r="D134">
        <v>1173</v>
      </c>
      <c r="E134">
        <v>520.2894</v>
      </c>
      <c r="F134">
        <v>652.7106</v>
      </c>
      <c r="G134">
        <v>652.7106</v>
      </c>
      <c r="H134" s="26"/>
    </row>
    <row r="135" spans="2:8" x14ac:dyDescent="0.3">
      <c r="B135" s="14">
        <v>3</v>
      </c>
      <c r="C135" s="23">
        <v>28</v>
      </c>
      <c r="D135">
        <v>1108</v>
      </c>
      <c r="E135">
        <v>515.74880000000007</v>
      </c>
      <c r="F135">
        <v>592.25119999999993</v>
      </c>
      <c r="G135">
        <v>592.25119999999993</v>
      </c>
      <c r="H135" s="26"/>
    </row>
    <row r="136" spans="2:8" x14ac:dyDescent="0.3">
      <c r="B136" s="14">
        <v>3</v>
      </c>
      <c r="C136" s="23">
        <v>29</v>
      </c>
      <c r="D136">
        <v>1309</v>
      </c>
      <c r="E136">
        <v>511.39299999999997</v>
      </c>
      <c r="F136">
        <v>797.60699999999997</v>
      </c>
      <c r="G136">
        <v>797.60699999999997</v>
      </c>
      <c r="H136" s="26"/>
    </row>
    <row r="137" spans="2:8" x14ac:dyDescent="0.3">
      <c r="B137" s="14">
        <v>3</v>
      </c>
      <c r="C137" s="23">
        <v>30</v>
      </c>
      <c r="D137">
        <v>1102</v>
      </c>
      <c r="E137">
        <v>507.22199999999998</v>
      </c>
      <c r="F137">
        <v>594.77800000000002</v>
      </c>
      <c r="G137">
        <v>594.77800000000002</v>
      </c>
      <c r="H137" s="26"/>
    </row>
    <row r="138" spans="2:8" x14ac:dyDescent="0.3">
      <c r="B138" s="14">
        <v>3</v>
      </c>
      <c r="C138" s="23">
        <v>31</v>
      </c>
      <c r="D138">
        <v>893</v>
      </c>
      <c r="E138">
        <v>503.23579999999998</v>
      </c>
      <c r="F138">
        <v>389.76420000000002</v>
      </c>
      <c r="G138">
        <v>389.76420000000002</v>
      </c>
      <c r="H138" s="26"/>
    </row>
    <row r="139" spans="2:8" x14ac:dyDescent="0.3">
      <c r="B139" s="14">
        <v>3</v>
      </c>
      <c r="C139" s="23">
        <v>32</v>
      </c>
      <c r="D139">
        <v>183</v>
      </c>
      <c r="E139">
        <v>499.43439999999998</v>
      </c>
      <c r="F139">
        <v>-316.43439999999998</v>
      </c>
      <c r="G139">
        <v>316.43439999999998</v>
      </c>
      <c r="H139" s="26"/>
    </row>
    <row r="140" spans="2:8" x14ac:dyDescent="0.3">
      <c r="H140" s="26"/>
    </row>
    <row r="141" spans="2:8" x14ac:dyDescent="0.3">
      <c r="H141" s="26"/>
    </row>
    <row r="142" spans="2:8" x14ac:dyDescent="0.3">
      <c r="H142" s="2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6846-2B5D-44D8-9D6A-21F25739B74D}">
  <sheetPr codeName="Sheet5"/>
  <dimension ref="A2:M943"/>
  <sheetViews>
    <sheetView workbookViewId="0">
      <pane ySplit="6" topLeftCell="A7" activePane="bottomLeft" state="frozen"/>
      <selection pane="bottomLeft" activeCell="I136" sqref="I136"/>
    </sheetView>
  </sheetViews>
  <sheetFormatPr defaultRowHeight="14.4" x14ac:dyDescent="0.3"/>
  <cols>
    <col min="2" max="2" width="7.6640625" bestFit="1" customWidth="1"/>
    <col min="3" max="3" width="4.6640625" bestFit="1" customWidth="1"/>
    <col min="4" max="4" width="5.6640625" bestFit="1" customWidth="1"/>
    <col min="5" max="5" width="17" bestFit="1" customWidth="1"/>
    <col min="6" max="6" width="12.33203125" bestFit="1" customWidth="1"/>
    <col min="7" max="7" width="8.21875" bestFit="1" customWidth="1"/>
    <col min="8" max="8" width="13.5546875" bestFit="1" customWidth="1"/>
    <col min="9" max="9" width="10.6640625" bestFit="1" customWidth="1"/>
    <col min="10" max="10" width="7.21875" bestFit="1" customWidth="1"/>
    <col min="11" max="11" width="6.5546875" bestFit="1" customWidth="1"/>
  </cols>
  <sheetData>
    <row r="2" spans="1:13" x14ac:dyDescent="0.3">
      <c r="B2" s="20" t="s">
        <v>11</v>
      </c>
      <c r="C2" s="21">
        <v>0.3</v>
      </c>
      <c r="G2" s="3" t="s">
        <v>14</v>
      </c>
      <c r="H2" s="13">
        <f>AVERAGE(J113:J144)</f>
        <v>-39.736486719574955</v>
      </c>
    </row>
    <row r="3" spans="1:13" x14ac:dyDescent="0.3">
      <c r="B3" s="20" t="s">
        <v>12</v>
      </c>
      <c r="C3" s="21">
        <v>0.2</v>
      </c>
      <c r="G3" s="3" t="s">
        <v>15</v>
      </c>
      <c r="H3" s="13">
        <f>AVERAGE(K113:K144)</f>
        <v>335.20645822862599</v>
      </c>
    </row>
    <row r="4" spans="1:13" x14ac:dyDescent="0.3">
      <c r="B4" s="20" t="s">
        <v>13</v>
      </c>
      <c r="C4" s="21">
        <v>0.1</v>
      </c>
      <c r="H4" s="3"/>
    </row>
    <row r="6" spans="1:13" x14ac:dyDescent="0.3">
      <c r="A6" s="2"/>
      <c r="B6" s="2" t="s">
        <v>22</v>
      </c>
      <c r="C6" s="2" t="s">
        <v>5</v>
      </c>
      <c r="D6" s="2" t="s">
        <v>21</v>
      </c>
      <c r="E6" s="2" t="s">
        <v>10</v>
      </c>
      <c r="F6" s="2" t="s">
        <v>23</v>
      </c>
      <c r="G6" s="2" t="s">
        <v>24</v>
      </c>
      <c r="H6" s="2" t="s">
        <v>25</v>
      </c>
      <c r="I6" s="2" t="s">
        <v>7</v>
      </c>
      <c r="J6" s="2" t="s">
        <v>8</v>
      </c>
      <c r="K6" s="2" t="s">
        <v>9</v>
      </c>
      <c r="L6" s="2"/>
      <c r="M6" s="2"/>
    </row>
    <row r="7" spans="1:13" x14ac:dyDescent="0.3">
      <c r="B7" s="14">
        <f>ROW(D7) - ROW($D$7) + 1</f>
        <v>1</v>
      </c>
      <c r="C7" s="14">
        <v>1</v>
      </c>
      <c r="D7" s="12">
        <v>1</v>
      </c>
      <c r="E7">
        <v>222</v>
      </c>
      <c r="F7" s="13"/>
      <c r="G7" s="13"/>
      <c r="H7" s="13">
        <f>E7-AVERAGE($E$7:$E$59)</f>
        <v>-294.60377358490564</v>
      </c>
      <c r="I7" s="13"/>
      <c r="J7" s="13"/>
      <c r="K7" s="13"/>
    </row>
    <row r="8" spans="1:13" x14ac:dyDescent="0.3">
      <c r="B8" s="14">
        <f t="shared" ref="B8:B71" si="0">ROW(D8) - ROW($D$7) + 1</f>
        <v>2</v>
      </c>
      <c r="C8" s="14">
        <v>1</v>
      </c>
      <c r="D8" s="12">
        <v>2</v>
      </c>
      <c r="E8">
        <v>1143</v>
      </c>
      <c r="F8" s="13"/>
      <c r="G8" s="13"/>
      <c r="H8" s="13">
        <f t="shared" ref="H8:H59" si="1">E8-AVERAGE($E$7:$E$59)</f>
        <v>626.39622641509436</v>
      </c>
      <c r="I8" s="13"/>
      <c r="J8" s="13"/>
      <c r="K8" s="13"/>
    </row>
    <row r="9" spans="1:13" x14ac:dyDescent="0.3">
      <c r="B9" s="14">
        <f t="shared" si="0"/>
        <v>3</v>
      </c>
      <c r="C9" s="14">
        <v>1</v>
      </c>
      <c r="D9" s="12">
        <v>3</v>
      </c>
      <c r="E9">
        <v>775</v>
      </c>
      <c r="F9" s="13"/>
      <c r="G9" s="13"/>
      <c r="H9" s="13">
        <f t="shared" si="1"/>
        <v>258.39622641509436</v>
      </c>
      <c r="I9" s="13"/>
      <c r="J9" s="13"/>
      <c r="K9" s="13"/>
    </row>
    <row r="10" spans="1:13" x14ac:dyDescent="0.3">
      <c r="B10" s="14">
        <f t="shared" si="0"/>
        <v>4</v>
      </c>
      <c r="C10" s="14">
        <v>1</v>
      </c>
      <c r="D10" s="12">
        <v>4</v>
      </c>
      <c r="E10">
        <v>869</v>
      </c>
      <c r="F10" s="13"/>
      <c r="G10" s="13"/>
      <c r="H10" s="13">
        <f t="shared" si="1"/>
        <v>352.39622641509436</v>
      </c>
      <c r="I10" s="13"/>
      <c r="J10" s="13"/>
      <c r="K10" s="13"/>
    </row>
    <row r="11" spans="1:13" x14ac:dyDescent="0.3">
      <c r="B11" s="14">
        <f t="shared" si="0"/>
        <v>5</v>
      </c>
      <c r="C11" s="14">
        <v>1</v>
      </c>
      <c r="D11" s="12">
        <v>5</v>
      </c>
      <c r="E11">
        <v>1451</v>
      </c>
      <c r="F11" s="13"/>
      <c r="G11" s="13"/>
      <c r="H11" s="13">
        <f t="shared" si="1"/>
        <v>934.39622641509436</v>
      </c>
      <c r="I11" s="13"/>
      <c r="J11" s="13"/>
      <c r="K11" s="13"/>
    </row>
    <row r="12" spans="1:13" x14ac:dyDescent="0.3">
      <c r="B12" s="14">
        <f t="shared" si="0"/>
        <v>6</v>
      </c>
      <c r="C12" s="14">
        <v>1</v>
      </c>
      <c r="D12" s="12">
        <v>6</v>
      </c>
      <c r="E12">
        <v>684</v>
      </c>
      <c r="F12" s="13"/>
      <c r="G12" s="13"/>
      <c r="H12" s="13">
        <f t="shared" si="1"/>
        <v>167.39622641509436</v>
      </c>
      <c r="I12" s="13"/>
      <c r="J12" s="13"/>
      <c r="K12" s="13"/>
    </row>
    <row r="13" spans="1:13" x14ac:dyDescent="0.3">
      <c r="B13" s="14">
        <f t="shared" si="0"/>
        <v>7</v>
      </c>
      <c r="C13" s="14">
        <v>1</v>
      </c>
      <c r="D13" s="12">
        <v>7</v>
      </c>
      <c r="E13">
        <v>329</v>
      </c>
      <c r="F13" s="13"/>
      <c r="G13" s="13"/>
      <c r="H13" s="13">
        <f t="shared" si="1"/>
        <v>-187.60377358490564</v>
      </c>
      <c r="I13" s="13"/>
      <c r="J13" s="13"/>
      <c r="K13" s="13"/>
    </row>
    <row r="14" spans="1:13" x14ac:dyDescent="0.3">
      <c r="B14" s="14">
        <f t="shared" si="0"/>
        <v>8</v>
      </c>
      <c r="C14" s="14">
        <v>1</v>
      </c>
      <c r="D14" s="12">
        <v>8</v>
      </c>
      <c r="E14">
        <v>369</v>
      </c>
      <c r="F14" s="13"/>
      <c r="G14" s="13"/>
      <c r="H14" s="13">
        <f t="shared" si="1"/>
        <v>-147.60377358490564</v>
      </c>
      <c r="I14" s="13"/>
      <c r="J14" s="13"/>
      <c r="K14" s="13"/>
    </row>
    <row r="15" spans="1:13" x14ac:dyDescent="0.3">
      <c r="B15" s="14">
        <f t="shared" si="0"/>
        <v>9</v>
      </c>
      <c r="C15" s="14">
        <v>1</v>
      </c>
      <c r="D15" s="12">
        <v>9</v>
      </c>
      <c r="E15">
        <v>362</v>
      </c>
      <c r="F15" s="13"/>
      <c r="G15" s="13"/>
      <c r="H15" s="13">
        <f t="shared" si="1"/>
        <v>-154.60377358490564</v>
      </c>
      <c r="I15" s="13"/>
      <c r="J15" s="13"/>
      <c r="K15" s="13"/>
    </row>
    <row r="16" spans="1:13" x14ac:dyDescent="0.3">
      <c r="B16" s="14">
        <f t="shared" si="0"/>
        <v>10</v>
      </c>
      <c r="C16" s="14">
        <v>1</v>
      </c>
      <c r="D16" s="12">
        <v>10</v>
      </c>
      <c r="E16">
        <v>482</v>
      </c>
      <c r="F16" s="13"/>
      <c r="G16" s="13"/>
      <c r="H16" s="13">
        <f t="shared" si="1"/>
        <v>-34.603773584905639</v>
      </c>
      <c r="I16" s="13"/>
      <c r="J16" s="13"/>
      <c r="K16" s="13"/>
    </row>
    <row r="17" spans="2:11" x14ac:dyDescent="0.3">
      <c r="B17" s="14">
        <f t="shared" si="0"/>
        <v>11</v>
      </c>
      <c r="C17" s="14">
        <v>1</v>
      </c>
      <c r="D17" s="12">
        <v>11</v>
      </c>
      <c r="E17">
        <v>1218</v>
      </c>
      <c r="F17" s="13"/>
      <c r="G17" s="13"/>
      <c r="H17" s="13">
        <f t="shared" si="1"/>
        <v>701.39622641509436</v>
      </c>
      <c r="I17" s="13"/>
      <c r="J17" s="13"/>
      <c r="K17" s="13"/>
    </row>
    <row r="18" spans="2:11" x14ac:dyDescent="0.3">
      <c r="B18" s="14">
        <f t="shared" si="0"/>
        <v>12</v>
      </c>
      <c r="C18" s="14">
        <v>1</v>
      </c>
      <c r="D18" s="12">
        <v>12</v>
      </c>
      <c r="E18">
        <v>696</v>
      </c>
      <c r="F18" s="13"/>
      <c r="G18" s="13"/>
      <c r="H18" s="13">
        <f t="shared" si="1"/>
        <v>179.39622641509436</v>
      </c>
      <c r="I18" s="13"/>
      <c r="J18" s="13"/>
      <c r="K18" s="13"/>
    </row>
    <row r="19" spans="2:11" x14ac:dyDescent="0.3">
      <c r="B19" s="14">
        <f t="shared" si="0"/>
        <v>13</v>
      </c>
      <c r="C19" s="14">
        <v>1</v>
      </c>
      <c r="D19" s="12">
        <v>13</v>
      </c>
      <c r="E19">
        <v>476</v>
      </c>
      <c r="F19" s="13"/>
      <c r="G19" s="13"/>
      <c r="H19" s="13">
        <f t="shared" si="1"/>
        <v>-40.603773584905639</v>
      </c>
      <c r="I19" s="13"/>
      <c r="J19" s="13"/>
      <c r="K19" s="13"/>
    </row>
    <row r="20" spans="2:11" x14ac:dyDescent="0.3">
      <c r="B20" s="14">
        <f t="shared" si="0"/>
        <v>14</v>
      </c>
      <c r="C20" s="14">
        <v>1</v>
      </c>
      <c r="D20" s="12">
        <v>14</v>
      </c>
      <c r="E20">
        <v>724</v>
      </c>
      <c r="F20" s="13"/>
      <c r="G20" s="13"/>
      <c r="H20" s="13">
        <f t="shared" si="1"/>
        <v>207.39622641509436</v>
      </c>
      <c r="I20" s="13"/>
      <c r="J20" s="13"/>
      <c r="K20" s="13"/>
    </row>
    <row r="21" spans="2:11" x14ac:dyDescent="0.3">
      <c r="B21" s="14">
        <f t="shared" si="0"/>
        <v>15</v>
      </c>
      <c r="C21" s="14">
        <v>1</v>
      </c>
      <c r="D21" s="12">
        <v>15</v>
      </c>
      <c r="E21">
        <v>551</v>
      </c>
      <c r="F21" s="13"/>
      <c r="G21" s="13"/>
      <c r="H21" s="13">
        <f t="shared" si="1"/>
        <v>34.396226415094361</v>
      </c>
      <c r="I21" s="13"/>
      <c r="J21" s="13"/>
      <c r="K21" s="13"/>
    </row>
    <row r="22" spans="2:11" x14ac:dyDescent="0.3">
      <c r="B22" s="14">
        <f t="shared" si="0"/>
        <v>16</v>
      </c>
      <c r="C22" s="14">
        <v>1</v>
      </c>
      <c r="D22" s="12">
        <v>16</v>
      </c>
      <c r="E22">
        <v>411</v>
      </c>
      <c r="F22" s="13"/>
      <c r="G22" s="13"/>
      <c r="H22" s="13">
        <f t="shared" si="1"/>
        <v>-105.60377358490564</v>
      </c>
      <c r="I22" s="13"/>
      <c r="J22" s="13"/>
      <c r="K22" s="13"/>
    </row>
    <row r="23" spans="2:11" x14ac:dyDescent="0.3">
      <c r="B23" s="14">
        <f t="shared" si="0"/>
        <v>17</v>
      </c>
      <c r="C23" s="14">
        <v>1</v>
      </c>
      <c r="D23" s="12">
        <v>17</v>
      </c>
      <c r="E23">
        <v>349</v>
      </c>
      <c r="F23" s="13"/>
      <c r="G23" s="13"/>
      <c r="H23" s="13">
        <f t="shared" si="1"/>
        <v>-167.60377358490564</v>
      </c>
      <c r="I23" s="13"/>
      <c r="J23" s="13"/>
      <c r="K23" s="13"/>
    </row>
    <row r="24" spans="2:11" x14ac:dyDescent="0.3">
      <c r="B24" s="14">
        <f t="shared" si="0"/>
        <v>18</v>
      </c>
      <c r="C24" s="14">
        <v>1</v>
      </c>
      <c r="D24" s="12">
        <v>18</v>
      </c>
      <c r="E24">
        <v>545</v>
      </c>
      <c r="F24" s="13"/>
      <c r="G24" s="13"/>
      <c r="H24" s="13">
        <f t="shared" si="1"/>
        <v>28.396226415094361</v>
      </c>
      <c r="I24" s="13"/>
      <c r="J24" s="13"/>
      <c r="K24" s="13"/>
    </row>
    <row r="25" spans="2:11" x14ac:dyDescent="0.3">
      <c r="B25" s="14">
        <f t="shared" si="0"/>
        <v>19</v>
      </c>
      <c r="C25" s="14">
        <v>1</v>
      </c>
      <c r="D25" s="12">
        <v>19</v>
      </c>
      <c r="E25">
        <v>648</v>
      </c>
      <c r="F25" s="13"/>
      <c r="G25" s="13"/>
      <c r="H25" s="13">
        <f t="shared" si="1"/>
        <v>131.39622641509436</v>
      </c>
      <c r="I25" s="13"/>
      <c r="J25" s="13"/>
      <c r="K25" s="13"/>
    </row>
    <row r="26" spans="2:11" x14ac:dyDescent="0.3">
      <c r="B26" s="14">
        <f t="shared" si="0"/>
        <v>20</v>
      </c>
      <c r="C26" s="14">
        <v>1</v>
      </c>
      <c r="D26" s="12">
        <v>20</v>
      </c>
      <c r="E26">
        <v>628</v>
      </c>
      <c r="F26" s="13"/>
      <c r="G26" s="13"/>
      <c r="H26" s="13">
        <f t="shared" si="1"/>
        <v>111.39622641509436</v>
      </c>
      <c r="I26" s="13"/>
      <c r="J26" s="13"/>
      <c r="K26" s="13"/>
    </row>
    <row r="27" spans="2:11" x14ac:dyDescent="0.3">
      <c r="B27" s="14">
        <f t="shared" si="0"/>
        <v>21</v>
      </c>
      <c r="C27" s="14">
        <v>1</v>
      </c>
      <c r="D27" s="12">
        <v>21</v>
      </c>
      <c r="E27">
        <v>595</v>
      </c>
      <c r="F27" s="13"/>
      <c r="G27" s="13"/>
      <c r="H27" s="13">
        <f t="shared" si="1"/>
        <v>78.396226415094361</v>
      </c>
      <c r="I27" s="13"/>
      <c r="J27" s="13"/>
      <c r="K27" s="13"/>
    </row>
    <row r="28" spans="2:11" x14ac:dyDescent="0.3">
      <c r="B28" s="14">
        <f t="shared" si="0"/>
        <v>22</v>
      </c>
      <c r="C28" s="14">
        <v>1</v>
      </c>
      <c r="D28" s="12">
        <v>22</v>
      </c>
      <c r="E28">
        <v>371</v>
      </c>
      <c r="F28" s="13"/>
      <c r="G28" s="13"/>
      <c r="H28" s="13">
        <f t="shared" si="1"/>
        <v>-145.60377358490564</v>
      </c>
      <c r="I28" s="13"/>
      <c r="J28" s="13"/>
      <c r="K28" s="13"/>
    </row>
    <row r="29" spans="2:11" x14ac:dyDescent="0.3">
      <c r="B29" s="14">
        <f t="shared" si="0"/>
        <v>23</v>
      </c>
      <c r="C29" s="14">
        <v>1</v>
      </c>
      <c r="D29" s="12">
        <v>23</v>
      </c>
      <c r="E29">
        <v>1275</v>
      </c>
      <c r="F29" s="13"/>
      <c r="G29" s="13"/>
      <c r="H29" s="13">
        <f t="shared" si="1"/>
        <v>758.39622641509436</v>
      </c>
      <c r="I29" s="13"/>
      <c r="J29" s="13"/>
      <c r="K29" s="13"/>
    </row>
    <row r="30" spans="2:11" x14ac:dyDescent="0.3">
      <c r="B30" s="14">
        <f t="shared" si="0"/>
        <v>24</v>
      </c>
      <c r="C30" s="14">
        <v>1</v>
      </c>
      <c r="D30" s="12">
        <v>24</v>
      </c>
      <c r="E30">
        <v>502</v>
      </c>
      <c r="F30" s="13"/>
      <c r="G30" s="13"/>
      <c r="H30" s="13">
        <f t="shared" si="1"/>
        <v>-14.603773584905639</v>
      </c>
      <c r="I30" s="13"/>
      <c r="J30" s="13"/>
      <c r="K30" s="13"/>
    </row>
    <row r="31" spans="2:11" x14ac:dyDescent="0.3">
      <c r="B31" s="14">
        <f t="shared" si="0"/>
        <v>25</v>
      </c>
      <c r="C31" s="14">
        <v>1</v>
      </c>
      <c r="D31" s="12">
        <v>25</v>
      </c>
      <c r="E31">
        <v>282</v>
      </c>
      <c r="F31" s="13"/>
      <c r="G31" s="13"/>
      <c r="H31" s="13">
        <f t="shared" si="1"/>
        <v>-234.60377358490564</v>
      </c>
      <c r="I31" s="13"/>
      <c r="J31" s="13"/>
      <c r="K31" s="13"/>
    </row>
    <row r="32" spans="2:11" x14ac:dyDescent="0.3">
      <c r="B32" s="14">
        <f t="shared" si="0"/>
        <v>26</v>
      </c>
      <c r="C32" s="14">
        <v>1</v>
      </c>
      <c r="D32" s="12">
        <v>26</v>
      </c>
      <c r="E32">
        <v>487</v>
      </c>
      <c r="F32" s="13"/>
      <c r="G32" s="13"/>
      <c r="H32" s="13">
        <f t="shared" si="1"/>
        <v>-29.603773584905639</v>
      </c>
      <c r="I32" s="13"/>
      <c r="J32" s="13"/>
      <c r="K32" s="13"/>
    </row>
    <row r="33" spans="2:11" x14ac:dyDescent="0.3">
      <c r="B33" s="14">
        <f t="shared" si="0"/>
        <v>27</v>
      </c>
      <c r="C33" s="14">
        <v>1</v>
      </c>
      <c r="D33" s="12">
        <v>27</v>
      </c>
      <c r="E33">
        <v>824</v>
      </c>
      <c r="F33" s="13"/>
      <c r="G33" s="13"/>
      <c r="H33" s="13">
        <f t="shared" si="1"/>
        <v>307.39622641509436</v>
      </c>
      <c r="I33" s="13"/>
      <c r="J33" s="13"/>
      <c r="K33" s="13"/>
    </row>
    <row r="34" spans="2:11" x14ac:dyDescent="0.3">
      <c r="B34" s="14">
        <f t="shared" si="0"/>
        <v>28</v>
      </c>
      <c r="C34" s="14">
        <v>1</v>
      </c>
      <c r="D34" s="12">
        <v>28</v>
      </c>
      <c r="E34">
        <v>325</v>
      </c>
      <c r="F34" s="13"/>
      <c r="G34" s="13"/>
      <c r="H34" s="13">
        <f t="shared" si="1"/>
        <v>-191.60377358490564</v>
      </c>
      <c r="I34" s="13"/>
      <c r="J34" s="13"/>
      <c r="K34" s="13"/>
    </row>
    <row r="35" spans="2:11" x14ac:dyDescent="0.3">
      <c r="B35" s="14">
        <f t="shared" si="0"/>
        <v>29</v>
      </c>
      <c r="C35" s="14">
        <v>1</v>
      </c>
      <c r="D35" s="12">
        <v>29</v>
      </c>
      <c r="E35">
        <v>0</v>
      </c>
      <c r="F35" s="13"/>
      <c r="G35" s="13"/>
      <c r="H35" s="13">
        <f t="shared" si="1"/>
        <v>-516.60377358490564</v>
      </c>
      <c r="I35" s="13"/>
      <c r="J35" s="13"/>
      <c r="K35" s="13"/>
    </row>
    <row r="36" spans="2:11" x14ac:dyDescent="0.3">
      <c r="B36" s="14">
        <f t="shared" si="0"/>
        <v>30</v>
      </c>
      <c r="C36" s="14">
        <v>1</v>
      </c>
      <c r="D36" s="12">
        <v>30</v>
      </c>
      <c r="E36">
        <v>26</v>
      </c>
      <c r="F36" s="13"/>
      <c r="G36" s="13"/>
      <c r="H36" s="13">
        <f t="shared" si="1"/>
        <v>-490.60377358490564</v>
      </c>
      <c r="I36" s="13"/>
      <c r="J36" s="13"/>
      <c r="K36" s="13"/>
    </row>
    <row r="37" spans="2:11" x14ac:dyDescent="0.3">
      <c r="B37" s="14">
        <f t="shared" si="0"/>
        <v>31</v>
      </c>
      <c r="C37" s="14">
        <v>1</v>
      </c>
      <c r="D37" s="12">
        <v>31</v>
      </c>
      <c r="E37">
        <v>224</v>
      </c>
      <c r="F37" s="13"/>
      <c r="G37" s="13"/>
      <c r="H37" s="13">
        <f t="shared" si="1"/>
        <v>-292.60377358490564</v>
      </c>
      <c r="I37" s="13"/>
      <c r="J37" s="13"/>
      <c r="K37" s="13"/>
    </row>
    <row r="38" spans="2:11" x14ac:dyDescent="0.3">
      <c r="B38" s="14">
        <f t="shared" si="0"/>
        <v>32</v>
      </c>
      <c r="C38" s="14">
        <v>1</v>
      </c>
      <c r="D38" s="12">
        <v>32</v>
      </c>
      <c r="E38">
        <v>333</v>
      </c>
      <c r="F38" s="13"/>
      <c r="G38" s="13"/>
      <c r="H38" s="13">
        <f t="shared" si="1"/>
        <v>-183.60377358490564</v>
      </c>
      <c r="I38" s="13"/>
      <c r="J38" s="13"/>
      <c r="K38" s="13"/>
    </row>
    <row r="39" spans="2:11" x14ac:dyDescent="0.3">
      <c r="B39" s="14">
        <f t="shared" si="0"/>
        <v>33</v>
      </c>
      <c r="C39" s="14">
        <v>1</v>
      </c>
      <c r="D39" s="12">
        <v>33</v>
      </c>
      <c r="E39">
        <v>1</v>
      </c>
      <c r="F39" s="13"/>
      <c r="G39" s="13"/>
      <c r="H39" s="13">
        <f t="shared" si="1"/>
        <v>-515.60377358490564</v>
      </c>
      <c r="I39" s="13"/>
      <c r="J39" s="13"/>
      <c r="K39" s="13"/>
    </row>
    <row r="40" spans="2:11" x14ac:dyDescent="0.3">
      <c r="B40" s="14">
        <f t="shared" si="0"/>
        <v>34</v>
      </c>
      <c r="C40" s="14">
        <v>1</v>
      </c>
      <c r="D40" s="12">
        <v>34</v>
      </c>
      <c r="E40">
        <v>789</v>
      </c>
      <c r="F40" s="13"/>
      <c r="G40" s="13"/>
      <c r="H40" s="13">
        <f t="shared" si="1"/>
        <v>272.39622641509436</v>
      </c>
      <c r="I40" s="13"/>
      <c r="J40" s="13"/>
      <c r="K40" s="13"/>
    </row>
    <row r="41" spans="2:11" x14ac:dyDescent="0.3">
      <c r="B41" s="14">
        <f t="shared" si="0"/>
        <v>35</v>
      </c>
      <c r="C41" s="14">
        <v>1</v>
      </c>
      <c r="D41" s="12">
        <v>35</v>
      </c>
      <c r="E41">
        <v>227</v>
      </c>
      <c r="F41" s="13"/>
      <c r="G41" s="13"/>
      <c r="H41" s="13">
        <f t="shared" si="1"/>
        <v>-289.60377358490564</v>
      </c>
      <c r="I41" s="13"/>
      <c r="J41" s="13"/>
      <c r="K41" s="13"/>
    </row>
    <row r="42" spans="2:11" x14ac:dyDescent="0.3">
      <c r="B42" s="14">
        <f t="shared" si="0"/>
        <v>36</v>
      </c>
      <c r="C42" s="14">
        <v>1</v>
      </c>
      <c r="D42" s="12">
        <v>36</v>
      </c>
      <c r="E42">
        <v>0</v>
      </c>
      <c r="F42" s="13"/>
      <c r="G42" s="13"/>
      <c r="H42" s="13">
        <f t="shared" si="1"/>
        <v>-516.60377358490564</v>
      </c>
      <c r="I42" s="13"/>
      <c r="J42" s="13"/>
      <c r="K42" s="13"/>
    </row>
    <row r="43" spans="2:11" x14ac:dyDescent="0.3">
      <c r="B43" s="14">
        <f t="shared" si="0"/>
        <v>37</v>
      </c>
      <c r="C43" s="14">
        <v>1</v>
      </c>
      <c r="D43" s="12">
        <v>37</v>
      </c>
      <c r="E43">
        <v>664</v>
      </c>
      <c r="F43" s="13"/>
      <c r="G43" s="13"/>
      <c r="H43" s="13">
        <f t="shared" si="1"/>
        <v>147.39622641509436</v>
      </c>
      <c r="I43" s="13"/>
      <c r="J43" s="13"/>
      <c r="K43" s="13"/>
    </row>
    <row r="44" spans="2:11" x14ac:dyDescent="0.3">
      <c r="B44" s="14">
        <f t="shared" si="0"/>
        <v>38</v>
      </c>
      <c r="C44" s="14">
        <v>1</v>
      </c>
      <c r="D44" s="12">
        <v>38</v>
      </c>
      <c r="E44">
        <v>486</v>
      </c>
      <c r="F44" s="13"/>
      <c r="G44" s="13"/>
      <c r="H44" s="13">
        <f t="shared" si="1"/>
        <v>-30.603773584905639</v>
      </c>
      <c r="I44" s="13"/>
      <c r="J44" s="13"/>
      <c r="K44" s="13"/>
    </row>
    <row r="45" spans="2:11" x14ac:dyDescent="0.3">
      <c r="B45" s="14">
        <f t="shared" si="0"/>
        <v>39</v>
      </c>
      <c r="C45" s="14">
        <v>1</v>
      </c>
      <c r="D45" s="12">
        <v>39</v>
      </c>
      <c r="E45">
        <v>1518</v>
      </c>
      <c r="F45" s="13"/>
      <c r="G45" s="13"/>
      <c r="H45" s="13">
        <f t="shared" si="1"/>
        <v>1001.3962264150944</v>
      </c>
      <c r="I45" s="13"/>
      <c r="J45" s="13"/>
      <c r="K45" s="13"/>
    </row>
    <row r="46" spans="2:11" x14ac:dyDescent="0.3">
      <c r="B46" s="14">
        <f t="shared" si="0"/>
        <v>40</v>
      </c>
      <c r="C46" s="14">
        <v>1</v>
      </c>
      <c r="D46" s="12">
        <v>40</v>
      </c>
      <c r="E46">
        <v>819</v>
      </c>
      <c r="F46" s="13"/>
      <c r="G46" s="13"/>
      <c r="H46" s="13">
        <f t="shared" si="1"/>
        <v>302.39622641509436</v>
      </c>
      <c r="I46" s="13"/>
      <c r="J46" s="13"/>
      <c r="K46" s="13"/>
    </row>
    <row r="47" spans="2:11" x14ac:dyDescent="0.3">
      <c r="B47" s="14">
        <f t="shared" si="0"/>
        <v>41</v>
      </c>
      <c r="C47" s="14">
        <v>1</v>
      </c>
      <c r="D47" s="12">
        <v>41</v>
      </c>
      <c r="E47">
        <v>567</v>
      </c>
      <c r="F47" s="13"/>
      <c r="G47" s="13"/>
      <c r="H47" s="13">
        <f t="shared" si="1"/>
        <v>50.396226415094361</v>
      </c>
      <c r="I47" s="13"/>
      <c r="J47" s="13"/>
      <c r="K47" s="13"/>
    </row>
    <row r="48" spans="2:11" x14ac:dyDescent="0.3">
      <c r="B48" s="14">
        <f t="shared" si="0"/>
        <v>42</v>
      </c>
      <c r="C48" s="14">
        <v>1</v>
      </c>
      <c r="D48" s="12">
        <v>42</v>
      </c>
      <c r="E48">
        <v>584</v>
      </c>
      <c r="F48" s="13"/>
      <c r="G48" s="13"/>
      <c r="H48" s="13">
        <f t="shared" si="1"/>
        <v>67.396226415094361</v>
      </c>
      <c r="I48" s="13"/>
      <c r="J48" s="13"/>
      <c r="K48" s="13"/>
    </row>
    <row r="49" spans="2:11" x14ac:dyDescent="0.3">
      <c r="B49" s="14">
        <f t="shared" si="0"/>
        <v>43</v>
      </c>
      <c r="C49" s="14">
        <v>1</v>
      </c>
      <c r="D49" s="12">
        <v>43</v>
      </c>
      <c r="E49">
        <v>569</v>
      </c>
      <c r="F49" s="13"/>
      <c r="G49" s="13"/>
      <c r="H49" s="13">
        <f t="shared" si="1"/>
        <v>52.396226415094361</v>
      </c>
      <c r="I49" s="13"/>
      <c r="J49" s="13"/>
      <c r="K49" s="13"/>
    </row>
    <row r="50" spans="2:11" x14ac:dyDescent="0.3">
      <c r="B50" s="14">
        <f t="shared" si="0"/>
        <v>44</v>
      </c>
      <c r="C50" s="14">
        <v>1</v>
      </c>
      <c r="D50" s="12">
        <v>44</v>
      </c>
      <c r="E50">
        <v>663</v>
      </c>
      <c r="F50" s="13"/>
      <c r="G50" s="13"/>
      <c r="H50" s="13">
        <f t="shared" si="1"/>
        <v>146.39622641509436</v>
      </c>
      <c r="I50" s="13"/>
      <c r="J50" s="13"/>
      <c r="K50" s="13"/>
    </row>
    <row r="51" spans="2:11" x14ac:dyDescent="0.3">
      <c r="B51" s="14">
        <f t="shared" si="0"/>
        <v>45</v>
      </c>
      <c r="C51" s="14">
        <v>1</v>
      </c>
      <c r="D51" s="12">
        <v>45</v>
      </c>
      <c r="E51">
        <v>902</v>
      </c>
      <c r="F51" s="13"/>
      <c r="G51" s="13"/>
      <c r="H51" s="13">
        <f t="shared" si="1"/>
        <v>385.39622641509436</v>
      </c>
      <c r="I51" s="13"/>
      <c r="J51" s="13"/>
      <c r="K51" s="13"/>
    </row>
    <row r="52" spans="2:11" x14ac:dyDescent="0.3">
      <c r="B52" s="14">
        <f t="shared" si="0"/>
        <v>46</v>
      </c>
      <c r="C52" s="14">
        <v>1</v>
      </c>
      <c r="D52" s="12">
        <v>46</v>
      </c>
      <c r="E52">
        <v>389</v>
      </c>
      <c r="F52" s="13"/>
      <c r="G52" s="13"/>
      <c r="H52" s="13">
        <f t="shared" si="1"/>
        <v>-127.60377358490564</v>
      </c>
      <c r="I52" s="13"/>
      <c r="J52" s="13"/>
      <c r="K52" s="13"/>
    </row>
    <row r="53" spans="2:11" x14ac:dyDescent="0.3">
      <c r="B53" s="14">
        <f t="shared" si="0"/>
        <v>47</v>
      </c>
      <c r="C53" s="14">
        <v>1</v>
      </c>
      <c r="D53" s="12">
        <v>47</v>
      </c>
      <c r="E53">
        <v>14</v>
      </c>
      <c r="F53" s="13"/>
      <c r="G53" s="13"/>
      <c r="H53" s="13">
        <f t="shared" si="1"/>
        <v>-502.60377358490564</v>
      </c>
      <c r="I53" s="13"/>
      <c r="J53" s="13"/>
      <c r="K53" s="13"/>
    </row>
    <row r="54" spans="2:11" x14ac:dyDescent="0.3">
      <c r="B54" s="14">
        <f t="shared" si="0"/>
        <v>48</v>
      </c>
      <c r="C54" s="14">
        <v>1</v>
      </c>
      <c r="D54" s="12">
        <v>48</v>
      </c>
      <c r="E54">
        <v>2</v>
      </c>
      <c r="F54" s="13"/>
      <c r="G54" s="13"/>
      <c r="H54" s="13">
        <f t="shared" si="1"/>
        <v>-514.60377358490564</v>
      </c>
      <c r="I54" s="13"/>
      <c r="J54" s="13"/>
      <c r="K54" s="13"/>
    </row>
    <row r="55" spans="2:11" x14ac:dyDescent="0.3">
      <c r="B55" s="14">
        <f t="shared" si="0"/>
        <v>49</v>
      </c>
      <c r="C55" s="14">
        <v>1</v>
      </c>
      <c r="D55" s="12">
        <v>49</v>
      </c>
      <c r="E55">
        <v>0</v>
      </c>
      <c r="F55" s="13"/>
      <c r="G55" s="13"/>
      <c r="H55" s="13">
        <f t="shared" si="1"/>
        <v>-516.60377358490564</v>
      </c>
      <c r="I55" s="13"/>
      <c r="J55" s="13"/>
      <c r="K55" s="13"/>
    </row>
    <row r="56" spans="2:11" x14ac:dyDescent="0.3">
      <c r="B56" s="14">
        <f t="shared" si="0"/>
        <v>50</v>
      </c>
      <c r="C56" s="14">
        <v>1</v>
      </c>
      <c r="D56" s="12">
        <v>50</v>
      </c>
      <c r="E56">
        <v>0</v>
      </c>
      <c r="F56" s="13"/>
      <c r="G56" s="13"/>
      <c r="H56" s="13">
        <f t="shared" si="1"/>
        <v>-516.60377358490564</v>
      </c>
      <c r="I56" s="13"/>
      <c r="J56" s="13"/>
      <c r="K56" s="13"/>
    </row>
    <row r="57" spans="2:11" x14ac:dyDescent="0.3">
      <c r="B57" s="14">
        <f t="shared" si="0"/>
        <v>51</v>
      </c>
      <c r="C57" s="14">
        <v>1</v>
      </c>
      <c r="D57" s="12">
        <v>51</v>
      </c>
      <c r="E57">
        <v>628</v>
      </c>
      <c r="F57" s="13"/>
      <c r="G57" s="13"/>
      <c r="H57" s="13">
        <f t="shared" si="1"/>
        <v>111.39622641509436</v>
      </c>
      <c r="I57" s="13"/>
      <c r="J57" s="13"/>
      <c r="K57" s="13"/>
    </row>
    <row r="58" spans="2:11" x14ac:dyDescent="0.3">
      <c r="B58" s="14">
        <f t="shared" si="0"/>
        <v>52</v>
      </c>
      <c r="C58" s="14">
        <v>1</v>
      </c>
      <c r="D58" s="12">
        <v>52</v>
      </c>
      <c r="E58">
        <v>212</v>
      </c>
      <c r="F58" s="13"/>
      <c r="G58" s="13"/>
      <c r="H58" s="13">
        <f t="shared" si="1"/>
        <v>-304.60377358490564</v>
      </c>
      <c r="I58" s="13"/>
      <c r="J58" s="13"/>
      <c r="K58" s="13"/>
    </row>
    <row r="59" spans="2:11" x14ac:dyDescent="0.3">
      <c r="B59" s="14">
        <f t="shared" si="0"/>
        <v>53</v>
      </c>
      <c r="C59" s="14">
        <v>1</v>
      </c>
      <c r="D59" s="12">
        <v>53</v>
      </c>
      <c r="E59">
        <v>170</v>
      </c>
      <c r="F59" s="13">
        <f>E59-H59</f>
        <v>516.60377358490564</v>
      </c>
      <c r="G59" s="13">
        <v>0</v>
      </c>
      <c r="H59" s="13">
        <f t="shared" si="1"/>
        <v>-346.60377358490564</v>
      </c>
      <c r="I59" s="13"/>
      <c r="J59" s="13"/>
      <c r="K59" s="13"/>
    </row>
    <row r="60" spans="2:11" x14ac:dyDescent="0.3">
      <c r="B60" s="14">
        <f t="shared" si="0"/>
        <v>54</v>
      </c>
      <c r="C60" s="14">
        <v>2</v>
      </c>
      <c r="D60" s="12">
        <v>1</v>
      </c>
      <c r="E60">
        <v>137</v>
      </c>
      <c r="F60" s="13">
        <f t="shared" ref="F60:F91" si="2">Alpha*(E60-H7)+(1-Alpha)*(F59+G59)</f>
        <v>491.10377358490564</v>
      </c>
      <c r="G60" s="13">
        <f t="shared" ref="G60:G91" si="3">Beta*(F60-F59)+(1-Beta)*G59</f>
        <v>-5.1000000000000005</v>
      </c>
      <c r="H60" s="13">
        <f t="shared" ref="H60:H91" si="4">Gamma*(E60-F60)+(1-Gamma)*H7</f>
        <v>-300.55377358490563</v>
      </c>
      <c r="I60" s="13"/>
      <c r="J60" s="13"/>
      <c r="K60" s="13"/>
    </row>
    <row r="61" spans="2:11" x14ac:dyDescent="0.3">
      <c r="B61" s="14">
        <f t="shared" si="0"/>
        <v>55</v>
      </c>
      <c r="C61" s="14">
        <v>2</v>
      </c>
      <c r="D61" s="12">
        <v>2</v>
      </c>
      <c r="E61">
        <v>584</v>
      </c>
      <c r="F61" s="13">
        <f t="shared" si="2"/>
        <v>327.48377358490563</v>
      </c>
      <c r="G61" s="13">
        <f t="shared" si="3"/>
        <v>-36.804000000000002</v>
      </c>
      <c r="H61" s="13">
        <f t="shared" si="4"/>
        <v>589.40822641509442</v>
      </c>
      <c r="I61" s="13"/>
      <c r="J61" s="13"/>
      <c r="K61" s="13"/>
    </row>
    <row r="62" spans="2:11" x14ac:dyDescent="0.3">
      <c r="B62" s="14">
        <f t="shared" si="0"/>
        <v>56</v>
      </c>
      <c r="C62" s="14">
        <v>2</v>
      </c>
      <c r="D62" s="12">
        <v>3</v>
      </c>
      <c r="E62">
        <v>532</v>
      </c>
      <c r="F62" s="13">
        <f t="shared" si="2"/>
        <v>285.55697358490568</v>
      </c>
      <c r="G62" s="13">
        <f t="shared" si="3"/>
        <v>-37.828559999999996</v>
      </c>
      <c r="H62" s="13">
        <f t="shared" si="4"/>
        <v>257.20090641509438</v>
      </c>
      <c r="I62" s="13"/>
      <c r="J62" s="13"/>
      <c r="K62" s="13"/>
    </row>
    <row r="63" spans="2:11" x14ac:dyDescent="0.3">
      <c r="B63" s="14">
        <f t="shared" si="0"/>
        <v>57</v>
      </c>
      <c r="C63" s="14">
        <v>2</v>
      </c>
      <c r="D63" s="12">
        <v>4</v>
      </c>
      <c r="E63">
        <v>437</v>
      </c>
      <c r="F63" s="13">
        <f t="shared" si="2"/>
        <v>198.79102158490568</v>
      </c>
      <c r="G63" s="13">
        <f t="shared" si="3"/>
        <v>-47.616038399999994</v>
      </c>
      <c r="H63" s="13">
        <f t="shared" si="4"/>
        <v>340.97750161509441</v>
      </c>
      <c r="I63" s="13"/>
      <c r="J63" s="13"/>
      <c r="K63" s="13"/>
    </row>
    <row r="64" spans="2:11" x14ac:dyDescent="0.3">
      <c r="B64" s="14">
        <f t="shared" si="0"/>
        <v>58</v>
      </c>
      <c r="C64" s="14">
        <v>2</v>
      </c>
      <c r="D64" s="12">
        <v>5</v>
      </c>
      <c r="E64">
        <v>777</v>
      </c>
      <c r="F64" s="13">
        <f t="shared" si="2"/>
        <v>58.603620304905654</v>
      </c>
      <c r="G64" s="13">
        <f t="shared" si="3"/>
        <v>-66.130310976000004</v>
      </c>
      <c r="H64" s="13">
        <f t="shared" si="4"/>
        <v>912.79624174309436</v>
      </c>
      <c r="I64" s="13"/>
      <c r="J64" s="13"/>
      <c r="K64" s="13"/>
    </row>
    <row r="65" spans="2:11" x14ac:dyDescent="0.3">
      <c r="B65" s="14">
        <f t="shared" si="0"/>
        <v>59</v>
      </c>
      <c r="C65" s="14">
        <v>2</v>
      </c>
      <c r="D65" s="12">
        <v>6</v>
      </c>
      <c r="E65">
        <v>802</v>
      </c>
      <c r="F65" s="13">
        <f t="shared" si="2"/>
        <v>185.11244860570565</v>
      </c>
      <c r="G65" s="13">
        <f t="shared" si="3"/>
        <v>-27.602483120640002</v>
      </c>
      <c r="H65" s="13">
        <f t="shared" si="4"/>
        <v>212.34535891301437</v>
      </c>
      <c r="I65" s="13"/>
      <c r="J65" s="13"/>
      <c r="K65" s="13"/>
    </row>
    <row r="66" spans="2:11" x14ac:dyDescent="0.3">
      <c r="B66" s="14">
        <f t="shared" si="0"/>
        <v>60</v>
      </c>
      <c r="C66" s="14">
        <v>2</v>
      </c>
      <c r="D66" s="12">
        <v>7</v>
      </c>
      <c r="E66">
        <v>480</v>
      </c>
      <c r="F66" s="13">
        <f t="shared" si="2"/>
        <v>310.53810791501763</v>
      </c>
      <c r="G66" s="13">
        <f t="shared" si="3"/>
        <v>3.0031453653503952</v>
      </c>
      <c r="H66" s="13">
        <f t="shared" si="4"/>
        <v>-151.89720701791686</v>
      </c>
      <c r="I66" s="13"/>
      <c r="J66" s="13"/>
      <c r="K66" s="13"/>
    </row>
    <row r="67" spans="2:11" x14ac:dyDescent="0.3">
      <c r="B67" s="14">
        <f t="shared" si="0"/>
        <v>61</v>
      </c>
      <c r="C67" s="14">
        <v>2</v>
      </c>
      <c r="D67" s="12">
        <v>8</v>
      </c>
      <c r="E67">
        <v>321</v>
      </c>
      <c r="F67" s="13">
        <f t="shared" si="2"/>
        <v>360.06000937172928</v>
      </c>
      <c r="G67" s="13">
        <f t="shared" si="3"/>
        <v>12.306896583622645</v>
      </c>
      <c r="H67" s="13">
        <f t="shared" si="4"/>
        <v>-136.74939716358801</v>
      </c>
      <c r="I67" s="13"/>
      <c r="J67" s="13"/>
      <c r="K67" s="13"/>
    </row>
    <row r="68" spans="2:11" x14ac:dyDescent="0.3">
      <c r="B68" s="14">
        <f t="shared" si="0"/>
        <v>62</v>
      </c>
      <c r="C68" s="14">
        <v>2</v>
      </c>
      <c r="D68" s="12">
        <v>9</v>
      </c>
      <c r="E68">
        <v>317</v>
      </c>
      <c r="F68" s="13">
        <f t="shared" si="2"/>
        <v>402.13796624421803</v>
      </c>
      <c r="G68" s="13">
        <f t="shared" si="3"/>
        <v>18.261108641395868</v>
      </c>
      <c r="H68" s="13">
        <f t="shared" si="4"/>
        <v>-147.65719285083691</v>
      </c>
      <c r="I68" s="13"/>
      <c r="J68" s="13"/>
      <c r="K68" s="13"/>
    </row>
    <row r="69" spans="2:11" x14ac:dyDescent="0.3">
      <c r="B69" s="14">
        <f t="shared" si="0"/>
        <v>63</v>
      </c>
      <c r="C69" s="14">
        <v>2</v>
      </c>
      <c r="D69" s="12">
        <v>10</v>
      </c>
      <c r="E69">
        <v>345</v>
      </c>
      <c r="F69" s="13">
        <f t="shared" si="2"/>
        <v>408.16048449540136</v>
      </c>
      <c r="G69" s="13">
        <f t="shared" si="3"/>
        <v>15.81339056335336</v>
      </c>
      <c r="H69" s="13">
        <f t="shared" si="4"/>
        <v>-37.459444675955211</v>
      </c>
      <c r="I69" s="13"/>
      <c r="J69" s="13"/>
      <c r="K69" s="13"/>
    </row>
    <row r="70" spans="2:11" x14ac:dyDescent="0.3">
      <c r="B70" s="14">
        <f t="shared" si="0"/>
        <v>64</v>
      </c>
      <c r="C70" s="14">
        <v>2</v>
      </c>
      <c r="D70" s="12">
        <v>11</v>
      </c>
      <c r="E70">
        <v>793</v>
      </c>
      <c r="F70" s="13">
        <f t="shared" si="2"/>
        <v>324.26284461659998</v>
      </c>
      <c r="G70" s="13">
        <f t="shared" si="3"/>
        <v>-4.128815525077588</v>
      </c>
      <c r="H70" s="13">
        <f t="shared" si="4"/>
        <v>678.13031931192495</v>
      </c>
      <c r="I70" s="13"/>
      <c r="J70" s="13"/>
      <c r="K70" s="13"/>
    </row>
    <row r="71" spans="2:11" x14ac:dyDescent="0.3">
      <c r="B71" s="14">
        <f t="shared" si="0"/>
        <v>65</v>
      </c>
      <c r="C71" s="14">
        <v>2</v>
      </c>
      <c r="D71" s="12">
        <v>12</v>
      </c>
      <c r="E71">
        <v>1484</v>
      </c>
      <c r="F71" s="13">
        <f t="shared" si="2"/>
        <v>615.47495243953733</v>
      </c>
      <c r="G71" s="13">
        <f t="shared" si="3"/>
        <v>54.939369144525401</v>
      </c>
      <c r="H71" s="13">
        <f t="shared" si="4"/>
        <v>248.3091085296312</v>
      </c>
      <c r="I71" s="13"/>
      <c r="J71" s="13"/>
      <c r="K71" s="13"/>
    </row>
    <row r="72" spans="2:11" x14ac:dyDescent="0.3">
      <c r="B72" s="14">
        <f t="shared" ref="B72:B135" si="5">ROW(D72) - ROW($D$7) + 1</f>
        <v>66</v>
      </c>
      <c r="C72" s="14">
        <v>2</v>
      </c>
      <c r="D72" s="12">
        <v>13</v>
      </c>
      <c r="E72">
        <v>679</v>
      </c>
      <c r="F72" s="13">
        <f t="shared" si="2"/>
        <v>685.17115718431558</v>
      </c>
      <c r="G72" s="13">
        <f t="shared" si="3"/>
        <v>57.89073626457597</v>
      </c>
      <c r="H72" s="13">
        <f t="shared" si="4"/>
        <v>-37.160511944846633</v>
      </c>
      <c r="I72" s="13"/>
      <c r="J72" s="13"/>
      <c r="K72" s="13"/>
    </row>
    <row r="73" spans="2:11" x14ac:dyDescent="0.3">
      <c r="B73" s="14">
        <f t="shared" si="5"/>
        <v>67</v>
      </c>
      <c r="C73" s="14">
        <v>2</v>
      </c>
      <c r="D73" s="12">
        <v>14</v>
      </c>
      <c r="E73">
        <v>327</v>
      </c>
      <c r="F73" s="13">
        <f t="shared" si="2"/>
        <v>556.02445748969569</v>
      </c>
      <c r="G73" s="13">
        <f t="shared" si="3"/>
        <v>20.483249072736797</v>
      </c>
      <c r="H73" s="13">
        <f t="shared" si="4"/>
        <v>163.75415802461535</v>
      </c>
      <c r="I73" s="13"/>
      <c r="J73" s="13"/>
      <c r="K73" s="13"/>
    </row>
    <row r="74" spans="2:11" x14ac:dyDescent="0.3">
      <c r="B74" s="14">
        <f t="shared" si="5"/>
        <v>68</v>
      </c>
      <c r="C74" s="14">
        <v>2</v>
      </c>
      <c r="D74" s="12">
        <v>15</v>
      </c>
      <c r="E74">
        <v>250</v>
      </c>
      <c r="F74" s="13">
        <f t="shared" si="2"/>
        <v>468.23652666917445</v>
      </c>
      <c r="G74" s="13">
        <f t="shared" si="3"/>
        <v>-1.170986905914809</v>
      </c>
      <c r="H74" s="13">
        <f t="shared" si="4"/>
        <v>9.1329511066674804</v>
      </c>
      <c r="I74" s="13"/>
      <c r="J74" s="13"/>
      <c r="K74" s="13"/>
    </row>
    <row r="75" spans="2:11" x14ac:dyDescent="0.3">
      <c r="B75" s="14">
        <f t="shared" si="5"/>
        <v>69</v>
      </c>
      <c r="C75" s="14">
        <v>2</v>
      </c>
      <c r="D75" s="12">
        <v>16</v>
      </c>
      <c r="E75">
        <v>425</v>
      </c>
      <c r="F75" s="13">
        <f t="shared" si="2"/>
        <v>486.12700990975344</v>
      </c>
      <c r="G75" s="13">
        <f t="shared" si="3"/>
        <v>2.6413071233839505</v>
      </c>
      <c r="H75" s="13">
        <f t="shared" si="4"/>
        <v>-101.15609721739042</v>
      </c>
      <c r="I75" s="13"/>
      <c r="J75" s="13"/>
      <c r="K75" s="13"/>
    </row>
    <row r="76" spans="2:11" x14ac:dyDescent="0.3">
      <c r="B76" s="14">
        <f t="shared" si="5"/>
        <v>70</v>
      </c>
      <c r="C76" s="14">
        <v>2</v>
      </c>
      <c r="D76" s="12">
        <v>17</v>
      </c>
      <c r="E76">
        <v>756</v>
      </c>
      <c r="F76" s="13">
        <f t="shared" si="2"/>
        <v>619.21895399866776</v>
      </c>
      <c r="G76" s="13">
        <f t="shared" si="3"/>
        <v>28.731434516490026</v>
      </c>
      <c r="H76" s="13">
        <f t="shared" si="4"/>
        <v>-137.16529162628186</v>
      </c>
      <c r="I76" s="13"/>
      <c r="J76" s="13"/>
      <c r="K76" s="13"/>
    </row>
    <row r="77" spans="2:11" x14ac:dyDescent="0.3">
      <c r="B77" s="14">
        <f t="shared" si="5"/>
        <v>71</v>
      </c>
      <c r="C77" s="14">
        <v>2</v>
      </c>
      <c r="D77" s="12">
        <v>18</v>
      </c>
      <c r="E77">
        <v>937</v>
      </c>
      <c r="F77" s="13">
        <f t="shared" si="2"/>
        <v>726.146404036082</v>
      </c>
      <c r="G77" s="13">
        <f t="shared" si="3"/>
        <v>44.37063762067487</v>
      </c>
      <c r="H77" s="13">
        <f t="shared" si="4"/>
        <v>46.641963369976722</v>
      </c>
      <c r="I77" s="13"/>
      <c r="J77" s="13"/>
      <c r="K77" s="13"/>
    </row>
    <row r="78" spans="2:11" x14ac:dyDescent="0.3">
      <c r="B78" s="14">
        <f t="shared" si="5"/>
        <v>72</v>
      </c>
      <c r="C78" s="14">
        <v>2</v>
      </c>
      <c r="D78" s="12">
        <v>19</v>
      </c>
      <c r="E78">
        <v>154</v>
      </c>
      <c r="F78" s="13">
        <f t="shared" si="2"/>
        <v>546.14306123520146</v>
      </c>
      <c r="G78" s="13">
        <f t="shared" si="3"/>
        <v>-0.50415846363620886</v>
      </c>
      <c r="H78" s="13">
        <f t="shared" si="4"/>
        <v>79.042297650064782</v>
      </c>
      <c r="I78" s="13"/>
      <c r="J78" s="13"/>
      <c r="K78" s="13"/>
    </row>
    <row r="79" spans="2:11" x14ac:dyDescent="0.3">
      <c r="B79" s="14">
        <f t="shared" si="5"/>
        <v>73</v>
      </c>
      <c r="C79" s="14">
        <v>2</v>
      </c>
      <c r="D79" s="12">
        <v>20</v>
      </c>
      <c r="E79">
        <v>5</v>
      </c>
      <c r="F79" s="13">
        <f t="shared" si="2"/>
        <v>350.02836401556732</v>
      </c>
      <c r="G79" s="13">
        <f t="shared" si="3"/>
        <v>-39.626266214835802</v>
      </c>
      <c r="H79" s="13">
        <f t="shared" si="4"/>
        <v>65.753767372028193</v>
      </c>
      <c r="I79" s="13"/>
      <c r="J79" s="13"/>
      <c r="K79" s="13"/>
    </row>
    <row r="80" spans="2:11" x14ac:dyDescent="0.3">
      <c r="B80" s="14">
        <f t="shared" si="5"/>
        <v>74</v>
      </c>
      <c r="C80" s="14">
        <v>2</v>
      </c>
      <c r="D80" s="12">
        <v>21</v>
      </c>
      <c r="E80">
        <v>1</v>
      </c>
      <c r="F80" s="13">
        <f t="shared" si="2"/>
        <v>194.06260053598373</v>
      </c>
      <c r="G80" s="13">
        <f t="shared" si="3"/>
        <v>-62.894165667785359</v>
      </c>
      <c r="H80" s="13">
        <f t="shared" si="4"/>
        <v>51.250343719986546</v>
      </c>
      <c r="I80" s="13"/>
      <c r="J80" s="13"/>
      <c r="K80" s="13"/>
    </row>
    <row r="81" spans="2:11" x14ac:dyDescent="0.3">
      <c r="B81" s="14">
        <f t="shared" si="5"/>
        <v>75</v>
      </c>
      <c r="C81" s="14">
        <v>2</v>
      </c>
      <c r="D81" s="12">
        <v>22</v>
      </c>
      <c r="E81">
        <v>0</v>
      </c>
      <c r="F81" s="13">
        <f t="shared" si="2"/>
        <v>135.49903648321055</v>
      </c>
      <c r="G81" s="13">
        <f t="shared" si="3"/>
        <v>-62.028045344782925</v>
      </c>
      <c r="H81" s="13">
        <f t="shared" si="4"/>
        <v>-144.59329987473612</v>
      </c>
      <c r="I81" s="13"/>
      <c r="J81" s="13"/>
      <c r="K81" s="13"/>
    </row>
    <row r="82" spans="2:11" x14ac:dyDescent="0.3">
      <c r="B82" s="14">
        <f t="shared" si="5"/>
        <v>76</v>
      </c>
      <c r="C82" s="14">
        <v>2</v>
      </c>
      <c r="D82" s="12">
        <v>23</v>
      </c>
      <c r="E82">
        <v>369</v>
      </c>
      <c r="F82" s="13">
        <f t="shared" si="2"/>
        <v>-65.389174127628976</v>
      </c>
      <c r="G82" s="13">
        <f t="shared" si="3"/>
        <v>-89.800078397994241</v>
      </c>
      <c r="H82" s="13">
        <f t="shared" si="4"/>
        <v>725.99552118634779</v>
      </c>
      <c r="I82" s="13"/>
      <c r="J82" s="13"/>
      <c r="K82" s="13"/>
    </row>
    <row r="83" spans="2:11" x14ac:dyDescent="0.3">
      <c r="B83" s="14">
        <f t="shared" si="5"/>
        <v>77</v>
      </c>
      <c r="C83" s="14">
        <v>2</v>
      </c>
      <c r="D83" s="12">
        <v>24</v>
      </c>
      <c r="E83">
        <v>980</v>
      </c>
      <c r="F83" s="13">
        <f t="shared" si="2"/>
        <v>189.74865530753544</v>
      </c>
      <c r="G83" s="13">
        <f t="shared" si="3"/>
        <v>-20.812496831362516</v>
      </c>
      <c r="H83" s="13">
        <f t="shared" si="4"/>
        <v>65.881738242831375</v>
      </c>
      <c r="I83" s="13"/>
      <c r="J83" s="13"/>
      <c r="K83" s="13"/>
    </row>
    <row r="84" spans="2:11" x14ac:dyDescent="0.3">
      <c r="B84" s="14">
        <f t="shared" si="5"/>
        <v>78</v>
      </c>
      <c r="C84" s="14">
        <v>2</v>
      </c>
      <c r="D84" s="12">
        <v>25</v>
      </c>
      <c r="E84">
        <v>669</v>
      </c>
      <c r="F84" s="13">
        <f t="shared" si="2"/>
        <v>389.33644300879268</v>
      </c>
      <c r="G84" s="13">
        <f t="shared" si="3"/>
        <v>23.267560075161438</v>
      </c>
      <c r="H84" s="13">
        <f t="shared" si="4"/>
        <v>-183.17704052729437</v>
      </c>
      <c r="I84" s="13"/>
      <c r="J84" s="13"/>
      <c r="K84" s="13"/>
    </row>
    <row r="85" spans="2:11" x14ac:dyDescent="0.3">
      <c r="B85" s="14">
        <f t="shared" si="5"/>
        <v>79</v>
      </c>
      <c r="C85" s="14">
        <v>2</v>
      </c>
      <c r="D85" s="12">
        <v>26</v>
      </c>
      <c r="E85">
        <v>589</v>
      </c>
      <c r="F85" s="13">
        <f t="shared" si="2"/>
        <v>474.4039342342395</v>
      </c>
      <c r="G85" s="13">
        <f t="shared" si="3"/>
        <v>35.627546305218516</v>
      </c>
      <c r="H85" s="13">
        <f t="shared" si="4"/>
        <v>-15.183789649839024</v>
      </c>
      <c r="I85" s="13"/>
      <c r="J85" s="13"/>
      <c r="K85" s="13"/>
    </row>
    <row r="86" spans="2:11" x14ac:dyDescent="0.3">
      <c r="B86" s="14">
        <f t="shared" si="5"/>
        <v>80</v>
      </c>
      <c r="C86" s="14">
        <v>2</v>
      </c>
      <c r="D86" s="12">
        <v>27</v>
      </c>
      <c r="E86">
        <v>912</v>
      </c>
      <c r="F86" s="13">
        <f t="shared" si="2"/>
        <v>538.40316845309223</v>
      </c>
      <c r="G86" s="13">
        <f t="shared" si="3"/>
        <v>41.301883887945358</v>
      </c>
      <c r="H86" s="13">
        <f t="shared" si="4"/>
        <v>314.01628692827575</v>
      </c>
      <c r="I86" s="13"/>
      <c r="J86" s="13"/>
      <c r="K86" s="13"/>
    </row>
    <row r="87" spans="2:11" x14ac:dyDescent="0.3">
      <c r="B87" s="14">
        <f t="shared" si="5"/>
        <v>81</v>
      </c>
      <c r="C87" s="14">
        <v>2</v>
      </c>
      <c r="D87" s="12">
        <v>28</v>
      </c>
      <c r="E87">
        <v>836</v>
      </c>
      <c r="F87" s="13">
        <f t="shared" si="2"/>
        <v>714.07466871419797</v>
      </c>
      <c r="G87" s="13">
        <f t="shared" si="3"/>
        <v>68.175807162577428</v>
      </c>
      <c r="H87" s="13">
        <f t="shared" si="4"/>
        <v>-160.25086309783487</v>
      </c>
      <c r="I87" s="13"/>
      <c r="J87" s="13"/>
      <c r="K87" s="13"/>
    </row>
    <row r="88" spans="2:11" x14ac:dyDescent="0.3">
      <c r="B88" s="14">
        <f t="shared" si="5"/>
        <v>82</v>
      </c>
      <c r="C88" s="14">
        <v>2</v>
      </c>
      <c r="D88" s="12">
        <v>29</v>
      </c>
      <c r="E88">
        <v>543</v>
      </c>
      <c r="F88" s="13">
        <f t="shared" si="2"/>
        <v>865.45646518921444</v>
      </c>
      <c r="G88" s="13">
        <f t="shared" si="3"/>
        <v>84.817005025065242</v>
      </c>
      <c r="H88" s="13">
        <f t="shared" si="4"/>
        <v>-497.18904274533651</v>
      </c>
      <c r="I88" s="13"/>
      <c r="J88" s="13"/>
      <c r="K88" s="13"/>
    </row>
    <row r="89" spans="2:11" x14ac:dyDescent="0.3">
      <c r="B89" s="14">
        <f t="shared" si="5"/>
        <v>83</v>
      </c>
      <c r="C89" s="14">
        <v>2</v>
      </c>
      <c r="D89" s="12">
        <v>30</v>
      </c>
      <c r="E89">
        <v>534</v>
      </c>
      <c r="F89" s="13">
        <f t="shared" si="2"/>
        <v>972.57256122546744</v>
      </c>
      <c r="G89" s="13">
        <f t="shared" si="3"/>
        <v>89.276823227302799</v>
      </c>
      <c r="H89" s="13">
        <f t="shared" si="4"/>
        <v>-485.40065234896184</v>
      </c>
      <c r="I89" s="13"/>
      <c r="J89" s="13"/>
      <c r="K89" s="13"/>
    </row>
    <row r="90" spans="2:11" x14ac:dyDescent="0.3">
      <c r="B90" s="14">
        <f t="shared" si="5"/>
        <v>84</v>
      </c>
      <c r="C90" s="14">
        <v>2</v>
      </c>
      <c r="D90" s="12">
        <v>31</v>
      </c>
      <c r="E90">
        <v>787</v>
      </c>
      <c r="F90" s="13">
        <f t="shared" si="2"/>
        <v>1067.1757011924108</v>
      </c>
      <c r="G90" s="13">
        <f t="shared" si="3"/>
        <v>90.342086575230908</v>
      </c>
      <c r="H90" s="13">
        <f t="shared" si="4"/>
        <v>-291.36096634565621</v>
      </c>
      <c r="I90" s="13"/>
      <c r="J90" s="13"/>
      <c r="K90" s="13"/>
    </row>
    <row r="91" spans="2:11" x14ac:dyDescent="0.3">
      <c r="B91" s="14">
        <f t="shared" si="5"/>
        <v>85</v>
      </c>
      <c r="C91" s="14">
        <v>2</v>
      </c>
      <c r="D91" s="12">
        <v>32</v>
      </c>
      <c r="E91">
        <v>920</v>
      </c>
      <c r="F91" s="13">
        <f t="shared" si="2"/>
        <v>1141.3435835128207</v>
      </c>
      <c r="G91" s="13">
        <f t="shared" si="3"/>
        <v>87.107245724266718</v>
      </c>
      <c r="H91" s="13">
        <f t="shared" si="4"/>
        <v>-187.37775457769715</v>
      </c>
      <c r="I91" s="13"/>
      <c r="J91" s="13"/>
      <c r="K91" s="13"/>
    </row>
    <row r="92" spans="2:11" x14ac:dyDescent="0.3">
      <c r="B92" s="14">
        <f t="shared" si="5"/>
        <v>86</v>
      </c>
      <c r="C92" s="14">
        <v>2</v>
      </c>
      <c r="D92" s="12">
        <v>33</v>
      </c>
      <c r="E92">
        <v>464</v>
      </c>
      <c r="F92" s="13">
        <f t="shared" ref="F92:F123" si="6">Alpha*(E92-H39)+(1-Alpha)*(F91+G91)</f>
        <v>1153.796712541433</v>
      </c>
      <c r="G92" s="13">
        <f t="shared" ref="G92:G123" si="7">Beta*(F92-F91)+(1-Beta)*G91</f>
        <v>72.176422385135822</v>
      </c>
      <c r="H92" s="13">
        <f t="shared" ref="H92:H123" si="8">Gamma*(E92-F92)+(1-Gamma)*H39</f>
        <v>-533.02306748055844</v>
      </c>
      <c r="I92" s="13"/>
      <c r="J92" s="13"/>
      <c r="K92" s="13"/>
    </row>
    <row r="93" spans="2:11" x14ac:dyDescent="0.3">
      <c r="B93" s="14">
        <f t="shared" si="5"/>
        <v>87</v>
      </c>
      <c r="C93" s="14">
        <v>2</v>
      </c>
      <c r="D93" s="12">
        <v>34</v>
      </c>
      <c r="E93">
        <v>371</v>
      </c>
      <c r="F93" s="13">
        <f t="shared" si="6"/>
        <v>887.76232652406975</v>
      </c>
      <c r="G93" s="13">
        <f t="shared" si="7"/>
        <v>4.5342607046360186</v>
      </c>
      <c r="H93" s="13">
        <f t="shared" si="8"/>
        <v>193.48037112117794</v>
      </c>
      <c r="I93" s="13"/>
      <c r="J93" s="13"/>
      <c r="K93" s="13"/>
    </row>
    <row r="94" spans="2:11" x14ac:dyDescent="0.3">
      <c r="B94" s="14">
        <f t="shared" si="5"/>
        <v>88</v>
      </c>
      <c r="C94" s="14">
        <v>2</v>
      </c>
      <c r="D94" s="12">
        <v>35</v>
      </c>
      <c r="E94">
        <v>477</v>
      </c>
      <c r="F94" s="13">
        <f t="shared" si="6"/>
        <v>854.58874313556566</v>
      </c>
      <c r="G94" s="13">
        <f t="shared" si="7"/>
        <v>-3.0073081139920022</v>
      </c>
      <c r="H94" s="13">
        <f t="shared" si="8"/>
        <v>-298.40227053997165</v>
      </c>
      <c r="I94" s="13"/>
      <c r="J94" s="13"/>
      <c r="K94" s="13"/>
    </row>
    <row r="95" spans="2:11" x14ac:dyDescent="0.3">
      <c r="B95" s="14">
        <f t="shared" si="5"/>
        <v>89</v>
      </c>
      <c r="C95" s="14">
        <v>2</v>
      </c>
      <c r="D95" s="12">
        <v>36</v>
      </c>
      <c r="E95">
        <v>791</v>
      </c>
      <c r="F95" s="13">
        <f t="shared" si="6"/>
        <v>988.38813659057314</v>
      </c>
      <c r="G95" s="13">
        <f t="shared" si="7"/>
        <v>24.354032199807897</v>
      </c>
      <c r="H95" s="13">
        <f t="shared" si="8"/>
        <v>-484.68220988547239</v>
      </c>
      <c r="I95" s="13"/>
      <c r="J95" s="13"/>
      <c r="K95" s="13"/>
    </row>
    <row r="96" spans="2:11" x14ac:dyDescent="0.3">
      <c r="B96" s="14">
        <f t="shared" si="5"/>
        <v>90</v>
      </c>
      <c r="C96" s="14">
        <v>2</v>
      </c>
      <c r="D96" s="12">
        <v>37</v>
      </c>
      <c r="E96">
        <v>910</v>
      </c>
      <c r="F96" s="13">
        <f t="shared" si="6"/>
        <v>937.70065022873837</v>
      </c>
      <c r="G96" s="13">
        <f t="shared" si="7"/>
        <v>9.3457284874793647</v>
      </c>
      <c r="H96" s="13">
        <f t="shared" si="8"/>
        <v>129.88653875071108</v>
      </c>
      <c r="I96" s="13"/>
      <c r="J96" s="13"/>
      <c r="K96" s="13"/>
    </row>
    <row r="97" spans="2:11" x14ac:dyDescent="0.3">
      <c r="B97" s="14">
        <f t="shared" si="5"/>
        <v>91</v>
      </c>
      <c r="C97" s="14">
        <v>2</v>
      </c>
      <c r="D97" s="12">
        <v>38</v>
      </c>
      <c r="E97">
        <v>585</v>
      </c>
      <c r="F97" s="13">
        <f t="shared" si="6"/>
        <v>847.61359717682399</v>
      </c>
      <c r="G97" s="13">
        <f t="shared" si="7"/>
        <v>-10.540827820399386</v>
      </c>
      <c r="H97" s="13">
        <f t="shared" si="8"/>
        <v>-53.804755944097479</v>
      </c>
      <c r="I97" s="13"/>
      <c r="J97" s="13"/>
      <c r="K97" s="13"/>
    </row>
    <row r="98" spans="2:11" x14ac:dyDescent="0.3">
      <c r="B98" s="14">
        <f t="shared" si="5"/>
        <v>92</v>
      </c>
      <c r="C98" s="14">
        <v>2</v>
      </c>
      <c r="D98" s="12">
        <v>39</v>
      </c>
      <c r="E98">
        <v>226</v>
      </c>
      <c r="F98" s="13">
        <f t="shared" si="6"/>
        <v>353.33207062496888</v>
      </c>
      <c r="G98" s="13">
        <f t="shared" si="7"/>
        <v>-107.28896756669053</v>
      </c>
      <c r="H98" s="13">
        <f t="shared" si="8"/>
        <v>888.52339671108803</v>
      </c>
      <c r="I98" s="13"/>
      <c r="J98" s="13"/>
      <c r="K98" s="13"/>
    </row>
    <row r="99" spans="2:11" x14ac:dyDescent="0.3">
      <c r="B99" s="14">
        <f t="shared" si="5"/>
        <v>93</v>
      </c>
      <c r="C99" s="14">
        <v>2</v>
      </c>
      <c r="D99" s="12">
        <v>40</v>
      </c>
      <c r="E99">
        <v>932</v>
      </c>
      <c r="F99" s="13">
        <f t="shared" si="6"/>
        <v>361.11130421626649</v>
      </c>
      <c r="G99" s="13">
        <f t="shared" si="7"/>
        <v>-84.275327335092911</v>
      </c>
      <c r="H99" s="13">
        <f t="shared" si="8"/>
        <v>329.24547335195831</v>
      </c>
      <c r="I99" s="13"/>
      <c r="J99" s="13"/>
      <c r="K99" s="13"/>
    </row>
    <row r="100" spans="2:11" x14ac:dyDescent="0.3">
      <c r="B100" s="14">
        <f t="shared" si="5"/>
        <v>94</v>
      </c>
      <c r="C100" s="14">
        <v>2</v>
      </c>
      <c r="D100" s="12">
        <v>41</v>
      </c>
      <c r="E100">
        <v>355</v>
      </c>
      <c r="F100" s="13">
        <f t="shared" si="6"/>
        <v>285.16631589229314</v>
      </c>
      <c r="G100" s="13">
        <f t="shared" si="7"/>
        <v>-82.609259532869004</v>
      </c>
      <c r="H100" s="13">
        <f t="shared" si="8"/>
        <v>52.339972184355616</v>
      </c>
      <c r="I100" s="13"/>
      <c r="J100" s="13"/>
      <c r="K100" s="13"/>
    </row>
    <row r="101" spans="2:11" x14ac:dyDescent="0.3">
      <c r="B101" s="14">
        <f t="shared" si="5"/>
        <v>95</v>
      </c>
      <c r="C101" s="14">
        <v>2</v>
      </c>
      <c r="D101" s="12">
        <v>42</v>
      </c>
      <c r="E101">
        <v>764</v>
      </c>
      <c r="F101" s="13">
        <f t="shared" si="6"/>
        <v>350.77107152706856</v>
      </c>
      <c r="G101" s="13">
        <f t="shared" si="7"/>
        <v>-52.966456499340119</v>
      </c>
      <c r="H101" s="13">
        <f t="shared" si="8"/>
        <v>101.97949662087808</v>
      </c>
      <c r="I101" s="13"/>
      <c r="J101" s="13"/>
      <c r="K101" s="13"/>
    </row>
    <row r="102" spans="2:11" x14ac:dyDescent="0.3">
      <c r="B102" s="14">
        <f t="shared" si="5"/>
        <v>96</v>
      </c>
      <c r="C102" s="14">
        <v>2</v>
      </c>
      <c r="D102" s="12">
        <v>43</v>
      </c>
      <c r="E102">
        <v>980</v>
      </c>
      <c r="F102" s="13">
        <f t="shared" si="6"/>
        <v>486.74436259488164</v>
      </c>
      <c r="G102" s="13">
        <f t="shared" si="7"/>
        <v>-15.178506985909479</v>
      </c>
      <c r="H102" s="13">
        <f t="shared" si="8"/>
        <v>96.482167514096773</v>
      </c>
      <c r="I102" s="13"/>
      <c r="J102" s="13"/>
      <c r="K102" s="13"/>
    </row>
    <row r="103" spans="2:11" x14ac:dyDescent="0.3">
      <c r="B103" s="14">
        <f t="shared" si="5"/>
        <v>97</v>
      </c>
      <c r="C103" s="14">
        <v>2</v>
      </c>
      <c r="D103" s="12">
        <v>44</v>
      </c>
      <c r="E103">
        <v>1236</v>
      </c>
      <c r="F103" s="13">
        <f t="shared" si="6"/>
        <v>656.97723100175222</v>
      </c>
      <c r="G103" s="13">
        <f t="shared" si="7"/>
        <v>21.903768092646537</v>
      </c>
      <c r="H103" s="13">
        <f t="shared" si="8"/>
        <v>189.65888067340973</v>
      </c>
      <c r="I103" s="13"/>
      <c r="J103" s="13"/>
      <c r="K103" s="13"/>
    </row>
    <row r="104" spans="2:11" x14ac:dyDescent="0.3">
      <c r="B104" s="14">
        <f t="shared" si="5"/>
        <v>98</v>
      </c>
      <c r="C104" s="14">
        <v>2</v>
      </c>
      <c r="D104" s="12">
        <v>45</v>
      </c>
      <c r="E104">
        <v>1004</v>
      </c>
      <c r="F104" s="13">
        <f t="shared" si="6"/>
        <v>660.79783144155078</v>
      </c>
      <c r="G104" s="13">
        <f t="shared" si="7"/>
        <v>18.287134562076943</v>
      </c>
      <c r="H104" s="13">
        <f t="shared" si="8"/>
        <v>381.17682062942987</v>
      </c>
      <c r="I104" s="13"/>
      <c r="J104" s="13"/>
      <c r="K104" s="13"/>
    </row>
    <row r="105" spans="2:11" x14ac:dyDescent="0.3">
      <c r="B105" s="14">
        <f t="shared" si="5"/>
        <v>99</v>
      </c>
      <c r="C105" s="14">
        <v>2</v>
      </c>
      <c r="D105" s="12">
        <v>46</v>
      </c>
      <c r="E105">
        <v>789</v>
      </c>
      <c r="F105" s="13">
        <f t="shared" si="6"/>
        <v>750.34060827801113</v>
      </c>
      <c r="G105" s="13">
        <f t="shared" si="7"/>
        <v>32.538263016953621</v>
      </c>
      <c r="H105" s="13">
        <f t="shared" si="8"/>
        <v>-110.97745705421619</v>
      </c>
      <c r="I105" s="13"/>
      <c r="J105" s="13"/>
      <c r="K105" s="13"/>
    </row>
    <row r="106" spans="2:11" x14ac:dyDescent="0.3">
      <c r="B106" s="14">
        <f t="shared" si="5"/>
        <v>100</v>
      </c>
      <c r="C106" s="14">
        <v>2</v>
      </c>
      <c r="D106" s="12">
        <v>47</v>
      </c>
      <c r="E106">
        <v>855</v>
      </c>
      <c r="F106" s="13">
        <f t="shared" si="6"/>
        <v>955.29634198194685</v>
      </c>
      <c r="G106" s="13">
        <f t="shared" si="7"/>
        <v>67.021757154350041</v>
      </c>
      <c r="H106" s="13">
        <f t="shared" si="8"/>
        <v>-462.37303042460979</v>
      </c>
      <c r="I106" s="13"/>
      <c r="J106" s="13"/>
      <c r="K106" s="13"/>
    </row>
    <row r="107" spans="2:11" x14ac:dyDescent="0.3">
      <c r="B107" s="14">
        <f t="shared" si="5"/>
        <v>101</v>
      </c>
      <c r="C107" s="14">
        <v>2</v>
      </c>
      <c r="D107" s="12">
        <v>48</v>
      </c>
      <c r="E107">
        <v>541</v>
      </c>
      <c r="F107" s="13">
        <f t="shared" si="6"/>
        <v>1032.3038014708795</v>
      </c>
      <c r="G107" s="13">
        <f t="shared" si="7"/>
        <v>69.018897621266575</v>
      </c>
      <c r="H107" s="13">
        <f t="shared" si="8"/>
        <v>-512.27377637350298</v>
      </c>
      <c r="I107" s="13"/>
      <c r="J107" s="13"/>
      <c r="K107" s="13"/>
    </row>
    <row r="108" spans="2:11" x14ac:dyDescent="0.3">
      <c r="B108" s="14">
        <f t="shared" si="5"/>
        <v>102</v>
      </c>
      <c r="C108" s="14">
        <v>2</v>
      </c>
      <c r="D108" s="12">
        <v>49</v>
      </c>
      <c r="E108">
        <v>341</v>
      </c>
      <c r="F108" s="13">
        <f t="shared" si="6"/>
        <v>1028.2070214399739</v>
      </c>
      <c r="G108" s="13">
        <f t="shared" si="7"/>
        <v>54.395762090832136</v>
      </c>
      <c r="H108" s="13">
        <f t="shared" si="8"/>
        <v>-533.66409837041249</v>
      </c>
      <c r="I108" s="13"/>
      <c r="J108" s="13"/>
      <c r="K108" s="13"/>
    </row>
    <row r="109" spans="2:11" x14ac:dyDescent="0.3">
      <c r="B109" s="14">
        <f t="shared" si="5"/>
        <v>103</v>
      </c>
      <c r="C109" s="14">
        <v>2</v>
      </c>
      <c r="D109" s="12">
        <v>50</v>
      </c>
      <c r="E109">
        <v>544</v>
      </c>
      <c r="F109" s="13">
        <f t="shared" si="6"/>
        <v>1076.0030805470358</v>
      </c>
      <c r="G109" s="13">
        <f t="shared" si="7"/>
        <v>53.075821494078085</v>
      </c>
      <c r="H109" s="13">
        <f t="shared" si="8"/>
        <v>-518.14370428111863</v>
      </c>
      <c r="I109" s="13"/>
      <c r="J109" s="13"/>
      <c r="K109" s="13"/>
    </row>
    <row r="110" spans="2:11" x14ac:dyDescent="0.3">
      <c r="B110" s="14">
        <f t="shared" si="5"/>
        <v>104</v>
      </c>
      <c r="C110" s="14">
        <v>2</v>
      </c>
      <c r="D110" s="12">
        <v>51</v>
      </c>
      <c r="E110">
        <v>1120</v>
      </c>
      <c r="F110" s="13">
        <f t="shared" si="6"/>
        <v>1092.9363635042514</v>
      </c>
      <c r="G110" s="13">
        <f t="shared" si="7"/>
        <v>45.847313786705598</v>
      </c>
      <c r="H110" s="13">
        <f t="shared" si="8"/>
        <v>102.96296742315978</v>
      </c>
      <c r="I110" s="13"/>
      <c r="J110" s="13"/>
      <c r="K110" s="13"/>
    </row>
    <row r="111" spans="2:11" x14ac:dyDescent="0.3">
      <c r="B111" s="14">
        <f t="shared" si="5"/>
        <v>105</v>
      </c>
      <c r="C111" s="14">
        <v>2</v>
      </c>
      <c r="D111" s="12">
        <v>52</v>
      </c>
      <c r="E111">
        <v>1722</v>
      </c>
      <c r="F111" s="13">
        <f t="shared" si="6"/>
        <v>1405.1297061791415</v>
      </c>
      <c r="G111" s="13">
        <f t="shared" si="7"/>
        <v>99.116519564342511</v>
      </c>
      <c r="H111" s="13">
        <f t="shared" si="8"/>
        <v>-242.45636684432921</v>
      </c>
      <c r="I111" s="13"/>
      <c r="J111" s="13"/>
      <c r="K111" s="13"/>
    </row>
    <row r="112" spans="2:11" x14ac:dyDescent="0.3">
      <c r="B112" s="14">
        <f t="shared" si="5"/>
        <v>106</v>
      </c>
      <c r="C112" s="14">
        <v>2</v>
      </c>
      <c r="D112" s="12">
        <v>53</v>
      </c>
      <c r="E112">
        <v>216</v>
      </c>
      <c r="F112" s="13">
        <f t="shared" si="6"/>
        <v>1221.7534900959106</v>
      </c>
      <c r="G112" s="13">
        <f t="shared" si="7"/>
        <v>42.617972434827827</v>
      </c>
      <c r="H112" s="13">
        <f t="shared" si="8"/>
        <v>-412.51874523600611</v>
      </c>
      <c r="I112" s="13"/>
      <c r="J112" s="13"/>
      <c r="K112" s="13"/>
    </row>
    <row r="113" spans="2:11" x14ac:dyDescent="0.3">
      <c r="B113" s="14">
        <f t="shared" si="5"/>
        <v>107</v>
      </c>
      <c r="C113" s="14">
        <v>3</v>
      </c>
      <c r="D113" s="12">
        <v>1</v>
      </c>
      <c r="E113">
        <v>3</v>
      </c>
      <c r="F113" s="13">
        <f t="shared" si="6"/>
        <v>976.12615584698858</v>
      </c>
      <c r="G113" s="13">
        <f t="shared" si="7"/>
        <v>-15.031088901922139</v>
      </c>
      <c r="H113" s="13">
        <f t="shared" si="8"/>
        <v>-367.81101181111393</v>
      </c>
      <c r="I113" s="13">
        <f>F113+G113+H60</f>
        <v>660.54129336016081</v>
      </c>
      <c r="J113" s="13">
        <f>E113-I113</f>
        <v>-657.54129336016081</v>
      </c>
      <c r="K113" s="13">
        <f>ABS(J113)</f>
        <v>657.54129336016081</v>
      </c>
    </row>
    <row r="114" spans="2:11" x14ac:dyDescent="0.3">
      <c r="B114" s="14">
        <f t="shared" si="5"/>
        <v>108</v>
      </c>
      <c r="C114" s="14">
        <v>3</v>
      </c>
      <c r="D114" s="12">
        <v>2</v>
      </c>
      <c r="E114">
        <v>8</v>
      </c>
      <c r="F114" s="13">
        <f t="shared" si="6"/>
        <v>498.34407893701825</v>
      </c>
      <c r="G114" s="13">
        <f t="shared" si="7"/>
        <v>-107.58128650353179</v>
      </c>
      <c r="H114" s="13">
        <f t="shared" si="8"/>
        <v>481.43299587988321</v>
      </c>
      <c r="I114" s="13">
        <f t="shared" ref="I114:I144" si="9">F114+G114+H61</f>
        <v>980.17101884858084</v>
      </c>
      <c r="J114" s="13">
        <f t="shared" ref="J114:J144" si="10">E114-I114</f>
        <v>-972.17101884858084</v>
      </c>
      <c r="K114" s="13">
        <f t="shared" ref="K114:K144" si="11">ABS(J114)</f>
        <v>972.17101884858084</v>
      </c>
    </row>
    <row r="115" spans="2:11" x14ac:dyDescent="0.3">
      <c r="B115" s="14">
        <f t="shared" si="5"/>
        <v>109</v>
      </c>
      <c r="C115" s="14">
        <v>3</v>
      </c>
      <c r="D115" s="12">
        <v>3</v>
      </c>
      <c r="E115">
        <v>477</v>
      </c>
      <c r="F115" s="13">
        <f t="shared" si="6"/>
        <v>339.47368277891223</v>
      </c>
      <c r="G115" s="13">
        <f t="shared" si="7"/>
        <v>-117.83910843444663</v>
      </c>
      <c r="H115" s="13">
        <f t="shared" si="8"/>
        <v>245.23344749569372</v>
      </c>
      <c r="I115" s="13">
        <f t="shared" si="9"/>
        <v>478.83548075955997</v>
      </c>
      <c r="J115" s="13">
        <f t="shared" si="10"/>
        <v>-1.8354807595599709</v>
      </c>
      <c r="K115" s="13">
        <f t="shared" si="11"/>
        <v>1.8354807595599709</v>
      </c>
    </row>
    <row r="116" spans="2:11" x14ac:dyDescent="0.3">
      <c r="B116" s="14">
        <f t="shared" si="5"/>
        <v>110</v>
      </c>
      <c r="C116" s="14">
        <v>3</v>
      </c>
      <c r="D116" s="12">
        <v>4</v>
      </c>
      <c r="E116">
        <v>428</v>
      </c>
      <c r="F116" s="13">
        <f t="shared" si="6"/>
        <v>181.25095155659758</v>
      </c>
      <c r="G116" s="13">
        <f t="shared" si="7"/>
        <v>-125.91583299202024</v>
      </c>
      <c r="H116" s="13">
        <f t="shared" si="8"/>
        <v>331.55465629792519</v>
      </c>
      <c r="I116" s="13">
        <f t="shared" si="9"/>
        <v>396.31262017967174</v>
      </c>
      <c r="J116" s="13">
        <f t="shared" si="10"/>
        <v>31.68737982032826</v>
      </c>
      <c r="K116" s="13">
        <f t="shared" si="11"/>
        <v>31.68737982032826</v>
      </c>
    </row>
    <row r="117" spans="2:11" x14ac:dyDescent="0.3">
      <c r="B117" s="14">
        <f t="shared" si="5"/>
        <v>111</v>
      </c>
      <c r="C117" s="14">
        <v>3</v>
      </c>
      <c r="D117" s="12">
        <v>5</v>
      </c>
      <c r="E117">
        <v>1230</v>
      </c>
      <c r="F117" s="13">
        <f t="shared" si="6"/>
        <v>133.89571047227582</v>
      </c>
      <c r="G117" s="13">
        <f t="shared" si="7"/>
        <v>-110.20371461048055</v>
      </c>
      <c r="H117" s="13">
        <f t="shared" si="8"/>
        <v>931.1270465215573</v>
      </c>
      <c r="I117" s="13">
        <f t="shared" si="9"/>
        <v>936.4882376048896</v>
      </c>
      <c r="J117" s="13">
        <f t="shared" si="10"/>
        <v>293.5117623951104</v>
      </c>
      <c r="K117" s="13">
        <f t="shared" si="11"/>
        <v>293.5117623951104</v>
      </c>
    </row>
    <row r="118" spans="2:11" x14ac:dyDescent="0.3">
      <c r="B118" s="14">
        <f t="shared" si="5"/>
        <v>112</v>
      </c>
      <c r="C118" s="14">
        <v>3</v>
      </c>
      <c r="D118" s="12">
        <v>6</v>
      </c>
      <c r="E118">
        <v>1050</v>
      </c>
      <c r="F118" s="13">
        <f t="shared" si="6"/>
        <v>267.88078942935238</v>
      </c>
      <c r="G118" s="13">
        <f t="shared" si="7"/>
        <v>-61.365955896969133</v>
      </c>
      <c r="H118" s="13">
        <f t="shared" si="8"/>
        <v>269.3227440787777</v>
      </c>
      <c r="I118" s="13">
        <f t="shared" si="9"/>
        <v>418.86019244539762</v>
      </c>
      <c r="J118" s="13">
        <f t="shared" si="10"/>
        <v>631.13980755460238</v>
      </c>
      <c r="K118" s="13">
        <f t="shared" si="11"/>
        <v>631.13980755460238</v>
      </c>
    </row>
    <row r="119" spans="2:11" x14ac:dyDescent="0.3">
      <c r="B119" s="14">
        <f t="shared" si="5"/>
        <v>113</v>
      </c>
      <c r="C119" s="14">
        <v>3</v>
      </c>
      <c r="D119" s="12">
        <v>7</v>
      </c>
      <c r="E119">
        <v>785</v>
      </c>
      <c r="F119" s="13">
        <f t="shared" si="6"/>
        <v>425.62954557804329</v>
      </c>
      <c r="G119" s="13">
        <f t="shared" si="7"/>
        <v>-17.543013487837122</v>
      </c>
      <c r="H119" s="13">
        <f t="shared" si="8"/>
        <v>-100.77044087392949</v>
      </c>
      <c r="I119" s="13">
        <f t="shared" si="9"/>
        <v>256.18932507228931</v>
      </c>
      <c r="J119" s="13">
        <f t="shared" si="10"/>
        <v>528.81067492771069</v>
      </c>
      <c r="K119" s="13">
        <f t="shared" si="11"/>
        <v>528.81067492771069</v>
      </c>
    </row>
    <row r="120" spans="2:11" x14ac:dyDescent="0.3">
      <c r="B120" s="14">
        <f t="shared" si="5"/>
        <v>114</v>
      </c>
      <c r="C120" s="14">
        <v>3</v>
      </c>
      <c r="D120" s="12">
        <v>8</v>
      </c>
      <c r="E120">
        <v>392</v>
      </c>
      <c r="F120" s="13">
        <f t="shared" si="6"/>
        <v>444.28539161222068</v>
      </c>
      <c r="G120" s="13">
        <f t="shared" si="7"/>
        <v>-10.30324158343422</v>
      </c>
      <c r="H120" s="13">
        <f t="shared" si="8"/>
        <v>-128.30299660845128</v>
      </c>
      <c r="I120" s="13">
        <f t="shared" si="9"/>
        <v>297.23275286519845</v>
      </c>
      <c r="J120" s="13">
        <f t="shared" si="10"/>
        <v>94.767247134801551</v>
      </c>
      <c r="K120" s="13">
        <f t="shared" si="11"/>
        <v>94.767247134801551</v>
      </c>
    </row>
    <row r="121" spans="2:11" x14ac:dyDescent="0.3">
      <c r="B121" s="14">
        <f t="shared" si="5"/>
        <v>115</v>
      </c>
      <c r="C121" s="14">
        <v>3</v>
      </c>
      <c r="D121" s="12">
        <v>9</v>
      </c>
      <c r="E121">
        <v>615</v>
      </c>
      <c r="F121" s="13">
        <f t="shared" si="6"/>
        <v>532.58466287540159</v>
      </c>
      <c r="G121" s="13">
        <f t="shared" si="7"/>
        <v>9.4172609858888077</v>
      </c>
      <c r="H121" s="13">
        <f t="shared" si="8"/>
        <v>-124.64993985329338</v>
      </c>
      <c r="I121" s="13">
        <f t="shared" si="9"/>
        <v>394.34473101045347</v>
      </c>
      <c r="J121" s="13">
        <f t="shared" si="10"/>
        <v>220.65526898954653</v>
      </c>
      <c r="K121" s="13">
        <f t="shared" si="11"/>
        <v>220.65526898954653</v>
      </c>
    </row>
    <row r="122" spans="2:11" x14ac:dyDescent="0.3">
      <c r="B122" s="14">
        <f t="shared" si="5"/>
        <v>116</v>
      </c>
      <c r="C122" s="14">
        <v>3</v>
      </c>
      <c r="D122" s="12">
        <v>10</v>
      </c>
      <c r="E122">
        <v>660</v>
      </c>
      <c r="F122" s="13">
        <f t="shared" si="6"/>
        <v>588.63918010568977</v>
      </c>
      <c r="G122" s="13">
        <f t="shared" si="7"/>
        <v>18.744712234768684</v>
      </c>
      <c r="H122" s="13">
        <f t="shared" si="8"/>
        <v>-26.577418218928667</v>
      </c>
      <c r="I122" s="13">
        <f t="shared" si="9"/>
        <v>569.9244476645033</v>
      </c>
      <c r="J122" s="13">
        <f t="shared" si="10"/>
        <v>90.075552335496695</v>
      </c>
      <c r="K122" s="13">
        <f t="shared" si="11"/>
        <v>90.075552335496695</v>
      </c>
    </row>
    <row r="123" spans="2:11" x14ac:dyDescent="0.3">
      <c r="B123" s="14">
        <f t="shared" si="5"/>
        <v>117</v>
      </c>
      <c r="C123" s="14">
        <v>3</v>
      </c>
      <c r="D123" s="12">
        <v>11</v>
      </c>
      <c r="E123">
        <v>435</v>
      </c>
      <c r="F123" s="13">
        <f t="shared" si="6"/>
        <v>352.22962884474339</v>
      </c>
      <c r="G123" s="13">
        <f t="shared" si="7"/>
        <v>-32.286140464374327</v>
      </c>
      <c r="H123" s="13">
        <f t="shared" si="8"/>
        <v>618.5943244962582</v>
      </c>
      <c r="I123" s="13">
        <f t="shared" si="9"/>
        <v>998.07380769229394</v>
      </c>
      <c r="J123" s="13">
        <f t="shared" si="10"/>
        <v>-563.07380769229394</v>
      </c>
      <c r="K123" s="13">
        <f t="shared" si="11"/>
        <v>563.07380769229394</v>
      </c>
    </row>
    <row r="124" spans="2:11" x14ac:dyDescent="0.3">
      <c r="B124" s="14">
        <f t="shared" si="5"/>
        <v>118</v>
      </c>
      <c r="C124" s="14">
        <v>3</v>
      </c>
      <c r="D124" s="12">
        <v>12</v>
      </c>
      <c r="E124">
        <v>519</v>
      </c>
      <c r="F124" s="13">
        <f t="shared" ref="F124:F144" si="12">Alpha*(E124-H71)+(1-Alpha)*(F123+G123)</f>
        <v>305.16770930736897</v>
      </c>
      <c r="G124" s="13">
        <f t="shared" ref="G124:G144" si="13">Beta*(F124-F123)+(1-Beta)*G123</f>
        <v>-35.241296278974346</v>
      </c>
      <c r="H124" s="13">
        <f t="shared" ref="H124:H144" si="14">Gamma*(E124-F124)+(1-Gamma)*H71</f>
        <v>244.8614267459312</v>
      </c>
      <c r="I124" s="13">
        <f t="shared" si="9"/>
        <v>518.23552155802577</v>
      </c>
      <c r="J124" s="13">
        <f t="shared" si="10"/>
        <v>0.76447844197423365</v>
      </c>
      <c r="K124" s="13">
        <f t="shared" si="11"/>
        <v>0.76447844197423365</v>
      </c>
    </row>
    <row r="125" spans="2:11" x14ac:dyDescent="0.3">
      <c r="B125" s="14">
        <f t="shared" si="5"/>
        <v>119</v>
      </c>
      <c r="C125" s="14">
        <v>3</v>
      </c>
      <c r="D125" s="12">
        <v>13</v>
      </c>
      <c r="E125">
        <v>658</v>
      </c>
      <c r="F125" s="13">
        <f t="shared" si="12"/>
        <v>397.49664270333017</v>
      </c>
      <c r="G125" s="13">
        <f t="shared" si="13"/>
        <v>-9.7272503439872366</v>
      </c>
      <c r="H125" s="13">
        <f t="shared" si="14"/>
        <v>-7.394125020694986</v>
      </c>
      <c r="I125" s="13">
        <f t="shared" si="9"/>
        <v>350.6088804144963</v>
      </c>
      <c r="J125" s="13">
        <f t="shared" si="10"/>
        <v>307.3911195855037</v>
      </c>
      <c r="K125" s="13">
        <f t="shared" si="11"/>
        <v>307.3911195855037</v>
      </c>
    </row>
    <row r="126" spans="2:11" x14ac:dyDescent="0.3">
      <c r="B126" s="14">
        <f t="shared" si="5"/>
        <v>120</v>
      </c>
      <c r="C126" s="14">
        <v>3</v>
      </c>
      <c r="D126" s="12">
        <v>14</v>
      </c>
      <c r="E126">
        <v>367</v>
      </c>
      <c r="F126" s="13">
        <f t="shared" si="12"/>
        <v>332.41232724415539</v>
      </c>
      <c r="G126" s="13">
        <f t="shared" si="13"/>
        <v>-20.798663367024744</v>
      </c>
      <c r="H126" s="13">
        <f t="shared" si="14"/>
        <v>150.83750949773827</v>
      </c>
      <c r="I126" s="13">
        <f t="shared" si="9"/>
        <v>475.36782190174597</v>
      </c>
      <c r="J126" s="13">
        <f t="shared" si="10"/>
        <v>-108.36782190174597</v>
      </c>
      <c r="K126" s="13">
        <f t="shared" si="11"/>
        <v>108.36782190174597</v>
      </c>
    </row>
    <row r="127" spans="2:11" x14ac:dyDescent="0.3">
      <c r="B127" s="14">
        <f t="shared" si="5"/>
        <v>121</v>
      </c>
      <c r="C127" s="14">
        <v>3</v>
      </c>
      <c r="D127" s="12">
        <v>15</v>
      </c>
      <c r="E127">
        <v>756</v>
      </c>
      <c r="F127" s="13">
        <f t="shared" si="12"/>
        <v>442.18967938199114</v>
      </c>
      <c r="G127" s="13">
        <f t="shared" si="13"/>
        <v>5.316539733947355</v>
      </c>
      <c r="H127" s="13">
        <f t="shared" si="14"/>
        <v>39.600688057801619</v>
      </c>
      <c r="I127" s="13">
        <f t="shared" si="9"/>
        <v>456.63917022260597</v>
      </c>
      <c r="J127" s="13">
        <f t="shared" si="10"/>
        <v>299.36082977739403</v>
      </c>
      <c r="K127" s="13">
        <f t="shared" si="11"/>
        <v>299.36082977739403</v>
      </c>
    </row>
    <row r="128" spans="2:11" x14ac:dyDescent="0.3">
      <c r="B128" s="14">
        <f t="shared" si="5"/>
        <v>122</v>
      </c>
      <c r="C128" s="14">
        <v>3</v>
      </c>
      <c r="D128" s="12">
        <v>16</v>
      </c>
      <c r="E128">
        <v>877</v>
      </c>
      <c r="F128" s="13">
        <f t="shared" si="12"/>
        <v>606.70118254637407</v>
      </c>
      <c r="G128" s="13">
        <f t="shared" si="13"/>
        <v>37.155532420034476</v>
      </c>
      <c r="H128" s="13">
        <f t="shared" si="14"/>
        <v>-64.010605750288789</v>
      </c>
      <c r="I128" s="13">
        <f t="shared" si="9"/>
        <v>542.70061774901808</v>
      </c>
      <c r="J128" s="13">
        <f t="shared" si="10"/>
        <v>334.29938225098192</v>
      </c>
      <c r="K128" s="13">
        <f t="shared" si="11"/>
        <v>334.29938225098192</v>
      </c>
    </row>
    <row r="129" spans="2:11" x14ac:dyDescent="0.3">
      <c r="B129" s="14">
        <f t="shared" si="5"/>
        <v>123</v>
      </c>
      <c r="C129" s="14">
        <v>3</v>
      </c>
      <c r="D129" s="12">
        <v>17</v>
      </c>
      <c r="E129">
        <v>1316</v>
      </c>
      <c r="F129" s="13">
        <f t="shared" si="12"/>
        <v>886.6492879643705</v>
      </c>
      <c r="G129" s="13">
        <f t="shared" si="13"/>
        <v>85.714047019626875</v>
      </c>
      <c r="H129" s="13">
        <f t="shared" si="14"/>
        <v>-80.513691260090724</v>
      </c>
      <c r="I129" s="13">
        <f t="shared" si="9"/>
        <v>835.19804335771551</v>
      </c>
      <c r="J129" s="13">
        <f t="shared" si="10"/>
        <v>480.80195664228449</v>
      </c>
      <c r="K129" s="13">
        <f t="shared" si="11"/>
        <v>480.80195664228449</v>
      </c>
    </row>
    <row r="130" spans="2:11" x14ac:dyDescent="0.3">
      <c r="B130" s="14">
        <f t="shared" si="5"/>
        <v>124</v>
      </c>
      <c r="C130" s="14">
        <v>3</v>
      </c>
      <c r="D130" s="12">
        <v>18</v>
      </c>
      <c r="E130">
        <v>928</v>
      </c>
      <c r="F130" s="13">
        <f t="shared" si="12"/>
        <v>945.06174547780506</v>
      </c>
      <c r="G130" s="13">
        <f t="shared" si="13"/>
        <v>80.253729118388421</v>
      </c>
      <c r="H130" s="13">
        <f t="shared" si="14"/>
        <v>40.271592485198546</v>
      </c>
      <c r="I130" s="13">
        <f t="shared" si="9"/>
        <v>1071.9574379661703</v>
      </c>
      <c r="J130" s="13">
        <f t="shared" si="10"/>
        <v>-143.95743796617035</v>
      </c>
      <c r="K130" s="13">
        <f t="shared" si="11"/>
        <v>143.95743796617035</v>
      </c>
    </row>
    <row r="131" spans="2:11" x14ac:dyDescent="0.3">
      <c r="B131" s="14">
        <f t="shared" si="5"/>
        <v>125</v>
      </c>
      <c r="C131" s="14">
        <v>3</v>
      </c>
      <c r="D131" s="12">
        <v>19</v>
      </c>
      <c r="E131">
        <v>1342</v>
      </c>
      <c r="F131" s="13">
        <f t="shared" si="12"/>
        <v>1096.6081429223159</v>
      </c>
      <c r="G131" s="13">
        <f t="shared" si="13"/>
        <v>94.512262783612897</v>
      </c>
      <c r="H131" s="13">
        <f t="shared" si="14"/>
        <v>95.677253592826716</v>
      </c>
      <c r="I131" s="13">
        <f t="shared" si="9"/>
        <v>1270.1627033559935</v>
      </c>
      <c r="J131" s="13">
        <f t="shared" si="10"/>
        <v>71.837296644006528</v>
      </c>
      <c r="K131" s="13">
        <f t="shared" si="11"/>
        <v>71.837296644006528</v>
      </c>
    </row>
    <row r="132" spans="2:11" x14ac:dyDescent="0.3">
      <c r="B132" s="14">
        <f t="shared" si="5"/>
        <v>126</v>
      </c>
      <c r="C132" s="14">
        <v>3</v>
      </c>
      <c r="D132" s="12">
        <v>20</v>
      </c>
      <c r="E132">
        <v>1116</v>
      </c>
      <c r="F132" s="13">
        <f t="shared" si="12"/>
        <v>1148.8581537825416</v>
      </c>
      <c r="G132" s="13">
        <f t="shared" si="13"/>
        <v>86.059812398935463</v>
      </c>
      <c r="H132" s="13">
        <f t="shared" si="14"/>
        <v>55.892575256571213</v>
      </c>
      <c r="I132" s="13">
        <f t="shared" si="9"/>
        <v>1300.6717335535054</v>
      </c>
      <c r="J132" s="13">
        <f t="shared" si="10"/>
        <v>-184.67173355350542</v>
      </c>
      <c r="K132" s="13">
        <f t="shared" si="11"/>
        <v>184.67173355350542</v>
      </c>
    </row>
    <row r="133" spans="2:11" x14ac:dyDescent="0.3">
      <c r="B133" s="14">
        <f t="shared" si="5"/>
        <v>127</v>
      </c>
      <c r="C133" s="14">
        <v>3</v>
      </c>
      <c r="D133" s="12">
        <v>21</v>
      </c>
      <c r="E133">
        <v>500</v>
      </c>
      <c r="F133" s="13">
        <f t="shared" si="12"/>
        <v>999.06747321103808</v>
      </c>
      <c r="G133" s="13">
        <f t="shared" si="13"/>
        <v>38.889713804847659</v>
      </c>
      <c r="H133" s="13">
        <f t="shared" si="14"/>
        <v>-3.7814379731159136</v>
      </c>
      <c r="I133" s="13">
        <f t="shared" si="9"/>
        <v>1089.2075307358723</v>
      </c>
      <c r="J133" s="13">
        <f t="shared" si="10"/>
        <v>-589.2075307358723</v>
      </c>
      <c r="K133" s="13">
        <f t="shared" si="11"/>
        <v>589.2075307358723</v>
      </c>
    </row>
    <row r="134" spans="2:11" x14ac:dyDescent="0.3">
      <c r="B134" s="14">
        <f t="shared" si="5"/>
        <v>128</v>
      </c>
      <c r="C134" s="14">
        <v>3</v>
      </c>
      <c r="D134" s="12">
        <v>22</v>
      </c>
      <c r="E134">
        <v>1211</v>
      </c>
      <c r="F134" s="13">
        <f t="shared" si="12"/>
        <v>1133.2480208735408</v>
      </c>
      <c r="G134" s="13">
        <f t="shared" si="13"/>
        <v>57.947880576378672</v>
      </c>
      <c r="H134" s="13">
        <f t="shared" si="14"/>
        <v>-122.35877197461659</v>
      </c>
      <c r="I134" s="13">
        <f t="shared" si="9"/>
        <v>1046.6026015751831</v>
      </c>
      <c r="J134" s="13">
        <f t="shared" si="10"/>
        <v>164.39739842481686</v>
      </c>
      <c r="K134" s="13">
        <f t="shared" si="11"/>
        <v>164.39739842481686</v>
      </c>
    </row>
    <row r="135" spans="2:11" x14ac:dyDescent="0.3">
      <c r="B135" s="14">
        <f t="shared" si="5"/>
        <v>129</v>
      </c>
      <c r="C135" s="14">
        <v>3</v>
      </c>
      <c r="D135" s="12">
        <v>23</v>
      </c>
      <c r="E135">
        <v>1445</v>
      </c>
      <c r="F135" s="13">
        <f t="shared" si="12"/>
        <v>1049.5384746590391</v>
      </c>
      <c r="G135" s="13">
        <f t="shared" si="13"/>
        <v>29.616395218202609</v>
      </c>
      <c r="H135" s="13">
        <f t="shared" si="14"/>
        <v>692.94212160180916</v>
      </c>
      <c r="I135" s="13">
        <f t="shared" si="9"/>
        <v>1805.1503910635895</v>
      </c>
      <c r="J135" s="13">
        <f t="shared" si="10"/>
        <v>-360.1503910635895</v>
      </c>
      <c r="K135" s="13">
        <f t="shared" si="11"/>
        <v>360.1503910635895</v>
      </c>
    </row>
    <row r="136" spans="2:11" x14ac:dyDescent="0.3">
      <c r="B136" s="14">
        <f t="shared" ref="B136:B144" si="15">ROW(D136) - ROW($D$7) + 1</f>
        <v>130</v>
      </c>
      <c r="C136" s="14">
        <v>3</v>
      </c>
      <c r="D136" s="12">
        <v>24</v>
      </c>
      <c r="E136">
        <v>1833</v>
      </c>
      <c r="F136" s="13">
        <f t="shared" si="12"/>
        <v>1285.5438874412198</v>
      </c>
      <c r="G136" s="13">
        <f t="shared" si="13"/>
        <v>70.894198730998227</v>
      </c>
      <c r="H136" s="13">
        <f t="shared" si="14"/>
        <v>114.03917567442626</v>
      </c>
      <c r="I136" s="13">
        <f t="shared" si="9"/>
        <v>1422.3198244150494</v>
      </c>
      <c r="J136" s="13">
        <f t="shared" si="10"/>
        <v>410.68017558495058</v>
      </c>
      <c r="K136" s="13">
        <f t="shared" si="11"/>
        <v>410.68017558495058</v>
      </c>
    </row>
    <row r="137" spans="2:11" x14ac:dyDescent="0.3">
      <c r="B137" s="14">
        <f t="shared" si="15"/>
        <v>131</v>
      </c>
      <c r="C137" s="14">
        <v>3</v>
      </c>
      <c r="D137" s="12">
        <v>25</v>
      </c>
      <c r="E137">
        <v>2077</v>
      </c>
      <c r="F137" s="13">
        <f t="shared" si="12"/>
        <v>1627.5597724787408</v>
      </c>
      <c r="G137" s="13">
        <f t="shared" si="13"/>
        <v>125.11853599230278</v>
      </c>
      <c r="H137" s="13">
        <f t="shared" si="14"/>
        <v>-119.91531372243901</v>
      </c>
      <c r="I137" s="13">
        <f t="shared" si="9"/>
        <v>1569.5012679437493</v>
      </c>
      <c r="J137" s="13">
        <f t="shared" si="10"/>
        <v>507.49873205625067</v>
      </c>
      <c r="K137" s="13">
        <f t="shared" si="11"/>
        <v>507.49873205625067</v>
      </c>
    </row>
    <row r="138" spans="2:11" x14ac:dyDescent="0.3">
      <c r="B138" s="14">
        <f t="shared" si="15"/>
        <v>132</v>
      </c>
      <c r="C138" s="14">
        <v>3</v>
      </c>
      <c r="D138" s="12">
        <v>26</v>
      </c>
      <c r="E138">
        <v>831</v>
      </c>
      <c r="F138" s="13">
        <f t="shared" si="12"/>
        <v>1480.7299528246822</v>
      </c>
      <c r="G138" s="13">
        <f t="shared" si="13"/>
        <v>70.728864863030509</v>
      </c>
      <c r="H138" s="13">
        <f t="shared" si="14"/>
        <v>-78.638405967323337</v>
      </c>
      <c r="I138" s="13">
        <f t="shared" si="9"/>
        <v>1536.2750280378737</v>
      </c>
      <c r="J138" s="13">
        <f t="shared" si="10"/>
        <v>-705.27502803787365</v>
      </c>
      <c r="K138" s="13">
        <f t="shared" si="11"/>
        <v>705.27502803787365</v>
      </c>
    </row>
    <row r="139" spans="2:11" x14ac:dyDescent="0.3">
      <c r="B139" s="14">
        <f t="shared" si="15"/>
        <v>133</v>
      </c>
      <c r="C139" s="14">
        <v>3</v>
      </c>
      <c r="D139" s="12">
        <v>27</v>
      </c>
      <c r="E139">
        <v>1173</v>
      </c>
      <c r="F139" s="13">
        <f t="shared" si="12"/>
        <v>1343.7162863029162</v>
      </c>
      <c r="G139" s="13">
        <f t="shared" si="13"/>
        <v>29.180358586071208</v>
      </c>
      <c r="H139" s="13">
        <f t="shared" si="14"/>
        <v>265.54302960515656</v>
      </c>
      <c r="I139" s="13">
        <f t="shared" si="9"/>
        <v>1686.9129318172631</v>
      </c>
      <c r="J139" s="13">
        <f t="shared" si="10"/>
        <v>-513.91293181726314</v>
      </c>
      <c r="K139" s="13">
        <f t="shared" si="11"/>
        <v>513.91293181726314</v>
      </c>
    </row>
    <row r="140" spans="2:11" x14ac:dyDescent="0.3">
      <c r="B140" s="14">
        <f t="shared" si="15"/>
        <v>134</v>
      </c>
      <c r="C140" s="14">
        <v>3</v>
      </c>
      <c r="D140" s="12">
        <v>28</v>
      </c>
      <c r="E140">
        <v>1108</v>
      </c>
      <c r="F140" s="13">
        <f t="shared" si="12"/>
        <v>1341.5029103516415</v>
      </c>
      <c r="G140" s="13">
        <f t="shared" si="13"/>
        <v>22.901611678602038</v>
      </c>
      <c r="H140" s="13">
        <f t="shared" si="14"/>
        <v>-167.57606782321554</v>
      </c>
      <c r="I140" s="13">
        <f t="shared" si="9"/>
        <v>1204.1536589324087</v>
      </c>
      <c r="J140" s="13">
        <f t="shared" si="10"/>
        <v>-96.153658932408689</v>
      </c>
      <c r="K140" s="13">
        <f t="shared" si="11"/>
        <v>96.153658932408689</v>
      </c>
    </row>
    <row r="141" spans="2:11" x14ac:dyDescent="0.3">
      <c r="B141" s="14">
        <f t="shared" si="15"/>
        <v>135</v>
      </c>
      <c r="C141" s="14">
        <v>3</v>
      </c>
      <c r="D141" s="12">
        <v>29</v>
      </c>
      <c r="E141">
        <v>1309</v>
      </c>
      <c r="F141" s="13">
        <f t="shared" si="12"/>
        <v>1496.9398782447713</v>
      </c>
      <c r="G141" s="13">
        <f t="shared" si="13"/>
        <v>49.408682921507591</v>
      </c>
      <c r="H141" s="13">
        <f t="shared" si="14"/>
        <v>-466.26412629527999</v>
      </c>
      <c r="I141" s="13">
        <f t="shared" si="9"/>
        <v>1049.1595184209423</v>
      </c>
      <c r="J141" s="13">
        <f t="shared" si="10"/>
        <v>259.84048157905772</v>
      </c>
      <c r="K141" s="13">
        <f t="shared" si="11"/>
        <v>259.84048157905772</v>
      </c>
    </row>
    <row r="142" spans="2:11" x14ac:dyDescent="0.3">
      <c r="B142" s="14">
        <f t="shared" si="15"/>
        <v>136</v>
      </c>
      <c r="C142" s="14">
        <v>3</v>
      </c>
      <c r="D142" s="12">
        <v>30</v>
      </c>
      <c r="E142">
        <v>1102</v>
      </c>
      <c r="F142" s="13">
        <f t="shared" si="12"/>
        <v>1558.6641885210838</v>
      </c>
      <c r="G142" s="13">
        <f t="shared" si="13"/>
        <v>51.87180839246858</v>
      </c>
      <c r="H142" s="13">
        <f t="shared" si="14"/>
        <v>-482.52700596617404</v>
      </c>
      <c r="I142" s="13">
        <f t="shared" si="9"/>
        <v>1125.1353445645907</v>
      </c>
      <c r="J142" s="13">
        <f t="shared" si="10"/>
        <v>-23.135344564590696</v>
      </c>
      <c r="K142" s="13">
        <f t="shared" si="11"/>
        <v>23.135344564590696</v>
      </c>
    </row>
    <row r="143" spans="2:11" x14ac:dyDescent="0.3">
      <c r="B143" s="14">
        <f t="shared" si="15"/>
        <v>137</v>
      </c>
      <c r="C143" s="14">
        <v>3</v>
      </c>
      <c r="D143" s="12">
        <v>31</v>
      </c>
      <c r="E143">
        <v>893</v>
      </c>
      <c r="F143" s="13">
        <f t="shared" si="12"/>
        <v>1482.6834877431834</v>
      </c>
      <c r="G143" s="13">
        <f t="shared" si="13"/>
        <v>26.301306558394778</v>
      </c>
      <c r="H143" s="13">
        <f t="shared" si="14"/>
        <v>-321.19321848540892</v>
      </c>
      <c r="I143" s="13">
        <f t="shared" si="9"/>
        <v>1217.623827955922</v>
      </c>
      <c r="J143" s="13">
        <f t="shared" si="10"/>
        <v>-324.62382795592202</v>
      </c>
      <c r="K143" s="13">
        <f t="shared" si="11"/>
        <v>324.62382795592202</v>
      </c>
    </row>
    <row r="144" spans="2:11" x14ac:dyDescent="0.3">
      <c r="B144" s="15">
        <f t="shared" si="15"/>
        <v>138</v>
      </c>
      <c r="C144" s="15">
        <v>3</v>
      </c>
      <c r="D144" s="16">
        <v>32</v>
      </c>
      <c r="E144" s="17">
        <v>183</v>
      </c>
      <c r="F144" s="18">
        <f t="shared" si="12"/>
        <v>1167.4026823844138</v>
      </c>
      <c r="G144" s="18">
        <f t="shared" si="13"/>
        <v>-42.015115825038102</v>
      </c>
      <c r="H144" s="18">
        <f t="shared" si="14"/>
        <v>-267.08024735836881</v>
      </c>
      <c r="I144" s="18">
        <f t="shared" si="9"/>
        <v>938.00981198167858</v>
      </c>
      <c r="J144" s="18">
        <f t="shared" si="10"/>
        <v>-755.00981198167858</v>
      </c>
      <c r="K144" s="18">
        <f t="shared" si="11"/>
        <v>755.00981198167858</v>
      </c>
    </row>
    <row r="145" spans="2:11" x14ac:dyDescent="0.3">
      <c r="B145" s="14">
        <v>139</v>
      </c>
      <c r="C145" s="14">
        <v>3</v>
      </c>
      <c r="D145" s="22">
        <v>33</v>
      </c>
      <c r="F145" s="13"/>
      <c r="G145" s="13"/>
      <c r="H145" s="13"/>
      <c r="I145" s="19">
        <f>$F$144+$G$144*(B145-$B$144)+H92</f>
        <v>592.36449907881729</v>
      </c>
      <c r="J145" s="13"/>
      <c r="K145" s="13"/>
    </row>
    <row r="146" spans="2:11" x14ac:dyDescent="0.3">
      <c r="B146" s="14">
        <v>140</v>
      </c>
      <c r="C146" s="14">
        <v>3</v>
      </c>
      <c r="D146" s="22">
        <v>34</v>
      </c>
      <c r="F146" s="13"/>
      <c r="G146" s="13"/>
      <c r="H146" s="13"/>
      <c r="I146" s="19">
        <f t="shared" ref="I146:I147" si="16">$F$144+$G$144*(B146-$B$144)+H93</f>
        <v>1276.8528218555155</v>
      </c>
      <c r="J146" s="13"/>
      <c r="K146" s="13"/>
    </row>
    <row r="147" spans="2:11" x14ac:dyDescent="0.3">
      <c r="B147" s="14">
        <v>141</v>
      </c>
      <c r="C147" s="14">
        <v>3</v>
      </c>
      <c r="D147" s="22">
        <v>35</v>
      </c>
      <c r="F147" s="13"/>
      <c r="G147" s="13"/>
      <c r="H147" s="13"/>
      <c r="I147" s="19">
        <f t="shared" si="16"/>
        <v>742.95506436932783</v>
      </c>
      <c r="J147" s="13"/>
      <c r="K147" s="13"/>
    </row>
    <row r="148" spans="2:11" x14ac:dyDescent="0.3">
      <c r="B148" s="14"/>
      <c r="C148" s="14"/>
    </row>
    <row r="149" spans="2:11" x14ac:dyDescent="0.3">
      <c r="B149" s="14"/>
      <c r="C149" s="14"/>
    </row>
    <row r="150" spans="2:11" x14ac:dyDescent="0.3">
      <c r="B150" s="14"/>
      <c r="C150" s="14"/>
    </row>
    <row r="151" spans="2:11" x14ac:dyDescent="0.3">
      <c r="B151" s="14"/>
      <c r="C151" s="14"/>
    </row>
    <row r="152" spans="2:11" x14ac:dyDescent="0.3">
      <c r="B152" s="14"/>
      <c r="C152" s="14"/>
    </row>
    <row r="153" spans="2:11" x14ac:dyDescent="0.3">
      <c r="B153" s="14"/>
      <c r="C153" s="14"/>
    </row>
    <row r="154" spans="2:11" x14ac:dyDescent="0.3">
      <c r="B154" s="14"/>
      <c r="C154" s="14"/>
    </row>
    <row r="155" spans="2:11" x14ac:dyDescent="0.3">
      <c r="B155" s="14"/>
      <c r="C155" s="14"/>
    </row>
    <row r="156" spans="2:11" x14ac:dyDescent="0.3">
      <c r="B156" s="14"/>
      <c r="C156" s="14"/>
    </row>
    <row r="157" spans="2:11" x14ac:dyDescent="0.3">
      <c r="B157" s="14"/>
      <c r="C157" s="14"/>
    </row>
    <row r="158" spans="2:11" x14ac:dyDescent="0.3">
      <c r="B158" s="14"/>
      <c r="C158" s="14"/>
    </row>
    <row r="159" spans="2:11" x14ac:dyDescent="0.3">
      <c r="B159" s="14"/>
      <c r="C159" s="14"/>
    </row>
    <row r="160" spans="2:11" x14ac:dyDescent="0.3">
      <c r="B160" s="14"/>
      <c r="C160" s="14"/>
    </row>
    <row r="161" spans="2:3" x14ac:dyDescent="0.3">
      <c r="B161" s="14"/>
      <c r="C161" s="14"/>
    </row>
    <row r="162" spans="2:3" x14ac:dyDescent="0.3">
      <c r="B162" s="14"/>
      <c r="C162" s="14"/>
    </row>
    <row r="163" spans="2:3" x14ac:dyDescent="0.3">
      <c r="B163" s="14"/>
      <c r="C163" s="14"/>
    </row>
    <row r="164" spans="2:3" x14ac:dyDescent="0.3">
      <c r="B164" s="14"/>
      <c r="C164" s="14"/>
    </row>
    <row r="165" spans="2:3" x14ac:dyDescent="0.3">
      <c r="B165" s="14"/>
      <c r="C165" s="14"/>
    </row>
    <row r="166" spans="2:3" x14ac:dyDescent="0.3">
      <c r="B166" s="14"/>
      <c r="C166" s="14"/>
    </row>
    <row r="167" spans="2:3" x14ac:dyDescent="0.3">
      <c r="B167" s="14"/>
      <c r="C167" s="14"/>
    </row>
    <row r="168" spans="2:3" x14ac:dyDescent="0.3">
      <c r="B168" s="14"/>
      <c r="C168" s="14"/>
    </row>
    <row r="169" spans="2:3" x14ac:dyDescent="0.3">
      <c r="B169" s="14"/>
      <c r="C169" s="14"/>
    </row>
    <row r="170" spans="2:3" x14ac:dyDescent="0.3">
      <c r="B170" s="14"/>
      <c r="C170" s="14"/>
    </row>
    <row r="171" spans="2:3" x14ac:dyDescent="0.3">
      <c r="B171" s="14"/>
      <c r="C171" s="14"/>
    </row>
    <row r="172" spans="2:3" x14ac:dyDescent="0.3">
      <c r="B172" s="14"/>
      <c r="C172" s="14"/>
    </row>
    <row r="173" spans="2:3" x14ac:dyDescent="0.3">
      <c r="B173" s="14"/>
      <c r="C173" s="14"/>
    </row>
    <row r="174" spans="2:3" x14ac:dyDescent="0.3">
      <c r="B174" s="14"/>
      <c r="C174" s="14"/>
    </row>
    <row r="175" spans="2:3" x14ac:dyDescent="0.3">
      <c r="B175" s="14"/>
      <c r="C175" s="14"/>
    </row>
    <row r="176" spans="2:3" x14ac:dyDescent="0.3">
      <c r="B176" s="14"/>
      <c r="C176" s="14"/>
    </row>
    <row r="177" spans="2:3" x14ac:dyDescent="0.3">
      <c r="B177" s="14"/>
      <c r="C177" s="14"/>
    </row>
    <row r="178" spans="2:3" x14ac:dyDescent="0.3">
      <c r="B178" s="14"/>
      <c r="C178" s="14"/>
    </row>
    <row r="179" spans="2:3" x14ac:dyDescent="0.3">
      <c r="B179" s="14"/>
      <c r="C179" s="14"/>
    </row>
    <row r="180" spans="2:3" x14ac:dyDescent="0.3">
      <c r="B180" s="14"/>
      <c r="C180" s="14"/>
    </row>
    <row r="181" spans="2:3" x14ac:dyDescent="0.3">
      <c r="B181" s="14"/>
      <c r="C181" s="14"/>
    </row>
    <row r="182" spans="2:3" x14ac:dyDescent="0.3">
      <c r="B182" s="14"/>
      <c r="C182" s="14"/>
    </row>
    <row r="183" spans="2:3" x14ac:dyDescent="0.3">
      <c r="B183" s="14"/>
      <c r="C183" s="14"/>
    </row>
    <row r="184" spans="2:3" x14ac:dyDescent="0.3">
      <c r="B184" s="14"/>
      <c r="C184" s="14"/>
    </row>
    <row r="185" spans="2:3" x14ac:dyDescent="0.3">
      <c r="B185" s="14"/>
      <c r="C185" s="14"/>
    </row>
    <row r="186" spans="2:3" x14ac:dyDescent="0.3">
      <c r="B186" s="14"/>
      <c r="C186" s="14"/>
    </row>
    <row r="187" spans="2:3" x14ac:dyDescent="0.3">
      <c r="B187" s="14"/>
      <c r="C187" s="14"/>
    </row>
    <row r="188" spans="2:3" x14ac:dyDescent="0.3">
      <c r="B188" s="14"/>
      <c r="C188" s="14"/>
    </row>
    <row r="189" spans="2:3" x14ac:dyDescent="0.3">
      <c r="B189" s="14"/>
      <c r="C189" s="14"/>
    </row>
    <row r="190" spans="2:3" x14ac:dyDescent="0.3">
      <c r="B190" s="14"/>
      <c r="C190" s="14"/>
    </row>
    <row r="191" spans="2:3" x14ac:dyDescent="0.3">
      <c r="B191" s="14"/>
      <c r="C191" s="14"/>
    </row>
    <row r="192" spans="2:3" x14ac:dyDescent="0.3">
      <c r="B192" s="14"/>
      <c r="C192" s="14"/>
    </row>
    <row r="193" spans="2:3" x14ac:dyDescent="0.3">
      <c r="B193" s="14"/>
      <c r="C193" s="14"/>
    </row>
    <row r="194" spans="2:3" x14ac:dyDescent="0.3">
      <c r="B194" s="14"/>
      <c r="C194" s="14"/>
    </row>
    <row r="195" spans="2:3" x14ac:dyDescent="0.3">
      <c r="B195" s="14"/>
      <c r="C195" s="14"/>
    </row>
    <row r="196" spans="2:3" x14ac:dyDescent="0.3">
      <c r="B196" s="14"/>
      <c r="C196" s="14"/>
    </row>
    <row r="197" spans="2:3" x14ac:dyDescent="0.3">
      <c r="B197" s="14"/>
      <c r="C197" s="14"/>
    </row>
    <row r="198" spans="2:3" x14ac:dyDescent="0.3">
      <c r="B198" s="14"/>
      <c r="C198" s="14"/>
    </row>
    <row r="199" spans="2:3" x14ac:dyDescent="0.3">
      <c r="B199" s="14"/>
      <c r="C199" s="14"/>
    </row>
    <row r="200" spans="2:3" x14ac:dyDescent="0.3">
      <c r="B200" s="14"/>
      <c r="C200" s="14"/>
    </row>
    <row r="201" spans="2:3" x14ac:dyDescent="0.3">
      <c r="B201" s="14"/>
      <c r="C201" s="14"/>
    </row>
    <row r="202" spans="2:3" x14ac:dyDescent="0.3">
      <c r="B202" s="14"/>
      <c r="C202" s="14"/>
    </row>
    <row r="203" spans="2:3" x14ac:dyDescent="0.3">
      <c r="B203" s="14"/>
      <c r="C203" s="14"/>
    </row>
    <row r="204" spans="2:3" x14ac:dyDescent="0.3">
      <c r="B204" s="14"/>
      <c r="C204" s="14"/>
    </row>
    <row r="205" spans="2:3" x14ac:dyDescent="0.3">
      <c r="B205" s="14"/>
      <c r="C205" s="14"/>
    </row>
    <row r="206" spans="2:3" x14ac:dyDescent="0.3">
      <c r="B206" s="14"/>
      <c r="C206" s="14"/>
    </row>
    <row r="207" spans="2:3" x14ac:dyDescent="0.3">
      <c r="B207" s="14"/>
      <c r="C207" s="14"/>
    </row>
    <row r="208" spans="2:3" x14ac:dyDescent="0.3">
      <c r="B208" s="14"/>
      <c r="C208" s="14"/>
    </row>
    <row r="209" spans="2:3" x14ac:dyDescent="0.3">
      <c r="B209" s="14"/>
      <c r="C209" s="14"/>
    </row>
    <row r="210" spans="2:3" x14ac:dyDescent="0.3">
      <c r="B210" s="14"/>
      <c r="C210" s="14"/>
    </row>
    <row r="211" spans="2:3" x14ac:dyDescent="0.3">
      <c r="B211" s="14"/>
      <c r="C211" s="14"/>
    </row>
    <row r="212" spans="2:3" x14ac:dyDescent="0.3">
      <c r="B212" s="14"/>
      <c r="C212" s="14"/>
    </row>
    <row r="213" spans="2:3" x14ac:dyDescent="0.3">
      <c r="B213" s="14"/>
      <c r="C213" s="14"/>
    </row>
    <row r="214" spans="2:3" x14ac:dyDescent="0.3">
      <c r="B214" s="14"/>
      <c r="C214" s="14"/>
    </row>
    <row r="215" spans="2:3" x14ac:dyDescent="0.3">
      <c r="B215" s="14"/>
      <c r="C215" s="14"/>
    </row>
    <row r="216" spans="2:3" x14ac:dyDescent="0.3">
      <c r="B216" s="14"/>
      <c r="C216" s="14"/>
    </row>
    <row r="217" spans="2:3" x14ac:dyDescent="0.3">
      <c r="B217" s="14"/>
      <c r="C217" s="14"/>
    </row>
    <row r="218" spans="2:3" x14ac:dyDescent="0.3">
      <c r="B218" s="14"/>
      <c r="C218" s="14"/>
    </row>
    <row r="219" spans="2:3" x14ac:dyDescent="0.3">
      <c r="B219" s="14"/>
      <c r="C219" s="14"/>
    </row>
    <row r="220" spans="2:3" x14ac:dyDescent="0.3">
      <c r="B220" s="14"/>
      <c r="C220" s="14"/>
    </row>
    <row r="221" spans="2:3" x14ac:dyDescent="0.3">
      <c r="B221" s="14"/>
      <c r="C221" s="14"/>
    </row>
    <row r="222" spans="2:3" x14ac:dyDescent="0.3">
      <c r="B222" s="14"/>
      <c r="C222" s="14"/>
    </row>
    <row r="223" spans="2:3" x14ac:dyDescent="0.3">
      <c r="B223" s="14"/>
      <c r="C223" s="14"/>
    </row>
    <row r="224" spans="2:3" x14ac:dyDescent="0.3">
      <c r="B224" s="14"/>
      <c r="C224" s="14"/>
    </row>
    <row r="225" spans="2:3" x14ac:dyDescent="0.3">
      <c r="B225" s="14"/>
      <c r="C225" s="14"/>
    </row>
    <row r="226" spans="2:3" x14ac:dyDescent="0.3">
      <c r="B226" s="14"/>
      <c r="C226" s="14"/>
    </row>
    <row r="227" spans="2:3" x14ac:dyDescent="0.3">
      <c r="B227" s="14"/>
      <c r="C227" s="14"/>
    </row>
    <row r="228" spans="2:3" x14ac:dyDescent="0.3">
      <c r="B228" s="14"/>
      <c r="C228" s="14"/>
    </row>
    <row r="229" spans="2:3" x14ac:dyDescent="0.3">
      <c r="B229" s="14"/>
      <c r="C229" s="14"/>
    </row>
    <row r="230" spans="2:3" x14ac:dyDescent="0.3">
      <c r="B230" s="14"/>
      <c r="C230" s="14"/>
    </row>
    <row r="231" spans="2:3" x14ac:dyDescent="0.3">
      <c r="B231" s="14"/>
      <c r="C231" s="14"/>
    </row>
    <row r="232" spans="2:3" x14ac:dyDescent="0.3">
      <c r="B232" s="14"/>
      <c r="C232" s="14"/>
    </row>
    <row r="233" spans="2:3" x14ac:dyDescent="0.3">
      <c r="B233" s="14"/>
      <c r="C233" s="14"/>
    </row>
    <row r="234" spans="2:3" x14ac:dyDescent="0.3">
      <c r="B234" s="14"/>
      <c r="C234" s="14"/>
    </row>
    <row r="235" spans="2:3" x14ac:dyDescent="0.3">
      <c r="B235" s="14"/>
      <c r="C235" s="14"/>
    </row>
    <row r="236" spans="2:3" x14ac:dyDescent="0.3">
      <c r="B236" s="14"/>
      <c r="C236" s="14"/>
    </row>
    <row r="237" spans="2:3" x14ac:dyDescent="0.3">
      <c r="B237" s="14"/>
      <c r="C237" s="14"/>
    </row>
    <row r="238" spans="2:3" x14ac:dyDescent="0.3">
      <c r="B238" s="14"/>
      <c r="C238" s="14"/>
    </row>
    <row r="239" spans="2:3" x14ac:dyDescent="0.3">
      <c r="B239" s="14"/>
      <c r="C239" s="14"/>
    </row>
    <row r="240" spans="2:3" x14ac:dyDescent="0.3">
      <c r="B240" s="14"/>
      <c r="C240" s="14"/>
    </row>
    <row r="241" spans="2:3" x14ac:dyDescent="0.3">
      <c r="B241" s="14"/>
      <c r="C241" s="14"/>
    </row>
    <row r="242" spans="2:3" x14ac:dyDescent="0.3">
      <c r="B242" s="14"/>
      <c r="C242" s="14"/>
    </row>
    <row r="243" spans="2:3" x14ac:dyDescent="0.3">
      <c r="B243" s="14"/>
      <c r="C243" s="14"/>
    </row>
    <row r="244" spans="2:3" x14ac:dyDescent="0.3">
      <c r="B244" s="14"/>
      <c r="C244" s="14"/>
    </row>
    <row r="245" spans="2:3" x14ac:dyDescent="0.3">
      <c r="B245" s="14"/>
      <c r="C245" s="14"/>
    </row>
    <row r="246" spans="2:3" x14ac:dyDescent="0.3">
      <c r="B246" s="14"/>
      <c r="C246" s="14"/>
    </row>
    <row r="247" spans="2:3" x14ac:dyDescent="0.3">
      <c r="B247" s="14"/>
      <c r="C247" s="14"/>
    </row>
    <row r="248" spans="2:3" x14ac:dyDescent="0.3">
      <c r="B248" s="14"/>
      <c r="C248" s="14"/>
    </row>
    <row r="249" spans="2:3" x14ac:dyDescent="0.3">
      <c r="B249" s="14"/>
      <c r="C249" s="14"/>
    </row>
    <row r="250" spans="2:3" x14ac:dyDescent="0.3">
      <c r="B250" s="14"/>
      <c r="C250" s="14"/>
    </row>
    <row r="251" spans="2:3" x14ac:dyDescent="0.3">
      <c r="B251" s="14"/>
      <c r="C251" s="14"/>
    </row>
    <row r="252" spans="2:3" x14ac:dyDescent="0.3">
      <c r="B252" s="14"/>
      <c r="C252" s="14"/>
    </row>
    <row r="253" spans="2:3" x14ac:dyDescent="0.3">
      <c r="B253" s="14"/>
      <c r="C253" s="14"/>
    </row>
    <row r="254" spans="2:3" x14ac:dyDescent="0.3">
      <c r="B254" s="14"/>
      <c r="C254" s="14"/>
    </row>
    <row r="255" spans="2:3" x14ac:dyDescent="0.3">
      <c r="B255" s="14"/>
      <c r="C255" s="14"/>
    </row>
    <row r="256" spans="2:3" x14ac:dyDescent="0.3">
      <c r="B256" s="14"/>
      <c r="C256" s="14"/>
    </row>
    <row r="257" spans="2:3" x14ac:dyDescent="0.3">
      <c r="B257" s="14"/>
      <c r="C257" s="14"/>
    </row>
    <row r="258" spans="2:3" x14ac:dyDescent="0.3">
      <c r="B258" s="14"/>
      <c r="C258" s="14"/>
    </row>
    <row r="259" spans="2:3" x14ac:dyDescent="0.3">
      <c r="B259" s="14"/>
      <c r="C259" s="14"/>
    </row>
    <row r="260" spans="2:3" x14ac:dyDescent="0.3">
      <c r="B260" s="14"/>
      <c r="C260" s="14"/>
    </row>
    <row r="261" spans="2:3" x14ac:dyDescent="0.3">
      <c r="B261" s="14"/>
      <c r="C261" s="14"/>
    </row>
    <row r="262" spans="2:3" x14ac:dyDescent="0.3">
      <c r="B262" s="14"/>
      <c r="C262" s="14"/>
    </row>
    <row r="263" spans="2:3" x14ac:dyDescent="0.3">
      <c r="B263" s="14"/>
      <c r="C263" s="14"/>
    </row>
    <row r="264" spans="2:3" x14ac:dyDescent="0.3">
      <c r="B264" s="14"/>
      <c r="C264" s="14"/>
    </row>
    <row r="265" spans="2:3" x14ac:dyDescent="0.3">
      <c r="B265" s="14"/>
      <c r="C265" s="14"/>
    </row>
    <row r="266" spans="2:3" x14ac:dyDescent="0.3">
      <c r="B266" s="14"/>
      <c r="C266" s="14"/>
    </row>
    <row r="267" spans="2:3" x14ac:dyDescent="0.3">
      <c r="B267" s="14"/>
      <c r="C267" s="14"/>
    </row>
    <row r="268" spans="2:3" x14ac:dyDescent="0.3">
      <c r="B268" s="14"/>
      <c r="C268" s="14"/>
    </row>
    <row r="269" spans="2:3" x14ac:dyDescent="0.3">
      <c r="B269" s="14"/>
      <c r="C269" s="14"/>
    </row>
    <row r="270" spans="2:3" x14ac:dyDescent="0.3">
      <c r="B270" s="14"/>
      <c r="C270" s="14"/>
    </row>
    <row r="271" spans="2:3" x14ac:dyDescent="0.3">
      <c r="B271" s="14"/>
      <c r="C271" s="14"/>
    </row>
    <row r="272" spans="2:3" x14ac:dyDescent="0.3">
      <c r="B272" s="14"/>
      <c r="C272" s="14"/>
    </row>
    <row r="273" spans="2:3" x14ac:dyDescent="0.3">
      <c r="B273" s="14"/>
      <c r="C273" s="14"/>
    </row>
    <row r="274" spans="2:3" x14ac:dyDescent="0.3">
      <c r="B274" s="14"/>
      <c r="C274" s="14"/>
    </row>
    <row r="275" spans="2:3" x14ac:dyDescent="0.3">
      <c r="B275" s="14"/>
      <c r="C275" s="14"/>
    </row>
    <row r="276" spans="2:3" x14ac:dyDescent="0.3">
      <c r="B276" s="14"/>
      <c r="C276" s="14"/>
    </row>
    <row r="277" spans="2:3" x14ac:dyDescent="0.3">
      <c r="B277" s="14"/>
      <c r="C277" s="14"/>
    </row>
    <row r="278" spans="2:3" x14ac:dyDescent="0.3">
      <c r="B278" s="14"/>
      <c r="C278" s="14"/>
    </row>
    <row r="279" spans="2:3" x14ac:dyDescent="0.3">
      <c r="B279" s="14"/>
      <c r="C279" s="14"/>
    </row>
    <row r="280" spans="2:3" x14ac:dyDescent="0.3">
      <c r="B280" s="14"/>
      <c r="C280" s="14"/>
    </row>
    <row r="281" spans="2:3" x14ac:dyDescent="0.3">
      <c r="B281" s="14"/>
      <c r="C281" s="14"/>
    </row>
    <row r="282" spans="2:3" x14ac:dyDescent="0.3">
      <c r="B282" s="14"/>
      <c r="C282" s="14"/>
    </row>
    <row r="283" spans="2:3" x14ac:dyDescent="0.3">
      <c r="B283" s="14"/>
      <c r="C283" s="14"/>
    </row>
    <row r="284" spans="2:3" x14ac:dyDescent="0.3">
      <c r="B284" s="14"/>
      <c r="C284" s="14"/>
    </row>
    <row r="285" spans="2:3" x14ac:dyDescent="0.3">
      <c r="B285" s="14"/>
      <c r="C285" s="14"/>
    </row>
    <row r="286" spans="2:3" x14ac:dyDescent="0.3">
      <c r="B286" s="14"/>
      <c r="C286" s="14"/>
    </row>
    <row r="287" spans="2:3" x14ac:dyDescent="0.3">
      <c r="B287" s="14"/>
      <c r="C287" s="14"/>
    </row>
    <row r="288" spans="2:3" x14ac:dyDescent="0.3">
      <c r="B288" s="14"/>
      <c r="C288" s="14"/>
    </row>
    <row r="289" spans="2:3" x14ac:dyDescent="0.3">
      <c r="B289" s="14"/>
      <c r="C289" s="14"/>
    </row>
    <row r="290" spans="2:3" x14ac:dyDescent="0.3">
      <c r="B290" s="14"/>
      <c r="C290" s="14"/>
    </row>
    <row r="291" spans="2:3" x14ac:dyDescent="0.3">
      <c r="B291" s="14"/>
      <c r="C291" s="14"/>
    </row>
    <row r="292" spans="2:3" x14ac:dyDescent="0.3">
      <c r="B292" s="14"/>
      <c r="C292" s="14"/>
    </row>
    <row r="293" spans="2:3" x14ac:dyDescent="0.3">
      <c r="B293" s="14"/>
      <c r="C293" s="14"/>
    </row>
    <row r="294" spans="2:3" x14ac:dyDescent="0.3">
      <c r="B294" s="14"/>
      <c r="C294" s="14"/>
    </row>
    <row r="295" spans="2:3" x14ac:dyDescent="0.3">
      <c r="B295" s="14"/>
      <c r="C295" s="14"/>
    </row>
    <row r="296" spans="2:3" x14ac:dyDescent="0.3">
      <c r="B296" s="14"/>
      <c r="C296" s="14"/>
    </row>
    <row r="297" spans="2:3" x14ac:dyDescent="0.3">
      <c r="B297" s="14"/>
      <c r="C297" s="14"/>
    </row>
    <row r="298" spans="2:3" x14ac:dyDescent="0.3">
      <c r="B298" s="14"/>
      <c r="C298" s="14"/>
    </row>
    <row r="299" spans="2:3" x14ac:dyDescent="0.3">
      <c r="B299" s="14"/>
      <c r="C299" s="14"/>
    </row>
    <row r="300" spans="2:3" x14ac:dyDescent="0.3">
      <c r="B300" s="14"/>
      <c r="C300" s="14"/>
    </row>
    <row r="301" spans="2:3" x14ac:dyDescent="0.3">
      <c r="B301" s="14"/>
      <c r="C301" s="14"/>
    </row>
    <row r="302" spans="2:3" x14ac:dyDescent="0.3">
      <c r="B302" s="14"/>
      <c r="C302" s="14"/>
    </row>
    <row r="303" spans="2:3" x14ac:dyDescent="0.3">
      <c r="B303" s="14"/>
      <c r="C303" s="14"/>
    </row>
    <row r="304" spans="2:3" x14ac:dyDescent="0.3">
      <c r="B304" s="14"/>
      <c r="C304" s="14"/>
    </row>
    <row r="305" spans="2:3" x14ac:dyDescent="0.3">
      <c r="B305" s="14"/>
      <c r="C305" s="14"/>
    </row>
    <row r="306" spans="2:3" x14ac:dyDescent="0.3">
      <c r="B306" s="14"/>
      <c r="C306" s="14"/>
    </row>
    <row r="307" spans="2:3" x14ac:dyDescent="0.3">
      <c r="B307" s="14"/>
      <c r="C307" s="14"/>
    </row>
    <row r="308" spans="2:3" x14ac:dyDescent="0.3">
      <c r="B308" s="14"/>
      <c r="C308" s="14"/>
    </row>
    <row r="309" spans="2:3" x14ac:dyDescent="0.3">
      <c r="B309" s="14"/>
      <c r="C309" s="14"/>
    </row>
    <row r="310" spans="2:3" x14ac:dyDescent="0.3">
      <c r="B310" s="14"/>
      <c r="C310" s="14"/>
    </row>
    <row r="311" spans="2:3" x14ac:dyDescent="0.3">
      <c r="B311" s="14"/>
      <c r="C311" s="14"/>
    </row>
    <row r="312" spans="2:3" x14ac:dyDescent="0.3">
      <c r="B312" s="14"/>
      <c r="C312" s="14"/>
    </row>
    <row r="313" spans="2:3" x14ac:dyDescent="0.3">
      <c r="B313" s="14"/>
      <c r="C313" s="14"/>
    </row>
    <row r="314" spans="2:3" x14ac:dyDescent="0.3">
      <c r="B314" s="14"/>
      <c r="C314" s="14"/>
    </row>
    <row r="315" spans="2:3" x14ac:dyDescent="0.3">
      <c r="B315" s="14"/>
      <c r="C315" s="14"/>
    </row>
    <row r="316" spans="2:3" x14ac:dyDescent="0.3">
      <c r="B316" s="14"/>
      <c r="C316" s="14"/>
    </row>
    <row r="317" spans="2:3" x14ac:dyDescent="0.3">
      <c r="B317" s="14"/>
      <c r="C317" s="14"/>
    </row>
    <row r="318" spans="2:3" x14ac:dyDescent="0.3">
      <c r="B318" s="14"/>
      <c r="C318" s="14"/>
    </row>
    <row r="319" spans="2:3" x14ac:dyDescent="0.3">
      <c r="B319" s="14"/>
      <c r="C319" s="14"/>
    </row>
    <row r="320" spans="2:3" x14ac:dyDescent="0.3">
      <c r="B320" s="14"/>
      <c r="C320" s="14"/>
    </row>
    <row r="321" spans="2:3" x14ac:dyDescent="0.3">
      <c r="B321" s="14"/>
      <c r="C321" s="14"/>
    </row>
    <row r="322" spans="2:3" x14ac:dyDescent="0.3">
      <c r="B322" s="14"/>
      <c r="C322" s="14"/>
    </row>
    <row r="323" spans="2:3" x14ac:dyDescent="0.3">
      <c r="B323" s="14"/>
      <c r="C323" s="14"/>
    </row>
    <row r="324" spans="2:3" x14ac:dyDescent="0.3">
      <c r="B324" s="14"/>
      <c r="C324" s="14"/>
    </row>
    <row r="325" spans="2:3" x14ac:dyDescent="0.3">
      <c r="B325" s="14"/>
      <c r="C325" s="14"/>
    </row>
    <row r="326" spans="2:3" x14ac:dyDescent="0.3">
      <c r="B326" s="14"/>
      <c r="C326" s="14"/>
    </row>
    <row r="327" spans="2:3" x14ac:dyDescent="0.3">
      <c r="B327" s="14"/>
      <c r="C327" s="14"/>
    </row>
    <row r="328" spans="2:3" x14ac:dyDescent="0.3">
      <c r="B328" s="14"/>
      <c r="C328" s="14"/>
    </row>
    <row r="329" spans="2:3" x14ac:dyDescent="0.3">
      <c r="B329" s="14"/>
      <c r="C329" s="14"/>
    </row>
    <row r="330" spans="2:3" x14ac:dyDescent="0.3">
      <c r="B330" s="14"/>
      <c r="C330" s="14"/>
    </row>
    <row r="331" spans="2:3" x14ac:dyDescent="0.3">
      <c r="B331" s="14"/>
      <c r="C331" s="14"/>
    </row>
    <row r="332" spans="2:3" x14ac:dyDescent="0.3">
      <c r="B332" s="14"/>
      <c r="C332" s="14"/>
    </row>
    <row r="333" spans="2:3" x14ac:dyDescent="0.3">
      <c r="B333" s="14"/>
      <c r="C333" s="14"/>
    </row>
    <row r="334" spans="2:3" x14ac:dyDescent="0.3">
      <c r="B334" s="14"/>
      <c r="C334" s="14"/>
    </row>
    <row r="335" spans="2:3" x14ac:dyDescent="0.3">
      <c r="B335" s="14"/>
      <c r="C335" s="14"/>
    </row>
    <row r="336" spans="2:3" x14ac:dyDescent="0.3">
      <c r="B336" s="14"/>
      <c r="C336" s="14"/>
    </row>
    <row r="337" spans="2:3" x14ac:dyDescent="0.3">
      <c r="B337" s="14"/>
      <c r="C337" s="14"/>
    </row>
    <row r="338" spans="2:3" x14ac:dyDescent="0.3">
      <c r="B338" s="14"/>
      <c r="C338" s="14"/>
    </row>
    <row r="339" spans="2:3" x14ac:dyDescent="0.3">
      <c r="B339" s="14"/>
      <c r="C339" s="14"/>
    </row>
    <row r="340" spans="2:3" x14ac:dyDescent="0.3">
      <c r="B340" s="14"/>
      <c r="C340" s="14"/>
    </row>
    <row r="341" spans="2:3" x14ac:dyDescent="0.3">
      <c r="B341" s="14"/>
      <c r="C341" s="14"/>
    </row>
    <row r="342" spans="2:3" x14ac:dyDescent="0.3">
      <c r="B342" s="14"/>
      <c r="C342" s="14"/>
    </row>
    <row r="343" spans="2:3" x14ac:dyDescent="0.3">
      <c r="B343" s="14"/>
      <c r="C343" s="14"/>
    </row>
    <row r="344" spans="2:3" x14ac:dyDescent="0.3">
      <c r="B344" s="14"/>
      <c r="C344" s="14"/>
    </row>
    <row r="345" spans="2:3" x14ac:dyDescent="0.3">
      <c r="B345" s="14"/>
      <c r="C345" s="14"/>
    </row>
    <row r="346" spans="2:3" x14ac:dyDescent="0.3">
      <c r="B346" s="14"/>
      <c r="C346" s="14"/>
    </row>
    <row r="347" spans="2:3" x14ac:dyDescent="0.3">
      <c r="B347" s="14"/>
      <c r="C347" s="14"/>
    </row>
    <row r="348" spans="2:3" x14ac:dyDescent="0.3">
      <c r="B348" s="14"/>
      <c r="C348" s="14"/>
    </row>
    <row r="349" spans="2:3" x14ac:dyDescent="0.3">
      <c r="B349" s="14"/>
      <c r="C349" s="14"/>
    </row>
    <row r="350" spans="2:3" x14ac:dyDescent="0.3">
      <c r="B350" s="14"/>
      <c r="C350" s="14"/>
    </row>
    <row r="351" spans="2:3" x14ac:dyDescent="0.3">
      <c r="B351" s="14"/>
      <c r="C351" s="14"/>
    </row>
    <row r="352" spans="2:3" x14ac:dyDescent="0.3">
      <c r="B352" s="14"/>
      <c r="C352" s="14"/>
    </row>
    <row r="353" spans="2:3" x14ac:dyDescent="0.3">
      <c r="B353" s="14"/>
      <c r="C353" s="14"/>
    </row>
    <row r="354" spans="2:3" x14ac:dyDescent="0.3">
      <c r="B354" s="14"/>
      <c r="C354" s="14"/>
    </row>
    <row r="355" spans="2:3" x14ac:dyDescent="0.3">
      <c r="B355" s="14"/>
      <c r="C355" s="14"/>
    </row>
    <row r="356" spans="2:3" x14ac:dyDescent="0.3">
      <c r="B356" s="14"/>
      <c r="C356" s="14"/>
    </row>
    <row r="357" spans="2:3" x14ac:dyDescent="0.3">
      <c r="B357" s="14"/>
      <c r="C357" s="14"/>
    </row>
    <row r="358" spans="2:3" x14ac:dyDescent="0.3">
      <c r="B358" s="14"/>
      <c r="C358" s="14"/>
    </row>
    <row r="359" spans="2:3" x14ac:dyDescent="0.3">
      <c r="B359" s="14"/>
      <c r="C359" s="14"/>
    </row>
    <row r="360" spans="2:3" x14ac:dyDescent="0.3">
      <c r="B360" s="14"/>
      <c r="C360" s="14"/>
    </row>
    <row r="361" spans="2:3" x14ac:dyDescent="0.3">
      <c r="B361" s="14"/>
      <c r="C361" s="14"/>
    </row>
    <row r="362" spans="2:3" x14ac:dyDescent="0.3">
      <c r="B362" s="14"/>
      <c r="C362" s="14"/>
    </row>
    <row r="363" spans="2:3" x14ac:dyDescent="0.3">
      <c r="B363" s="14"/>
      <c r="C363" s="14"/>
    </row>
    <row r="364" spans="2:3" x14ac:dyDescent="0.3">
      <c r="B364" s="14"/>
      <c r="C364" s="14"/>
    </row>
    <row r="365" spans="2:3" x14ac:dyDescent="0.3">
      <c r="B365" s="14"/>
      <c r="C365" s="14"/>
    </row>
    <row r="366" spans="2:3" x14ac:dyDescent="0.3">
      <c r="B366" s="14"/>
      <c r="C366" s="14"/>
    </row>
    <row r="367" spans="2:3" x14ac:dyDescent="0.3">
      <c r="B367" s="14"/>
      <c r="C367" s="14"/>
    </row>
    <row r="368" spans="2:3" x14ac:dyDescent="0.3">
      <c r="B368" s="14"/>
      <c r="C368" s="14"/>
    </row>
    <row r="369" spans="2:3" x14ac:dyDescent="0.3">
      <c r="B369" s="14"/>
      <c r="C369" s="14"/>
    </row>
    <row r="370" spans="2:3" x14ac:dyDescent="0.3">
      <c r="B370" s="14"/>
      <c r="C370" s="14"/>
    </row>
    <row r="371" spans="2:3" x14ac:dyDescent="0.3">
      <c r="B371" s="14"/>
      <c r="C371" s="14"/>
    </row>
    <row r="372" spans="2:3" x14ac:dyDescent="0.3">
      <c r="B372" s="14"/>
      <c r="C372" s="14"/>
    </row>
    <row r="373" spans="2:3" x14ac:dyDescent="0.3">
      <c r="B373" s="14"/>
      <c r="C373" s="14"/>
    </row>
    <row r="374" spans="2:3" x14ac:dyDescent="0.3">
      <c r="B374" s="14"/>
      <c r="C374" s="14"/>
    </row>
    <row r="375" spans="2:3" x14ac:dyDescent="0.3">
      <c r="B375" s="14"/>
      <c r="C375" s="14"/>
    </row>
    <row r="376" spans="2:3" x14ac:dyDescent="0.3">
      <c r="B376" s="14"/>
      <c r="C376" s="14"/>
    </row>
    <row r="377" spans="2:3" x14ac:dyDescent="0.3">
      <c r="B377" s="14"/>
      <c r="C377" s="14"/>
    </row>
    <row r="378" spans="2:3" x14ac:dyDescent="0.3">
      <c r="B378" s="14"/>
      <c r="C378" s="14"/>
    </row>
    <row r="379" spans="2:3" x14ac:dyDescent="0.3">
      <c r="B379" s="14"/>
      <c r="C379" s="14"/>
    </row>
    <row r="380" spans="2:3" x14ac:dyDescent="0.3">
      <c r="B380" s="14"/>
      <c r="C380" s="14"/>
    </row>
    <row r="381" spans="2:3" x14ac:dyDescent="0.3">
      <c r="B381" s="14"/>
      <c r="C381" s="14"/>
    </row>
    <row r="382" spans="2:3" x14ac:dyDescent="0.3">
      <c r="B382" s="14"/>
      <c r="C382" s="14"/>
    </row>
    <row r="383" spans="2:3" x14ac:dyDescent="0.3">
      <c r="B383" s="14"/>
      <c r="C383" s="14"/>
    </row>
    <row r="384" spans="2:3" x14ac:dyDescent="0.3">
      <c r="B384" s="14"/>
      <c r="C384" s="14"/>
    </row>
    <row r="385" spans="2:3" x14ac:dyDescent="0.3">
      <c r="B385" s="14"/>
      <c r="C385" s="14"/>
    </row>
    <row r="386" spans="2:3" x14ac:dyDescent="0.3">
      <c r="B386" s="14"/>
      <c r="C386" s="14"/>
    </row>
    <row r="387" spans="2:3" x14ac:dyDescent="0.3">
      <c r="B387" s="14"/>
      <c r="C387" s="14"/>
    </row>
    <row r="388" spans="2:3" x14ac:dyDescent="0.3">
      <c r="B388" s="14"/>
      <c r="C388" s="14"/>
    </row>
    <row r="389" spans="2:3" x14ac:dyDescent="0.3">
      <c r="B389" s="14"/>
      <c r="C389" s="14"/>
    </row>
    <row r="390" spans="2:3" x14ac:dyDescent="0.3">
      <c r="B390" s="14"/>
      <c r="C390" s="14"/>
    </row>
    <row r="391" spans="2:3" x14ac:dyDescent="0.3">
      <c r="B391" s="14"/>
      <c r="C391" s="14"/>
    </row>
    <row r="392" spans="2:3" x14ac:dyDescent="0.3">
      <c r="B392" s="14"/>
      <c r="C392" s="14"/>
    </row>
    <row r="393" spans="2:3" x14ac:dyDescent="0.3">
      <c r="B393" s="14"/>
      <c r="C393" s="14"/>
    </row>
    <row r="394" spans="2:3" x14ac:dyDescent="0.3">
      <c r="B394" s="14"/>
      <c r="C394" s="14"/>
    </row>
    <row r="395" spans="2:3" x14ac:dyDescent="0.3">
      <c r="B395" s="14"/>
      <c r="C395" s="14"/>
    </row>
    <row r="396" spans="2:3" x14ac:dyDescent="0.3">
      <c r="B396" s="14"/>
      <c r="C396" s="14"/>
    </row>
    <row r="397" spans="2:3" x14ac:dyDescent="0.3">
      <c r="B397" s="14"/>
      <c r="C397" s="14"/>
    </row>
    <row r="398" spans="2:3" x14ac:dyDescent="0.3">
      <c r="B398" s="14"/>
      <c r="C398" s="14"/>
    </row>
    <row r="399" spans="2:3" x14ac:dyDescent="0.3">
      <c r="B399" s="14"/>
      <c r="C399" s="14"/>
    </row>
    <row r="400" spans="2:3" x14ac:dyDescent="0.3">
      <c r="B400" s="14"/>
      <c r="C400" s="14"/>
    </row>
    <row r="401" spans="2:3" x14ac:dyDescent="0.3">
      <c r="B401" s="14"/>
      <c r="C401" s="14"/>
    </row>
    <row r="402" spans="2:3" x14ac:dyDescent="0.3">
      <c r="B402" s="14"/>
      <c r="C402" s="14"/>
    </row>
    <row r="403" spans="2:3" x14ac:dyDescent="0.3">
      <c r="B403" s="14"/>
      <c r="C403" s="14"/>
    </row>
    <row r="404" spans="2:3" x14ac:dyDescent="0.3">
      <c r="B404" s="14"/>
      <c r="C404" s="14"/>
    </row>
    <row r="405" spans="2:3" x14ac:dyDescent="0.3">
      <c r="B405" s="14"/>
      <c r="C405" s="14"/>
    </row>
    <row r="406" spans="2:3" x14ac:dyDescent="0.3">
      <c r="B406" s="14"/>
      <c r="C406" s="14"/>
    </row>
    <row r="407" spans="2:3" x14ac:dyDescent="0.3">
      <c r="B407" s="14"/>
      <c r="C407" s="14"/>
    </row>
    <row r="408" spans="2:3" x14ac:dyDescent="0.3">
      <c r="B408" s="14"/>
      <c r="C408" s="14"/>
    </row>
    <row r="409" spans="2:3" x14ac:dyDescent="0.3">
      <c r="B409" s="14"/>
      <c r="C409" s="14"/>
    </row>
    <row r="410" spans="2:3" x14ac:dyDescent="0.3">
      <c r="B410" s="14"/>
      <c r="C410" s="14"/>
    </row>
    <row r="411" spans="2:3" x14ac:dyDescent="0.3">
      <c r="B411" s="14"/>
      <c r="C411" s="14"/>
    </row>
    <row r="412" spans="2:3" x14ac:dyDescent="0.3">
      <c r="B412" s="14"/>
      <c r="C412" s="14"/>
    </row>
    <row r="413" spans="2:3" x14ac:dyDescent="0.3">
      <c r="B413" s="14"/>
      <c r="C413" s="14"/>
    </row>
    <row r="414" spans="2:3" x14ac:dyDescent="0.3">
      <c r="B414" s="14"/>
      <c r="C414" s="14"/>
    </row>
    <row r="415" spans="2:3" x14ac:dyDescent="0.3">
      <c r="B415" s="14"/>
      <c r="C415" s="14"/>
    </row>
    <row r="416" spans="2:3" x14ac:dyDescent="0.3">
      <c r="B416" s="14"/>
      <c r="C416" s="14"/>
    </row>
    <row r="417" spans="2:3" x14ac:dyDescent="0.3">
      <c r="B417" s="14"/>
      <c r="C417" s="14"/>
    </row>
    <row r="418" spans="2:3" x14ac:dyDescent="0.3">
      <c r="B418" s="14"/>
      <c r="C418" s="14"/>
    </row>
    <row r="419" spans="2:3" x14ac:dyDescent="0.3">
      <c r="B419" s="14"/>
      <c r="C419" s="14"/>
    </row>
    <row r="420" spans="2:3" x14ac:dyDescent="0.3">
      <c r="B420" s="14"/>
      <c r="C420" s="14"/>
    </row>
    <row r="421" spans="2:3" x14ac:dyDescent="0.3">
      <c r="B421" s="14"/>
      <c r="C421" s="14"/>
    </row>
    <row r="422" spans="2:3" x14ac:dyDescent="0.3">
      <c r="B422" s="14"/>
      <c r="C422" s="14"/>
    </row>
    <row r="423" spans="2:3" x14ac:dyDescent="0.3">
      <c r="B423" s="14"/>
      <c r="C423" s="14"/>
    </row>
    <row r="424" spans="2:3" x14ac:dyDescent="0.3">
      <c r="B424" s="14"/>
      <c r="C424" s="14"/>
    </row>
    <row r="425" spans="2:3" x14ac:dyDescent="0.3">
      <c r="B425" s="14"/>
      <c r="C425" s="14"/>
    </row>
    <row r="426" spans="2:3" x14ac:dyDescent="0.3">
      <c r="B426" s="14"/>
      <c r="C426" s="14"/>
    </row>
    <row r="427" spans="2:3" x14ac:dyDescent="0.3">
      <c r="B427" s="14"/>
      <c r="C427" s="14"/>
    </row>
    <row r="428" spans="2:3" x14ac:dyDescent="0.3">
      <c r="B428" s="14"/>
      <c r="C428" s="14"/>
    </row>
    <row r="429" spans="2:3" x14ac:dyDescent="0.3">
      <c r="B429" s="14"/>
      <c r="C429" s="14"/>
    </row>
    <row r="430" spans="2:3" x14ac:dyDescent="0.3">
      <c r="B430" s="14"/>
      <c r="C430" s="14"/>
    </row>
    <row r="431" spans="2:3" x14ac:dyDescent="0.3">
      <c r="B431" s="14"/>
      <c r="C431" s="14"/>
    </row>
    <row r="432" spans="2:3" x14ac:dyDescent="0.3">
      <c r="B432" s="14"/>
      <c r="C432" s="14"/>
    </row>
    <row r="433" spans="2:3" x14ac:dyDescent="0.3">
      <c r="B433" s="14"/>
      <c r="C433" s="14"/>
    </row>
    <row r="434" spans="2:3" x14ac:dyDescent="0.3">
      <c r="B434" s="14"/>
      <c r="C434" s="14"/>
    </row>
    <row r="435" spans="2:3" x14ac:dyDescent="0.3">
      <c r="B435" s="14"/>
      <c r="C435" s="14"/>
    </row>
    <row r="436" spans="2:3" x14ac:dyDescent="0.3">
      <c r="B436" s="14"/>
      <c r="C436" s="14"/>
    </row>
    <row r="437" spans="2:3" x14ac:dyDescent="0.3">
      <c r="B437" s="14"/>
      <c r="C437" s="14"/>
    </row>
    <row r="438" spans="2:3" x14ac:dyDescent="0.3">
      <c r="B438" s="14"/>
      <c r="C438" s="14"/>
    </row>
    <row r="439" spans="2:3" x14ac:dyDescent="0.3">
      <c r="B439" s="14"/>
      <c r="C439" s="14"/>
    </row>
    <row r="440" spans="2:3" x14ac:dyDescent="0.3">
      <c r="B440" s="14"/>
      <c r="C440" s="14"/>
    </row>
    <row r="441" spans="2:3" x14ac:dyDescent="0.3">
      <c r="B441" s="14"/>
      <c r="C441" s="14"/>
    </row>
    <row r="442" spans="2:3" x14ac:dyDescent="0.3">
      <c r="B442" s="14"/>
      <c r="C442" s="14"/>
    </row>
    <row r="443" spans="2:3" x14ac:dyDescent="0.3">
      <c r="B443" s="14"/>
      <c r="C443" s="14"/>
    </row>
    <row r="444" spans="2:3" x14ac:dyDescent="0.3">
      <c r="B444" s="14"/>
      <c r="C444" s="14"/>
    </row>
    <row r="445" spans="2:3" x14ac:dyDescent="0.3">
      <c r="B445" s="14"/>
      <c r="C445" s="14"/>
    </row>
    <row r="446" spans="2:3" x14ac:dyDescent="0.3">
      <c r="B446" s="14"/>
      <c r="C446" s="14"/>
    </row>
    <row r="447" spans="2:3" x14ac:dyDescent="0.3">
      <c r="B447" s="14"/>
      <c r="C447" s="14"/>
    </row>
    <row r="448" spans="2:3" x14ac:dyDescent="0.3">
      <c r="B448" s="14"/>
      <c r="C448" s="14"/>
    </row>
    <row r="449" spans="2:3" x14ac:dyDescent="0.3">
      <c r="B449" s="14"/>
      <c r="C449" s="14"/>
    </row>
    <row r="450" spans="2:3" x14ac:dyDescent="0.3">
      <c r="B450" s="14"/>
      <c r="C450" s="14"/>
    </row>
    <row r="451" spans="2:3" x14ac:dyDescent="0.3">
      <c r="B451" s="14"/>
      <c r="C451" s="14"/>
    </row>
    <row r="452" spans="2:3" x14ac:dyDescent="0.3">
      <c r="B452" s="14"/>
      <c r="C452" s="14"/>
    </row>
    <row r="453" spans="2:3" x14ac:dyDescent="0.3">
      <c r="B453" s="14"/>
      <c r="C453" s="14"/>
    </row>
    <row r="454" spans="2:3" x14ac:dyDescent="0.3">
      <c r="B454" s="14"/>
      <c r="C454" s="14"/>
    </row>
    <row r="455" spans="2:3" x14ac:dyDescent="0.3">
      <c r="B455" s="14"/>
      <c r="C455" s="14"/>
    </row>
    <row r="456" spans="2:3" x14ac:dyDescent="0.3">
      <c r="B456" s="14"/>
      <c r="C456" s="14"/>
    </row>
    <row r="457" spans="2:3" x14ac:dyDescent="0.3">
      <c r="B457" s="14"/>
      <c r="C457" s="14"/>
    </row>
    <row r="458" spans="2:3" x14ac:dyDescent="0.3">
      <c r="B458" s="14"/>
      <c r="C458" s="14"/>
    </row>
    <row r="459" spans="2:3" x14ac:dyDescent="0.3">
      <c r="B459" s="14"/>
      <c r="C459" s="14"/>
    </row>
    <row r="460" spans="2:3" x14ac:dyDescent="0.3">
      <c r="B460" s="14"/>
      <c r="C460" s="14"/>
    </row>
    <row r="461" spans="2:3" x14ac:dyDescent="0.3">
      <c r="B461" s="14"/>
      <c r="C461" s="14"/>
    </row>
    <row r="462" spans="2:3" x14ac:dyDescent="0.3">
      <c r="B462" s="14"/>
      <c r="C462" s="14"/>
    </row>
    <row r="463" spans="2:3" x14ac:dyDescent="0.3">
      <c r="B463" s="14"/>
      <c r="C463" s="14"/>
    </row>
    <row r="464" spans="2:3" x14ac:dyDescent="0.3">
      <c r="B464" s="14"/>
      <c r="C464" s="14"/>
    </row>
    <row r="465" spans="2:3" x14ac:dyDescent="0.3">
      <c r="B465" s="14"/>
      <c r="C465" s="14"/>
    </row>
    <row r="466" spans="2:3" x14ac:dyDescent="0.3">
      <c r="B466" s="14"/>
      <c r="C466" s="14"/>
    </row>
    <row r="467" spans="2:3" x14ac:dyDescent="0.3">
      <c r="B467" s="14"/>
      <c r="C467" s="14"/>
    </row>
    <row r="468" spans="2:3" x14ac:dyDescent="0.3">
      <c r="B468" s="14"/>
      <c r="C468" s="14"/>
    </row>
    <row r="469" spans="2:3" x14ac:dyDescent="0.3">
      <c r="B469" s="14"/>
      <c r="C469" s="14"/>
    </row>
    <row r="470" spans="2:3" x14ac:dyDescent="0.3">
      <c r="B470" s="14"/>
      <c r="C470" s="14"/>
    </row>
    <row r="471" spans="2:3" x14ac:dyDescent="0.3">
      <c r="B471" s="14"/>
      <c r="C471" s="14"/>
    </row>
    <row r="472" spans="2:3" x14ac:dyDescent="0.3">
      <c r="B472" s="14"/>
      <c r="C472" s="14"/>
    </row>
    <row r="473" spans="2:3" x14ac:dyDescent="0.3">
      <c r="B473" s="14"/>
      <c r="C473" s="14"/>
    </row>
    <row r="474" spans="2:3" x14ac:dyDescent="0.3">
      <c r="B474" s="14"/>
      <c r="C474" s="14"/>
    </row>
    <row r="475" spans="2:3" x14ac:dyDescent="0.3">
      <c r="B475" s="14"/>
      <c r="C475" s="14"/>
    </row>
    <row r="476" spans="2:3" x14ac:dyDescent="0.3">
      <c r="B476" s="14"/>
      <c r="C476" s="14"/>
    </row>
    <row r="477" spans="2:3" x14ac:dyDescent="0.3">
      <c r="B477" s="14"/>
      <c r="C477" s="14"/>
    </row>
    <row r="478" spans="2:3" x14ac:dyDescent="0.3">
      <c r="B478" s="14"/>
      <c r="C478" s="14"/>
    </row>
    <row r="479" spans="2:3" x14ac:dyDescent="0.3">
      <c r="B479" s="14"/>
      <c r="C479" s="14"/>
    </row>
    <row r="480" spans="2:3" x14ac:dyDescent="0.3">
      <c r="B480" s="14"/>
      <c r="C480" s="14"/>
    </row>
    <row r="481" spans="2:3" x14ac:dyDescent="0.3">
      <c r="B481" s="14"/>
      <c r="C481" s="14"/>
    </row>
    <row r="482" spans="2:3" x14ac:dyDescent="0.3">
      <c r="B482" s="14"/>
      <c r="C482" s="14"/>
    </row>
    <row r="483" spans="2:3" x14ac:dyDescent="0.3">
      <c r="B483" s="14"/>
      <c r="C483" s="14"/>
    </row>
    <row r="484" spans="2:3" x14ac:dyDescent="0.3">
      <c r="B484" s="14"/>
      <c r="C484" s="14"/>
    </row>
    <row r="485" spans="2:3" x14ac:dyDescent="0.3">
      <c r="B485" s="14"/>
      <c r="C485" s="14"/>
    </row>
    <row r="486" spans="2:3" x14ac:dyDescent="0.3">
      <c r="B486" s="14"/>
      <c r="C486" s="14"/>
    </row>
    <row r="487" spans="2:3" x14ac:dyDescent="0.3">
      <c r="B487" s="14"/>
      <c r="C487" s="14"/>
    </row>
    <row r="488" spans="2:3" x14ac:dyDescent="0.3">
      <c r="B488" s="14"/>
      <c r="C488" s="14"/>
    </row>
    <row r="489" spans="2:3" x14ac:dyDescent="0.3">
      <c r="B489" s="14"/>
      <c r="C489" s="14"/>
    </row>
    <row r="490" spans="2:3" x14ac:dyDescent="0.3">
      <c r="B490" s="14"/>
      <c r="C490" s="14"/>
    </row>
    <row r="491" spans="2:3" x14ac:dyDescent="0.3">
      <c r="B491" s="14"/>
      <c r="C491" s="14"/>
    </row>
    <row r="492" spans="2:3" x14ac:dyDescent="0.3">
      <c r="B492" s="14"/>
      <c r="C492" s="14"/>
    </row>
    <row r="493" spans="2:3" x14ac:dyDescent="0.3">
      <c r="B493" s="14"/>
      <c r="C493" s="14"/>
    </row>
    <row r="494" spans="2:3" x14ac:dyDescent="0.3">
      <c r="B494" s="14"/>
      <c r="C494" s="14"/>
    </row>
    <row r="495" spans="2:3" x14ac:dyDescent="0.3">
      <c r="B495" s="14"/>
      <c r="C495" s="14"/>
    </row>
    <row r="496" spans="2:3" x14ac:dyDescent="0.3">
      <c r="B496" s="14"/>
      <c r="C496" s="14"/>
    </row>
    <row r="497" spans="2:3" x14ac:dyDescent="0.3">
      <c r="B497" s="14"/>
      <c r="C497" s="14"/>
    </row>
    <row r="498" spans="2:3" x14ac:dyDescent="0.3">
      <c r="B498" s="14"/>
      <c r="C498" s="14"/>
    </row>
    <row r="499" spans="2:3" x14ac:dyDescent="0.3">
      <c r="B499" s="14"/>
      <c r="C499" s="14"/>
    </row>
    <row r="500" spans="2:3" x14ac:dyDescent="0.3">
      <c r="B500" s="14"/>
      <c r="C500" s="14"/>
    </row>
    <row r="501" spans="2:3" x14ac:dyDescent="0.3">
      <c r="B501" s="14"/>
      <c r="C501" s="14"/>
    </row>
    <row r="502" spans="2:3" x14ac:dyDescent="0.3">
      <c r="B502" s="14"/>
      <c r="C502" s="14"/>
    </row>
    <row r="503" spans="2:3" x14ac:dyDescent="0.3">
      <c r="B503" s="14"/>
      <c r="C503" s="14"/>
    </row>
    <row r="504" spans="2:3" x14ac:dyDescent="0.3">
      <c r="B504" s="14"/>
      <c r="C504" s="14"/>
    </row>
    <row r="505" spans="2:3" x14ac:dyDescent="0.3">
      <c r="B505" s="14"/>
      <c r="C505" s="14"/>
    </row>
    <row r="506" spans="2:3" x14ac:dyDescent="0.3">
      <c r="B506" s="14"/>
      <c r="C506" s="14"/>
    </row>
    <row r="507" spans="2:3" x14ac:dyDescent="0.3">
      <c r="B507" s="14"/>
      <c r="C507" s="14"/>
    </row>
    <row r="508" spans="2:3" x14ac:dyDescent="0.3">
      <c r="B508" s="14"/>
      <c r="C508" s="14"/>
    </row>
    <row r="509" spans="2:3" x14ac:dyDescent="0.3">
      <c r="B509" s="14"/>
      <c r="C509" s="14"/>
    </row>
    <row r="510" spans="2:3" x14ac:dyDescent="0.3">
      <c r="B510" s="14"/>
      <c r="C510" s="14"/>
    </row>
    <row r="511" spans="2:3" x14ac:dyDescent="0.3">
      <c r="B511" s="14"/>
      <c r="C511" s="14"/>
    </row>
    <row r="512" spans="2:3" x14ac:dyDescent="0.3">
      <c r="B512" s="14"/>
      <c r="C512" s="14"/>
    </row>
    <row r="513" spans="2:3" x14ac:dyDescent="0.3">
      <c r="B513" s="14"/>
      <c r="C513" s="14"/>
    </row>
    <row r="514" spans="2:3" x14ac:dyDescent="0.3">
      <c r="B514" s="14"/>
      <c r="C514" s="14"/>
    </row>
    <row r="515" spans="2:3" x14ac:dyDescent="0.3">
      <c r="B515" s="14"/>
      <c r="C515" s="14"/>
    </row>
    <row r="516" spans="2:3" x14ac:dyDescent="0.3">
      <c r="B516" s="14"/>
      <c r="C516" s="14"/>
    </row>
    <row r="517" spans="2:3" x14ac:dyDescent="0.3">
      <c r="B517" s="14"/>
      <c r="C517" s="14"/>
    </row>
    <row r="518" spans="2:3" x14ac:dyDescent="0.3">
      <c r="B518" s="14"/>
      <c r="C518" s="14"/>
    </row>
    <row r="519" spans="2:3" x14ac:dyDescent="0.3">
      <c r="B519" s="14"/>
      <c r="C519" s="14"/>
    </row>
    <row r="520" spans="2:3" x14ac:dyDescent="0.3">
      <c r="B520" s="14"/>
      <c r="C520" s="14"/>
    </row>
    <row r="521" spans="2:3" x14ac:dyDescent="0.3">
      <c r="B521" s="14"/>
      <c r="C521" s="14"/>
    </row>
    <row r="522" spans="2:3" x14ac:dyDescent="0.3">
      <c r="B522" s="14"/>
      <c r="C522" s="14"/>
    </row>
    <row r="523" spans="2:3" x14ac:dyDescent="0.3">
      <c r="B523" s="14"/>
      <c r="C523" s="14"/>
    </row>
    <row r="524" spans="2:3" x14ac:dyDescent="0.3">
      <c r="B524" s="14"/>
      <c r="C524" s="14"/>
    </row>
    <row r="525" spans="2:3" x14ac:dyDescent="0.3">
      <c r="B525" s="14"/>
      <c r="C525" s="14"/>
    </row>
    <row r="526" spans="2:3" x14ac:dyDescent="0.3">
      <c r="B526" s="14"/>
      <c r="C526" s="14"/>
    </row>
    <row r="527" spans="2:3" x14ac:dyDescent="0.3">
      <c r="B527" s="14"/>
      <c r="C527" s="14"/>
    </row>
    <row r="528" spans="2:3" x14ac:dyDescent="0.3">
      <c r="B528" s="14"/>
      <c r="C528" s="14"/>
    </row>
    <row r="529" spans="2:3" x14ac:dyDescent="0.3">
      <c r="B529" s="14"/>
      <c r="C529" s="14"/>
    </row>
    <row r="530" spans="2:3" x14ac:dyDescent="0.3">
      <c r="B530" s="14"/>
      <c r="C530" s="14"/>
    </row>
    <row r="531" spans="2:3" x14ac:dyDescent="0.3">
      <c r="B531" s="14"/>
      <c r="C531" s="14"/>
    </row>
    <row r="532" spans="2:3" x14ac:dyDescent="0.3">
      <c r="B532" s="14"/>
      <c r="C532" s="14"/>
    </row>
    <row r="533" spans="2:3" x14ac:dyDescent="0.3">
      <c r="B533" s="14"/>
      <c r="C533" s="14"/>
    </row>
    <row r="534" spans="2:3" x14ac:dyDescent="0.3">
      <c r="B534" s="14"/>
      <c r="C534" s="14"/>
    </row>
    <row r="535" spans="2:3" x14ac:dyDescent="0.3">
      <c r="B535" s="14"/>
      <c r="C535" s="14"/>
    </row>
    <row r="536" spans="2:3" x14ac:dyDescent="0.3">
      <c r="B536" s="14"/>
      <c r="C536" s="14"/>
    </row>
    <row r="537" spans="2:3" x14ac:dyDescent="0.3">
      <c r="B537" s="14"/>
      <c r="C537" s="14"/>
    </row>
    <row r="538" spans="2:3" x14ac:dyDescent="0.3">
      <c r="B538" s="14"/>
      <c r="C538" s="14"/>
    </row>
    <row r="539" spans="2:3" x14ac:dyDescent="0.3">
      <c r="B539" s="14"/>
      <c r="C539" s="14"/>
    </row>
    <row r="540" spans="2:3" x14ac:dyDescent="0.3">
      <c r="B540" s="14"/>
      <c r="C540" s="14"/>
    </row>
    <row r="541" spans="2:3" x14ac:dyDescent="0.3">
      <c r="B541" s="14"/>
      <c r="C541" s="14"/>
    </row>
    <row r="542" spans="2:3" x14ac:dyDescent="0.3">
      <c r="B542" s="14"/>
      <c r="C542" s="14"/>
    </row>
    <row r="543" spans="2:3" x14ac:dyDescent="0.3">
      <c r="B543" s="14"/>
      <c r="C543" s="14"/>
    </row>
    <row r="544" spans="2:3" x14ac:dyDescent="0.3">
      <c r="B544" s="14"/>
      <c r="C544" s="14"/>
    </row>
    <row r="545" spans="2:3" x14ac:dyDescent="0.3">
      <c r="B545" s="14"/>
      <c r="C545" s="14"/>
    </row>
    <row r="546" spans="2:3" x14ac:dyDescent="0.3">
      <c r="B546" s="14"/>
      <c r="C546" s="14"/>
    </row>
    <row r="547" spans="2:3" x14ac:dyDescent="0.3">
      <c r="B547" s="14"/>
      <c r="C547" s="14"/>
    </row>
    <row r="548" spans="2:3" x14ac:dyDescent="0.3">
      <c r="B548" s="14"/>
      <c r="C548" s="14"/>
    </row>
    <row r="549" spans="2:3" x14ac:dyDescent="0.3">
      <c r="B549" s="14"/>
      <c r="C549" s="14"/>
    </row>
    <row r="550" spans="2:3" x14ac:dyDescent="0.3">
      <c r="B550" s="14"/>
      <c r="C550" s="14"/>
    </row>
    <row r="551" spans="2:3" x14ac:dyDescent="0.3">
      <c r="B551" s="14"/>
      <c r="C551" s="14"/>
    </row>
    <row r="552" spans="2:3" x14ac:dyDescent="0.3">
      <c r="B552" s="14"/>
      <c r="C552" s="14"/>
    </row>
    <row r="553" spans="2:3" x14ac:dyDescent="0.3">
      <c r="B553" s="14"/>
      <c r="C553" s="14"/>
    </row>
    <row r="554" spans="2:3" x14ac:dyDescent="0.3">
      <c r="B554" s="14"/>
      <c r="C554" s="14"/>
    </row>
    <row r="555" spans="2:3" x14ac:dyDescent="0.3">
      <c r="B555" s="14"/>
      <c r="C555" s="14"/>
    </row>
    <row r="556" spans="2:3" x14ac:dyDescent="0.3">
      <c r="B556" s="14"/>
      <c r="C556" s="14"/>
    </row>
    <row r="557" spans="2:3" x14ac:dyDescent="0.3">
      <c r="B557" s="14"/>
      <c r="C557" s="14"/>
    </row>
    <row r="558" spans="2:3" x14ac:dyDescent="0.3">
      <c r="B558" s="14"/>
      <c r="C558" s="14"/>
    </row>
    <row r="559" spans="2:3" x14ac:dyDescent="0.3">
      <c r="B559" s="14"/>
      <c r="C559" s="14"/>
    </row>
    <row r="560" spans="2:3" x14ac:dyDescent="0.3">
      <c r="B560" s="14"/>
      <c r="C560" s="14"/>
    </row>
    <row r="561" spans="2:3" x14ac:dyDescent="0.3">
      <c r="B561" s="14"/>
      <c r="C561" s="14"/>
    </row>
    <row r="562" spans="2:3" x14ac:dyDescent="0.3">
      <c r="B562" s="14"/>
      <c r="C562" s="14"/>
    </row>
    <row r="563" spans="2:3" x14ac:dyDescent="0.3">
      <c r="B563" s="14"/>
      <c r="C563" s="14"/>
    </row>
    <row r="564" spans="2:3" x14ac:dyDescent="0.3">
      <c r="B564" s="14"/>
      <c r="C564" s="14"/>
    </row>
    <row r="565" spans="2:3" x14ac:dyDescent="0.3">
      <c r="B565" s="14"/>
      <c r="C565" s="14"/>
    </row>
    <row r="566" spans="2:3" x14ac:dyDescent="0.3">
      <c r="B566" s="14"/>
      <c r="C566" s="14"/>
    </row>
    <row r="567" spans="2:3" x14ac:dyDescent="0.3">
      <c r="B567" s="14"/>
      <c r="C567" s="14"/>
    </row>
    <row r="568" spans="2:3" x14ac:dyDescent="0.3">
      <c r="B568" s="14"/>
      <c r="C568" s="14"/>
    </row>
    <row r="569" spans="2:3" x14ac:dyDescent="0.3">
      <c r="B569" s="14"/>
      <c r="C569" s="14"/>
    </row>
    <row r="570" spans="2:3" x14ac:dyDescent="0.3">
      <c r="B570" s="14"/>
      <c r="C570" s="14"/>
    </row>
    <row r="571" spans="2:3" x14ac:dyDescent="0.3">
      <c r="B571" s="14"/>
      <c r="C571" s="14"/>
    </row>
    <row r="572" spans="2:3" x14ac:dyDescent="0.3">
      <c r="B572" s="14"/>
      <c r="C572" s="14"/>
    </row>
    <row r="573" spans="2:3" x14ac:dyDescent="0.3">
      <c r="B573" s="14"/>
      <c r="C573" s="14"/>
    </row>
    <row r="574" spans="2:3" x14ac:dyDescent="0.3">
      <c r="B574" s="14"/>
      <c r="C574" s="14"/>
    </row>
    <row r="575" spans="2:3" x14ac:dyDescent="0.3">
      <c r="B575" s="14"/>
      <c r="C575" s="14"/>
    </row>
    <row r="576" spans="2:3" x14ac:dyDescent="0.3">
      <c r="B576" s="14"/>
      <c r="C576" s="14"/>
    </row>
    <row r="577" spans="2:3" x14ac:dyDescent="0.3">
      <c r="B577" s="14"/>
      <c r="C577" s="14"/>
    </row>
    <row r="578" spans="2:3" x14ac:dyDescent="0.3">
      <c r="B578" s="14"/>
      <c r="C578" s="14"/>
    </row>
    <row r="579" spans="2:3" x14ac:dyDescent="0.3">
      <c r="B579" s="14"/>
      <c r="C579" s="14"/>
    </row>
    <row r="580" spans="2:3" x14ac:dyDescent="0.3">
      <c r="B580" s="14"/>
      <c r="C580" s="14"/>
    </row>
    <row r="581" spans="2:3" x14ac:dyDescent="0.3">
      <c r="B581" s="14"/>
      <c r="C581" s="14"/>
    </row>
    <row r="582" spans="2:3" x14ac:dyDescent="0.3">
      <c r="B582" s="14"/>
      <c r="C582" s="14"/>
    </row>
    <row r="583" spans="2:3" x14ac:dyDescent="0.3">
      <c r="B583" s="14"/>
      <c r="C583" s="14"/>
    </row>
    <row r="584" spans="2:3" x14ac:dyDescent="0.3">
      <c r="B584" s="14"/>
      <c r="C584" s="14"/>
    </row>
    <row r="585" spans="2:3" x14ac:dyDescent="0.3">
      <c r="B585" s="14"/>
      <c r="C585" s="14"/>
    </row>
    <row r="586" spans="2:3" x14ac:dyDescent="0.3">
      <c r="B586" s="14"/>
      <c r="C586" s="14"/>
    </row>
    <row r="587" spans="2:3" x14ac:dyDescent="0.3">
      <c r="B587" s="14"/>
      <c r="C587" s="14"/>
    </row>
    <row r="588" spans="2:3" x14ac:dyDescent="0.3">
      <c r="B588" s="14"/>
      <c r="C588" s="14"/>
    </row>
    <row r="589" spans="2:3" x14ac:dyDescent="0.3">
      <c r="B589" s="14"/>
      <c r="C589" s="14"/>
    </row>
    <row r="590" spans="2:3" x14ac:dyDescent="0.3">
      <c r="B590" s="14"/>
      <c r="C590" s="14"/>
    </row>
    <row r="591" spans="2:3" x14ac:dyDescent="0.3">
      <c r="B591" s="14"/>
      <c r="C591" s="14"/>
    </row>
    <row r="592" spans="2:3" x14ac:dyDescent="0.3">
      <c r="B592" s="14"/>
      <c r="C592" s="14"/>
    </row>
    <row r="593" spans="2:3" x14ac:dyDescent="0.3">
      <c r="B593" s="14"/>
      <c r="C593" s="14"/>
    </row>
    <row r="594" spans="2:3" x14ac:dyDescent="0.3">
      <c r="B594" s="14"/>
      <c r="C594" s="14"/>
    </row>
    <row r="595" spans="2:3" x14ac:dyDescent="0.3">
      <c r="B595" s="14"/>
      <c r="C595" s="14"/>
    </row>
    <row r="596" spans="2:3" x14ac:dyDescent="0.3">
      <c r="B596" s="14"/>
      <c r="C596" s="14"/>
    </row>
    <row r="597" spans="2:3" x14ac:dyDescent="0.3">
      <c r="B597" s="14"/>
      <c r="C597" s="14"/>
    </row>
    <row r="598" spans="2:3" x14ac:dyDescent="0.3">
      <c r="B598" s="14"/>
      <c r="C598" s="14"/>
    </row>
    <row r="599" spans="2:3" x14ac:dyDescent="0.3">
      <c r="B599" s="14"/>
      <c r="C599" s="14"/>
    </row>
    <row r="600" spans="2:3" x14ac:dyDescent="0.3">
      <c r="B600" s="14"/>
      <c r="C600" s="14"/>
    </row>
    <row r="601" spans="2:3" x14ac:dyDescent="0.3">
      <c r="B601" s="14"/>
      <c r="C601" s="14"/>
    </row>
    <row r="602" spans="2:3" x14ac:dyDescent="0.3">
      <c r="B602" s="14"/>
      <c r="C602" s="14"/>
    </row>
    <row r="603" spans="2:3" x14ac:dyDescent="0.3">
      <c r="B603" s="14"/>
      <c r="C603" s="14"/>
    </row>
    <row r="604" spans="2:3" x14ac:dyDescent="0.3">
      <c r="B604" s="14"/>
      <c r="C604" s="14"/>
    </row>
    <row r="605" spans="2:3" x14ac:dyDescent="0.3">
      <c r="B605" s="14"/>
      <c r="C605" s="14"/>
    </row>
    <row r="606" spans="2:3" x14ac:dyDescent="0.3">
      <c r="B606" s="14"/>
      <c r="C606" s="14"/>
    </row>
    <row r="607" spans="2:3" x14ac:dyDescent="0.3">
      <c r="B607" s="14"/>
      <c r="C607" s="14"/>
    </row>
    <row r="608" spans="2:3" x14ac:dyDescent="0.3">
      <c r="B608" s="14"/>
      <c r="C608" s="14"/>
    </row>
    <row r="609" spans="2:3" x14ac:dyDescent="0.3">
      <c r="B609" s="14"/>
      <c r="C609" s="14"/>
    </row>
    <row r="610" spans="2:3" x14ac:dyDescent="0.3">
      <c r="B610" s="14"/>
      <c r="C610" s="14"/>
    </row>
    <row r="611" spans="2:3" x14ac:dyDescent="0.3">
      <c r="B611" s="14"/>
      <c r="C611" s="14"/>
    </row>
    <row r="612" spans="2:3" x14ac:dyDescent="0.3">
      <c r="B612" s="14"/>
      <c r="C612" s="14"/>
    </row>
    <row r="613" spans="2:3" x14ac:dyDescent="0.3">
      <c r="B613" s="14"/>
      <c r="C613" s="14"/>
    </row>
    <row r="614" spans="2:3" x14ac:dyDescent="0.3">
      <c r="B614" s="14"/>
      <c r="C614" s="14"/>
    </row>
    <row r="615" spans="2:3" x14ac:dyDescent="0.3">
      <c r="B615" s="14"/>
      <c r="C615" s="14"/>
    </row>
    <row r="616" spans="2:3" x14ac:dyDescent="0.3">
      <c r="B616" s="14"/>
      <c r="C616" s="14"/>
    </row>
    <row r="617" spans="2:3" x14ac:dyDescent="0.3">
      <c r="B617" s="14"/>
      <c r="C617" s="14"/>
    </row>
    <row r="618" spans="2:3" x14ac:dyDescent="0.3">
      <c r="B618" s="14"/>
      <c r="C618" s="14"/>
    </row>
    <row r="619" spans="2:3" x14ac:dyDescent="0.3">
      <c r="B619" s="14"/>
      <c r="C619" s="14"/>
    </row>
    <row r="620" spans="2:3" x14ac:dyDescent="0.3">
      <c r="B620" s="14"/>
      <c r="C620" s="14"/>
    </row>
    <row r="621" spans="2:3" x14ac:dyDescent="0.3">
      <c r="B621" s="14"/>
      <c r="C621" s="14"/>
    </row>
    <row r="622" spans="2:3" x14ac:dyDescent="0.3">
      <c r="B622" s="14"/>
      <c r="C622" s="14"/>
    </row>
    <row r="623" spans="2:3" x14ac:dyDescent="0.3">
      <c r="B623" s="14"/>
      <c r="C623" s="14"/>
    </row>
    <row r="624" spans="2:3" x14ac:dyDescent="0.3">
      <c r="B624" s="14"/>
      <c r="C624" s="14"/>
    </row>
    <row r="625" spans="2:3" x14ac:dyDescent="0.3">
      <c r="B625" s="14"/>
      <c r="C625" s="14"/>
    </row>
    <row r="626" spans="2:3" x14ac:dyDescent="0.3">
      <c r="B626" s="14"/>
      <c r="C626" s="14"/>
    </row>
    <row r="627" spans="2:3" x14ac:dyDescent="0.3">
      <c r="B627" s="14"/>
      <c r="C627" s="14"/>
    </row>
    <row r="628" spans="2:3" x14ac:dyDescent="0.3">
      <c r="B628" s="14"/>
      <c r="C628" s="14"/>
    </row>
    <row r="629" spans="2:3" x14ac:dyDescent="0.3">
      <c r="B629" s="14"/>
      <c r="C629" s="14"/>
    </row>
    <row r="630" spans="2:3" x14ac:dyDescent="0.3">
      <c r="B630" s="14"/>
      <c r="C630" s="14"/>
    </row>
    <row r="631" spans="2:3" x14ac:dyDescent="0.3">
      <c r="B631" s="14"/>
      <c r="C631" s="14"/>
    </row>
    <row r="632" spans="2:3" x14ac:dyDescent="0.3">
      <c r="B632" s="14"/>
      <c r="C632" s="14"/>
    </row>
    <row r="633" spans="2:3" x14ac:dyDescent="0.3">
      <c r="B633" s="14"/>
      <c r="C633" s="14"/>
    </row>
    <row r="634" spans="2:3" x14ac:dyDescent="0.3">
      <c r="B634" s="14"/>
      <c r="C634" s="14"/>
    </row>
    <row r="635" spans="2:3" x14ac:dyDescent="0.3">
      <c r="B635" s="14"/>
      <c r="C635" s="14"/>
    </row>
    <row r="636" spans="2:3" x14ac:dyDescent="0.3">
      <c r="B636" s="14"/>
      <c r="C636" s="14"/>
    </row>
    <row r="637" spans="2:3" x14ac:dyDescent="0.3">
      <c r="B637" s="14"/>
      <c r="C637" s="14"/>
    </row>
    <row r="638" spans="2:3" x14ac:dyDescent="0.3">
      <c r="B638" s="14"/>
      <c r="C638" s="14"/>
    </row>
    <row r="639" spans="2:3" x14ac:dyDescent="0.3">
      <c r="B639" s="14"/>
      <c r="C639" s="14"/>
    </row>
    <row r="640" spans="2:3" x14ac:dyDescent="0.3">
      <c r="B640" s="14"/>
      <c r="C640" s="14"/>
    </row>
    <row r="641" spans="2:3" x14ac:dyDescent="0.3">
      <c r="B641" s="14"/>
      <c r="C641" s="14"/>
    </row>
    <row r="642" spans="2:3" x14ac:dyDescent="0.3">
      <c r="B642" s="14"/>
      <c r="C642" s="14"/>
    </row>
    <row r="643" spans="2:3" x14ac:dyDescent="0.3">
      <c r="B643" s="14"/>
      <c r="C643" s="14"/>
    </row>
    <row r="644" spans="2:3" x14ac:dyDescent="0.3">
      <c r="B644" s="14"/>
      <c r="C644" s="14"/>
    </row>
    <row r="645" spans="2:3" x14ac:dyDescent="0.3">
      <c r="B645" s="14"/>
      <c r="C645" s="14"/>
    </row>
    <row r="646" spans="2:3" x14ac:dyDescent="0.3">
      <c r="B646" s="14"/>
      <c r="C646" s="14"/>
    </row>
    <row r="647" spans="2:3" x14ac:dyDescent="0.3">
      <c r="B647" s="14"/>
      <c r="C647" s="14"/>
    </row>
    <row r="648" spans="2:3" x14ac:dyDescent="0.3">
      <c r="B648" s="14"/>
      <c r="C648" s="14"/>
    </row>
    <row r="649" spans="2:3" x14ac:dyDescent="0.3">
      <c r="B649" s="14"/>
      <c r="C649" s="14"/>
    </row>
    <row r="650" spans="2:3" x14ac:dyDescent="0.3">
      <c r="B650" s="14"/>
      <c r="C650" s="14"/>
    </row>
    <row r="651" spans="2:3" x14ac:dyDescent="0.3">
      <c r="B651" s="14"/>
      <c r="C651" s="14"/>
    </row>
    <row r="652" spans="2:3" x14ac:dyDescent="0.3">
      <c r="B652" s="14"/>
      <c r="C652" s="14"/>
    </row>
    <row r="653" spans="2:3" x14ac:dyDescent="0.3">
      <c r="B653" s="14"/>
      <c r="C653" s="14"/>
    </row>
    <row r="654" spans="2:3" x14ac:dyDescent="0.3">
      <c r="B654" s="14"/>
      <c r="C654" s="14"/>
    </row>
    <row r="655" spans="2:3" x14ac:dyDescent="0.3">
      <c r="B655" s="14"/>
      <c r="C655" s="14"/>
    </row>
    <row r="656" spans="2:3" x14ac:dyDescent="0.3">
      <c r="B656" s="14"/>
      <c r="C656" s="14"/>
    </row>
    <row r="657" spans="2:3" x14ac:dyDescent="0.3">
      <c r="B657" s="14"/>
      <c r="C657" s="14"/>
    </row>
    <row r="658" spans="2:3" x14ac:dyDescent="0.3">
      <c r="B658" s="14"/>
      <c r="C658" s="14"/>
    </row>
    <row r="659" spans="2:3" x14ac:dyDescent="0.3">
      <c r="B659" s="14"/>
      <c r="C659" s="14"/>
    </row>
    <row r="660" spans="2:3" x14ac:dyDescent="0.3">
      <c r="B660" s="14"/>
      <c r="C660" s="14"/>
    </row>
    <row r="661" spans="2:3" x14ac:dyDescent="0.3">
      <c r="B661" s="14"/>
      <c r="C661" s="14"/>
    </row>
    <row r="662" spans="2:3" x14ac:dyDescent="0.3">
      <c r="B662" s="14"/>
      <c r="C662" s="14"/>
    </row>
    <row r="663" spans="2:3" x14ac:dyDescent="0.3">
      <c r="B663" s="14"/>
      <c r="C663" s="14"/>
    </row>
    <row r="664" spans="2:3" x14ac:dyDescent="0.3">
      <c r="B664" s="14"/>
      <c r="C664" s="14"/>
    </row>
    <row r="665" spans="2:3" x14ac:dyDescent="0.3">
      <c r="B665" s="14"/>
      <c r="C665" s="14"/>
    </row>
    <row r="666" spans="2:3" x14ac:dyDescent="0.3">
      <c r="B666" s="14"/>
      <c r="C666" s="14"/>
    </row>
    <row r="667" spans="2:3" x14ac:dyDescent="0.3">
      <c r="B667" s="14"/>
      <c r="C667" s="14"/>
    </row>
    <row r="668" spans="2:3" x14ac:dyDescent="0.3">
      <c r="B668" s="14"/>
      <c r="C668" s="14"/>
    </row>
    <row r="669" spans="2:3" x14ac:dyDescent="0.3">
      <c r="B669" s="14"/>
      <c r="C669" s="14"/>
    </row>
    <row r="670" spans="2:3" x14ac:dyDescent="0.3">
      <c r="B670" s="14"/>
      <c r="C670" s="14"/>
    </row>
    <row r="671" spans="2:3" x14ac:dyDescent="0.3">
      <c r="B671" s="14"/>
      <c r="C671" s="14"/>
    </row>
    <row r="672" spans="2:3" x14ac:dyDescent="0.3">
      <c r="B672" s="14"/>
      <c r="C672" s="14"/>
    </row>
    <row r="673" spans="2:3" x14ac:dyDescent="0.3">
      <c r="B673" s="14"/>
      <c r="C673" s="14"/>
    </row>
    <row r="674" spans="2:3" x14ac:dyDescent="0.3">
      <c r="B674" s="14"/>
      <c r="C674" s="14"/>
    </row>
    <row r="675" spans="2:3" x14ac:dyDescent="0.3">
      <c r="B675" s="14"/>
      <c r="C675" s="14"/>
    </row>
    <row r="676" spans="2:3" x14ac:dyDescent="0.3">
      <c r="B676" s="14"/>
      <c r="C676" s="14"/>
    </row>
    <row r="677" spans="2:3" x14ac:dyDescent="0.3">
      <c r="B677" s="14"/>
      <c r="C677" s="14"/>
    </row>
    <row r="678" spans="2:3" x14ac:dyDescent="0.3">
      <c r="B678" s="14"/>
      <c r="C678" s="14"/>
    </row>
    <row r="679" spans="2:3" x14ac:dyDescent="0.3">
      <c r="B679" s="14"/>
      <c r="C679" s="14"/>
    </row>
    <row r="680" spans="2:3" x14ac:dyDescent="0.3">
      <c r="B680" s="14"/>
      <c r="C680" s="14"/>
    </row>
    <row r="681" spans="2:3" x14ac:dyDescent="0.3">
      <c r="B681" s="14"/>
      <c r="C681" s="14"/>
    </row>
    <row r="682" spans="2:3" x14ac:dyDescent="0.3">
      <c r="B682" s="14"/>
      <c r="C682" s="14"/>
    </row>
    <row r="683" spans="2:3" x14ac:dyDescent="0.3">
      <c r="B683" s="14"/>
      <c r="C683" s="14"/>
    </row>
    <row r="684" spans="2:3" x14ac:dyDescent="0.3">
      <c r="B684" s="14"/>
      <c r="C684" s="14"/>
    </row>
    <row r="685" spans="2:3" x14ac:dyDescent="0.3">
      <c r="B685" s="14"/>
      <c r="C685" s="14"/>
    </row>
    <row r="686" spans="2:3" x14ac:dyDescent="0.3">
      <c r="B686" s="14"/>
      <c r="C686" s="14"/>
    </row>
    <row r="687" spans="2:3" x14ac:dyDescent="0.3">
      <c r="B687" s="14"/>
      <c r="C687" s="14"/>
    </row>
    <row r="688" spans="2:3" x14ac:dyDescent="0.3">
      <c r="B688" s="14"/>
      <c r="C688" s="14"/>
    </row>
    <row r="689" spans="2:3" x14ac:dyDescent="0.3">
      <c r="B689" s="14"/>
      <c r="C689" s="14"/>
    </row>
    <row r="690" spans="2:3" x14ac:dyDescent="0.3">
      <c r="B690" s="14"/>
      <c r="C690" s="14"/>
    </row>
    <row r="691" spans="2:3" x14ac:dyDescent="0.3">
      <c r="B691" s="14"/>
      <c r="C691" s="14"/>
    </row>
    <row r="692" spans="2:3" x14ac:dyDescent="0.3">
      <c r="B692" s="14"/>
      <c r="C692" s="14"/>
    </row>
    <row r="693" spans="2:3" x14ac:dyDescent="0.3">
      <c r="B693" s="14"/>
      <c r="C693" s="14"/>
    </row>
    <row r="694" spans="2:3" x14ac:dyDescent="0.3">
      <c r="B694" s="14"/>
      <c r="C694" s="14"/>
    </row>
    <row r="695" spans="2:3" x14ac:dyDescent="0.3">
      <c r="B695" s="14"/>
      <c r="C695" s="14"/>
    </row>
    <row r="696" spans="2:3" x14ac:dyDescent="0.3">
      <c r="B696" s="14"/>
      <c r="C696" s="14"/>
    </row>
    <row r="697" spans="2:3" x14ac:dyDescent="0.3">
      <c r="B697" s="14"/>
      <c r="C697" s="14"/>
    </row>
    <row r="698" spans="2:3" x14ac:dyDescent="0.3">
      <c r="B698" s="14"/>
      <c r="C698" s="14"/>
    </row>
    <row r="699" spans="2:3" x14ac:dyDescent="0.3">
      <c r="B699" s="14"/>
      <c r="C699" s="14"/>
    </row>
    <row r="700" spans="2:3" x14ac:dyDescent="0.3">
      <c r="B700" s="14"/>
      <c r="C700" s="14"/>
    </row>
    <row r="701" spans="2:3" x14ac:dyDescent="0.3">
      <c r="B701" s="14"/>
      <c r="C701" s="14"/>
    </row>
    <row r="702" spans="2:3" x14ac:dyDescent="0.3">
      <c r="B702" s="14"/>
      <c r="C702" s="14"/>
    </row>
    <row r="703" spans="2:3" x14ac:dyDescent="0.3">
      <c r="B703" s="14"/>
      <c r="C703" s="14"/>
    </row>
    <row r="704" spans="2:3" x14ac:dyDescent="0.3">
      <c r="B704" s="14"/>
      <c r="C704" s="14"/>
    </row>
    <row r="705" spans="2:3" x14ac:dyDescent="0.3">
      <c r="B705" s="14"/>
      <c r="C705" s="14"/>
    </row>
    <row r="706" spans="2:3" x14ac:dyDescent="0.3">
      <c r="B706" s="14"/>
      <c r="C706" s="14"/>
    </row>
    <row r="707" spans="2:3" x14ac:dyDescent="0.3">
      <c r="B707" s="14"/>
      <c r="C707" s="14"/>
    </row>
    <row r="708" spans="2:3" x14ac:dyDescent="0.3">
      <c r="B708" s="14"/>
      <c r="C708" s="14"/>
    </row>
    <row r="709" spans="2:3" x14ac:dyDescent="0.3">
      <c r="B709" s="14"/>
      <c r="C709" s="14"/>
    </row>
    <row r="710" spans="2:3" x14ac:dyDescent="0.3">
      <c r="B710" s="14"/>
      <c r="C710" s="14"/>
    </row>
    <row r="711" spans="2:3" x14ac:dyDescent="0.3">
      <c r="B711" s="14"/>
      <c r="C711" s="14"/>
    </row>
    <row r="712" spans="2:3" x14ac:dyDescent="0.3">
      <c r="B712" s="14"/>
      <c r="C712" s="14"/>
    </row>
    <row r="713" spans="2:3" x14ac:dyDescent="0.3">
      <c r="B713" s="14"/>
      <c r="C713" s="14"/>
    </row>
    <row r="714" spans="2:3" x14ac:dyDescent="0.3">
      <c r="B714" s="14"/>
      <c r="C714" s="14"/>
    </row>
    <row r="715" spans="2:3" x14ac:dyDescent="0.3">
      <c r="B715" s="14"/>
      <c r="C715" s="14"/>
    </row>
    <row r="716" spans="2:3" x14ac:dyDescent="0.3">
      <c r="B716" s="14"/>
      <c r="C716" s="14"/>
    </row>
    <row r="717" spans="2:3" x14ac:dyDescent="0.3">
      <c r="B717" s="14"/>
      <c r="C717" s="14"/>
    </row>
    <row r="718" spans="2:3" x14ac:dyDescent="0.3">
      <c r="B718" s="14"/>
      <c r="C718" s="14"/>
    </row>
    <row r="719" spans="2:3" x14ac:dyDescent="0.3">
      <c r="B719" s="14"/>
      <c r="C719" s="14"/>
    </row>
    <row r="720" spans="2:3" x14ac:dyDescent="0.3">
      <c r="B720" s="14"/>
      <c r="C720" s="14"/>
    </row>
    <row r="721" spans="2:3" x14ac:dyDescent="0.3">
      <c r="B721" s="14"/>
      <c r="C721" s="14"/>
    </row>
    <row r="722" spans="2:3" x14ac:dyDescent="0.3">
      <c r="B722" s="14"/>
      <c r="C722" s="14"/>
    </row>
    <row r="723" spans="2:3" x14ac:dyDescent="0.3">
      <c r="B723" s="14"/>
      <c r="C723" s="14"/>
    </row>
    <row r="724" spans="2:3" x14ac:dyDescent="0.3">
      <c r="B724" s="14"/>
      <c r="C724" s="14"/>
    </row>
    <row r="725" spans="2:3" x14ac:dyDescent="0.3">
      <c r="B725" s="14"/>
      <c r="C725" s="14"/>
    </row>
    <row r="726" spans="2:3" x14ac:dyDescent="0.3">
      <c r="B726" s="14"/>
      <c r="C726" s="14"/>
    </row>
    <row r="727" spans="2:3" x14ac:dyDescent="0.3">
      <c r="B727" s="14"/>
      <c r="C727" s="14"/>
    </row>
    <row r="728" spans="2:3" x14ac:dyDescent="0.3">
      <c r="B728" s="14"/>
      <c r="C728" s="14"/>
    </row>
    <row r="729" spans="2:3" x14ac:dyDescent="0.3">
      <c r="B729" s="14"/>
      <c r="C729" s="14"/>
    </row>
    <row r="730" spans="2:3" x14ac:dyDescent="0.3">
      <c r="B730" s="14"/>
      <c r="C730" s="14"/>
    </row>
    <row r="731" spans="2:3" x14ac:dyDescent="0.3">
      <c r="B731" s="14"/>
      <c r="C731" s="14"/>
    </row>
    <row r="732" spans="2:3" x14ac:dyDescent="0.3">
      <c r="B732" s="14"/>
      <c r="C732" s="14"/>
    </row>
    <row r="733" spans="2:3" x14ac:dyDescent="0.3">
      <c r="B733" s="14"/>
      <c r="C733" s="14"/>
    </row>
    <row r="734" spans="2:3" x14ac:dyDescent="0.3">
      <c r="B734" s="14"/>
      <c r="C734" s="14"/>
    </row>
    <row r="735" spans="2:3" x14ac:dyDescent="0.3">
      <c r="B735" s="14"/>
      <c r="C735" s="14"/>
    </row>
    <row r="736" spans="2:3" x14ac:dyDescent="0.3">
      <c r="B736" s="14"/>
      <c r="C736" s="14"/>
    </row>
    <row r="737" spans="2:3" x14ac:dyDescent="0.3">
      <c r="B737" s="14"/>
      <c r="C737" s="14"/>
    </row>
    <row r="738" spans="2:3" x14ac:dyDescent="0.3">
      <c r="B738" s="14"/>
      <c r="C738" s="14"/>
    </row>
    <row r="739" spans="2:3" x14ac:dyDescent="0.3">
      <c r="B739" s="14"/>
      <c r="C739" s="14"/>
    </row>
    <row r="740" spans="2:3" x14ac:dyDescent="0.3">
      <c r="B740" s="14"/>
      <c r="C740" s="14"/>
    </row>
    <row r="741" spans="2:3" x14ac:dyDescent="0.3">
      <c r="B741" s="14"/>
      <c r="C741" s="14"/>
    </row>
    <row r="742" spans="2:3" x14ac:dyDescent="0.3">
      <c r="B742" s="14"/>
      <c r="C742" s="14"/>
    </row>
    <row r="743" spans="2:3" x14ac:dyDescent="0.3">
      <c r="B743" s="14"/>
      <c r="C743" s="14"/>
    </row>
    <row r="744" spans="2:3" x14ac:dyDescent="0.3">
      <c r="B744" s="14"/>
      <c r="C744" s="14"/>
    </row>
    <row r="745" spans="2:3" x14ac:dyDescent="0.3">
      <c r="B745" s="14"/>
      <c r="C745" s="14"/>
    </row>
    <row r="746" spans="2:3" x14ac:dyDescent="0.3">
      <c r="B746" s="14"/>
      <c r="C746" s="14"/>
    </row>
    <row r="747" spans="2:3" x14ac:dyDescent="0.3">
      <c r="B747" s="14"/>
      <c r="C747" s="14"/>
    </row>
    <row r="748" spans="2:3" x14ac:dyDescent="0.3">
      <c r="B748" s="14"/>
      <c r="C748" s="14"/>
    </row>
    <row r="749" spans="2:3" x14ac:dyDescent="0.3">
      <c r="B749" s="14"/>
      <c r="C749" s="14"/>
    </row>
    <row r="750" spans="2:3" x14ac:dyDescent="0.3">
      <c r="B750" s="14"/>
      <c r="C750" s="14"/>
    </row>
    <row r="751" spans="2:3" x14ac:dyDescent="0.3">
      <c r="B751" s="14"/>
      <c r="C751" s="14"/>
    </row>
    <row r="752" spans="2:3" x14ac:dyDescent="0.3">
      <c r="B752" s="14"/>
      <c r="C752" s="14"/>
    </row>
    <row r="753" spans="2:3" x14ac:dyDescent="0.3">
      <c r="B753" s="14"/>
      <c r="C753" s="14"/>
    </row>
    <row r="754" spans="2:3" x14ac:dyDescent="0.3">
      <c r="B754" s="14"/>
      <c r="C754" s="14"/>
    </row>
    <row r="755" spans="2:3" x14ac:dyDescent="0.3">
      <c r="B755" s="14"/>
      <c r="C755" s="14"/>
    </row>
    <row r="756" spans="2:3" x14ac:dyDescent="0.3">
      <c r="B756" s="14"/>
      <c r="C756" s="14"/>
    </row>
    <row r="757" spans="2:3" x14ac:dyDescent="0.3">
      <c r="B757" s="14"/>
      <c r="C757" s="14"/>
    </row>
    <row r="758" spans="2:3" x14ac:dyDescent="0.3">
      <c r="B758" s="14"/>
      <c r="C758" s="14"/>
    </row>
    <row r="759" spans="2:3" x14ac:dyDescent="0.3">
      <c r="B759" s="14"/>
      <c r="C759" s="14"/>
    </row>
    <row r="760" spans="2:3" x14ac:dyDescent="0.3">
      <c r="B760" s="14"/>
      <c r="C760" s="14"/>
    </row>
    <row r="761" spans="2:3" x14ac:dyDescent="0.3">
      <c r="B761" s="14"/>
      <c r="C761" s="14"/>
    </row>
    <row r="762" spans="2:3" x14ac:dyDescent="0.3">
      <c r="B762" s="14"/>
      <c r="C762" s="14"/>
    </row>
    <row r="763" spans="2:3" x14ac:dyDescent="0.3">
      <c r="B763" s="14"/>
      <c r="C763" s="14"/>
    </row>
    <row r="764" spans="2:3" x14ac:dyDescent="0.3">
      <c r="B764" s="14"/>
      <c r="C764" s="14"/>
    </row>
    <row r="765" spans="2:3" x14ac:dyDescent="0.3">
      <c r="B765" s="14"/>
      <c r="C765" s="14"/>
    </row>
    <row r="766" spans="2:3" x14ac:dyDescent="0.3">
      <c r="B766" s="14"/>
      <c r="C766" s="14"/>
    </row>
    <row r="767" spans="2:3" x14ac:dyDescent="0.3">
      <c r="B767" s="14"/>
      <c r="C767" s="14"/>
    </row>
    <row r="768" spans="2:3" x14ac:dyDescent="0.3">
      <c r="B768" s="14"/>
      <c r="C768" s="14"/>
    </row>
    <row r="769" spans="2:3" x14ac:dyDescent="0.3">
      <c r="B769" s="14"/>
      <c r="C769" s="14"/>
    </row>
    <row r="770" spans="2:3" x14ac:dyDescent="0.3">
      <c r="B770" s="14"/>
      <c r="C770" s="14"/>
    </row>
    <row r="771" spans="2:3" x14ac:dyDescent="0.3">
      <c r="B771" s="14"/>
      <c r="C771" s="14"/>
    </row>
    <row r="772" spans="2:3" x14ac:dyDescent="0.3">
      <c r="B772" s="14"/>
      <c r="C772" s="14"/>
    </row>
    <row r="773" spans="2:3" x14ac:dyDescent="0.3">
      <c r="B773" s="14"/>
      <c r="C773" s="14"/>
    </row>
    <row r="774" spans="2:3" x14ac:dyDescent="0.3">
      <c r="B774" s="14"/>
      <c r="C774" s="14"/>
    </row>
    <row r="775" spans="2:3" x14ac:dyDescent="0.3">
      <c r="B775" s="14"/>
      <c r="C775" s="14"/>
    </row>
    <row r="776" spans="2:3" x14ac:dyDescent="0.3">
      <c r="B776" s="14"/>
      <c r="C776" s="14"/>
    </row>
    <row r="777" spans="2:3" x14ac:dyDescent="0.3">
      <c r="B777" s="14"/>
      <c r="C777" s="14"/>
    </row>
    <row r="778" spans="2:3" x14ac:dyDescent="0.3">
      <c r="B778" s="14"/>
      <c r="C778" s="14"/>
    </row>
    <row r="779" spans="2:3" x14ac:dyDescent="0.3">
      <c r="B779" s="14"/>
      <c r="C779" s="14"/>
    </row>
    <row r="780" spans="2:3" x14ac:dyDescent="0.3">
      <c r="B780" s="14"/>
      <c r="C780" s="14"/>
    </row>
    <row r="781" spans="2:3" x14ac:dyDescent="0.3">
      <c r="B781" s="14"/>
      <c r="C781" s="14"/>
    </row>
    <row r="782" spans="2:3" x14ac:dyDescent="0.3">
      <c r="B782" s="14"/>
      <c r="C782" s="14"/>
    </row>
    <row r="783" spans="2:3" x14ac:dyDescent="0.3">
      <c r="B783" s="14"/>
      <c r="C783" s="14"/>
    </row>
    <row r="784" spans="2:3" x14ac:dyDescent="0.3">
      <c r="B784" s="14"/>
      <c r="C784" s="14"/>
    </row>
    <row r="785" spans="2:3" x14ac:dyDescent="0.3">
      <c r="B785" s="14"/>
      <c r="C785" s="14"/>
    </row>
    <row r="786" spans="2:3" x14ac:dyDescent="0.3">
      <c r="B786" s="14"/>
      <c r="C786" s="14"/>
    </row>
    <row r="787" spans="2:3" x14ac:dyDescent="0.3">
      <c r="B787" s="14"/>
      <c r="C787" s="14"/>
    </row>
    <row r="788" spans="2:3" x14ac:dyDescent="0.3">
      <c r="B788" s="14"/>
      <c r="C788" s="14"/>
    </row>
    <row r="789" spans="2:3" x14ac:dyDescent="0.3">
      <c r="B789" s="14"/>
      <c r="C789" s="14"/>
    </row>
    <row r="790" spans="2:3" x14ac:dyDescent="0.3">
      <c r="B790" s="14"/>
      <c r="C790" s="14"/>
    </row>
    <row r="791" spans="2:3" x14ac:dyDescent="0.3">
      <c r="B791" s="14"/>
      <c r="C791" s="14"/>
    </row>
    <row r="792" spans="2:3" x14ac:dyDescent="0.3">
      <c r="B792" s="14"/>
      <c r="C792" s="14"/>
    </row>
    <row r="793" spans="2:3" x14ac:dyDescent="0.3">
      <c r="B793" s="14"/>
      <c r="C793" s="14"/>
    </row>
    <row r="794" spans="2:3" x14ac:dyDescent="0.3">
      <c r="B794" s="14"/>
      <c r="C794" s="14"/>
    </row>
    <row r="795" spans="2:3" x14ac:dyDescent="0.3">
      <c r="B795" s="14"/>
      <c r="C795" s="14"/>
    </row>
    <row r="796" spans="2:3" x14ac:dyDescent="0.3">
      <c r="B796" s="14"/>
      <c r="C796" s="14"/>
    </row>
    <row r="797" spans="2:3" x14ac:dyDescent="0.3">
      <c r="B797" s="14"/>
      <c r="C797" s="14"/>
    </row>
    <row r="798" spans="2:3" x14ac:dyDescent="0.3">
      <c r="B798" s="14"/>
      <c r="C798" s="14"/>
    </row>
    <row r="799" spans="2:3" x14ac:dyDescent="0.3">
      <c r="B799" s="14"/>
      <c r="C799" s="14"/>
    </row>
    <row r="800" spans="2:3" x14ac:dyDescent="0.3">
      <c r="B800" s="14"/>
      <c r="C800" s="14"/>
    </row>
    <row r="801" spans="2:3" x14ac:dyDescent="0.3">
      <c r="B801" s="14"/>
      <c r="C801" s="14"/>
    </row>
    <row r="802" spans="2:3" x14ac:dyDescent="0.3">
      <c r="B802" s="14"/>
      <c r="C802" s="14"/>
    </row>
    <row r="803" spans="2:3" x14ac:dyDescent="0.3">
      <c r="B803" s="14"/>
      <c r="C803" s="14"/>
    </row>
    <row r="804" spans="2:3" x14ac:dyDescent="0.3">
      <c r="B804" s="14"/>
      <c r="C804" s="14"/>
    </row>
    <row r="805" spans="2:3" x14ac:dyDescent="0.3">
      <c r="B805" s="14"/>
      <c r="C805" s="14"/>
    </row>
    <row r="806" spans="2:3" x14ac:dyDescent="0.3">
      <c r="B806" s="14"/>
      <c r="C806" s="14"/>
    </row>
    <row r="807" spans="2:3" x14ac:dyDescent="0.3">
      <c r="B807" s="14"/>
      <c r="C807" s="14"/>
    </row>
    <row r="808" spans="2:3" x14ac:dyDescent="0.3">
      <c r="B808" s="14"/>
      <c r="C808" s="14"/>
    </row>
    <row r="809" spans="2:3" x14ac:dyDescent="0.3">
      <c r="B809" s="14"/>
      <c r="C809" s="14"/>
    </row>
    <row r="810" spans="2:3" x14ac:dyDescent="0.3">
      <c r="B810" s="14"/>
      <c r="C810" s="14"/>
    </row>
    <row r="811" spans="2:3" x14ac:dyDescent="0.3">
      <c r="B811" s="14"/>
      <c r="C811" s="14"/>
    </row>
    <row r="812" spans="2:3" x14ac:dyDescent="0.3">
      <c r="B812" s="14"/>
      <c r="C812" s="14"/>
    </row>
    <row r="813" spans="2:3" x14ac:dyDescent="0.3">
      <c r="B813" s="14"/>
      <c r="C813" s="14"/>
    </row>
    <row r="814" spans="2:3" x14ac:dyDescent="0.3">
      <c r="B814" s="14"/>
      <c r="C814" s="14"/>
    </row>
    <row r="815" spans="2:3" x14ac:dyDescent="0.3">
      <c r="B815" s="14"/>
      <c r="C815" s="14"/>
    </row>
    <row r="816" spans="2:3" x14ac:dyDescent="0.3">
      <c r="B816" s="14"/>
      <c r="C816" s="14"/>
    </row>
    <row r="817" spans="2:3" x14ac:dyDescent="0.3">
      <c r="B817" s="14"/>
      <c r="C817" s="14"/>
    </row>
    <row r="818" spans="2:3" x14ac:dyDescent="0.3">
      <c r="B818" s="14"/>
      <c r="C818" s="14"/>
    </row>
    <row r="819" spans="2:3" x14ac:dyDescent="0.3">
      <c r="B819" s="14"/>
      <c r="C819" s="14"/>
    </row>
    <row r="820" spans="2:3" x14ac:dyDescent="0.3">
      <c r="B820" s="14"/>
      <c r="C820" s="14"/>
    </row>
    <row r="821" spans="2:3" x14ac:dyDescent="0.3">
      <c r="B821" s="14"/>
      <c r="C821" s="14"/>
    </row>
    <row r="822" spans="2:3" x14ac:dyDescent="0.3">
      <c r="B822" s="14"/>
      <c r="C822" s="14"/>
    </row>
    <row r="823" spans="2:3" x14ac:dyDescent="0.3">
      <c r="B823" s="14"/>
      <c r="C823" s="14"/>
    </row>
    <row r="824" spans="2:3" x14ac:dyDescent="0.3">
      <c r="B824" s="14"/>
      <c r="C824" s="14"/>
    </row>
    <row r="825" spans="2:3" x14ac:dyDescent="0.3">
      <c r="B825" s="14"/>
      <c r="C825" s="14"/>
    </row>
    <row r="826" spans="2:3" x14ac:dyDescent="0.3">
      <c r="B826" s="14"/>
      <c r="C826" s="14"/>
    </row>
    <row r="827" spans="2:3" x14ac:dyDescent="0.3">
      <c r="B827" s="14"/>
      <c r="C827" s="14"/>
    </row>
    <row r="828" spans="2:3" x14ac:dyDescent="0.3">
      <c r="B828" s="14"/>
      <c r="C828" s="14"/>
    </row>
    <row r="829" spans="2:3" x14ac:dyDescent="0.3">
      <c r="B829" s="14"/>
      <c r="C829" s="14"/>
    </row>
    <row r="830" spans="2:3" x14ac:dyDescent="0.3">
      <c r="B830" s="14"/>
      <c r="C830" s="14"/>
    </row>
    <row r="831" spans="2:3" x14ac:dyDescent="0.3">
      <c r="B831" s="14"/>
      <c r="C831" s="14"/>
    </row>
    <row r="832" spans="2:3" x14ac:dyDescent="0.3">
      <c r="B832" s="14"/>
      <c r="C832" s="14"/>
    </row>
    <row r="833" spans="2:3" x14ac:dyDescent="0.3">
      <c r="B833" s="14"/>
      <c r="C833" s="14"/>
    </row>
    <row r="834" spans="2:3" x14ac:dyDescent="0.3">
      <c r="B834" s="14"/>
      <c r="C834" s="14"/>
    </row>
    <row r="835" spans="2:3" x14ac:dyDescent="0.3">
      <c r="B835" s="14"/>
      <c r="C835" s="14"/>
    </row>
    <row r="836" spans="2:3" x14ac:dyDescent="0.3">
      <c r="B836" s="14"/>
      <c r="C836" s="14"/>
    </row>
    <row r="837" spans="2:3" x14ac:dyDescent="0.3">
      <c r="B837" s="14"/>
      <c r="C837" s="14"/>
    </row>
    <row r="838" spans="2:3" x14ac:dyDescent="0.3">
      <c r="B838" s="14"/>
      <c r="C838" s="14"/>
    </row>
    <row r="839" spans="2:3" x14ac:dyDescent="0.3">
      <c r="B839" s="14"/>
      <c r="C839" s="14"/>
    </row>
    <row r="840" spans="2:3" x14ac:dyDescent="0.3">
      <c r="B840" s="14"/>
      <c r="C840" s="14"/>
    </row>
    <row r="841" spans="2:3" x14ac:dyDescent="0.3">
      <c r="B841" s="14"/>
      <c r="C841" s="14"/>
    </row>
    <row r="842" spans="2:3" x14ac:dyDescent="0.3">
      <c r="B842" s="14"/>
      <c r="C842" s="14"/>
    </row>
    <row r="843" spans="2:3" x14ac:dyDescent="0.3">
      <c r="B843" s="14"/>
      <c r="C843" s="14"/>
    </row>
    <row r="844" spans="2:3" x14ac:dyDescent="0.3">
      <c r="B844" s="14"/>
      <c r="C844" s="14"/>
    </row>
    <row r="845" spans="2:3" x14ac:dyDescent="0.3">
      <c r="B845" s="14"/>
      <c r="C845" s="14"/>
    </row>
    <row r="846" spans="2:3" x14ac:dyDescent="0.3">
      <c r="B846" s="14"/>
      <c r="C846" s="14"/>
    </row>
    <row r="847" spans="2:3" x14ac:dyDescent="0.3">
      <c r="B847" s="14"/>
      <c r="C847" s="14"/>
    </row>
    <row r="848" spans="2:3" x14ac:dyDescent="0.3">
      <c r="B848" s="14"/>
      <c r="C848" s="14"/>
    </row>
    <row r="849" spans="2:3" x14ac:dyDescent="0.3">
      <c r="B849" s="14"/>
      <c r="C849" s="14"/>
    </row>
    <row r="850" spans="2:3" x14ac:dyDescent="0.3">
      <c r="B850" s="14"/>
      <c r="C850" s="14"/>
    </row>
    <row r="851" spans="2:3" x14ac:dyDescent="0.3">
      <c r="B851" s="14"/>
      <c r="C851" s="14"/>
    </row>
    <row r="852" spans="2:3" x14ac:dyDescent="0.3">
      <c r="B852" s="14"/>
      <c r="C852" s="14"/>
    </row>
    <row r="853" spans="2:3" x14ac:dyDescent="0.3">
      <c r="B853" s="14"/>
      <c r="C853" s="14"/>
    </row>
    <row r="854" spans="2:3" x14ac:dyDescent="0.3">
      <c r="B854" s="14"/>
      <c r="C854" s="14"/>
    </row>
    <row r="855" spans="2:3" x14ac:dyDescent="0.3">
      <c r="B855" s="14"/>
      <c r="C855" s="14"/>
    </row>
    <row r="856" spans="2:3" x14ac:dyDescent="0.3">
      <c r="B856" s="14"/>
      <c r="C856" s="14"/>
    </row>
    <row r="857" spans="2:3" x14ac:dyDescent="0.3">
      <c r="B857" s="14"/>
      <c r="C857" s="14"/>
    </row>
    <row r="858" spans="2:3" x14ac:dyDescent="0.3">
      <c r="B858" s="14"/>
      <c r="C858" s="14"/>
    </row>
    <row r="859" spans="2:3" x14ac:dyDescent="0.3">
      <c r="B859" s="14"/>
      <c r="C859" s="14"/>
    </row>
    <row r="860" spans="2:3" x14ac:dyDescent="0.3">
      <c r="B860" s="14"/>
      <c r="C860" s="14"/>
    </row>
    <row r="861" spans="2:3" x14ac:dyDescent="0.3">
      <c r="B861" s="14"/>
      <c r="C861" s="14"/>
    </row>
    <row r="862" spans="2:3" x14ac:dyDescent="0.3">
      <c r="B862" s="14"/>
      <c r="C862" s="14"/>
    </row>
    <row r="863" spans="2:3" x14ac:dyDescent="0.3">
      <c r="B863" s="14"/>
      <c r="C863" s="14"/>
    </row>
    <row r="864" spans="2:3" x14ac:dyDescent="0.3">
      <c r="B864" s="14"/>
      <c r="C864" s="14"/>
    </row>
    <row r="865" spans="2:3" x14ac:dyDescent="0.3">
      <c r="B865" s="14"/>
      <c r="C865" s="14"/>
    </row>
    <row r="866" spans="2:3" x14ac:dyDescent="0.3">
      <c r="B866" s="14"/>
      <c r="C866" s="14"/>
    </row>
    <row r="867" spans="2:3" x14ac:dyDescent="0.3">
      <c r="B867" s="14"/>
      <c r="C867" s="14"/>
    </row>
    <row r="868" spans="2:3" x14ac:dyDescent="0.3">
      <c r="B868" s="14"/>
      <c r="C868" s="14"/>
    </row>
    <row r="869" spans="2:3" x14ac:dyDescent="0.3">
      <c r="B869" s="14"/>
      <c r="C869" s="14"/>
    </row>
    <row r="870" spans="2:3" x14ac:dyDescent="0.3">
      <c r="B870" s="14"/>
      <c r="C870" s="14"/>
    </row>
    <row r="871" spans="2:3" x14ac:dyDescent="0.3">
      <c r="B871" s="14"/>
      <c r="C871" s="14"/>
    </row>
    <row r="872" spans="2:3" x14ac:dyDescent="0.3">
      <c r="B872" s="14"/>
      <c r="C872" s="14"/>
    </row>
    <row r="873" spans="2:3" x14ac:dyDescent="0.3">
      <c r="B873" s="14"/>
      <c r="C873" s="14"/>
    </row>
    <row r="874" spans="2:3" x14ac:dyDescent="0.3">
      <c r="B874" s="14"/>
      <c r="C874" s="14"/>
    </row>
    <row r="875" spans="2:3" x14ac:dyDescent="0.3">
      <c r="B875" s="14"/>
      <c r="C875" s="14"/>
    </row>
    <row r="876" spans="2:3" x14ac:dyDescent="0.3">
      <c r="B876" s="14"/>
      <c r="C876" s="14"/>
    </row>
    <row r="877" spans="2:3" x14ac:dyDescent="0.3">
      <c r="B877" s="14"/>
      <c r="C877" s="14"/>
    </row>
    <row r="878" spans="2:3" x14ac:dyDescent="0.3">
      <c r="B878" s="14"/>
      <c r="C878" s="14"/>
    </row>
    <row r="879" spans="2:3" x14ac:dyDescent="0.3">
      <c r="B879" s="14"/>
      <c r="C879" s="14"/>
    </row>
    <row r="880" spans="2:3" x14ac:dyDescent="0.3">
      <c r="B880" s="14"/>
      <c r="C880" s="14"/>
    </row>
    <row r="881" spans="2:3" x14ac:dyDescent="0.3">
      <c r="B881" s="14"/>
      <c r="C881" s="14"/>
    </row>
    <row r="882" spans="2:3" x14ac:dyDescent="0.3">
      <c r="B882" s="14"/>
      <c r="C882" s="14"/>
    </row>
    <row r="883" spans="2:3" x14ac:dyDescent="0.3">
      <c r="B883" s="14"/>
      <c r="C883" s="14"/>
    </row>
    <row r="884" spans="2:3" x14ac:dyDescent="0.3">
      <c r="B884" s="14"/>
      <c r="C884" s="14"/>
    </row>
    <row r="885" spans="2:3" x14ac:dyDescent="0.3">
      <c r="B885" s="14"/>
      <c r="C885" s="14"/>
    </row>
    <row r="886" spans="2:3" x14ac:dyDescent="0.3">
      <c r="B886" s="14"/>
      <c r="C886" s="14"/>
    </row>
    <row r="887" spans="2:3" x14ac:dyDescent="0.3">
      <c r="B887" s="14"/>
      <c r="C887" s="14"/>
    </row>
    <row r="888" spans="2:3" x14ac:dyDescent="0.3">
      <c r="B888" s="14"/>
      <c r="C888" s="14"/>
    </row>
    <row r="889" spans="2:3" x14ac:dyDescent="0.3">
      <c r="B889" s="14"/>
      <c r="C889" s="14"/>
    </row>
    <row r="890" spans="2:3" x14ac:dyDescent="0.3">
      <c r="B890" s="14"/>
      <c r="C890" s="14"/>
    </row>
    <row r="891" spans="2:3" x14ac:dyDescent="0.3">
      <c r="B891" s="14"/>
      <c r="C891" s="14"/>
    </row>
    <row r="892" spans="2:3" x14ac:dyDescent="0.3">
      <c r="B892" s="14"/>
      <c r="C892" s="14"/>
    </row>
    <row r="893" spans="2:3" x14ac:dyDescent="0.3">
      <c r="B893" s="14"/>
      <c r="C893" s="14"/>
    </row>
    <row r="894" spans="2:3" x14ac:dyDescent="0.3">
      <c r="B894" s="14"/>
      <c r="C894" s="14"/>
    </row>
    <row r="895" spans="2:3" x14ac:dyDescent="0.3">
      <c r="B895" s="14"/>
      <c r="C895" s="14"/>
    </row>
    <row r="896" spans="2:3" x14ac:dyDescent="0.3">
      <c r="B896" s="14"/>
      <c r="C896" s="14"/>
    </row>
    <row r="897" spans="2:3" x14ac:dyDescent="0.3">
      <c r="B897" s="14"/>
      <c r="C897" s="14"/>
    </row>
    <row r="898" spans="2:3" x14ac:dyDescent="0.3">
      <c r="B898" s="14"/>
      <c r="C898" s="14"/>
    </row>
    <row r="899" spans="2:3" x14ac:dyDescent="0.3">
      <c r="B899" s="14"/>
      <c r="C899" s="14"/>
    </row>
    <row r="900" spans="2:3" x14ac:dyDescent="0.3">
      <c r="B900" s="14"/>
      <c r="C900" s="14"/>
    </row>
    <row r="901" spans="2:3" x14ac:dyDescent="0.3">
      <c r="B901" s="14"/>
      <c r="C901" s="14"/>
    </row>
    <row r="902" spans="2:3" x14ac:dyDescent="0.3">
      <c r="B902" s="14"/>
      <c r="C902" s="14"/>
    </row>
    <row r="903" spans="2:3" x14ac:dyDescent="0.3">
      <c r="B903" s="14"/>
      <c r="C903" s="14"/>
    </row>
    <row r="904" spans="2:3" x14ac:dyDescent="0.3">
      <c r="B904" s="14"/>
      <c r="C904" s="14"/>
    </row>
    <row r="905" spans="2:3" x14ac:dyDescent="0.3">
      <c r="B905" s="14"/>
      <c r="C905" s="14"/>
    </row>
    <row r="906" spans="2:3" x14ac:dyDescent="0.3">
      <c r="B906" s="14"/>
      <c r="C906" s="14"/>
    </row>
    <row r="907" spans="2:3" x14ac:dyDescent="0.3">
      <c r="B907" s="14"/>
      <c r="C907" s="14"/>
    </row>
    <row r="908" spans="2:3" x14ac:dyDescent="0.3">
      <c r="B908" s="14"/>
      <c r="C908" s="14"/>
    </row>
    <row r="909" spans="2:3" x14ac:dyDescent="0.3">
      <c r="B909" s="14"/>
      <c r="C909" s="14"/>
    </row>
    <row r="910" spans="2:3" x14ac:dyDescent="0.3">
      <c r="B910" s="14"/>
      <c r="C910" s="14"/>
    </row>
    <row r="911" spans="2:3" x14ac:dyDescent="0.3">
      <c r="B911" s="14"/>
      <c r="C911" s="14"/>
    </row>
    <row r="912" spans="2:3" x14ac:dyDescent="0.3">
      <c r="B912" s="14"/>
      <c r="C912" s="14"/>
    </row>
    <row r="913" spans="2:3" x14ac:dyDescent="0.3">
      <c r="B913" s="14"/>
      <c r="C913" s="14"/>
    </row>
    <row r="914" spans="2:3" x14ac:dyDescent="0.3">
      <c r="B914" s="14"/>
      <c r="C914" s="14"/>
    </row>
    <row r="915" spans="2:3" x14ac:dyDescent="0.3">
      <c r="B915" s="14"/>
      <c r="C915" s="14"/>
    </row>
    <row r="916" spans="2:3" x14ac:dyDescent="0.3">
      <c r="B916" s="14"/>
      <c r="C916" s="14"/>
    </row>
    <row r="917" spans="2:3" x14ac:dyDescent="0.3">
      <c r="B917" s="14"/>
      <c r="C917" s="14"/>
    </row>
    <row r="918" spans="2:3" x14ac:dyDescent="0.3">
      <c r="B918" s="14"/>
      <c r="C918" s="14"/>
    </row>
    <row r="919" spans="2:3" x14ac:dyDescent="0.3">
      <c r="B919" s="14"/>
      <c r="C919" s="14"/>
    </row>
    <row r="920" spans="2:3" x14ac:dyDescent="0.3">
      <c r="B920" s="14"/>
      <c r="C920" s="14"/>
    </row>
    <row r="921" spans="2:3" x14ac:dyDescent="0.3">
      <c r="B921" s="14"/>
      <c r="C921" s="14"/>
    </row>
    <row r="922" spans="2:3" x14ac:dyDescent="0.3">
      <c r="B922" s="14"/>
      <c r="C922" s="14"/>
    </row>
    <row r="923" spans="2:3" x14ac:dyDescent="0.3">
      <c r="B923" s="14"/>
      <c r="C923" s="14"/>
    </row>
    <row r="924" spans="2:3" x14ac:dyDescent="0.3">
      <c r="B924" s="14"/>
      <c r="C924" s="14"/>
    </row>
    <row r="925" spans="2:3" x14ac:dyDescent="0.3">
      <c r="B925" s="14"/>
      <c r="C925" s="14"/>
    </row>
    <row r="926" spans="2:3" x14ac:dyDescent="0.3">
      <c r="B926" s="14"/>
      <c r="C926" s="14"/>
    </row>
    <row r="927" spans="2:3" x14ac:dyDescent="0.3">
      <c r="B927" s="14"/>
      <c r="C927" s="14"/>
    </row>
    <row r="928" spans="2:3" x14ac:dyDescent="0.3">
      <c r="B928" s="14"/>
      <c r="C928" s="14"/>
    </row>
    <row r="929" spans="2:3" x14ac:dyDescent="0.3">
      <c r="B929" s="14"/>
      <c r="C929" s="14"/>
    </row>
    <row r="930" spans="2:3" x14ac:dyDescent="0.3">
      <c r="B930" s="14"/>
      <c r="C930" s="14"/>
    </row>
    <row r="931" spans="2:3" x14ac:dyDescent="0.3">
      <c r="B931" s="14"/>
      <c r="C931" s="14"/>
    </row>
    <row r="932" spans="2:3" x14ac:dyDescent="0.3">
      <c r="B932" s="14"/>
      <c r="C932" s="14"/>
    </row>
    <row r="933" spans="2:3" x14ac:dyDescent="0.3">
      <c r="B933" s="14"/>
      <c r="C933" s="14"/>
    </row>
    <row r="934" spans="2:3" x14ac:dyDescent="0.3">
      <c r="B934" s="14"/>
      <c r="C934" s="14"/>
    </row>
    <row r="935" spans="2:3" x14ac:dyDescent="0.3">
      <c r="B935" s="14"/>
      <c r="C935" s="14"/>
    </row>
    <row r="936" spans="2:3" x14ac:dyDescent="0.3">
      <c r="B936" s="14"/>
      <c r="C936" s="14"/>
    </row>
    <row r="937" spans="2:3" x14ac:dyDescent="0.3">
      <c r="B937" s="14"/>
      <c r="C937" s="14"/>
    </row>
    <row r="938" spans="2:3" x14ac:dyDescent="0.3">
      <c r="B938" s="14"/>
      <c r="C938" s="14"/>
    </row>
    <row r="939" spans="2:3" x14ac:dyDescent="0.3">
      <c r="B939" s="14"/>
      <c r="C939" s="14"/>
    </row>
    <row r="940" spans="2:3" x14ac:dyDescent="0.3">
      <c r="B940" s="14"/>
      <c r="C940" s="14"/>
    </row>
    <row r="941" spans="2:3" x14ac:dyDescent="0.3">
      <c r="B941" s="14"/>
      <c r="C941" s="14"/>
    </row>
    <row r="942" spans="2:3" x14ac:dyDescent="0.3">
      <c r="B942" s="14"/>
      <c r="C942" s="14"/>
    </row>
    <row r="943" spans="2:3" x14ac:dyDescent="0.3">
      <c r="B943" s="14"/>
      <c r="C94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2A60-F323-4923-B172-3EEF15A66D64}">
  <sheetPr codeName="Sheet6"/>
  <dimension ref="B2:AG142"/>
  <sheetViews>
    <sheetView topLeftCell="O136" workbookViewId="0">
      <selection activeCell="Z16" sqref="Z16"/>
    </sheetView>
  </sheetViews>
  <sheetFormatPr defaultRowHeight="14.4" x14ac:dyDescent="0.3"/>
  <cols>
    <col min="2" max="2" width="23.5546875" bestFit="1" customWidth="1"/>
    <col min="3" max="3" width="19.21875" bestFit="1" customWidth="1"/>
    <col min="4" max="4" width="17.77734375" bestFit="1" customWidth="1"/>
    <col min="5" max="5" width="14" bestFit="1" customWidth="1"/>
    <col min="6" max="7" width="20.21875" bestFit="1" customWidth="1"/>
    <col min="8" max="8" width="12" bestFit="1" customWidth="1"/>
    <col min="9" max="9" width="10.77734375" bestFit="1" customWidth="1"/>
    <col min="13" max="13" width="17" bestFit="1" customWidth="1"/>
    <col min="14" max="14" width="19.44140625" customWidth="1"/>
    <col min="15" max="15" width="15.77734375" customWidth="1"/>
    <col min="16" max="16" width="15.5546875" customWidth="1"/>
    <col min="17" max="17" width="21.88671875" customWidth="1"/>
    <col min="18" max="18" width="11.88671875" customWidth="1"/>
    <col min="19" max="19" width="12.6640625" customWidth="1"/>
    <col min="28" max="28" width="12.6640625" bestFit="1" customWidth="1"/>
  </cols>
  <sheetData>
    <row r="2" spans="2:33" x14ac:dyDescent="0.3">
      <c r="B2" s="3"/>
      <c r="D2" s="3"/>
      <c r="F2" s="3"/>
    </row>
    <row r="3" spans="2:33" x14ac:dyDescent="0.3">
      <c r="F3" s="23"/>
      <c r="V3" s="40" t="s">
        <v>16</v>
      </c>
      <c r="W3" s="40"/>
      <c r="X3" s="40" t="s">
        <v>17</v>
      </c>
      <c r="Y3" s="40"/>
      <c r="Z3" s="40" t="s">
        <v>37</v>
      </c>
      <c r="AA3" s="40"/>
      <c r="AB3" s="40" t="s">
        <v>38</v>
      </c>
      <c r="AC3" s="40"/>
      <c r="AD3" s="40" t="s">
        <v>39</v>
      </c>
      <c r="AE3" s="40"/>
      <c r="AF3" s="40" t="s">
        <v>40</v>
      </c>
      <c r="AG3" s="40"/>
    </row>
    <row r="4" spans="2:33" x14ac:dyDescent="0.3">
      <c r="D4" s="3" t="s">
        <v>16</v>
      </c>
      <c r="E4" s="3" t="s">
        <v>17</v>
      </c>
      <c r="F4" s="3" t="s">
        <v>37</v>
      </c>
      <c r="G4" s="3" t="s">
        <v>38</v>
      </c>
      <c r="H4" s="3" t="s">
        <v>39</v>
      </c>
      <c r="I4" s="3" t="s">
        <v>40</v>
      </c>
      <c r="K4" s="3" t="s">
        <v>5</v>
      </c>
      <c r="L4" s="3" t="s">
        <v>21</v>
      </c>
      <c r="M4" s="3" t="s">
        <v>32</v>
      </c>
      <c r="N4" s="3" t="s">
        <v>16</v>
      </c>
      <c r="O4" s="3" t="s">
        <v>17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5</v>
      </c>
      <c r="U4" s="3" t="s">
        <v>21</v>
      </c>
      <c r="V4" s="3" t="s">
        <v>8</v>
      </c>
      <c r="W4" s="3" t="s">
        <v>9</v>
      </c>
      <c r="X4" s="3" t="s">
        <v>8</v>
      </c>
      <c r="Y4" s="3" t="s">
        <v>9</v>
      </c>
      <c r="Z4" s="3" t="s">
        <v>8</v>
      </c>
      <c r="AA4" s="3" t="s">
        <v>9</v>
      </c>
      <c r="AB4" s="3" t="s">
        <v>8</v>
      </c>
      <c r="AC4" s="3" t="s">
        <v>9</v>
      </c>
      <c r="AD4" s="3" t="s">
        <v>8</v>
      </c>
      <c r="AE4" s="3" t="s">
        <v>9</v>
      </c>
      <c r="AF4" s="3" t="s">
        <v>8</v>
      </c>
      <c r="AG4" s="3" t="s">
        <v>9</v>
      </c>
    </row>
    <row r="5" spans="2:33" x14ac:dyDescent="0.3">
      <c r="C5" s="3" t="s">
        <v>14</v>
      </c>
      <c r="D5" s="3">
        <v>-0.28467153284671531</v>
      </c>
      <c r="E5">
        <v>56.075035463098679</v>
      </c>
      <c r="F5">
        <v>-2.5839552238805972</v>
      </c>
      <c r="G5">
        <v>26.511315705919191</v>
      </c>
      <c r="H5">
        <v>84.677034782608729</v>
      </c>
      <c r="I5">
        <v>-39.736486719574955</v>
      </c>
      <c r="K5" s="14">
        <v>2014</v>
      </c>
      <c r="L5" s="12">
        <v>1</v>
      </c>
      <c r="M5" s="12">
        <v>222</v>
      </c>
      <c r="Q5">
        <v>222</v>
      </c>
      <c r="R5">
        <v>703.20979999999997</v>
      </c>
      <c r="T5" s="14">
        <v>2014</v>
      </c>
      <c r="U5" s="12">
        <v>1</v>
      </c>
      <c r="AB5">
        <v>0</v>
      </c>
      <c r="AC5">
        <v>0</v>
      </c>
      <c r="AD5">
        <v>-481.20979999999997</v>
      </c>
      <c r="AE5">
        <v>481.20979999999997</v>
      </c>
    </row>
    <row r="6" spans="2:33" x14ac:dyDescent="0.3">
      <c r="C6" s="3" t="s">
        <v>15</v>
      </c>
      <c r="D6">
        <v>313.55474452554745</v>
      </c>
      <c r="E6">
        <v>325.81902555771654</v>
      </c>
      <c r="F6">
        <v>331.93470149253733</v>
      </c>
      <c r="G6">
        <v>303.52800034649249</v>
      </c>
      <c r="H6">
        <v>330.14415652173886</v>
      </c>
      <c r="I6">
        <v>335.20645822862599</v>
      </c>
      <c r="K6" s="14">
        <v>2014</v>
      </c>
      <c r="L6" s="12">
        <v>2</v>
      </c>
      <c r="M6" s="12">
        <v>1143</v>
      </c>
      <c r="N6">
        <v>222</v>
      </c>
      <c r="Q6">
        <v>222.00000000000003</v>
      </c>
      <c r="R6">
        <v>693.86440000000005</v>
      </c>
      <c r="T6" s="14">
        <v>2014</v>
      </c>
      <c r="U6" s="12">
        <v>2</v>
      </c>
      <c r="V6">
        <v>921</v>
      </c>
      <c r="W6">
        <v>921</v>
      </c>
      <c r="AB6">
        <v>921</v>
      </c>
      <c r="AC6">
        <v>921</v>
      </c>
      <c r="AD6">
        <v>449.13559999999995</v>
      </c>
      <c r="AE6">
        <v>449.13559999999995</v>
      </c>
    </row>
    <row r="7" spans="2:33" x14ac:dyDescent="0.3">
      <c r="K7" s="14">
        <v>2014</v>
      </c>
      <c r="L7" s="12">
        <v>3</v>
      </c>
      <c r="M7" s="12">
        <v>775</v>
      </c>
      <c r="N7">
        <v>1143</v>
      </c>
      <c r="Q7">
        <v>406.20000000000005</v>
      </c>
      <c r="R7">
        <v>684.7038</v>
      </c>
      <c r="T7" s="14">
        <v>2014</v>
      </c>
      <c r="U7" s="12">
        <v>3</v>
      </c>
      <c r="V7">
        <v>-368</v>
      </c>
      <c r="W7">
        <v>368</v>
      </c>
      <c r="AB7">
        <v>368.79999999999995</v>
      </c>
      <c r="AC7">
        <v>368.79999999999995</v>
      </c>
      <c r="AD7">
        <v>90.296199999999999</v>
      </c>
      <c r="AE7">
        <v>90.296199999999999</v>
      </c>
    </row>
    <row r="8" spans="2:33" x14ac:dyDescent="0.3">
      <c r="K8" s="14">
        <v>2014</v>
      </c>
      <c r="L8" s="12">
        <v>4</v>
      </c>
      <c r="M8" s="12">
        <v>869</v>
      </c>
      <c r="N8">
        <v>775</v>
      </c>
      <c r="Q8">
        <v>479.96000000000004</v>
      </c>
      <c r="R8">
        <v>675.72800000000007</v>
      </c>
      <c r="T8" s="14">
        <v>2014</v>
      </c>
      <c r="U8" s="12">
        <v>4</v>
      </c>
      <c r="V8">
        <v>94</v>
      </c>
      <c r="W8">
        <v>94</v>
      </c>
      <c r="AB8">
        <v>389.03999999999996</v>
      </c>
      <c r="AC8">
        <v>389.03999999999996</v>
      </c>
      <c r="AD8">
        <v>193.27199999999993</v>
      </c>
      <c r="AE8">
        <v>193.27199999999993</v>
      </c>
    </row>
    <row r="9" spans="2:33" x14ac:dyDescent="0.3">
      <c r="C9" s="3" t="s">
        <v>42</v>
      </c>
      <c r="E9" s="3" t="s">
        <v>5</v>
      </c>
      <c r="F9" s="23"/>
      <c r="G9" s="3" t="s">
        <v>21</v>
      </c>
      <c r="K9" s="14">
        <v>2014</v>
      </c>
      <c r="L9" s="12">
        <v>5</v>
      </c>
      <c r="M9" s="12">
        <v>1451</v>
      </c>
      <c r="N9">
        <v>869</v>
      </c>
      <c r="O9">
        <v>752.25</v>
      </c>
      <c r="P9">
        <v>752.25</v>
      </c>
      <c r="Q9">
        <v>557.76800000000003</v>
      </c>
      <c r="R9">
        <v>666.93700000000001</v>
      </c>
      <c r="T9" s="14">
        <v>2014</v>
      </c>
      <c r="U9" s="12">
        <v>5</v>
      </c>
      <c r="V9">
        <v>582</v>
      </c>
      <c r="W9">
        <v>582</v>
      </c>
      <c r="X9">
        <v>698.75</v>
      </c>
      <c r="Y9">
        <v>698.75</v>
      </c>
      <c r="Z9">
        <v>698.75</v>
      </c>
      <c r="AA9">
        <v>698.75</v>
      </c>
      <c r="AB9">
        <v>893.23199999999997</v>
      </c>
      <c r="AC9">
        <v>893.23199999999997</v>
      </c>
      <c r="AD9">
        <v>784.06299999999999</v>
      </c>
      <c r="AE9">
        <v>784.06299999999999</v>
      </c>
    </row>
    <row r="10" spans="2:33" x14ac:dyDescent="0.3">
      <c r="C10" t="s">
        <v>16</v>
      </c>
      <c r="E10">
        <v>2014</v>
      </c>
      <c r="F10" s="23"/>
      <c r="G10" s="12">
        <v>1</v>
      </c>
      <c r="K10" s="14">
        <v>2014</v>
      </c>
      <c r="L10" s="12">
        <v>6</v>
      </c>
      <c r="M10" s="12">
        <v>684</v>
      </c>
      <c r="N10">
        <v>1451</v>
      </c>
      <c r="O10">
        <v>892</v>
      </c>
      <c r="P10">
        <v>1059.5</v>
      </c>
      <c r="Q10">
        <v>736.41440000000011</v>
      </c>
      <c r="R10">
        <v>658.33079999999995</v>
      </c>
      <c r="T10" s="14">
        <v>2014</v>
      </c>
      <c r="U10" s="12">
        <v>6</v>
      </c>
      <c r="V10">
        <v>-767</v>
      </c>
      <c r="W10">
        <v>767</v>
      </c>
      <c r="X10">
        <v>-208</v>
      </c>
      <c r="Y10">
        <v>208</v>
      </c>
      <c r="Z10">
        <v>-375.5</v>
      </c>
      <c r="AA10">
        <v>375.5</v>
      </c>
      <c r="AB10">
        <v>-52.414400000000114</v>
      </c>
      <c r="AC10">
        <v>52.414400000000114</v>
      </c>
      <c r="AD10">
        <v>25.669200000000046</v>
      </c>
      <c r="AE10">
        <v>25.669200000000046</v>
      </c>
    </row>
    <row r="11" spans="2:33" x14ac:dyDescent="0.3">
      <c r="C11" t="s">
        <v>17</v>
      </c>
      <c r="E11">
        <v>2015</v>
      </c>
      <c r="F11" s="23"/>
      <c r="G11" s="12">
        <v>2</v>
      </c>
      <c r="K11" s="14">
        <v>2014</v>
      </c>
      <c r="L11" s="12">
        <v>7</v>
      </c>
      <c r="M11" s="12">
        <v>329</v>
      </c>
      <c r="N11">
        <v>684</v>
      </c>
      <c r="O11">
        <v>857.33333333333337</v>
      </c>
      <c r="P11">
        <v>944.75</v>
      </c>
      <c r="Q11">
        <v>725.93152000000009</v>
      </c>
      <c r="R11">
        <v>649.90940000000001</v>
      </c>
      <c r="T11" s="14">
        <v>2014</v>
      </c>
      <c r="U11" s="12">
        <v>7</v>
      </c>
      <c r="V11">
        <v>-355</v>
      </c>
      <c r="W11">
        <v>355</v>
      </c>
      <c r="X11">
        <v>-528.33333333333337</v>
      </c>
      <c r="Y11">
        <v>528.33333333333337</v>
      </c>
      <c r="Z11">
        <v>-615.75</v>
      </c>
      <c r="AA11">
        <v>615.75</v>
      </c>
      <c r="AB11">
        <v>-396.93152000000009</v>
      </c>
      <c r="AC11">
        <v>396.93152000000009</v>
      </c>
      <c r="AD11">
        <v>-320.90940000000001</v>
      </c>
      <c r="AE11">
        <v>320.90940000000001</v>
      </c>
    </row>
    <row r="12" spans="2:33" x14ac:dyDescent="0.3">
      <c r="C12" t="s">
        <v>37</v>
      </c>
      <c r="E12">
        <v>2016</v>
      </c>
      <c r="F12" s="23"/>
      <c r="G12" s="12">
        <v>3</v>
      </c>
      <c r="K12" s="14">
        <v>2014</v>
      </c>
      <c r="L12" s="12">
        <v>8</v>
      </c>
      <c r="M12" s="12">
        <v>369</v>
      </c>
      <c r="N12">
        <v>329</v>
      </c>
      <c r="O12">
        <v>781.85714285714289</v>
      </c>
      <c r="P12">
        <v>833.25</v>
      </c>
      <c r="Q12">
        <v>646.5452160000001</v>
      </c>
      <c r="R12">
        <v>641.67280000000005</v>
      </c>
      <c r="T12" s="14">
        <v>2014</v>
      </c>
      <c r="U12" s="12">
        <v>8</v>
      </c>
      <c r="V12">
        <v>40</v>
      </c>
      <c r="W12">
        <v>40</v>
      </c>
      <c r="X12">
        <v>-412.85714285714289</v>
      </c>
      <c r="Y12">
        <v>412.85714285714289</v>
      </c>
      <c r="Z12">
        <v>-464.25</v>
      </c>
      <c r="AA12">
        <v>464.25</v>
      </c>
      <c r="AB12">
        <v>-277.5452160000001</v>
      </c>
      <c r="AC12">
        <v>277.5452160000001</v>
      </c>
      <c r="AD12">
        <v>-272.67280000000005</v>
      </c>
      <c r="AE12">
        <v>272.67280000000005</v>
      </c>
    </row>
    <row r="13" spans="2:33" x14ac:dyDescent="0.3">
      <c r="C13" t="s">
        <v>38</v>
      </c>
      <c r="F13" s="23"/>
      <c r="G13" s="12">
        <v>4</v>
      </c>
      <c r="K13" s="14">
        <v>2014</v>
      </c>
      <c r="L13" s="12">
        <v>9</v>
      </c>
      <c r="M13" s="12">
        <v>362</v>
      </c>
      <c r="N13">
        <v>369</v>
      </c>
      <c r="O13">
        <v>730.25</v>
      </c>
      <c r="P13">
        <v>708.25</v>
      </c>
      <c r="Q13">
        <v>591.03617280000003</v>
      </c>
      <c r="R13">
        <v>633.62099999999998</v>
      </c>
      <c r="T13" s="14">
        <v>2014</v>
      </c>
      <c r="U13" s="12">
        <v>9</v>
      </c>
      <c r="V13">
        <v>-7</v>
      </c>
      <c r="W13">
        <v>7</v>
      </c>
      <c r="X13">
        <v>-368.25</v>
      </c>
      <c r="Y13">
        <v>368.25</v>
      </c>
      <c r="Z13">
        <v>-346.25</v>
      </c>
      <c r="AA13">
        <v>346.25</v>
      </c>
      <c r="AB13">
        <v>-229.03617280000003</v>
      </c>
      <c r="AC13">
        <v>229.03617280000003</v>
      </c>
      <c r="AD13">
        <v>-271.62099999999998</v>
      </c>
      <c r="AE13">
        <v>271.62099999999998</v>
      </c>
    </row>
    <row r="14" spans="2:33" x14ac:dyDescent="0.3">
      <c r="C14" t="s">
        <v>39</v>
      </c>
      <c r="F14" s="23"/>
      <c r="G14" s="12">
        <v>5</v>
      </c>
      <c r="K14" s="14">
        <v>2014</v>
      </c>
      <c r="L14" s="12">
        <v>10</v>
      </c>
      <c r="M14" s="12">
        <v>482</v>
      </c>
      <c r="N14">
        <v>362</v>
      </c>
      <c r="O14">
        <v>689.33333333333337</v>
      </c>
      <c r="P14">
        <v>436</v>
      </c>
      <c r="Q14">
        <v>545.22893824000005</v>
      </c>
      <c r="R14">
        <v>625.75400000000002</v>
      </c>
      <c r="T14" s="14">
        <v>2014</v>
      </c>
      <c r="U14" s="12">
        <v>10</v>
      </c>
      <c r="V14">
        <v>120</v>
      </c>
      <c r="W14">
        <v>120</v>
      </c>
      <c r="X14">
        <v>-207.33333333333337</v>
      </c>
      <c r="Y14">
        <v>207.33333333333337</v>
      </c>
      <c r="Z14">
        <v>46</v>
      </c>
      <c r="AA14">
        <v>46</v>
      </c>
      <c r="AB14">
        <v>-63.228938240000048</v>
      </c>
      <c r="AC14">
        <v>63.228938240000048</v>
      </c>
      <c r="AD14">
        <v>-143.75400000000002</v>
      </c>
      <c r="AE14">
        <v>143.75400000000002</v>
      </c>
    </row>
    <row r="15" spans="2:33" x14ac:dyDescent="0.3">
      <c r="C15" t="s">
        <v>40</v>
      </c>
      <c r="F15" s="23"/>
      <c r="G15" s="12">
        <v>6</v>
      </c>
      <c r="K15" s="14">
        <v>2014</v>
      </c>
      <c r="L15" s="12">
        <v>11</v>
      </c>
      <c r="M15" s="12">
        <v>1218</v>
      </c>
      <c r="N15">
        <v>482</v>
      </c>
      <c r="O15">
        <v>668.6</v>
      </c>
      <c r="P15">
        <v>385.5</v>
      </c>
      <c r="Q15">
        <v>532.58315059200004</v>
      </c>
      <c r="R15">
        <v>618.07179999999994</v>
      </c>
      <c r="T15" s="14">
        <v>2014</v>
      </c>
      <c r="U15" s="12">
        <v>11</v>
      </c>
      <c r="V15">
        <v>736</v>
      </c>
      <c r="W15">
        <v>736</v>
      </c>
      <c r="X15">
        <v>549.4</v>
      </c>
      <c r="Y15">
        <v>549.4</v>
      </c>
      <c r="Z15">
        <v>832.5</v>
      </c>
      <c r="AA15">
        <v>832.5</v>
      </c>
      <c r="AB15">
        <v>685.41684940799996</v>
      </c>
      <c r="AC15">
        <v>685.41684940799996</v>
      </c>
      <c r="AD15">
        <v>599.92820000000006</v>
      </c>
      <c r="AE15">
        <v>599.92820000000006</v>
      </c>
    </row>
    <row r="16" spans="2:33" x14ac:dyDescent="0.3">
      <c r="F16" s="23"/>
      <c r="G16" s="12">
        <v>7</v>
      </c>
      <c r="K16" s="14">
        <v>2014</v>
      </c>
      <c r="L16" s="12">
        <v>12</v>
      </c>
      <c r="M16" s="12">
        <v>696</v>
      </c>
      <c r="N16">
        <v>1218</v>
      </c>
      <c r="O16">
        <v>718.5454545454545</v>
      </c>
      <c r="P16">
        <v>607.75</v>
      </c>
      <c r="Q16">
        <v>669.66652047360003</v>
      </c>
      <c r="R16">
        <v>610.57439999999997</v>
      </c>
      <c r="T16" s="14">
        <v>2014</v>
      </c>
      <c r="U16" s="12">
        <v>12</v>
      </c>
      <c r="V16">
        <v>-522</v>
      </c>
      <c r="W16">
        <v>522</v>
      </c>
      <c r="X16">
        <v>-22.545454545454504</v>
      </c>
      <c r="Y16">
        <v>22.545454545454504</v>
      </c>
      <c r="Z16">
        <v>88.25</v>
      </c>
      <c r="AA16">
        <v>88.25</v>
      </c>
      <c r="AB16">
        <v>26.333479526399969</v>
      </c>
      <c r="AC16">
        <v>26.333479526399969</v>
      </c>
      <c r="AD16">
        <v>85.425600000000031</v>
      </c>
      <c r="AE16">
        <v>85.425600000000031</v>
      </c>
    </row>
    <row r="17" spans="6:31" x14ac:dyDescent="0.3">
      <c r="F17" s="23"/>
      <c r="G17" s="12">
        <v>8</v>
      </c>
      <c r="K17" s="14">
        <v>2014</v>
      </c>
      <c r="L17" s="12">
        <v>13</v>
      </c>
      <c r="M17" s="12">
        <v>476</v>
      </c>
      <c r="N17">
        <v>696</v>
      </c>
      <c r="O17">
        <v>716.66666666666663</v>
      </c>
      <c r="P17">
        <v>689.5</v>
      </c>
      <c r="Q17">
        <v>674.93321637888005</v>
      </c>
      <c r="R17">
        <v>603.26179999999999</v>
      </c>
      <c r="T17" s="14">
        <v>2014</v>
      </c>
      <c r="U17" s="12">
        <v>13</v>
      </c>
      <c r="V17">
        <v>-220</v>
      </c>
      <c r="W17">
        <v>220</v>
      </c>
      <c r="X17">
        <v>-240.66666666666663</v>
      </c>
      <c r="Y17">
        <v>240.66666666666663</v>
      </c>
      <c r="Z17">
        <v>-213.5</v>
      </c>
      <c r="AA17">
        <v>213.5</v>
      </c>
      <c r="AB17">
        <v>-198.93321637888005</v>
      </c>
      <c r="AC17">
        <v>198.93321637888005</v>
      </c>
      <c r="AD17">
        <v>-127.26179999999999</v>
      </c>
      <c r="AE17">
        <v>127.26179999999999</v>
      </c>
    </row>
    <row r="18" spans="6:31" x14ac:dyDescent="0.3">
      <c r="F18" s="23"/>
      <c r="G18" s="12">
        <v>9</v>
      </c>
      <c r="K18" s="14">
        <v>2014</v>
      </c>
      <c r="L18" s="12">
        <v>14</v>
      </c>
      <c r="M18" s="12">
        <v>724</v>
      </c>
      <c r="N18">
        <v>476</v>
      </c>
      <c r="O18">
        <v>698.15384615384619</v>
      </c>
      <c r="P18">
        <v>718</v>
      </c>
      <c r="Q18">
        <v>635.14657310310406</v>
      </c>
      <c r="R18">
        <v>596.13400000000001</v>
      </c>
      <c r="T18" s="14">
        <v>2014</v>
      </c>
      <c r="U18" s="12">
        <v>14</v>
      </c>
      <c r="V18">
        <v>248</v>
      </c>
      <c r="W18">
        <v>248</v>
      </c>
      <c r="X18">
        <v>25.846153846153811</v>
      </c>
      <c r="Y18">
        <v>25.846153846153811</v>
      </c>
      <c r="Z18">
        <v>6</v>
      </c>
      <c r="AA18">
        <v>6</v>
      </c>
      <c r="AB18">
        <v>88.85342689689594</v>
      </c>
      <c r="AC18">
        <v>88.85342689689594</v>
      </c>
      <c r="AD18">
        <v>127.86599999999999</v>
      </c>
      <c r="AE18">
        <v>127.86599999999999</v>
      </c>
    </row>
    <row r="19" spans="6:31" x14ac:dyDescent="0.3">
      <c r="F19" s="23"/>
      <c r="G19" s="12">
        <v>10</v>
      </c>
      <c r="K19" s="14">
        <v>2014</v>
      </c>
      <c r="L19" s="12">
        <v>15</v>
      </c>
      <c r="M19" s="12">
        <v>551</v>
      </c>
      <c r="N19">
        <v>724</v>
      </c>
      <c r="O19">
        <v>700</v>
      </c>
      <c r="P19">
        <v>778.5</v>
      </c>
      <c r="Q19">
        <v>652.91725848248325</v>
      </c>
      <c r="R19">
        <v>589.19100000000003</v>
      </c>
      <c r="T19" s="14">
        <v>2014</v>
      </c>
      <c r="U19" s="12">
        <v>15</v>
      </c>
      <c r="V19">
        <v>-173</v>
      </c>
      <c r="W19">
        <v>173</v>
      </c>
      <c r="X19">
        <v>-149</v>
      </c>
      <c r="Y19">
        <v>149</v>
      </c>
      <c r="Z19">
        <v>-227.5</v>
      </c>
      <c r="AA19">
        <v>227.5</v>
      </c>
      <c r="AB19">
        <v>-101.91725848248325</v>
      </c>
      <c r="AC19">
        <v>101.91725848248325</v>
      </c>
      <c r="AD19">
        <v>-38.191000000000031</v>
      </c>
      <c r="AE19">
        <v>38.191000000000031</v>
      </c>
    </row>
    <row r="20" spans="6:31" x14ac:dyDescent="0.3">
      <c r="F20" s="23"/>
      <c r="G20" s="12">
        <v>11</v>
      </c>
      <c r="K20" s="14">
        <v>2014</v>
      </c>
      <c r="L20" s="12">
        <v>16</v>
      </c>
      <c r="M20" s="12">
        <v>411</v>
      </c>
      <c r="N20">
        <v>551</v>
      </c>
      <c r="O20">
        <v>690.06666666666672</v>
      </c>
      <c r="P20">
        <v>611.75</v>
      </c>
      <c r="Q20">
        <v>632.53380678598671</v>
      </c>
      <c r="R20">
        <v>582.43280000000004</v>
      </c>
      <c r="T20" s="14">
        <v>2014</v>
      </c>
      <c r="U20" s="12">
        <v>16</v>
      </c>
      <c r="V20">
        <v>-140</v>
      </c>
      <c r="W20">
        <v>140</v>
      </c>
      <c r="X20">
        <v>-279.06666666666672</v>
      </c>
      <c r="Y20">
        <v>279.06666666666672</v>
      </c>
      <c r="Z20">
        <v>-200.75</v>
      </c>
      <c r="AA20">
        <v>200.75</v>
      </c>
      <c r="AB20">
        <v>-221.53380678598671</v>
      </c>
      <c r="AC20">
        <v>221.53380678598671</v>
      </c>
      <c r="AD20">
        <v>-171.43280000000004</v>
      </c>
      <c r="AE20">
        <v>171.43280000000004</v>
      </c>
    </row>
    <row r="21" spans="6:31" x14ac:dyDescent="0.3">
      <c r="F21" s="23"/>
      <c r="G21" s="12">
        <v>12</v>
      </c>
      <c r="K21" s="14">
        <v>2014</v>
      </c>
      <c r="L21" s="12">
        <v>17</v>
      </c>
      <c r="M21" s="12">
        <v>349</v>
      </c>
      <c r="N21">
        <v>411</v>
      </c>
      <c r="O21">
        <v>672.625</v>
      </c>
      <c r="P21">
        <v>540.5</v>
      </c>
      <c r="Q21">
        <v>588.22704542878944</v>
      </c>
      <c r="R21">
        <v>575.85940000000005</v>
      </c>
      <c r="T21" s="14">
        <v>2014</v>
      </c>
      <c r="U21" s="12">
        <v>17</v>
      </c>
      <c r="V21">
        <v>-62</v>
      </c>
      <c r="W21">
        <v>62</v>
      </c>
      <c r="X21">
        <v>-323.625</v>
      </c>
      <c r="Y21">
        <v>323.625</v>
      </c>
      <c r="Z21">
        <v>-191.5</v>
      </c>
      <c r="AA21">
        <v>191.5</v>
      </c>
      <c r="AB21">
        <v>-239.22704542878944</v>
      </c>
      <c r="AC21">
        <v>239.22704542878944</v>
      </c>
      <c r="AD21">
        <v>-226.85940000000005</v>
      </c>
      <c r="AE21">
        <v>226.85940000000005</v>
      </c>
    </row>
    <row r="22" spans="6:31" x14ac:dyDescent="0.3">
      <c r="F22" s="23"/>
      <c r="G22" s="12">
        <v>13</v>
      </c>
      <c r="K22" s="14">
        <v>2014</v>
      </c>
      <c r="L22" s="12">
        <v>18</v>
      </c>
      <c r="M22" s="12">
        <v>545</v>
      </c>
      <c r="N22">
        <v>349</v>
      </c>
      <c r="O22">
        <v>653.58823529411768</v>
      </c>
      <c r="P22">
        <v>508.75</v>
      </c>
      <c r="Q22">
        <v>540.38163634303157</v>
      </c>
      <c r="R22">
        <v>569.47080000000005</v>
      </c>
      <c r="T22" s="14">
        <v>2014</v>
      </c>
      <c r="U22" s="12">
        <v>18</v>
      </c>
      <c r="V22">
        <v>196</v>
      </c>
      <c r="W22">
        <v>196</v>
      </c>
      <c r="X22">
        <v>-108.58823529411768</v>
      </c>
      <c r="Y22">
        <v>108.58823529411768</v>
      </c>
      <c r="Z22">
        <v>36.25</v>
      </c>
      <c r="AA22">
        <v>36.25</v>
      </c>
      <c r="AB22">
        <v>4.6183636569684268</v>
      </c>
      <c r="AC22">
        <v>4.6183636569684268</v>
      </c>
      <c r="AD22">
        <v>-24.470800000000054</v>
      </c>
      <c r="AE22">
        <v>24.470800000000054</v>
      </c>
    </row>
    <row r="23" spans="6:31" x14ac:dyDescent="0.3">
      <c r="F23" s="23"/>
      <c r="G23" s="12">
        <v>14</v>
      </c>
      <c r="K23" s="14">
        <v>2014</v>
      </c>
      <c r="L23" s="12">
        <v>19</v>
      </c>
      <c r="M23" s="12">
        <v>648</v>
      </c>
      <c r="N23">
        <v>545</v>
      </c>
      <c r="O23">
        <v>647.55555555555554</v>
      </c>
      <c r="P23">
        <v>464</v>
      </c>
      <c r="Q23">
        <v>541.30530907442528</v>
      </c>
      <c r="R23">
        <v>563.26700000000005</v>
      </c>
      <c r="T23" s="14">
        <v>2014</v>
      </c>
      <c r="U23" s="12">
        <v>19</v>
      </c>
      <c r="V23">
        <v>103</v>
      </c>
      <c r="W23">
        <v>103</v>
      </c>
      <c r="X23">
        <v>0.44444444444445708</v>
      </c>
      <c r="Y23">
        <v>0.44444444444445708</v>
      </c>
      <c r="Z23">
        <v>184</v>
      </c>
      <c r="AA23">
        <v>184</v>
      </c>
      <c r="AB23">
        <v>106.69469092557472</v>
      </c>
      <c r="AC23">
        <v>106.69469092557472</v>
      </c>
      <c r="AD23">
        <v>84.732999999999947</v>
      </c>
      <c r="AE23">
        <v>84.732999999999947</v>
      </c>
    </row>
    <row r="24" spans="6:31" x14ac:dyDescent="0.3">
      <c r="F24" s="23"/>
      <c r="G24" s="12">
        <v>15</v>
      </c>
      <c r="K24" s="14">
        <v>2014</v>
      </c>
      <c r="L24" s="12">
        <v>20</v>
      </c>
      <c r="M24" s="12">
        <v>628</v>
      </c>
      <c r="N24">
        <v>648</v>
      </c>
      <c r="O24">
        <v>647.57894736842104</v>
      </c>
      <c r="P24">
        <v>488.25</v>
      </c>
      <c r="Q24">
        <v>562.64424725954029</v>
      </c>
      <c r="R24">
        <v>557.24800000000005</v>
      </c>
      <c r="T24" s="14">
        <v>2014</v>
      </c>
      <c r="U24" s="12">
        <v>20</v>
      </c>
      <c r="V24">
        <v>-20</v>
      </c>
      <c r="W24">
        <v>20</v>
      </c>
      <c r="X24">
        <v>-19.578947368421041</v>
      </c>
      <c r="Y24">
        <v>19.578947368421041</v>
      </c>
      <c r="Z24">
        <v>139.75</v>
      </c>
      <c r="AA24">
        <v>139.75</v>
      </c>
      <c r="AB24">
        <v>65.355752740459707</v>
      </c>
      <c r="AC24">
        <v>65.355752740459707</v>
      </c>
      <c r="AD24">
        <v>70.751999999999953</v>
      </c>
      <c r="AE24">
        <v>70.751999999999953</v>
      </c>
    </row>
    <row r="25" spans="6:31" x14ac:dyDescent="0.3">
      <c r="F25" s="23"/>
      <c r="G25" s="12">
        <v>16</v>
      </c>
      <c r="K25" s="14">
        <v>2014</v>
      </c>
      <c r="L25" s="12">
        <v>21</v>
      </c>
      <c r="M25" s="12">
        <v>595</v>
      </c>
      <c r="N25">
        <v>628</v>
      </c>
      <c r="O25">
        <v>646.6</v>
      </c>
      <c r="P25">
        <v>542.5</v>
      </c>
      <c r="Q25">
        <v>575.71539780763226</v>
      </c>
      <c r="R25">
        <v>551.41380000000004</v>
      </c>
      <c r="T25" s="14">
        <v>2014</v>
      </c>
      <c r="U25" s="12">
        <v>21</v>
      </c>
      <c r="V25">
        <v>-33</v>
      </c>
      <c r="W25">
        <v>33</v>
      </c>
      <c r="X25">
        <v>-51.600000000000023</v>
      </c>
      <c r="Y25">
        <v>51.600000000000023</v>
      </c>
      <c r="Z25">
        <v>52.5</v>
      </c>
      <c r="AA25">
        <v>52.5</v>
      </c>
      <c r="AB25">
        <v>19.284602192367743</v>
      </c>
      <c r="AC25">
        <v>19.284602192367743</v>
      </c>
      <c r="AD25">
        <v>43.586199999999963</v>
      </c>
      <c r="AE25">
        <v>43.586199999999963</v>
      </c>
    </row>
    <row r="26" spans="6:31" x14ac:dyDescent="0.3">
      <c r="F26" s="23"/>
      <c r="G26" s="12">
        <v>17</v>
      </c>
      <c r="K26" s="14">
        <v>2014</v>
      </c>
      <c r="L26" s="12">
        <v>22</v>
      </c>
      <c r="M26" s="12">
        <v>371</v>
      </c>
      <c r="N26">
        <v>595</v>
      </c>
      <c r="O26">
        <v>644.14285714285711</v>
      </c>
      <c r="P26">
        <v>604</v>
      </c>
      <c r="Q26">
        <v>579.57231824610585</v>
      </c>
      <c r="R26">
        <v>545.76440000000002</v>
      </c>
      <c r="T26" s="14">
        <v>2014</v>
      </c>
      <c r="U26" s="12">
        <v>22</v>
      </c>
      <c r="V26">
        <v>-224</v>
      </c>
      <c r="W26">
        <v>224</v>
      </c>
      <c r="X26">
        <v>-273.14285714285711</v>
      </c>
      <c r="Y26">
        <v>273.14285714285711</v>
      </c>
      <c r="Z26">
        <v>-233</v>
      </c>
      <c r="AA26">
        <v>233</v>
      </c>
      <c r="AB26">
        <v>-208.57231824610585</v>
      </c>
      <c r="AC26">
        <v>208.57231824610585</v>
      </c>
      <c r="AD26">
        <v>-174.76440000000002</v>
      </c>
      <c r="AE26">
        <v>174.76440000000002</v>
      </c>
    </row>
    <row r="27" spans="6:31" x14ac:dyDescent="0.3">
      <c r="F27" s="23"/>
      <c r="G27" s="12">
        <v>18</v>
      </c>
      <c r="K27" s="14">
        <v>2014</v>
      </c>
      <c r="L27" s="12">
        <v>23</v>
      </c>
      <c r="M27" s="12">
        <v>1275</v>
      </c>
      <c r="N27">
        <v>371</v>
      </c>
      <c r="O27">
        <v>631.72727272727275</v>
      </c>
      <c r="P27">
        <v>560.5</v>
      </c>
      <c r="Q27">
        <v>537.85785459688475</v>
      </c>
      <c r="R27">
        <v>540.2998</v>
      </c>
      <c r="T27" s="14">
        <v>2014</v>
      </c>
      <c r="U27" s="12">
        <v>23</v>
      </c>
      <c r="V27">
        <v>904</v>
      </c>
      <c r="W27">
        <v>904</v>
      </c>
      <c r="X27">
        <v>643.27272727272725</v>
      </c>
      <c r="Y27">
        <v>643.27272727272725</v>
      </c>
      <c r="Z27">
        <v>714.5</v>
      </c>
      <c r="AA27">
        <v>714.5</v>
      </c>
      <c r="AB27">
        <v>737.14214540311525</v>
      </c>
      <c r="AC27">
        <v>737.14214540311525</v>
      </c>
      <c r="AD27">
        <v>734.7002</v>
      </c>
      <c r="AE27">
        <v>734.7002</v>
      </c>
    </row>
    <row r="28" spans="6:31" x14ac:dyDescent="0.3">
      <c r="F28" s="23"/>
      <c r="G28" s="12">
        <v>19</v>
      </c>
      <c r="K28" s="14">
        <v>2014</v>
      </c>
      <c r="L28" s="12">
        <v>24</v>
      </c>
      <c r="M28" s="12">
        <v>502</v>
      </c>
      <c r="N28">
        <v>1275</v>
      </c>
      <c r="O28">
        <v>659.695652173913</v>
      </c>
      <c r="P28">
        <v>717.25</v>
      </c>
      <c r="Q28">
        <v>685.28628367750775</v>
      </c>
      <c r="R28">
        <v>535.02</v>
      </c>
      <c r="T28" s="14">
        <v>2014</v>
      </c>
      <c r="U28" s="12">
        <v>24</v>
      </c>
      <c r="V28">
        <v>-773</v>
      </c>
      <c r="W28">
        <v>773</v>
      </c>
      <c r="X28">
        <v>-157.695652173913</v>
      </c>
      <c r="Y28">
        <v>157.695652173913</v>
      </c>
      <c r="Z28">
        <v>-215.25</v>
      </c>
      <c r="AA28">
        <v>215.25</v>
      </c>
      <c r="AB28">
        <v>-183.28628367750775</v>
      </c>
      <c r="AC28">
        <v>183.28628367750775</v>
      </c>
      <c r="AD28">
        <v>-33.019999999999982</v>
      </c>
      <c r="AE28">
        <v>33.019999999999982</v>
      </c>
    </row>
    <row r="29" spans="6:31" x14ac:dyDescent="0.3">
      <c r="F29" s="23"/>
      <c r="G29" s="12">
        <v>20</v>
      </c>
      <c r="K29" s="14">
        <v>2014</v>
      </c>
      <c r="L29" s="12">
        <v>25</v>
      </c>
      <c r="M29" s="12">
        <v>282</v>
      </c>
      <c r="N29">
        <v>502</v>
      </c>
      <c r="O29">
        <v>653.125</v>
      </c>
      <c r="P29">
        <v>685.75</v>
      </c>
      <c r="Q29">
        <v>648.62902694200625</v>
      </c>
      <c r="R29">
        <v>529.92499999999995</v>
      </c>
      <c r="T29" s="14">
        <v>2014</v>
      </c>
      <c r="U29" s="12">
        <v>25</v>
      </c>
      <c r="V29">
        <v>-220</v>
      </c>
      <c r="W29">
        <v>220</v>
      </c>
      <c r="X29">
        <v>-371.125</v>
      </c>
      <c r="Y29">
        <v>371.125</v>
      </c>
      <c r="Z29">
        <v>-403.75</v>
      </c>
      <c r="AA29">
        <v>403.75</v>
      </c>
      <c r="AB29">
        <v>-366.62902694200625</v>
      </c>
      <c r="AC29">
        <v>366.62902694200625</v>
      </c>
      <c r="AD29">
        <v>-247.92499999999995</v>
      </c>
      <c r="AE29">
        <v>247.92499999999995</v>
      </c>
    </row>
    <row r="30" spans="6:31" x14ac:dyDescent="0.3">
      <c r="F30" s="23"/>
      <c r="G30" s="12">
        <v>21</v>
      </c>
      <c r="K30" s="14">
        <v>2014</v>
      </c>
      <c r="L30" s="12">
        <v>26</v>
      </c>
      <c r="M30" s="12">
        <v>487</v>
      </c>
      <c r="N30">
        <v>282</v>
      </c>
      <c r="O30">
        <v>638.28</v>
      </c>
      <c r="P30">
        <v>607.5</v>
      </c>
      <c r="Q30">
        <v>575.303221553605</v>
      </c>
      <c r="R30">
        <v>525.01480000000004</v>
      </c>
      <c r="T30" s="14">
        <v>2014</v>
      </c>
      <c r="U30" s="12">
        <v>26</v>
      </c>
      <c r="V30">
        <v>205</v>
      </c>
      <c r="W30">
        <v>205</v>
      </c>
      <c r="X30">
        <v>-151.27999999999997</v>
      </c>
      <c r="Y30">
        <v>151.27999999999997</v>
      </c>
      <c r="Z30">
        <v>-120.5</v>
      </c>
      <c r="AA30">
        <v>120.5</v>
      </c>
      <c r="AB30">
        <v>-88.303221553604999</v>
      </c>
      <c r="AC30">
        <v>88.303221553604999</v>
      </c>
      <c r="AD30">
        <v>-38.014800000000037</v>
      </c>
      <c r="AE30">
        <v>38.014800000000037</v>
      </c>
    </row>
    <row r="31" spans="6:31" x14ac:dyDescent="0.3">
      <c r="F31" s="23"/>
      <c r="G31" s="12">
        <v>22</v>
      </c>
      <c r="K31" s="14">
        <v>2014</v>
      </c>
      <c r="L31" s="12">
        <v>27</v>
      </c>
      <c r="M31" s="12">
        <v>824</v>
      </c>
      <c r="N31">
        <v>487</v>
      </c>
      <c r="O31">
        <v>632.46153846153845</v>
      </c>
      <c r="P31">
        <v>636.5</v>
      </c>
      <c r="Q31">
        <v>557.64257724288404</v>
      </c>
      <c r="R31">
        <v>520.2894</v>
      </c>
      <c r="T31" s="14">
        <v>2014</v>
      </c>
      <c r="U31" s="12">
        <v>27</v>
      </c>
      <c r="V31">
        <v>337</v>
      </c>
      <c r="W31">
        <v>337</v>
      </c>
      <c r="X31">
        <v>191.53846153846155</v>
      </c>
      <c r="Y31">
        <v>191.53846153846155</v>
      </c>
      <c r="Z31">
        <v>187.5</v>
      </c>
      <c r="AA31">
        <v>187.5</v>
      </c>
      <c r="AB31">
        <v>266.35742275711596</v>
      </c>
      <c r="AC31">
        <v>266.35742275711596</v>
      </c>
      <c r="AD31">
        <v>303.7106</v>
      </c>
      <c r="AE31">
        <v>303.7106</v>
      </c>
    </row>
    <row r="32" spans="6:31" x14ac:dyDescent="0.3">
      <c r="F32" s="23"/>
      <c r="G32" s="12">
        <v>23</v>
      </c>
      <c r="K32" s="14">
        <v>2014</v>
      </c>
      <c r="L32" s="12">
        <v>28</v>
      </c>
      <c r="M32" s="12">
        <v>325</v>
      </c>
      <c r="N32">
        <v>824</v>
      </c>
      <c r="O32">
        <v>639.55555555555554</v>
      </c>
      <c r="P32">
        <v>523.75</v>
      </c>
      <c r="Q32">
        <v>610.91406179430726</v>
      </c>
      <c r="R32">
        <v>515.74880000000007</v>
      </c>
      <c r="T32" s="14">
        <v>2014</v>
      </c>
      <c r="U32" s="12">
        <v>28</v>
      </c>
      <c r="V32">
        <v>-499</v>
      </c>
      <c r="W32">
        <v>499</v>
      </c>
      <c r="X32">
        <v>-314.55555555555554</v>
      </c>
      <c r="Y32">
        <v>314.55555555555554</v>
      </c>
      <c r="Z32">
        <v>-198.75</v>
      </c>
      <c r="AA32">
        <v>198.75</v>
      </c>
      <c r="AB32">
        <v>-285.91406179430726</v>
      </c>
      <c r="AC32">
        <v>285.91406179430726</v>
      </c>
      <c r="AD32">
        <v>-190.74880000000007</v>
      </c>
      <c r="AE32">
        <v>190.74880000000007</v>
      </c>
    </row>
    <row r="33" spans="6:31" x14ac:dyDescent="0.3">
      <c r="F33" s="23"/>
      <c r="G33" s="12">
        <v>24</v>
      </c>
      <c r="K33" s="14">
        <v>2014</v>
      </c>
      <c r="L33" s="12">
        <v>29</v>
      </c>
      <c r="M33" s="12">
        <v>0</v>
      </c>
      <c r="N33">
        <v>325</v>
      </c>
      <c r="O33">
        <v>628.32142857142856</v>
      </c>
      <c r="P33">
        <v>479.5</v>
      </c>
      <c r="Q33">
        <v>553.73124943544576</v>
      </c>
      <c r="R33">
        <v>511.39299999999997</v>
      </c>
      <c r="T33" s="14">
        <v>2014</v>
      </c>
      <c r="U33" s="12">
        <v>29</v>
      </c>
      <c r="V33">
        <v>-325</v>
      </c>
      <c r="W33">
        <v>325</v>
      </c>
      <c r="X33">
        <v>-628.32142857142856</v>
      </c>
      <c r="Y33">
        <v>628.32142857142856</v>
      </c>
      <c r="Z33">
        <v>-479.5</v>
      </c>
      <c r="AA33">
        <v>479.5</v>
      </c>
      <c r="AB33">
        <v>-553.73124943544576</v>
      </c>
      <c r="AC33">
        <v>553.73124943544576</v>
      </c>
      <c r="AD33">
        <v>-511.39299999999997</v>
      </c>
      <c r="AE33">
        <v>511.39299999999997</v>
      </c>
    </row>
    <row r="34" spans="6:31" x14ac:dyDescent="0.3">
      <c r="F34" s="23"/>
      <c r="G34" s="12">
        <v>25</v>
      </c>
      <c r="K34" s="14">
        <v>2014</v>
      </c>
      <c r="L34" s="12">
        <v>30</v>
      </c>
      <c r="M34" s="12">
        <v>26</v>
      </c>
      <c r="N34">
        <v>0</v>
      </c>
      <c r="O34">
        <v>606.65517241379314</v>
      </c>
      <c r="P34">
        <v>409</v>
      </c>
      <c r="Q34">
        <v>442.98499954835665</v>
      </c>
      <c r="R34">
        <v>507.22199999999998</v>
      </c>
      <c r="T34" s="14">
        <v>2014</v>
      </c>
      <c r="U34" s="12">
        <v>30</v>
      </c>
      <c r="V34">
        <v>26</v>
      </c>
      <c r="W34">
        <v>26</v>
      </c>
      <c r="X34">
        <v>-580.65517241379314</v>
      </c>
      <c r="Y34">
        <v>580.65517241379314</v>
      </c>
      <c r="Z34">
        <v>-383</v>
      </c>
      <c r="AA34">
        <v>383</v>
      </c>
      <c r="AB34">
        <v>-416.98499954835665</v>
      </c>
      <c r="AC34">
        <v>416.98499954835665</v>
      </c>
      <c r="AD34">
        <v>-481.22199999999998</v>
      </c>
      <c r="AE34">
        <v>481.22199999999998</v>
      </c>
    </row>
    <row r="35" spans="6:31" x14ac:dyDescent="0.3">
      <c r="F35" s="23"/>
      <c r="G35" s="12">
        <v>26</v>
      </c>
      <c r="K35" s="14">
        <v>2014</v>
      </c>
      <c r="L35" s="12">
        <v>31</v>
      </c>
      <c r="M35" s="12">
        <v>224</v>
      </c>
      <c r="N35">
        <v>26</v>
      </c>
      <c r="O35">
        <v>587.29999999999995</v>
      </c>
      <c r="P35">
        <v>293.75</v>
      </c>
      <c r="Q35">
        <v>359.58799963868535</v>
      </c>
      <c r="R35">
        <v>503.23579999999998</v>
      </c>
      <c r="T35" s="14">
        <v>2014</v>
      </c>
      <c r="U35" s="12">
        <v>31</v>
      </c>
      <c r="V35">
        <v>198</v>
      </c>
      <c r="W35">
        <v>198</v>
      </c>
      <c r="X35">
        <v>-363.29999999999995</v>
      </c>
      <c r="Y35">
        <v>363.29999999999995</v>
      </c>
      <c r="Z35">
        <v>-69.75</v>
      </c>
      <c r="AA35">
        <v>69.75</v>
      </c>
      <c r="AB35">
        <v>-135.58799963868535</v>
      </c>
      <c r="AC35">
        <v>135.58799963868535</v>
      </c>
      <c r="AD35">
        <v>-279.23579999999998</v>
      </c>
      <c r="AE35">
        <v>279.23579999999998</v>
      </c>
    </row>
    <row r="36" spans="6:31" x14ac:dyDescent="0.3">
      <c r="F36" s="23"/>
      <c r="G36" s="12">
        <v>27</v>
      </c>
      <c r="K36" s="14">
        <v>2014</v>
      </c>
      <c r="L36" s="12">
        <v>32</v>
      </c>
      <c r="M36" s="12">
        <v>333</v>
      </c>
      <c r="N36">
        <v>224</v>
      </c>
      <c r="O36">
        <v>575.58064516129036</v>
      </c>
      <c r="P36">
        <v>143.75</v>
      </c>
      <c r="Q36">
        <v>332.4703997109483</v>
      </c>
      <c r="R36">
        <v>499.43439999999998</v>
      </c>
      <c r="T36" s="14">
        <v>2014</v>
      </c>
      <c r="U36" s="12">
        <v>32</v>
      </c>
      <c r="V36">
        <v>109</v>
      </c>
      <c r="W36">
        <v>109</v>
      </c>
      <c r="X36">
        <v>-242.58064516129036</v>
      </c>
      <c r="Y36">
        <v>242.58064516129036</v>
      </c>
      <c r="Z36">
        <v>189.25</v>
      </c>
      <c r="AA36">
        <v>189.25</v>
      </c>
      <c r="AB36">
        <v>0.5296002890517002</v>
      </c>
      <c r="AC36">
        <v>0.5296002890517002</v>
      </c>
      <c r="AD36">
        <v>-166.43439999999998</v>
      </c>
      <c r="AE36">
        <v>166.43439999999998</v>
      </c>
    </row>
    <row r="37" spans="6:31" x14ac:dyDescent="0.3">
      <c r="F37" s="23"/>
      <c r="G37" s="12">
        <v>28</v>
      </c>
      <c r="K37" s="14">
        <v>2014</v>
      </c>
      <c r="L37" s="12">
        <v>33</v>
      </c>
      <c r="M37" s="12">
        <v>1</v>
      </c>
      <c r="N37">
        <v>333</v>
      </c>
      <c r="O37">
        <v>568</v>
      </c>
      <c r="P37">
        <v>145.75</v>
      </c>
      <c r="Q37">
        <v>332.57631976875865</v>
      </c>
      <c r="R37">
        <v>495.81780000000003</v>
      </c>
      <c r="T37" s="14">
        <v>2014</v>
      </c>
      <c r="U37" s="12">
        <v>33</v>
      </c>
      <c r="V37">
        <v>-332</v>
      </c>
      <c r="W37">
        <v>332</v>
      </c>
      <c r="X37">
        <v>-567</v>
      </c>
      <c r="Y37">
        <v>567</v>
      </c>
      <c r="Z37">
        <v>-144.75</v>
      </c>
      <c r="AA37">
        <v>144.75</v>
      </c>
      <c r="AB37">
        <v>-331.57631976875865</v>
      </c>
      <c r="AC37">
        <v>331.57631976875865</v>
      </c>
      <c r="AD37">
        <v>-494.81780000000003</v>
      </c>
      <c r="AE37">
        <v>494.81780000000003</v>
      </c>
    </row>
    <row r="38" spans="6:31" x14ac:dyDescent="0.3">
      <c r="F38" s="23"/>
      <c r="G38" s="12">
        <v>29</v>
      </c>
      <c r="K38" s="14">
        <v>2014</v>
      </c>
      <c r="L38" s="12">
        <v>34</v>
      </c>
      <c r="M38" s="12">
        <v>789</v>
      </c>
      <c r="N38">
        <v>1</v>
      </c>
      <c r="O38">
        <v>550.81818181818187</v>
      </c>
      <c r="P38">
        <v>146</v>
      </c>
      <c r="Q38">
        <v>266.2610558150069</v>
      </c>
      <c r="R38">
        <v>492.38599999999997</v>
      </c>
      <c r="T38" s="14">
        <v>2014</v>
      </c>
      <c r="U38" s="12">
        <v>34</v>
      </c>
      <c r="V38">
        <v>788</v>
      </c>
      <c r="W38">
        <v>788</v>
      </c>
      <c r="X38">
        <v>238.18181818181813</v>
      </c>
      <c r="Y38">
        <v>238.18181818181813</v>
      </c>
      <c r="Z38">
        <v>643</v>
      </c>
      <c r="AA38">
        <v>643</v>
      </c>
      <c r="AB38">
        <v>522.7389441849931</v>
      </c>
      <c r="AC38">
        <v>522.7389441849931</v>
      </c>
      <c r="AD38">
        <v>296.61400000000003</v>
      </c>
      <c r="AE38">
        <v>296.61400000000003</v>
      </c>
    </row>
    <row r="39" spans="6:31" x14ac:dyDescent="0.3">
      <c r="F39" s="23"/>
      <c r="G39" s="12">
        <v>30</v>
      </c>
      <c r="K39" s="14">
        <v>2014</v>
      </c>
      <c r="L39" s="12">
        <v>35</v>
      </c>
      <c r="M39" s="12">
        <v>227</v>
      </c>
      <c r="N39">
        <v>789</v>
      </c>
      <c r="O39">
        <v>557.82352941176475</v>
      </c>
      <c r="P39">
        <v>336.75</v>
      </c>
      <c r="Q39">
        <v>370.80884465200552</v>
      </c>
      <c r="R39">
        <v>489.13900000000001</v>
      </c>
      <c r="T39" s="14">
        <v>2014</v>
      </c>
      <c r="U39" s="12">
        <v>35</v>
      </c>
      <c r="V39">
        <v>-562</v>
      </c>
      <c r="W39">
        <v>562</v>
      </c>
      <c r="X39">
        <v>-330.82352941176475</v>
      </c>
      <c r="Y39">
        <v>330.82352941176475</v>
      </c>
      <c r="Z39">
        <v>-109.75</v>
      </c>
      <c r="AA39">
        <v>109.75</v>
      </c>
      <c r="AB39">
        <v>-143.80884465200552</v>
      </c>
      <c r="AC39">
        <v>143.80884465200552</v>
      </c>
      <c r="AD39">
        <v>-262.13900000000001</v>
      </c>
      <c r="AE39">
        <v>262.13900000000001</v>
      </c>
    </row>
    <row r="40" spans="6:31" x14ac:dyDescent="0.3">
      <c r="F40" s="23"/>
      <c r="G40" s="12">
        <v>31</v>
      </c>
      <c r="K40" s="14">
        <v>2014</v>
      </c>
      <c r="L40" s="12">
        <v>36</v>
      </c>
      <c r="M40" s="12">
        <v>0</v>
      </c>
      <c r="N40">
        <v>227</v>
      </c>
      <c r="O40">
        <v>548.37142857142862</v>
      </c>
      <c r="P40">
        <v>337.5</v>
      </c>
      <c r="Q40">
        <v>342.04707572160441</v>
      </c>
      <c r="R40">
        <v>486.07679999999999</v>
      </c>
      <c r="T40" s="14">
        <v>2014</v>
      </c>
      <c r="U40" s="12">
        <v>36</v>
      </c>
      <c r="V40">
        <v>-227</v>
      </c>
      <c r="W40">
        <v>227</v>
      </c>
      <c r="X40">
        <v>-548.37142857142862</v>
      </c>
      <c r="Y40">
        <v>548.37142857142862</v>
      </c>
      <c r="Z40">
        <v>-337.5</v>
      </c>
      <c r="AA40">
        <v>337.5</v>
      </c>
      <c r="AB40">
        <v>-342.04707572160441</v>
      </c>
      <c r="AC40">
        <v>342.04707572160441</v>
      </c>
      <c r="AD40">
        <v>-486.07679999999999</v>
      </c>
      <c r="AE40">
        <v>486.07679999999999</v>
      </c>
    </row>
    <row r="41" spans="6:31" x14ac:dyDescent="0.3">
      <c r="F41" s="23"/>
      <c r="G41" s="12">
        <v>32</v>
      </c>
      <c r="K41" s="14">
        <v>2014</v>
      </c>
      <c r="L41" s="12">
        <v>37</v>
      </c>
      <c r="M41" s="12">
        <v>664</v>
      </c>
      <c r="N41">
        <v>0</v>
      </c>
      <c r="O41">
        <v>533.13888888888891</v>
      </c>
      <c r="P41">
        <v>254.25</v>
      </c>
      <c r="Q41">
        <v>273.63766057728355</v>
      </c>
      <c r="R41">
        <v>483.19939999999997</v>
      </c>
      <c r="T41" s="14">
        <v>2014</v>
      </c>
      <c r="U41" s="12">
        <v>37</v>
      </c>
      <c r="V41">
        <v>664</v>
      </c>
      <c r="W41">
        <v>664</v>
      </c>
      <c r="X41">
        <v>130.86111111111109</v>
      </c>
      <c r="Y41">
        <v>130.86111111111109</v>
      </c>
      <c r="Z41">
        <v>409.75</v>
      </c>
      <c r="AA41">
        <v>409.75</v>
      </c>
      <c r="AB41">
        <v>390.36233942271645</v>
      </c>
      <c r="AC41">
        <v>390.36233942271645</v>
      </c>
      <c r="AD41">
        <v>180.80060000000003</v>
      </c>
      <c r="AE41">
        <v>180.80060000000003</v>
      </c>
    </row>
    <row r="42" spans="6:31" x14ac:dyDescent="0.3">
      <c r="F42" s="23"/>
      <c r="G42" s="12">
        <v>33</v>
      </c>
      <c r="K42" s="14">
        <v>2014</v>
      </c>
      <c r="L42" s="12">
        <v>38</v>
      </c>
      <c r="M42" s="12">
        <v>486</v>
      </c>
      <c r="N42">
        <v>664</v>
      </c>
      <c r="O42">
        <v>536.67567567567562</v>
      </c>
      <c r="P42">
        <v>420</v>
      </c>
      <c r="Q42">
        <v>351.71012846182686</v>
      </c>
      <c r="R42">
        <v>480.5068</v>
      </c>
      <c r="T42" s="14">
        <v>2014</v>
      </c>
      <c r="U42" s="12">
        <v>38</v>
      </c>
      <c r="V42">
        <v>-178</v>
      </c>
      <c r="W42">
        <v>178</v>
      </c>
      <c r="X42">
        <v>-50.67567567567562</v>
      </c>
      <c r="Y42">
        <v>50.67567567567562</v>
      </c>
      <c r="Z42">
        <v>66</v>
      </c>
      <c r="AA42">
        <v>66</v>
      </c>
      <c r="AB42">
        <v>134.28987153817314</v>
      </c>
      <c r="AC42">
        <v>134.28987153817314</v>
      </c>
      <c r="AD42">
        <v>5.4932000000000016</v>
      </c>
      <c r="AE42">
        <v>5.4932000000000016</v>
      </c>
    </row>
    <row r="43" spans="6:31" x14ac:dyDescent="0.3">
      <c r="F43" s="23"/>
      <c r="G43" s="12">
        <v>34</v>
      </c>
      <c r="K43" s="14">
        <v>2014</v>
      </c>
      <c r="L43" s="12">
        <v>39</v>
      </c>
      <c r="M43" s="12">
        <v>1518</v>
      </c>
      <c r="N43">
        <v>486</v>
      </c>
      <c r="O43">
        <v>535.34210526315792</v>
      </c>
      <c r="P43">
        <v>344.25</v>
      </c>
      <c r="Q43">
        <v>378.56810276946146</v>
      </c>
      <c r="R43">
        <v>477.99900000000002</v>
      </c>
      <c r="T43" s="14">
        <v>2014</v>
      </c>
      <c r="U43" s="12">
        <v>39</v>
      </c>
      <c r="V43">
        <v>1032</v>
      </c>
      <c r="W43">
        <v>1032</v>
      </c>
      <c r="X43">
        <v>982.65789473684208</v>
      </c>
      <c r="Y43">
        <v>982.65789473684208</v>
      </c>
      <c r="Z43">
        <v>1173.75</v>
      </c>
      <c r="AA43">
        <v>1173.75</v>
      </c>
      <c r="AB43">
        <v>1139.4318972305387</v>
      </c>
      <c r="AC43">
        <v>1139.4318972305387</v>
      </c>
      <c r="AD43">
        <v>1040.001</v>
      </c>
      <c r="AE43">
        <v>1040.001</v>
      </c>
    </row>
    <row r="44" spans="6:31" x14ac:dyDescent="0.3">
      <c r="F44" s="23"/>
      <c r="G44" s="12">
        <v>35</v>
      </c>
      <c r="K44" s="14">
        <v>2014</v>
      </c>
      <c r="L44" s="12">
        <v>40</v>
      </c>
      <c r="M44" s="12">
        <v>819</v>
      </c>
      <c r="N44">
        <v>1518</v>
      </c>
      <c r="O44">
        <v>560.53846153846155</v>
      </c>
      <c r="P44">
        <v>667</v>
      </c>
      <c r="Q44">
        <v>606.45448221556921</v>
      </c>
      <c r="R44">
        <v>475.67600000000004</v>
      </c>
      <c r="T44" s="14">
        <v>2014</v>
      </c>
      <c r="U44" s="12">
        <v>40</v>
      </c>
      <c r="V44">
        <v>-699</v>
      </c>
      <c r="W44">
        <v>699</v>
      </c>
      <c r="X44">
        <v>258.46153846153845</v>
      </c>
      <c r="Y44">
        <v>258.46153846153845</v>
      </c>
      <c r="Z44">
        <v>152</v>
      </c>
      <c r="AA44">
        <v>152</v>
      </c>
      <c r="AB44">
        <v>212.54551778443079</v>
      </c>
      <c r="AC44">
        <v>212.54551778443079</v>
      </c>
      <c r="AD44">
        <v>343.32399999999996</v>
      </c>
      <c r="AE44">
        <v>343.32399999999996</v>
      </c>
    </row>
    <row r="45" spans="6:31" x14ac:dyDescent="0.3">
      <c r="F45" s="23"/>
      <c r="G45" s="12">
        <v>36</v>
      </c>
      <c r="K45" s="14">
        <v>2014</v>
      </c>
      <c r="L45" s="12">
        <v>41</v>
      </c>
      <c r="M45" s="12">
        <v>567</v>
      </c>
      <c r="N45">
        <v>819</v>
      </c>
      <c r="O45">
        <v>567</v>
      </c>
      <c r="P45">
        <v>871.75</v>
      </c>
      <c r="Q45">
        <v>648.96358577245542</v>
      </c>
      <c r="R45">
        <v>473.53779999999995</v>
      </c>
      <c r="T45" s="14">
        <v>2014</v>
      </c>
      <c r="U45" s="12">
        <v>41</v>
      </c>
      <c r="V45">
        <v>-252</v>
      </c>
      <c r="W45">
        <v>252</v>
      </c>
      <c r="X45">
        <v>0</v>
      </c>
      <c r="Y45">
        <v>0</v>
      </c>
      <c r="Z45">
        <v>-304.75</v>
      </c>
      <c r="AA45">
        <v>304.75</v>
      </c>
      <c r="AB45">
        <v>-81.963585772455417</v>
      </c>
      <c r="AC45">
        <v>81.963585772455417</v>
      </c>
      <c r="AD45">
        <v>93.462200000000053</v>
      </c>
      <c r="AE45">
        <v>93.462200000000053</v>
      </c>
    </row>
    <row r="46" spans="6:31" x14ac:dyDescent="0.3">
      <c r="F46" s="23"/>
      <c r="G46" s="12">
        <v>37</v>
      </c>
      <c r="K46" s="14">
        <v>2014</v>
      </c>
      <c r="L46" s="12">
        <v>42</v>
      </c>
      <c r="M46" s="12">
        <v>584</v>
      </c>
      <c r="N46">
        <v>567</v>
      </c>
      <c r="O46">
        <v>567</v>
      </c>
      <c r="P46">
        <v>847.5</v>
      </c>
      <c r="Q46">
        <v>632.57086861796438</v>
      </c>
      <c r="R46">
        <v>471.58439999999996</v>
      </c>
      <c r="T46" s="14">
        <v>2014</v>
      </c>
      <c r="U46" s="12">
        <v>42</v>
      </c>
      <c r="V46">
        <v>17</v>
      </c>
      <c r="W46">
        <v>17</v>
      </c>
      <c r="X46">
        <v>17</v>
      </c>
      <c r="Y46">
        <v>17</v>
      </c>
      <c r="Z46">
        <v>-263.5</v>
      </c>
      <c r="AA46">
        <v>263.5</v>
      </c>
      <c r="AB46">
        <v>-48.570868617964379</v>
      </c>
      <c r="AC46">
        <v>48.570868617964379</v>
      </c>
      <c r="AD46">
        <v>112.41560000000004</v>
      </c>
      <c r="AE46">
        <v>112.41560000000004</v>
      </c>
    </row>
    <row r="47" spans="6:31" x14ac:dyDescent="0.3">
      <c r="F47" s="23"/>
      <c r="G47" s="12">
        <v>38</v>
      </c>
      <c r="K47" s="14">
        <v>2014</v>
      </c>
      <c r="L47" s="12">
        <v>43</v>
      </c>
      <c r="M47" s="12">
        <v>569</v>
      </c>
      <c r="N47">
        <v>584</v>
      </c>
      <c r="O47">
        <v>567.40476190476193</v>
      </c>
      <c r="P47">
        <v>872</v>
      </c>
      <c r="Q47">
        <v>622.85669489437146</v>
      </c>
      <c r="R47">
        <v>469.81580000000002</v>
      </c>
      <c r="T47" s="14">
        <v>2014</v>
      </c>
      <c r="U47" s="12">
        <v>43</v>
      </c>
      <c r="V47">
        <v>-15</v>
      </c>
      <c r="W47">
        <v>15</v>
      </c>
      <c r="X47">
        <v>1.5952380952380736</v>
      </c>
      <c r="Y47">
        <v>1.5952380952380736</v>
      </c>
      <c r="Z47">
        <v>-303</v>
      </c>
      <c r="AA47">
        <v>303</v>
      </c>
      <c r="AB47">
        <v>-53.856694894371458</v>
      </c>
      <c r="AC47">
        <v>53.856694894371458</v>
      </c>
      <c r="AD47">
        <v>99.184199999999976</v>
      </c>
      <c r="AE47">
        <v>99.184199999999976</v>
      </c>
    </row>
    <row r="48" spans="6:31" x14ac:dyDescent="0.3">
      <c r="F48" s="23"/>
      <c r="G48" s="12">
        <v>39</v>
      </c>
      <c r="K48" s="14">
        <v>2014</v>
      </c>
      <c r="L48" s="12">
        <v>44</v>
      </c>
      <c r="M48" s="12">
        <v>663</v>
      </c>
      <c r="N48">
        <v>569</v>
      </c>
      <c r="O48">
        <v>567.44186046511629</v>
      </c>
      <c r="P48">
        <v>634.75</v>
      </c>
      <c r="Q48">
        <v>612.08535591549719</v>
      </c>
      <c r="R48">
        <v>468.23199999999997</v>
      </c>
      <c r="T48" s="14">
        <v>2014</v>
      </c>
      <c r="U48" s="12">
        <v>44</v>
      </c>
      <c r="V48">
        <v>94</v>
      </c>
      <c r="W48">
        <v>94</v>
      </c>
      <c r="X48">
        <v>95.558139534883708</v>
      </c>
      <c r="Y48">
        <v>95.558139534883708</v>
      </c>
      <c r="Z48">
        <v>28.25</v>
      </c>
      <c r="AA48">
        <v>28.25</v>
      </c>
      <c r="AB48">
        <v>50.914644084502811</v>
      </c>
      <c r="AC48">
        <v>50.914644084502811</v>
      </c>
      <c r="AD48">
        <v>194.76800000000003</v>
      </c>
      <c r="AE48">
        <v>194.76800000000003</v>
      </c>
    </row>
    <row r="49" spans="6:31" x14ac:dyDescent="0.3">
      <c r="F49" s="23"/>
      <c r="G49" s="12">
        <v>40</v>
      </c>
      <c r="K49" s="14">
        <v>2014</v>
      </c>
      <c r="L49" s="12">
        <v>45</v>
      </c>
      <c r="M49" s="12">
        <v>902</v>
      </c>
      <c r="N49">
        <v>663</v>
      </c>
      <c r="O49">
        <v>569.61363636363637</v>
      </c>
      <c r="P49">
        <v>595.75</v>
      </c>
      <c r="Q49">
        <v>622.26828473239777</v>
      </c>
      <c r="R49">
        <v>466.83299999999997</v>
      </c>
      <c r="T49" s="14">
        <v>2014</v>
      </c>
      <c r="U49" s="12">
        <v>45</v>
      </c>
      <c r="V49">
        <v>239</v>
      </c>
      <c r="W49">
        <v>239</v>
      </c>
      <c r="X49">
        <v>332.38636363636363</v>
      </c>
      <c r="Y49">
        <v>332.38636363636363</v>
      </c>
      <c r="Z49">
        <v>306.25</v>
      </c>
      <c r="AA49">
        <v>306.25</v>
      </c>
      <c r="AB49">
        <v>279.73171526760223</v>
      </c>
      <c r="AC49">
        <v>279.73171526760223</v>
      </c>
      <c r="AD49">
        <v>435.16700000000003</v>
      </c>
      <c r="AE49">
        <v>435.16700000000003</v>
      </c>
    </row>
    <row r="50" spans="6:31" x14ac:dyDescent="0.3">
      <c r="F50" s="23"/>
      <c r="G50" s="12">
        <v>41</v>
      </c>
      <c r="K50" s="14">
        <v>2014</v>
      </c>
      <c r="L50" s="12">
        <v>46</v>
      </c>
      <c r="M50" s="12">
        <v>389</v>
      </c>
      <c r="N50">
        <v>902</v>
      </c>
      <c r="O50">
        <v>577</v>
      </c>
      <c r="P50">
        <v>679.5</v>
      </c>
      <c r="Q50">
        <v>678.2146277859182</v>
      </c>
      <c r="R50">
        <v>465.61879999999996</v>
      </c>
      <c r="T50" s="14">
        <v>2014</v>
      </c>
      <c r="U50" s="12">
        <v>46</v>
      </c>
      <c r="V50">
        <v>-513</v>
      </c>
      <c r="W50">
        <v>513</v>
      </c>
      <c r="X50">
        <v>-188</v>
      </c>
      <c r="Y50">
        <v>188</v>
      </c>
      <c r="Z50">
        <v>-290.5</v>
      </c>
      <c r="AA50">
        <v>290.5</v>
      </c>
      <c r="AB50">
        <v>-289.2146277859182</v>
      </c>
      <c r="AC50">
        <v>289.2146277859182</v>
      </c>
      <c r="AD50">
        <v>-76.618799999999965</v>
      </c>
      <c r="AE50">
        <v>76.618799999999965</v>
      </c>
    </row>
    <row r="51" spans="6:31" x14ac:dyDescent="0.3">
      <c r="F51" s="23"/>
      <c r="G51" s="12">
        <v>42</v>
      </c>
      <c r="K51" s="14">
        <v>2014</v>
      </c>
      <c r="L51" s="12">
        <v>47</v>
      </c>
      <c r="M51" s="12">
        <v>14</v>
      </c>
      <c r="N51">
        <v>389</v>
      </c>
      <c r="O51">
        <v>572.91304347826087</v>
      </c>
      <c r="P51">
        <v>630.75</v>
      </c>
      <c r="Q51">
        <v>620.37170222873465</v>
      </c>
      <c r="R51">
        <v>464.58939999999996</v>
      </c>
      <c r="T51" s="14">
        <v>2014</v>
      </c>
      <c r="U51" s="12">
        <v>47</v>
      </c>
      <c r="V51">
        <v>-375</v>
      </c>
      <c r="W51">
        <v>375</v>
      </c>
      <c r="X51">
        <v>-558.91304347826087</v>
      </c>
      <c r="Y51">
        <v>558.91304347826087</v>
      </c>
      <c r="Z51">
        <v>-616.75</v>
      </c>
      <c r="AA51">
        <v>616.75</v>
      </c>
      <c r="AB51">
        <v>-606.37170222873465</v>
      </c>
      <c r="AC51">
        <v>606.37170222873465</v>
      </c>
      <c r="AD51">
        <v>-450.58939999999996</v>
      </c>
      <c r="AE51">
        <v>450.58939999999996</v>
      </c>
    </row>
    <row r="52" spans="6:31" x14ac:dyDescent="0.3">
      <c r="F52" s="23"/>
      <c r="G52" s="12">
        <v>43</v>
      </c>
      <c r="K52" s="14">
        <v>2014</v>
      </c>
      <c r="L52" s="12">
        <v>48</v>
      </c>
      <c r="M52" s="12">
        <v>2</v>
      </c>
      <c r="N52">
        <v>14</v>
      </c>
      <c r="O52">
        <v>561.02127659574467</v>
      </c>
      <c r="P52">
        <v>492</v>
      </c>
      <c r="Q52">
        <v>499.09736178298778</v>
      </c>
      <c r="R52">
        <v>463.74479999999994</v>
      </c>
      <c r="T52" s="14">
        <v>2014</v>
      </c>
      <c r="U52" s="12">
        <v>48</v>
      </c>
      <c r="V52">
        <v>-12</v>
      </c>
      <c r="W52">
        <v>12</v>
      </c>
      <c r="X52">
        <v>-559.02127659574467</v>
      </c>
      <c r="Y52">
        <v>559.02127659574467</v>
      </c>
      <c r="Z52">
        <v>-490</v>
      </c>
      <c r="AA52">
        <v>490</v>
      </c>
      <c r="AB52">
        <v>-497.09736178298778</v>
      </c>
      <c r="AC52">
        <v>497.09736178298778</v>
      </c>
      <c r="AD52">
        <v>-461.74479999999994</v>
      </c>
      <c r="AE52">
        <v>461.74479999999994</v>
      </c>
    </row>
    <row r="53" spans="6:31" x14ac:dyDescent="0.3">
      <c r="F53" s="23"/>
      <c r="G53" s="12">
        <v>44</v>
      </c>
      <c r="K53" s="14">
        <v>2014</v>
      </c>
      <c r="L53" s="12">
        <v>49</v>
      </c>
      <c r="M53" s="12">
        <v>0</v>
      </c>
      <c r="N53">
        <v>2</v>
      </c>
      <c r="O53">
        <v>549.375</v>
      </c>
      <c r="P53">
        <v>326.75</v>
      </c>
      <c r="Q53">
        <v>399.67788942639021</v>
      </c>
      <c r="R53">
        <v>463.08499999999998</v>
      </c>
      <c r="T53" s="14">
        <v>2014</v>
      </c>
      <c r="U53" s="12">
        <v>49</v>
      </c>
      <c r="V53">
        <v>-2</v>
      </c>
      <c r="W53">
        <v>2</v>
      </c>
      <c r="X53">
        <v>-549.375</v>
      </c>
      <c r="Y53">
        <v>549.375</v>
      </c>
      <c r="Z53">
        <v>-326.75</v>
      </c>
      <c r="AA53">
        <v>326.75</v>
      </c>
      <c r="AB53">
        <v>-399.67788942639021</v>
      </c>
      <c r="AC53">
        <v>399.67788942639021</v>
      </c>
      <c r="AD53">
        <v>-463.08499999999998</v>
      </c>
      <c r="AE53">
        <v>463.08499999999998</v>
      </c>
    </row>
    <row r="54" spans="6:31" x14ac:dyDescent="0.3">
      <c r="F54" s="23"/>
      <c r="G54" s="12">
        <v>45</v>
      </c>
      <c r="K54" s="14">
        <v>2014</v>
      </c>
      <c r="L54" s="12">
        <v>50</v>
      </c>
      <c r="M54" s="12">
        <v>0</v>
      </c>
      <c r="N54">
        <v>0</v>
      </c>
      <c r="O54">
        <v>538.16326530612241</v>
      </c>
      <c r="P54">
        <v>101.25</v>
      </c>
      <c r="Q54">
        <v>319.7423115411122</v>
      </c>
      <c r="R54">
        <v>462.61</v>
      </c>
      <c r="T54" s="14">
        <v>2014</v>
      </c>
      <c r="U54" s="12">
        <v>50</v>
      </c>
      <c r="V54">
        <v>0</v>
      </c>
      <c r="W54">
        <v>0</v>
      </c>
      <c r="X54">
        <v>-538.16326530612241</v>
      </c>
      <c r="Y54">
        <v>538.16326530612241</v>
      </c>
      <c r="Z54">
        <v>-101.25</v>
      </c>
      <c r="AA54">
        <v>101.25</v>
      </c>
      <c r="AB54">
        <v>-319.7423115411122</v>
      </c>
      <c r="AC54">
        <v>319.7423115411122</v>
      </c>
      <c r="AD54">
        <v>-462.61</v>
      </c>
      <c r="AE54">
        <v>462.61</v>
      </c>
    </row>
    <row r="55" spans="6:31" x14ac:dyDescent="0.3">
      <c r="F55" s="23"/>
      <c r="G55" s="12">
        <v>46</v>
      </c>
      <c r="K55" s="14">
        <v>2014</v>
      </c>
      <c r="L55" s="12">
        <v>51</v>
      </c>
      <c r="M55" s="12">
        <v>628</v>
      </c>
      <c r="N55">
        <v>0</v>
      </c>
      <c r="O55">
        <v>527.4</v>
      </c>
      <c r="P55">
        <v>4</v>
      </c>
      <c r="Q55">
        <v>255.79384923288978</v>
      </c>
      <c r="R55">
        <v>462.31979999999999</v>
      </c>
      <c r="T55" s="14">
        <v>2014</v>
      </c>
      <c r="U55" s="12">
        <v>51</v>
      </c>
      <c r="V55">
        <v>628</v>
      </c>
      <c r="W55">
        <v>628</v>
      </c>
      <c r="X55">
        <v>100.60000000000002</v>
      </c>
      <c r="Y55">
        <v>100.60000000000002</v>
      </c>
      <c r="Z55">
        <v>624</v>
      </c>
      <c r="AA55">
        <v>624</v>
      </c>
      <c r="AB55">
        <v>372.20615076711022</v>
      </c>
      <c r="AC55">
        <v>372.20615076711022</v>
      </c>
      <c r="AD55">
        <v>165.68020000000001</v>
      </c>
      <c r="AE55">
        <v>165.68020000000001</v>
      </c>
    </row>
    <row r="56" spans="6:31" x14ac:dyDescent="0.3">
      <c r="G56" s="12">
        <v>47</v>
      </c>
      <c r="K56" s="14">
        <v>2014</v>
      </c>
      <c r="L56" s="12">
        <v>52</v>
      </c>
      <c r="M56" s="12">
        <v>212</v>
      </c>
      <c r="N56">
        <v>628</v>
      </c>
      <c r="O56">
        <v>529.37254901960785</v>
      </c>
      <c r="P56">
        <v>157.5</v>
      </c>
      <c r="Q56">
        <v>330.23507938631184</v>
      </c>
      <c r="R56">
        <v>462.21439999999996</v>
      </c>
      <c r="T56" s="14">
        <v>2014</v>
      </c>
      <c r="U56" s="12">
        <v>52</v>
      </c>
      <c r="V56">
        <v>-416</v>
      </c>
      <c r="W56">
        <v>416</v>
      </c>
      <c r="X56">
        <v>-317.37254901960785</v>
      </c>
      <c r="Y56">
        <v>317.37254901960785</v>
      </c>
      <c r="Z56">
        <v>54.5</v>
      </c>
      <c r="AA56">
        <v>54.5</v>
      </c>
      <c r="AB56">
        <v>-118.23507938631184</v>
      </c>
      <c r="AC56">
        <v>118.23507938631184</v>
      </c>
      <c r="AD56">
        <v>-250.21439999999996</v>
      </c>
      <c r="AE56">
        <v>250.21439999999996</v>
      </c>
    </row>
    <row r="57" spans="6:31" x14ac:dyDescent="0.3">
      <c r="G57" s="12">
        <v>48</v>
      </c>
      <c r="K57" s="14">
        <v>2014</v>
      </c>
      <c r="L57" s="12">
        <v>53</v>
      </c>
      <c r="M57" s="12">
        <v>170</v>
      </c>
      <c r="N57">
        <v>212</v>
      </c>
      <c r="O57">
        <v>523.26923076923072</v>
      </c>
      <c r="P57">
        <v>210</v>
      </c>
      <c r="Q57">
        <v>306.58806350904945</v>
      </c>
      <c r="R57">
        <v>462.29379999999998</v>
      </c>
      <c r="T57" s="14">
        <v>2014</v>
      </c>
      <c r="U57" s="12">
        <v>53</v>
      </c>
      <c r="V57">
        <v>-42</v>
      </c>
      <c r="W57">
        <v>42</v>
      </c>
      <c r="X57">
        <v>-353.26923076923072</v>
      </c>
      <c r="Y57">
        <v>353.26923076923072</v>
      </c>
      <c r="Z57">
        <v>-40</v>
      </c>
      <c r="AA57">
        <v>40</v>
      </c>
      <c r="AB57">
        <v>-136.58806350904945</v>
      </c>
      <c r="AC57">
        <v>136.58806350904945</v>
      </c>
      <c r="AD57">
        <v>-292.29379999999998</v>
      </c>
      <c r="AE57">
        <v>292.29379999999998</v>
      </c>
    </row>
    <row r="58" spans="6:31" x14ac:dyDescent="0.3">
      <c r="G58" s="12">
        <v>49</v>
      </c>
      <c r="K58" s="14">
        <v>2015</v>
      </c>
      <c r="L58" s="12">
        <v>1</v>
      </c>
      <c r="M58" s="12">
        <v>137</v>
      </c>
      <c r="N58">
        <v>170</v>
      </c>
      <c r="O58">
        <v>516.60377358490564</v>
      </c>
      <c r="P58">
        <v>252.5</v>
      </c>
      <c r="Q58">
        <v>279.27045080723957</v>
      </c>
      <c r="R58">
        <v>703.20979999999997</v>
      </c>
      <c r="T58" s="14">
        <v>2015</v>
      </c>
      <c r="U58" s="12">
        <v>1</v>
      </c>
      <c r="V58">
        <v>-33</v>
      </c>
      <c r="W58">
        <v>33</v>
      </c>
      <c r="X58">
        <v>-379.60377358490564</v>
      </c>
      <c r="Y58">
        <v>379.60377358490564</v>
      </c>
      <c r="Z58">
        <v>-115.5</v>
      </c>
      <c r="AA58">
        <v>115.5</v>
      </c>
      <c r="AB58">
        <v>-142.27045080723957</v>
      </c>
      <c r="AC58">
        <v>142.27045080723957</v>
      </c>
      <c r="AD58">
        <v>-566.20979999999997</v>
      </c>
      <c r="AE58">
        <v>566.20979999999997</v>
      </c>
    </row>
    <row r="59" spans="6:31" x14ac:dyDescent="0.3">
      <c r="G59" s="12">
        <v>50</v>
      </c>
      <c r="K59" s="14">
        <v>2015</v>
      </c>
      <c r="L59" s="12">
        <v>2</v>
      </c>
      <c r="M59" s="12">
        <v>584</v>
      </c>
      <c r="N59">
        <v>137</v>
      </c>
      <c r="O59">
        <v>509.57407407407408</v>
      </c>
      <c r="P59">
        <v>286.75</v>
      </c>
      <c r="Q59">
        <v>250.81636064579166</v>
      </c>
      <c r="R59">
        <v>693.86440000000005</v>
      </c>
      <c r="T59" s="14">
        <v>2015</v>
      </c>
      <c r="U59" s="12">
        <v>2</v>
      </c>
      <c r="V59">
        <v>447</v>
      </c>
      <c r="W59">
        <v>447</v>
      </c>
      <c r="X59">
        <v>74.425925925925924</v>
      </c>
      <c r="Y59">
        <v>74.425925925925924</v>
      </c>
      <c r="Z59">
        <v>297.25</v>
      </c>
      <c r="AA59">
        <v>297.25</v>
      </c>
      <c r="AB59">
        <v>333.18363935420837</v>
      </c>
      <c r="AC59">
        <v>333.18363935420837</v>
      </c>
      <c r="AD59">
        <v>-109.86440000000005</v>
      </c>
      <c r="AE59">
        <v>109.86440000000005</v>
      </c>
    </row>
    <row r="60" spans="6:31" x14ac:dyDescent="0.3">
      <c r="G60" s="12">
        <v>51</v>
      </c>
      <c r="K60" s="14">
        <v>2015</v>
      </c>
      <c r="L60" s="12">
        <v>3</v>
      </c>
      <c r="M60" s="12">
        <v>532</v>
      </c>
      <c r="N60">
        <v>584</v>
      </c>
      <c r="O60">
        <v>510.92727272727274</v>
      </c>
      <c r="P60">
        <v>275.75</v>
      </c>
      <c r="Q60">
        <v>317.45308851663333</v>
      </c>
      <c r="R60">
        <v>684.7038</v>
      </c>
      <c r="T60" s="14">
        <v>2015</v>
      </c>
      <c r="U60" s="12">
        <v>3</v>
      </c>
      <c r="V60">
        <v>-52</v>
      </c>
      <c r="W60">
        <v>52</v>
      </c>
      <c r="X60">
        <v>21.072727272727263</v>
      </c>
      <c r="Y60">
        <v>21.072727272727263</v>
      </c>
      <c r="Z60">
        <v>256.25</v>
      </c>
      <c r="AA60">
        <v>256.25</v>
      </c>
      <c r="AB60">
        <v>214.54691148336667</v>
      </c>
      <c r="AC60">
        <v>214.54691148336667</v>
      </c>
      <c r="AD60">
        <v>-152.7038</v>
      </c>
      <c r="AE60">
        <v>152.7038</v>
      </c>
    </row>
    <row r="61" spans="6:31" x14ac:dyDescent="0.3">
      <c r="G61" s="12">
        <v>52</v>
      </c>
      <c r="K61" s="14">
        <v>2015</v>
      </c>
      <c r="L61" s="12">
        <v>4</v>
      </c>
      <c r="M61" s="12">
        <v>437</v>
      </c>
      <c r="N61">
        <v>532</v>
      </c>
      <c r="O61">
        <v>511.30357142857144</v>
      </c>
      <c r="P61">
        <v>355.75</v>
      </c>
      <c r="Q61">
        <v>360.36247081330669</v>
      </c>
      <c r="R61">
        <v>675.72800000000007</v>
      </c>
      <c r="T61" s="14">
        <v>2015</v>
      </c>
      <c r="U61" s="12">
        <v>4</v>
      </c>
      <c r="V61">
        <v>-95</v>
      </c>
      <c r="W61">
        <v>95</v>
      </c>
      <c r="X61">
        <v>-74.303571428571445</v>
      </c>
      <c r="Y61">
        <v>74.303571428571445</v>
      </c>
      <c r="Z61">
        <v>81.25</v>
      </c>
      <c r="AA61">
        <v>81.25</v>
      </c>
      <c r="AB61">
        <v>76.637529186693314</v>
      </c>
      <c r="AC61">
        <v>76.637529186693314</v>
      </c>
      <c r="AD61">
        <v>-238.72800000000007</v>
      </c>
      <c r="AE61">
        <v>238.72800000000007</v>
      </c>
    </row>
    <row r="62" spans="6:31" x14ac:dyDescent="0.3">
      <c r="G62" s="12">
        <v>53</v>
      </c>
      <c r="K62" s="14">
        <v>2015</v>
      </c>
      <c r="L62" s="12">
        <v>5</v>
      </c>
      <c r="M62" s="12">
        <v>777</v>
      </c>
      <c r="N62">
        <v>437</v>
      </c>
      <c r="O62">
        <v>510</v>
      </c>
      <c r="P62">
        <v>422.5</v>
      </c>
      <c r="Q62">
        <v>375.68997665064535</v>
      </c>
      <c r="R62">
        <v>666.93700000000001</v>
      </c>
      <c r="T62" s="14">
        <v>2015</v>
      </c>
      <c r="U62" s="12">
        <v>5</v>
      </c>
      <c r="V62">
        <v>340</v>
      </c>
      <c r="W62">
        <v>340</v>
      </c>
      <c r="X62">
        <v>267</v>
      </c>
      <c r="Y62">
        <v>267</v>
      </c>
      <c r="Z62">
        <v>354.5</v>
      </c>
      <c r="AA62">
        <v>354.5</v>
      </c>
      <c r="AB62">
        <v>401.31002334935465</v>
      </c>
      <c r="AC62">
        <v>401.31002334935465</v>
      </c>
      <c r="AD62">
        <v>110.06299999999999</v>
      </c>
      <c r="AE62">
        <v>110.06299999999999</v>
      </c>
    </row>
    <row r="63" spans="6:31" x14ac:dyDescent="0.3">
      <c r="K63" s="14">
        <v>2015</v>
      </c>
      <c r="L63" s="12">
        <v>6</v>
      </c>
      <c r="M63" s="12">
        <v>802</v>
      </c>
      <c r="N63">
        <v>777</v>
      </c>
      <c r="O63">
        <v>514.60344827586209</v>
      </c>
      <c r="P63">
        <v>582.5</v>
      </c>
      <c r="Q63">
        <v>455.95198132051632</v>
      </c>
      <c r="R63">
        <v>658.33079999999995</v>
      </c>
      <c r="T63" s="14">
        <v>2015</v>
      </c>
      <c r="U63" s="12">
        <v>6</v>
      </c>
      <c r="V63">
        <v>25</v>
      </c>
      <c r="W63">
        <v>25</v>
      </c>
      <c r="X63">
        <v>287.39655172413791</v>
      </c>
      <c r="Y63">
        <v>287.39655172413791</v>
      </c>
      <c r="Z63">
        <v>219.5</v>
      </c>
      <c r="AA63">
        <v>219.5</v>
      </c>
      <c r="AB63">
        <v>346.04801867948368</v>
      </c>
      <c r="AC63">
        <v>346.04801867948368</v>
      </c>
      <c r="AD63">
        <v>143.66920000000005</v>
      </c>
      <c r="AE63">
        <v>143.66920000000005</v>
      </c>
    </row>
    <row r="64" spans="6:31" x14ac:dyDescent="0.3">
      <c r="K64" s="14">
        <v>2015</v>
      </c>
      <c r="L64" s="12">
        <v>7</v>
      </c>
      <c r="M64" s="12">
        <v>480</v>
      </c>
      <c r="N64">
        <v>802</v>
      </c>
      <c r="O64">
        <v>519.47457627118649</v>
      </c>
      <c r="P64">
        <v>637</v>
      </c>
      <c r="Q64">
        <v>525.16158505641306</v>
      </c>
      <c r="R64">
        <v>649.90940000000001</v>
      </c>
      <c r="T64" s="14">
        <v>2015</v>
      </c>
      <c r="U64" s="12">
        <v>7</v>
      </c>
      <c r="V64">
        <v>-322</v>
      </c>
      <c r="W64">
        <v>322</v>
      </c>
      <c r="X64">
        <v>-39.474576271186493</v>
      </c>
      <c r="Y64">
        <v>39.474576271186493</v>
      </c>
      <c r="Z64">
        <v>-157</v>
      </c>
      <c r="AA64">
        <v>157</v>
      </c>
      <c r="AB64">
        <v>-45.16158505641306</v>
      </c>
      <c r="AC64">
        <v>45.16158505641306</v>
      </c>
      <c r="AD64">
        <v>-169.90940000000001</v>
      </c>
      <c r="AE64">
        <v>169.90940000000001</v>
      </c>
    </row>
    <row r="65" spans="2:31" x14ac:dyDescent="0.3">
      <c r="B65" s="3"/>
      <c r="C65" s="3"/>
      <c r="D65" s="3"/>
      <c r="E65" s="3"/>
      <c r="F65" s="3"/>
      <c r="G65" s="3"/>
      <c r="H65" s="3"/>
      <c r="K65" s="14">
        <v>2015</v>
      </c>
      <c r="L65" s="12">
        <v>8</v>
      </c>
      <c r="M65" s="12">
        <v>321</v>
      </c>
      <c r="N65">
        <v>480</v>
      </c>
      <c r="O65">
        <v>518.81666666666672</v>
      </c>
      <c r="P65">
        <v>624</v>
      </c>
      <c r="Q65">
        <v>516.1292680451304</v>
      </c>
      <c r="R65">
        <v>641.67280000000005</v>
      </c>
      <c r="T65" s="14">
        <v>2015</v>
      </c>
      <c r="U65" s="12">
        <v>8</v>
      </c>
      <c r="V65">
        <v>-159</v>
      </c>
      <c r="W65">
        <v>159</v>
      </c>
      <c r="X65">
        <v>-197.81666666666672</v>
      </c>
      <c r="Y65">
        <v>197.81666666666672</v>
      </c>
      <c r="Z65">
        <v>-303</v>
      </c>
      <c r="AA65">
        <v>303</v>
      </c>
      <c r="AB65">
        <v>-195.1292680451304</v>
      </c>
      <c r="AC65">
        <v>195.1292680451304</v>
      </c>
      <c r="AD65">
        <v>-320.67280000000005</v>
      </c>
      <c r="AE65">
        <v>320.67280000000005</v>
      </c>
    </row>
    <row r="66" spans="2:31" x14ac:dyDescent="0.3">
      <c r="K66" s="14">
        <v>2015</v>
      </c>
      <c r="L66" s="12">
        <v>9</v>
      </c>
      <c r="M66" s="12">
        <v>317</v>
      </c>
      <c r="N66">
        <v>321</v>
      </c>
      <c r="O66">
        <v>515.57377049180332</v>
      </c>
      <c r="P66">
        <v>595</v>
      </c>
      <c r="Q66">
        <v>477.10341443610434</v>
      </c>
      <c r="R66">
        <v>633.62099999999998</v>
      </c>
      <c r="T66" s="14">
        <v>2015</v>
      </c>
      <c r="U66" s="12">
        <v>9</v>
      </c>
      <c r="V66">
        <v>-4</v>
      </c>
      <c r="W66">
        <v>4</v>
      </c>
      <c r="X66">
        <v>-198.57377049180332</v>
      </c>
      <c r="Y66">
        <v>198.57377049180332</v>
      </c>
      <c r="Z66">
        <v>-278</v>
      </c>
      <c r="AA66">
        <v>278</v>
      </c>
      <c r="AB66">
        <v>-160.10341443610434</v>
      </c>
      <c r="AC66">
        <v>160.10341443610434</v>
      </c>
      <c r="AD66">
        <v>-316.62099999999998</v>
      </c>
      <c r="AE66">
        <v>316.62099999999998</v>
      </c>
    </row>
    <row r="67" spans="2:31" x14ac:dyDescent="0.3">
      <c r="K67" s="14">
        <v>2015</v>
      </c>
      <c r="L67" s="12">
        <v>10</v>
      </c>
      <c r="M67" s="12">
        <v>345</v>
      </c>
      <c r="N67">
        <v>317</v>
      </c>
      <c r="O67">
        <v>512.37096774193549</v>
      </c>
      <c r="P67">
        <v>480</v>
      </c>
      <c r="Q67">
        <v>445.08273154888354</v>
      </c>
      <c r="R67">
        <v>625.75400000000002</v>
      </c>
      <c r="T67" s="14">
        <v>2015</v>
      </c>
      <c r="U67" s="12">
        <v>10</v>
      </c>
      <c r="V67">
        <v>28</v>
      </c>
      <c r="W67">
        <v>28</v>
      </c>
      <c r="X67">
        <v>-167.37096774193549</v>
      </c>
      <c r="Y67">
        <v>167.37096774193549</v>
      </c>
      <c r="Z67">
        <v>-135</v>
      </c>
      <c r="AA67">
        <v>135</v>
      </c>
      <c r="AB67">
        <v>-100.08273154888354</v>
      </c>
      <c r="AC67">
        <v>100.08273154888354</v>
      </c>
      <c r="AD67">
        <v>-280.75400000000002</v>
      </c>
      <c r="AE67">
        <v>280.75400000000002</v>
      </c>
    </row>
    <row r="68" spans="2:31" x14ac:dyDescent="0.3">
      <c r="K68" s="14">
        <v>2015</v>
      </c>
      <c r="L68" s="12">
        <v>11</v>
      </c>
      <c r="M68" s="12">
        <v>793</v>
      </c>
      <c r="N68">
        <v>345</v>
      </c>
      <c r="O68">
        <v>509.71428571428572</v>
      </c>
      <c r="P68">
        <v>365.75</v>
      </c>
      <c r="Q68">
        <v>425.06618523910686</v>
      </c>
      <c r="R68">
        <v>618.07179999999994</v>
      </c>
      <c r="T68" s="14">
        <v>2015</v>
      </c>
      <c r="U68" s="12">
        <v>11</v>
      </c>
      <c r="V68">
        <v>448</v>
      </c>
      <c r="W68">
        <v>448</v>
      </c>
      <c r="X68">
        <v>283.28571428571428</v>
      </c>
      <c r="Y68">
        <v>283.28571428571428</v>
      </c>
      <c r="Z68">
        <v>427.25</v>
      </c>
      <c r="AA68">
        <v>427.25</v>
      </c>
      <c r="AB68">
        <v>367.93381476089314</v>
      </c>
      <c r="AC68">
        <v>367.93381476089314</v>
      </c>
      <c r="AD68">
        <v>174.92820000000006</v>
      </c>
      <c r="AE68">
        <v>174.92820000000006</v>
      </c>
    </row>
    <row r="69" spans="2:31" x14ac:dyDescent="0.3">
      <c r="K69" s="14">
        <v>2015</v>
      </c>
      <c r="L69" s="12">
        <v>12</v>
      </c>
      <c r="M69" s="12">
        <v>1484</v>
      </c>
      <c r="N69">
        <v>793</v>
      </c>
      <c r="O69">
        <v>514.140625</v>
      </c>
      <c r="P69">
        <v>444</v>
      </c>
      <c r="Q69">
        <v>498.65294819128553</v>
      </c>
      <c r="R69">
        <v>610.57439999999997</v>
      </c>
      <c r="T69" s="14">
        <v>2015</v>
      </c>
      <c r="U69" s="12">
        <v>12</v>
      </c>
      <c r="V69">
        <v>691</v>
      </c>
      <c r="W69">
        <v>691</v>
      </c>
      <c r="X69">
        <v>969.859375</v>
      </c>
      <c r="Y69">
        <v>969.859375</v>
      </c>
      <c r="Z69">
        <v>1040</v>
      </c>
      <c r="AA69">
        <v>1040</v>
      </c>
      <c r="AB69">
        <v>985.34705180871447</v>
      </c>
      <c r="AC69">
        <v>985.34705180871447</v>
      </c>
      <c r="AD69">
        <v>873.42560000000003</v>
      </c>
      <c r="AE69">
        <v>873.42560000000003</v>
      </c>
    </row>
    <row r="70" spans="2:31" x14ac:dyDescent="0.3">
      <c r="K70" s="14">
        <v>2015</v>
      </c>
      <c r="L70" s="12">
        <v>13</v>
      </c>
      <c r="M70" s="12">
        <v>679</v>
      </c>
      <c r="N70">
        <v>1484</v>
      </c>
      <c r="O70">
        <v>529.06153846153848</v>
      </c>
      <c r="P70">
        <v>734.75</v>
      </c>
      <c r="Q70">
        <v>695.72235855302847</v>
      </c>
      <c r="R70">
        <v>603.26179999999999</v>
      </c>
      <c r="T70" s="14">
        <v>2015</v>
      </c>
      <c r="U70" s="12">
        <v>13</v>
      </c>
      <c r="V70">
        <v>-805</v>
      </c>
      <c r="W70">
        <v>805</v>
      </c>
      <c r="X70">
        <v>149.93846153846152</v>
      </c>
      <c r="Y70">
        <v>149.93846153846152</v>
      </c>
      <c r="Z70">
        <v>-55.75</v>
      </c>
      <c r="AA70">
        <v>55.75</v>
      </c>
      <c r="AB70">
        <v>-16.722358553028471</v>
      </c>
      <c r="AC70">
        <v>16.722358553028471</v>
      </c>
      <c r="AD70">
        <v>75.738200000000006</v>
      </c>
      <c r="AE70">
        <v>75.738200000000006</v>
      </c>
    </row>
    <row r="71" spans="2:31" x14ac:dyDescent="0.3">
      <c r="K71" s="14">
        <v>2015</v>
      </c>
      <c r="L71" s="12">
        <v>14</v>
      </c>
      <c r="M71" s="12">
        <v>327</v>
      </c>
      <c r="N71">
        <v>679</v>
      </c>
      <c r="O71">
        <v>531.33333333333337</v>
      </c>
      <c r="P71">
        <v>825.25</v>
      </c>
      <c r="Q71">
        <v>692.37788684242287</v>
      </c>
      <c r="R71">
        <v>596.13400000000001</v>
      </c>
      <c r="T71" s="14">
        <v>2015</v>
      </c>
      <c r="U71" s="12">
        <v>14</v>
      </c>
      <c r="V71">
        <v>-352</v>
      </c>
      <c r="W71">
        <v>352</v>
      </c>
      <c r="X71">
        <v>-204.33333333333337</v>
      </c>
      <c r="Y71">
        <v>204.33333333333337</v>
      </c>
      <c r="Z71">
        <v>-498.25</v>
      </c>
      <c r="AA71">
        <v>498.25</v>
      </c>
      <c r="AB71">
        <v>-365.37788684242287</v>
      </c>
      <c r="AC71">
        <v>365.37788684242287</v>
      </c>
      <c r="AD71">
        <v>-269.13400000000001</v>
      </c>
      <c r="AE71">
        <v>269.13400000000001</v>
      </c>
    </row>
    <row r="72" spans="2:31" x14ac:dyDescent="0.3">
      <c r="K72" s="14">
        <v>2015</v>
      </c>
      <c r="L72" s="12">
        <v>15</v>
      </c>
      <c r="M72" s="12">
        <v>250</v>
      </c>
      <c r="N72">
        <v>327</v>
      </c>
      <c r="O72">
        <v>528.28358208955228</v>
      </c>
      <c r="P72">
        <v>820.75</v>
      </c>
      <c r="Q72">
        <v>619.30230947393829</v>
      </c>
      <c r="R72">
        <v>589.19100000000003</v>
      </c>
      <c r="T72" s="14">
        <v>2015</v>
      </c>
      <c r="U72" s="12">
        <v>15</v>
      </c>
      <c r="V72">
        <v>-77</v>
      </c>
      <c r="W72">
        <v>77</v>
      </c>
      <c r="X72">
        <v>-278.28358208955228</v>
      </c>
      <c r="Y72">
        <v>278.28358208955228</v>
      </c>
      <c r="Z72">
        <v>-570.75</v>
      </c>
      <c r="AA72">
        <v>570.75</v>
      </c>
      <c r="AB72">
        <v>-369.30230947393829</v>
      </c>
      <c r="AC72">
        <v>369.30230947393829</v>
      </c>
      <c r="AD72">
        <v>-339.19100000000003</v>
      </c>
      <c r="AE72">
        <v>339.19100000000003</v>
      </c>
    </row>
    <row r="73" spans="2:31" x14ac:dyDescent="0.3">
      <c r="K73" s="14">
        <v>2015</v>
      </c>
      <c r="L73" s="12">
        <v>16</v>
      </c>
      <c r="M73" s="12">
        <v>425</v>
      </c>
      <c r="N73">
        <v>250</v>
      </c>
      <c r="O73">
        <v>524.19117647058829</v>
      </c>
      <c r="P73">
        <v>685</v>
      </c>
      <c r="Q73">
        <v>545.44184757915059</v>
      </c>
      <c r="R73">
        <v>582.43280000000004</v>
      </c>
      <c r="T73" s="14">
        <v>2015</v>
      </c>
      <c r="U73" s="12">
        <v>16</v>
      </c>
      <c r="V73">
        <v>175</v>
      </c>
      <c r="W73">
        <v>175</v>
      </c>
      <c r="X73">
        <v>-99.191176470588289</v>
      </c>
      <c r="Y73">
        <v>99.191176470588289</v>
      </c>
      <c r="Z73">
        <v>-260</v>
      </c>
      <c r="AA73">
        <v>260</v>
      </c>
      <c r="AB73">
        <v>-120.44184757915059</v>
      </c>
      <c r="AC73">
        <v>120.44184757915059</v>
      </c>
      <c r="AD73">
        <v>-157.43280000000004</v>
      </c>
      <c r="AE73">
        <v>157.43280000000004</v>
      </c>
    </row>
    <row r="74" spans="2:31" x14ac:dyDescent="0.3">
      <c r="K74" s="14">
        <v>2015</v>
      </c>
      <c r="L74" s="12">
        <v>17</v>
      </c>
      <c r="M74" s="12">
        <v>756</v>
      </c>
      <c r="N74">
        <v>425</v>
      </c>
      <c r="O74">
        <v>522.75362318840575</v>
      </c>
      <c r="P74">
        <v>420.25</v>
      </c>
      <c r="Q74">
        <v>521.35347806332049</v>
      </c>
      <c r="R74">
        <v>575.85940000000005</v>
      </c>
      <c r="T74" s="14">
        <v>2015</v>
      </c>
      <c r="U74" s="12">
        <v>17</v>
      </c>
      <c r="V74">
        <v>331</v>
      </c>
      <c r="W74">
        <v>331</v>
      </c>
      <c r="X74">
        <v>233.24637681159425</v>
      </c>
      <c r="Y74">
        <v>233.24637681159425</v>
      </c>
      <c r="Z74">
        <v>335.75</v>
      </c>
      <c r="AA74">
        <v>335.75</v>
      </c>
      <c r="AB74">
        <v>234.64652193667951</v>
      </c>
      <c r="AC74">
        <v>234.64652193667951</v>
      </c>
      <c r="AD74">
        <v>180.14059999999995</v>
      </c>
      <c r="AE74">
        <v>180.14059999999995</v>
      </c>
    </row>
    <row r="75" spans="2:31" x14ac:dyDescent="0.3">
      <c r="K75" s="14">
        <v>2015</v>
      </c>
      <c r="L75" s="12">
        <v>18</v>
      </c>
      <c r="M75" s="12">
        <v>937</v>
      </c>
      <c r="N75">
        <v>756</v>
      </c>
      <c r="O75">
        <v>526.08571428571429</v>
      </c>
      <c r="P75">
        <v>439.5</v>
      </c>
      <c r="Q75">
        <v>568.28278245065644</v>
      </c>
      <c r="R75">
        <v>569.47080000000005</v>
      </c>
      <c r="T75" s="14">
        <v>2015</v>
      </c>
      <c r="U75" s="12">
        <v>18</v>
      </c>
      <c r="V75">
        <v>181</v>
      </c>
      <c r="W75">
        <v>181</v>
      </c>
      <c r="X75">
        <v>410.91428571428571</v>
      </c>
      <c r="Y75">
        <v>410.91428571428571</v>
      </c>
      <c r="Z75">
        <v>497.5</v>
      </c>
      <c r="AA75">
        <v>497.5</v>
      </c>
      <c r="AB75">
        <v>368.71721754934356</v>
      </c>
      <c r="AC75">
        <v>368.71721754934356</v>
      </c>
      <c r="AD75">
        <v>367.52919999999995</v>
      </c>
      <c r="AE75">
        <v>367.52919999999995</v>
      </c>
    </row>
    <row r="76" spans="2:31" x14ac:dyDescent="0.3">
      <c r="K76" s="14">
        <v>2015</v>
      </c>
      <c r="L76" s="12">
        <v>19</v>
      </c>
      <c r="M76" s="12">
        <v>154</v>
      </c>
      <c r="N76">
        <v>937</v>
      </c>
      <c r="O76">
        <v>531.87323943661977</v>
      </c>
      <c r="P76">
        <v>592</v>
      </c>
      <c r="Q76">
        <v>642.02622596052515</v>
      </c>
      <c r="R76">
        <v>563.26700000000005</v>
      </c>
      <c r="T76" s="14">
        <v>2015</v>
      </c>
      <c r="U76" s="12">
        <v>19</v>
      </c>
      <c r="V76">
        <v>-783</v>
      </c>
      <c r="W76">
        <v>783</v>
      </c>
      <c r="X76">
        <v>-377.87323943661977</v>
      </c>
      <c r="Y76">
        <v>377.87323943661977</v>
      </c>
      <c r="Z76">
        <v>-438</v>
      </c>
      <c r="AA76">
        <v>438</v>
      </c>
      <c r="AB76">
        <v>-488.02622596052515</v>
      </c>
      <c r="AC76">
        <v>488.02622596052515</v>
      </c>
      <c r="AD76">
        <v>-409.26700000000005</v>
      </c>
      <c r="AE76">
        <v>409.26700000000005</v>
      </c>
    </row>
    <row r="77" spans="2:31" x14ac:dyDescent="0.3">
      <c r="K77" s="14">
        <v>2015</v>
      </c>
      <c r="L77" s="12">
        <v>20</v>
      </c>
      <c r="M77" s="12">
        <v>5</v>
      </c>
      <c r="N77">
        <v>154</v>
      </c>
      <c r="O77">
        <v>526.625</v>
      </c>
      <c r="P77">
        <v>568</v>
      </c>
      <c r="Q77">
        <v>544.42098076842012</v>
      </c>
      <c r="R77">
        <v>557.24800000000005</v>
      </c>
      <c r="T77" s="14">
        <v>2015</v>
      </c>
      <c r="U77" s="12">
        <v>20</v>
      </c>
      <c r="V77">
        <v>-149</v>
      </c>
      <c r="W77">
        <v>149</v>
      </c>
      <c r="X77">
        <v>-521.625</v>
      </c>
      <c r="Y77">
        <v>521.625</v>
      </c>
      <c r="Z77">
        <v>-563</v>
      </c>
      <c r="AA77">
        <v>563</v>
      </c>
      <c r="AB77">
        <v>-539.42098076842012</v>
      </c>
      <c r="AC77">
        <v>539.42098076842012</v>
      </c>
      <c r="AD77">
        <v>-552.24800000000005</v>
      </c>
      <c r="AE77">
        <v>552.24800000000005</v>
      </c>
    </row>
    <row r="78" spans="2:31" x14ac:dyDescent="0.3">
      <c r="K78" s="14">
        <v>2015</v>
      </c>
      <c r="L78" s="12">
        <v>21</v>
      </c>
      <c r="M78" s="12">
        <v>1</v>
      </c>
      <c r="N78">
        <v>5</v>
      </c>
      <c r="O78">
        <v>519.47945205479448</v>
      </c>
      <c r="P78">
        <v>463</v>
      </c>
      <c r="Q78">
        <v>436.53678461473612</v>
      </c>
      <c r="R78">
        <v>551.41380000000004</v>
      </c>
      <c r="T78" s="14">
        <v>2015</v>
      </c>
      <c r="U78" s="12">
        <v>21</v>
      </c>
      <c r="V78">
        <v>-4</v>
      </c>
      <c r="W78">
        <v>4</v>
      </c>
      <c r="X78">
        <v>-518.47945205479448</v>
      </c>
      <c r="Y78">
        <v>518.47945205479448</v>
      </c>
      <c r="Z78">
        <v>-462</v>
      </c>
      <c r="AA78">
        <v>462</v>
      </c>
      <c r="AB78">
        <v>-435.53678461473612</v>
      </c>
      <c r="AC78">
        <v>435.53678461473612</v>
      </c>
      <c r="AD78">
        <v>-550.41380000000004</v>
      </c>
      <c r="AE78">
        <v>550.41380000000004</v>
      </c>
    </row>
    <row r="79" spans="2:31" x14ac:dyDescent="0.3">
      <c r="K79" s="14">
        <v>2015</v>
      </c>
      <c r="L79" s="12">
        <v>22</v>
      </c>
      <c r="M79" s="12">
        <v>0</v>
      </c>
      <c r="N79">
        <v>1</v>
      </c>
      <c r="O79">
        <v>512.47297297297303</v>
      </c>
      <c r="P79">
        <v>274.25</v>
      </c>
      <c r="Q79">
        <v>349.42942769178893</v>
      </c>
      <c r="R79">
        <v>545.76440000000002</v>
      </c>
      <c r="T79" s="14">
        <v>2015</v>
      </c>
      <c r="U79" s="12">
        <v>22</v>
      </c>
      <c r="V79">
        <v>-1</v>
      </c>
      <c r="W79">
        <v>1</v>
      </c>
      <c r="X79">
        <v>-512.47297297297303</v>
      </c>
      <c r="Y79">
        <v>512.47297297297303</v>
      </c>
      <c r="Z79">
        <v>-274.25</v>
      </c>
      <c r="AA79">
        <v>274.25</v>
      </c>
      <c r="AB79">
        <v>-349.42942769178893</v>
      </c>
      <c r="AC79">
        <v>349.42942769178893</v>
      </c>
      <c r="AD79">
        <v>-545.76440000000002</v>
      </c>
      <c r="AE79">
        <v>545.76440000000002</v>
      </c>
    </row>
    <row r="80" spans="2:31" x14ac:dyDescent="0.3">
      <c r="K80" s="14">
        <v>2015</v>
      </c>
      <c r="L80" s="12">
        <v>23</v>
      </c>
      <c r="M80" s="12">
        <v>369</v>
      </c>
      <c r="N80">
        <v>0</v>
      </c>
      <c r="O80">
        <v>505.64</v>
      </c>
      <c r="P80">
        <v>40</v>
      </c>
      <c r="Q80">
        <v>279.54354215343113</v>
      </c>
      <c r="R80">
        <v>540.2998</v>
      </c>
      <c r="T80" s="14">
        <v>2015</v>
      </c>
      <c r="U80" s="12">
        <v>23</v>
      </c>
      <c r="V80">
        <v>369</v>
      </c>
      <c r="W80">
        <v>369</v>
      </c>
      <c r="X80">
        <v>-136.63999999999999</v>
      </c>
      <c r="Y80">
        <v>136.63999999999999</v>
      </c>
      <c r="Z80">
        <v>329</v>
      </c>
      <c r="AA80">
        <v>329</v>
      </c>
      <c r="AB80">
        <v>89.456457846568867</v>
      </c>
      <c r="AC80">
        <v>89.456457846568867</v>
      </c>
      <c r="AD80">
        <v>-171.2998</v>
      </c>
      <c r="AE80">
        <v>171.2998</v>
      </c>
    </row>
    <row r="81" spans="11:31" x14ac:dyDescent="0.3">
      <c r="K81" s="14">
        <v>2015</v>
      </c>
      <c r="L81" s="12">
        <v>24</v>
      </c>
      <c r="M81" s="12">
        <v>980</v>
      </c>
      <c r="N81">
        <v>369</v>
      </c>
      <c r="O81">
        <v>503.84210526315792</v>
      </c>
      <c r="P81">
        <v>93.75</v>
      </c>
      <c r="Q81">
        <v>297.43483372274494</v>
      </c>
      <c r="R81">
        <v>535.02</v>
      </c>
      <c r="T81" s="14">
        <v>2015</v>
      </c>
      <c r="U81" s="12">
        <v>24</v>
      </c>
      <c r="V81">
        <v>611</v>
      </c>
      <c r="W81">
        <v>611</v>
      </c>
      <c r="X81">
        <v>476.15789473684208</v>
      </c>
      <c r="Y81">
        <v>476.15789473684208</v>
      </c>
      <c r="Z81">
        <v>886.25</v>
      </c>
      <c r="AA81">
        <v>886.25</v>
      </c>
      <c r="AB81">
        <v>682.565166277255</v>
      </c>
      <c r="AC81">
        <v>682.565166277255</v>
      </c>
      <c r="AD81">
        <v>444.98</v>
      </c>
      <c r="AE81">
        <v>444.98</v>
      </c>
    </row>
    <row r="82" spans="11:31" x14ac:dyDescent="0.3">
      <c r="K82" s="14">
        <v>2015</v>
      </c>
      <c r="L82" s="12">
        <v>25</v>
      </c>
      <c r="M82" s="12">
        <v>669</v>
      </c>
      <c r="N82">
        <v>980</v>
      </c>
      <c r="O82">
        <v>510.02597402597405</v>
      </c>
      <c r="P82">
        <v>337.5</v>
      </c>
      <c r="Q82">
        <v>433.94786697819598</v>
      </c>
      <c r="R82">
        <v>529.92499999999995</v>
      </c>
      <c r="T82" s="14">
        <v>2015</v>
      </c>
      <c r="U82" s="12">
        <v>25</v>
      </c>
      <c r="V82">
        <v>-311</v>
      </c>
      <c r="W82">
        <v>311</v>
      </c>
      <c r="X82">
        <v>158.97402597402595</v>
      </c>
      <c r="Y82">
        <v>158.97402597402595</v>
      </c>
      <c r="Z82">
        <v>331.5</v>
      </c>
      <c r="AA82">
        <v>331.5</v>
      </c>
      <c r="AB82">
        <v>235.05213302180402</v>
      </c>
      <c r="AC82">
        <v>235.05213302180402</v>
      </c>
      <c r="AD82">
        <v>139.07500000000005</v>
      </c>
      <c r="AE82">
        <v>139.07500000000005</v>
      </c>
    </row>
    <row r="83" spans="11:31" x14ac:dyDescent="0.3">
      <c r="K83" s="14">
        <v>2015</v>
      </c>
      <c r="L83" s="12">
        <v>26</v>
      </c>
      <c r="M83" s="12">
        <v>589</v>
      </c>
      <c r="N83">
        <v>669</v>
      </c>
      <c r="O83">
        <v>512.06410256410254</v>
      </c>
      <c r="P83">
        <v>504.5</v>
      </c>
      <c r="Q83">
        <v>480.95829358255679</v>
      </c>
      <c r="R83">
        <v>525.01480000000004</v>
      </c>
      <c r="T83" s="14">
        <v>2015</v>
      </c>
      <c r="U83" s="12">
        <v>26</v>
      </c>
      <c r="V83">
        <v>-80</v>
      </c>
      <c r="W83">
        <v>80</v>
      </c>
      <c r="X83">
        <v>76.935897435897459</v>
      </c>
      <c r="Y83">
        <v>76.935897435897459</v>
      </c>
      <c r="Z83">
        <v>84.5</v>
      </c>
      <c r="AA83">
        <v>84.5</v>
      </c>
      <c r="AB83">
        <v>108.04170641744321</v>
      </c>
      <c r="AC83">
        <v>108.04170641744321</v>
      </c>
      <c r="AD83">
        <v>63.985199999999963</v>
      </c>
      <c r="AE83">
        <v>63.985199999999963</v>
      </c>
    </row>
    <row r="84" spans="11:31" x14ac:dyDescent="0.3">
      <c r="K84" s="14">
        <v>2015</v>
      </c>
      <c r="L84" s="12">
        <v>27</v>
      </c>
      <c r="M84" s="12">
        <v>912</v>
      </c>
      <c r="N84">
        <v>589</v>
      </c>
      <c r="O84">
        <v>513.03797468354435</v>
      </c>
      <c r="P84">
        <v>651.75</v>
      </c>
      <c r="Q84">
        <v>502.56663486604549</v>
      </c>
      <c r="R84">
        <v>520.2894</v>
      </c>
      <c r="T84" s="14">
        <v>2015</v>
      </c>
      <c r="U84" s="12">
        <v>27</v>
      </c>
      <c r="V84">
        <v>323</v>
      </c>
      <c r="W84">
        <v>323</v>
      </c>
      <c r="X84">
        <v>398.96202531645565</v>
      </c>
      <c r="Y84">
        <v>398.96202531645565</v>
      </c>
      <c r="Z84">
        <v>260.25</v>
      </c>
      <c r="AA84">
        <v>260.25</v>
      </c>
      <c r="AB84">
        <v>409.43336513395451</v>
      </c>
      <c r="AC84">
        <v>409.43336513395451</v>
      </c>
      <c r="AD84">
        <v>391.7106</v>
      </c>
      <c r="AE84">
        <v>391.7106</v>
      </c>
    </row>
    <row r="85" spans="11:31" x14ac:dyDescent="0.3">
      <c r="K85" s="14">
        <v>2015</v>
      </c>
      <c r="L85" s="12">
        <v>28</v>
      </c>
      <c r="M85" s="12">
        <v>836</v>
      </c>
      <c r="N85">
        <v>912</v>
      </c>
      <c r="O85">
        <v>518.02499999999998</v>
      </c>
      <c r="P85">
        <v>787.5</v>
      </c>
      <c r="Q85">
        <v>584.45330789283639</v>
      </c>
      <c r="R85">
        <v>515.74880000000007</v>
      </c>
      <c r="T85" s="14">
        <v>2015</v>
      </c>
      <c r="U85" s="12">
        <v>28</v>
      </c>
      <c r="V85">
        <v>-76</v>
      </c>
      <c r="W85">
        <v>76</v>
      </c>
      <c r="X85">
        <v>317.97500000000002</v>
      </c>
      <c r="Y85">
        <v>317.97500000000002</v>
      </c>
      <c r="Z85">
        <v>48.5</v>
      </c>
      <c r="AA85">
        <v>48.5</v>
      </c>
      <c r="AB85">
        <v>251.54669210716361</v>
      </c>
      <c r="AC85">
        <v>251.54669210716361</v>
      </c>
      <c r="AD85">
        <v>320.25119999999993</v>
      </c>
      <c r="AE85">
        <v>320.25119999999993</v>
      </c>
    </row>
    <row r="86" spans="11:31" x14ac:dyDescent="0.3">
      <c r="K86" s="14">
        <v>2015</v>
      </c>
      <c r="L86" s="12">
        <v>29</v>
      </c>
      <c r="M86" s="12">
        <v>543</v>
      </c>
      <c r="N86">
        <v>836</v>
      </c>
      <c r="O86">
        <v>521.95061728395058</v>
      </c>
      <c r="P86">
        <v>751.5</v>
      </c>
      <c r="Q86">
        <v>634.7626463142692</v>
      </c>
      <c r="R86">
        <v>511.39299999999997</v>
      </c>
      <c r="T86" s="14">
        <v>2015</v>
      </c>
      <c r="U86" s="12">
        <v>29</v>
      </c>
      <c r="V86">
        <v>-293</v>
      </c>
      <c r="W86">
        <v>293</v>
      </c>
      <c r="X86">
        <v>21.049382716049422</v>
      </c>
      <c r="Y86">
        <v>21.049382716049422</v>
      </c>
      <c r="Z86">
        <v>-208.5</v>
      </c>
      <c r="AA86">
        <v>208.5</v>
      </c>
      <c r="AB86">
        <v>-91.762646314269205</v>
      </c>
      <c r="AC86">
        <v>91.762646314269205</v>
      </c>
      <c r="AD86">
        <v>31.607000000000028</v>
      </c>
      <c r="AE86">
        <v>31.607000000000028</v>
      </c>
    </row>
    <row r="87" spans="11:31" x14ac:dyDescent="0.3">
      <c r="K87" s="14">
        <v>2015</v>
      </c>
      <c r="L87" s="12">
        <v>30</v>
      </c>
      <c r="M87" s="12">
        <v>534</v>
      </c>
      <c r="N87">
        <v>543</v>
      </c>
      <c r="O87">
        <v>522.20731707317077</v>
      </c>
      <c r="P87">
        <v>720</v>
      </c>
      <c r="Q87">
        <v>616.41011705141534</v>
      </c>
      <c r="R87">
        <v>507.22199999999998</v>
      </c>
      <c r="T87" s="14">
        <v>2015</v>
      </c>
      <c r="U87" s="12">
        <v>30</v>
      </c>
      <c r="V87">
        <v>-9</v>
      </c>
      <c r="W87">
        <v>9</v>
      </c>
      <c r="X87">
        <v>11.792682926829229</v>
      </c>
      <c r="Y87">
        <v>11.792682926829229</v>
      </c>
      <c r="Z87">
        <v>-186</v>
      </c>
      <c r="AA87">
        <v>186</v>
      </c>
      <c r="AB87">
        <v>-82.410117051415341</v>
      </c>
      <c r="AC87">
        <v>82.410117051415341</v>
      </c>
      <c r="AD87">
        <v>26.77800000000002</v>
      </c>
      <c r="AE87">
        <v>26.77800000000002</v>
      </c>
    </row>
    <row r="88" spans="11:31" x14ac:dyDescent="0.3">
      <c r="K88" s="14">
        <v>2015</v>
      </c>
      <c r="L88" s="12">
        <v>31</v>
      </c>
      <c r="M88" s="12">
        <v>787</v>
      </c>
      <c r="N88">
        <v>534</v>
      </c>
      <c r="O88">
        <v>522.34939759036149</v>
      </c>
      <c r="P88">
        <v>706.25</v>
      </c>
      <c r="Q88">
        <v>599.92809364113236</v>
      </c>
      <c r="R88">
        <v>503.23579999999998</v>
      </c>
      <c r="T88" s="14">
        <v>2015</v>
      </c>
      <c r="U88" s="12">
        <v>31</v>
      </c>
      <c r="V88">
        <v>253</v>
      </c>
      <c r="W88">
        <v>253</v>
      </c>
      <c r="X88">
        <v>264.65060240963851</v>
      </c>
      <c r="Y88">
        <v>264.65060240963851</v>
      </c>
      <c r="Z88">
        <v>80.75</v>
      </c>
      <c r="AA88">
        <v>80.75</v>
      </c>
      <c r="AB88">
        <v>187.07190635886764</v>
      </c>
      <c r="AC88">
        <v>187.07190635886764</v>
      </c>
      <c r="AD88">
        <v>283.76420000000002</v>
      </c>
      <c r="AE88">
        <v>283.76420000000002</v>
      </c>
    </row>
    <row r="89" spans="11:31" x14ac:dyDescent="0.3">
      <c r="K89" s="14">
        <v>2015</v>
      </c>
      <c r="L89" s="12">
        <v>32</v>
      </c>
      <c r="M89" s="12">
        <v>920</v>
      </c>
      <c r="N89">
        <v>787</v>
      </c>
      <c r="O89">
        <v>525.5</v>
      </c>
      <c r="P89">
        <v>675</v>
      </c>
      <c r="Q89">
        <v>637.34247491290591</v>
      </c>
      <c r="R89">
        <v>499.43439999999998</v>
      </c>
      <c r="T89" s="14">
        <v>2015</v>
      </c>
      <c r="U89" s="12">
        <v>32</v>
      </c>
      <c r="V89">
        <v>133</v>
      </c>
      <c r="W89">
        <v>133</v>
      </c>
      <c r="X89">
        <v>394.5</v>
      </c>
      <c r="Y89">
        <v>394.5</v>
      </c>
      <c r="Z89">
        <v>245</v>
      </c>
      <c r="AA89">
        <v>245</v>
      </c>
      <c r="AB89">
        <v>282.65752508709409</v>
      </c>
      <c r="AC89">
        <v>282.65752508709409</v>
      </c>
      <c r="AD89">
        <v>420.56560000000002</v>
      </c>
      <c r="AE89">
        <v>420.56560000000002</v>
      </c>
    </row>
    <row r="90" spans="11:31" x14ac:dyDescent="0.3">
      <c r="K90" s="14">
        <v>2015</v>
      </c>
      <c r="L90" s="12">
        <v>33</v>
      </c>
      <c r="M90" s="12">
        <v>464</v>
      </c>
      <c r="N90">
        <v>920</v>
      </c>
      <c r="O90">
        <v>530.14117647058822</v>
      </c>
      <c r="P90">
        <v>696</v>
      </c>
      <c r="Q90">
        <v>693.87397993032482</v>
      </c>
      <c r="R90">
        <v>495.81780000000003</v>
      </c>
      <c r="T90" s="14">
        <v>2015</v>
      </c>
      <c r="U90" s="12">
        <v>33</v>
      </c>
      <c r="V90">
        <v>-456</v>
      </c>
      <c r="W90">
        <v>456</v>
      </c>
      <c r="X90">
        <v>-66.141176470588221</v>
      </c>
      <c r="Y90">
        <v>66.141176470588221</v>
      </c>
      <c r="Z90">
        <v>-232</v>
      </c>
      <c r="AA90">
        <v>232</v>
      </c>
      <c r="AB90">
        <v>-229.87397993032482</v>
      </c>
      <c r="AC90">
        <v>229.87397993032482</v>
      </c>
      <c r="AD90">
        <v>-31.817800000000034</v>
      </c>
      <c r="AE90">
        <v>31.817800000000034</v>
      </c>
    </row>
    <row r="91" spans="11:31" x14ac:dyDescent="0.3">
      <c r="K91" s="14">
        <v>2015</v>
      </c>
      <c r="L91" s="12">
        <v>34</v>
      </c>
      <c r="M91" s="12">
        <v>371</v>
      </c>
      <c r="N91">
        <v>464</v>
      </c>
      <c r="O91">
        <v>529.37209302325584</v>
      </c>
      <c r="P91">
        <v>676.25</v>
      </c>
      <c r="Q91">
        <v>647.8991839442599</v>
      </c>
      <c r="R91">
        <v>492.38599999999997</v>
      </c>
      <c r="T91" s="14">
        <v>2015</v>
      </c>
      <c r="U91" s="12">
        <v>34</v>
      </c>
      <c r="V91">
        <v>-93</v>
      </c>
      <c r="W91">
        <v>93</v>
      </c>
      <c r="X91">
        <v>-158.37209302325584</v>
      </c>
      <c r="Y91">
        <v>158.37209302325584</v>
      </c>
      <c r="Z91">
        <v>-305.25</v>
      </c>
      <c r="AA91">
        <v>305.25</v>
      </c>
      <c r="AB91">
        <v>-276.8991839442599</v>
      </c>
      <c r="AC91">
        <v>276.8991839442599</v>
      </c>
      <c r="AD91">
        <v>-121.38599999999997</v>
      </c>
      <c r="AE91">
        <v>121.38599999999997</v>
      </c>
    </row>
    <row r="92" spans="11:31" x14ac:dyDescent="0.3">
      <c r="K92" s="14">
        <v>2015</v>
      </c>
      <c r="L92" s="12">
        <v>35</v>
      </c>
      <c r="M92" s="12">
        <v>477</v>
      </c>
      <c r="N92">
        <v>371</v>
      </c>
      <c r="O92">
        <v>527.55172413793105</v>
      </c>
      <c r="P92">
        <v>635.5</v>
      </c>
      <c r="Q92">
        <v>592.51934715540801</v>
      </c>
      <c r="R92">
        <v>489.13900000000001</v>
      </c>
      <c r="T92" s="14">
        <v>2015</v>
      </c>
      <c r="U92" s="12">
        <v>35</v>
      </c>
      <c r="V92">
        <v>106</v>
      </c>
      <c r="W92">
        <v>106</v>
      </c>
      <c r="X92">
        <v>-50.551724137931046</v>
      </c>
      <c r="Y92">
        <v>50.551724137931046</v>
      </c>
      <c r="Z92">
        <v>-158.5</v>
      </c>
      <c r="AA92">
        <v>158.5</v>
      </c>
      <c r="AB92">
        <v>-115.51934715540801</v>
      </c>
      <c r="AC92">
        <v>115.51934715540801</v>
      </c>
      <c r="AD92">
        <v>-12.13900000000001</v>
      </c>
      <c r="AE92">
        <v>12.13900000000001</v>
      </c>
    </row>
    <row r="93" spans="11:31" x14ac:dyDescent="0.3">
      <c r="K93" s="14">
        <v>2015</v>
      </c>
      <c r="L93" s="12">
        <v>36</v>
      </c>
      <c r="M93" s="12">
        <v>791</v>
      </c>
      <c r="N93">
        <v>477</v>
      </c>
      <c r="O93">
        <v>526.97727272727275</v>
      </c>
      <c r="P93">
        <v>558</v>
      </c>
      <c r="Q93">
        <v>569.41547772432648</v>
      </c>
      <c r="R93">
        <v>486.07679999999999</v>
      </c>
      <c r="T93" s="14">
        <v>2015</v>
      </c>
      <c r="U93" s="12">
        <v>36</v>
      </c>
      <c r="V93">
        <v>314</v>
      </c>
      <c r="W93">
        <v>314</v>
      </c>
      <c r="X93">
        <v>264.02272727272725</v>
      </c>
      <c r="Y93">
        <v>264.02272727272725</v>
      </c>
      <c r="Z93">
        <v>233</v>
      </c>
      <c r="AA93">
        <v>233</v>
      </c>
      <c r="AB93">
        <v>221.58452227567352</v>
      </c>
      <c r="AC93">
        <v>221.58452227567352</v>
      </c>
      <c r="AD93">
        <v>304.92320000000001</v>
      </c>
      <c r="AE93">
        <v>304.92320000000001</v>
      </c>
    </row>
    <row r="94" spans="11:31" x14ac:dyDescent="0.3">
      <c r="K94" s="14">
        <v>2015</v>
      </c>
      <c r="L94" s="12">
        <v>37</v>
      </c>
      <c r="M94" s="12">
        <v>910</v>
      </c>
      <c r="N94">
        <v>791</v>
      </c>
      <c r="O94">
        <v>529.94382022471905</v>
      </c>
      <c r="P94">
        <v>525.75</v>
      </c>
      <c r="Q94">
        <v>613.73238217946118</v>
      </c>
      <c r="R94">
        <v>483.19939999999997</v>
      </c>
      <c r="T94" s="14">
        <v>2015</v>
      </c>
      <c r="U94" s="12">
        <v>37</v>
      </c>
      <c r="V94">
        <v>119</v>
      </c>
      <c r="W94">
        <v>119</v>
      </c>
      <c r="X94">
        <v>380.05617977528095</v>
      </c>
      <c r="Y94">
        <v>380.05617977528095</v>
      </c>
      <c r="Z94">
        <v>384.25</v>
      </c>
      <c r="AA94">
        <v>384.25</v>
      </c>
      <c r="AB94">
        <v>296.26761782053882</v>
      </c>
      <c r="AC94">
        <v>296.26761782053882</v>
      </c>
      <c r="AD94">
        <v>426.80060000000003</v>
      </c>
      <c r="AE94">
        <v>426.80060000000003</v>
      </c>
    </row>
    <row r="95" spans="11:31" x14ac:dyDescent="0.3">
      <c r="K95" s="14">
        <v>2015</v>
      </c>
      <c r="L95" s="12">
        <v>38</v>
      </c>
      <c r="M95" s="12">
        <v>585</v>
      </c>
      <c r="N95">
        <v>910</v>
      </c>
      <c r="O95">
        <v>534.16666666666663</v>
      </c>
      <c r="P95">
        <v>637.25</v>
      </c>
      <c r="Q95">
        <v>672.98590574356899</v>
      </c>
      <c r="R95">
        <v>480.5068</v>
      </c>
      <c r="T95" s="14">
        <v>2015</v>
      </c>
      <c r="U95" s="12">
        <v>38</v>
      </c>
      <c r="V95">
        <v>-325</v>
      </c>
      <c r="W95">
        <v>325</v>
      </c>
      <c r="X95">
        <v>50.833333333333371</v>
      </c>
      <c r="Y95">
        <v>50.833333333333371</v>
      </c>
      <c r="Z95">
        <v>-52.25</v>
      </c>
      <c r="AA95">
        <v>52.25</v>
      </c>
      <c r="AB95">
        <v>-87.985905743568992</v>
      </c>
      <c r="AC95">
        <v>87.985905743568992</v>
      </c>
      <c r="AD95">
        <v>104.4932</v>
      </c>
      <c r="AE95">
        <v>104.4932</v>
      </c>
    </row>
    <row r="96" spans="11:31" x14ac:dyDescent="0.3">
      <c r="K96" s="14">
        <v>2015</v>
      </c>
      <c r="L96" s="12">
        <v>39</v>
      </c>
      <c r="M96" s="12">
        <v>226</v>
      </c>
      <c r="N96">
        <v>585</v>
      </c>
      <c r="O96">
        <v>534.72527472527474</v>
      </c>
      <c r="P96">
        <v>690.75</v>
      </c>
      <c r="Q96">
        <v>655.38872459485526</v>
      </c>
      <c r="R96">
        <v>477.99900000000002</v>
      </c>
      <c r="T96" s="14">
        <v>2015</v>
      </c>
      <c r="U96" s="12">
        <v>39</v>
      </c>
      <c r="V96">
        <v>-359</v>
      </c>
      <c r="W96">
        <v>359</v>
      </c>
      <c r="X96">
        <v>-308.72527472527474</v>
      </c>
      <c r="Y96">
        <v>308.72527472527474</v>
      </c>
      <c r="Z96">
        <v>-464.75</v>
      </c>
      <c r="AA96">
        <v>464.75</v>
      </c>
      <c r="AB96">
        <v>-429.38872459485526</v>
      </c>
      <c r="AC96">
        <v>429.38872459485526</v>
      </c>
      <c r="AD96">
        <v>-251.99900000000002</v>
      </c>
      <c r="AE96">
        <v>251.99900000000002</v>
      </c>
    </row>
    <row r="97" spans="11:33" x14ac:dyDescent="0.3">
      <c r="K97" s="14">
        <v>2015</v>
      </c>
      <c r="L97" s="12">
        <v>40</v>
      </c>
      <c r="M97" s="12">
        <v>932</v>
      </c>
      <c r="N97">
        <v>226</v>
      </c>
      <c r="O97">
        <v>531.36956521739125</v>
      </c>
      <c r="P97">
        <v>628</v>
      </c>
      <c r="Q97">
        <v>569.5109796758843</v>
      </c>
      <c r="R97">
        <v>475.67600000000004</v>
      </c>
      <c r="T97" s="14">
        <v>2015</v>
      </c>
      <c r="U97" s="12">
        <v>40</v>
      </c>
      <c r="V97">
        <v>706</v>
      </c>
      <c r="W97">
        <v>706</v>
      </c>
      <c r="X97">
        <v>400.63043478260875</v>
      </c>
      <c r="Y97">
        <v>400.63043478260875</v>
      </c>
      <c r="Z97">
        <v>304</v>
      </c>
      <c r="AA97">
        <v>304</v>
      </c>
      <c r="AB97">
        <v>362.4890203241157</v>
      </c>
      <c r="AC97">
        <v>362.4890203241157</v>
      </c>
      <c r="AD97">
        <v>456.32399999999996</v>
      </c>
      <c r="AE97">
        <v>456.32399999999996</v>
      </c>
    </row>
    <row r="98" spans="11:33" x14ac:dyDescent="0.3">
      <c r="K98" s="14">
        <v>2015</v>
      </c>
      <c r="L98" s="12">
        <v>41</v>
      </c>
      <c r="M98" s="12">
        <v>355</v>
      </c>
      <c r="N98">
        <v>932</v>
      </c>
      <c r="O98">
        <v>535.67741935483866</v>
      </c>
      <c r="P98">
        <v>663.25</v>
      </c>
      <c r="Q98">
        <v>642.00878374070749</v>
      </c>
      <c r="R98">
        <v>473.53779999999995</v>
      </c>
      <c r="T98" s="14">
        <v>2015</v>
      </c>
      <c r="U98" s="12">
        <v>41</v>
      </c>
      <c r="V98">
        <v>-577</v>
      </c>
      <c r="W98">
        <v>577</v>
      </c>
      <c r="X98">
        <v>-180.67741935483866</v>
      </c>
      <c r="Y98">
        <v>180.67741935483866</v>
      </c>
      <c r="Z98">
        <v>-308.25</v>
      </c>
      <c r="AA98">
        <v>308.25</v>
      </c>
      <c r="AB98">
        <v>-287.00878374070749</v>
      </c>
      <c r="AC98">
        <v>287.00878374070749</v>
      </c>
      <c r="AD98">
        <v>-118.53779999999995</v>
      </c>
      <c r="AE98">
        <v>118.53779999999995</v>
      </c>
    </row>
    <row r="99" spans="11:33" x14ac:dyDescent="0.3">
      <c r="K99" s="14">
        <v>2015</v>
      </c>
      <c r="L99" s="12">
        <v>42</v>
      </c>
      <c r="M99" s="12">
        <v>764</v>
      </c>
      <c r="N99">
        <v>355</v>
      </c>
      <c r="O99">
        <v>533.75531914893622</v>
      </c>
      <c r="P99">
        <v>524.5</v>
      </c>
      <c r="Q99">
        <v>584.60702699256603</v>
      </c>
      <c r="R99">
        <v>471.58439999999996</v>
      </c>
      <c r="T99" s="14">
        <v>2015</v>
      </c>
      <c r="U99" s="12">
        <v>42</v>
      </c>
      <c r="V99">
        <v>409</v>
      </c>
      <c r="W99">
        <v>409</v>
      </c>
      <c r="X99">
        <v>230.24468085106378</v>
      </c>
      <c r="Y99">
        <v>230.24468085106378</v>
      </c>
      <c r="Z99">
        <v>239.5</v>
      </c>
      <c r="AA99">
        <v>239.5</v>
      </c>
      <c r="AB99">
        <v>179.39297300743397</v>
      </c>
      <c r="AC99">
        <v>179.39297300743397</v>
      </c>
      <c r="AD99">
        <v>292.41560000000004</v>
      </c>
      <c r="AE99">
        <v>292.41560000000004</v>
      </c>
    </row>
    <row r="100" spans="11:33" x14ac:dyDescent="0.3">
      <c r="K100" s="14">
        <v>2015</v>
      </c>
      <c r="L100" s="12">
        <v>43</v>
      </c>
      <c r="M100" s="12">
        <v>980</v>
      </c>
      <c r="N100">
        <v>764</v>
      </c>
      <c r="O100">
        <v>536.17894736842106</v>
      </c>
      <c r="P100">
        <v>569.25</v>
      </c>
      <c r="Q100">
        <v>620.48562159405287</v>
      </c>
      <c r="R100">
        <v>469.81580000000002</v>
      </c>
      <c r="T100" s="14">
        <v>2015</v>
      </c>
      <c r="U100" s="12">
        <v>43</v>
      </c>
      <c r="V100">
        <v>216</v>
      </c>
      <c r="W100">
        <v>216</v>
      </c>
      <c r="X100">
        <v>443.82105263157894</v>
      </c>
      <c r="Y100">
        <v>443.82105263157894</v>
      </c>
      <c r="Z100">
        <v>410.75</v>
      </c>
      <c r="AA100">
        <v>410.75</v>
      </c>
      <c r="AB100">
        <v>359.51437840594713</v>
      </c>
      <c r="AC100">
        <v>359.51437840594713</v>
      </c>
      <c r="AD100">
        <v>510.18419999999998</v>
      </c>
      <c r="AE100">
        <v>510.18419999999998</v>
      </c>
    </row>
    <row r="101" spans="11:33" x14ac:dyDescent="0.3">
      <c r="K101" s="14">
        <v>2015</v>
      </c>
      <c r="L101" s="12">
        <v>44</v>
      </c>
      <c r="M101" s="12">
        <v>1236</v>
      </c>
      <c r="N101">
        <v>980</v>
      </c>
      <c r="O101">
        <v>540.80208333333337</v>
      </c>
      <c r="P101">
        <v>757.75</v>
      </c>
      <c r="Q101">
        <v>692.38849727524234</v>
      </c>
      <c r="R101">
        <v>468.23199999999997</v>
      </c>
      <c r="T101" s="14">
        <v>2015</v>
      </c>
      <c r="U101" s="12">
        <v>44</v>
      </c>
      <c r="V101">
        <v>256</v>
      </c>
      <c r="W101">
        <v>256</v>
      </c>
      <c r="X101">
        <v>695.19791666666663</v>
      </c>
      <c r="Y101">
        <v>695.19791666666663</v>
      </c>
      <c r="Z101">
        <v>478.25</v>
      </c>
      <c r="AA101">
        <v>478.25</v>
      </c>
      <c r="AB101">
        <v>543.61150272475766</v>
      </c>
      <c r="AC101">
        <v>543.61150272475766</v>
      </c>
      <c r="AD101">
        <v>767.76800000000003</v>
      </c>
      <c r="AE101">
        <v>767.76800000000003</v>
      </c>
    </row>
    <row r="102" spans="11:33" x14ac:dyDescent="0.3">
      <c r="K102" s="14">
        <v>2015</v>
      </c>
      <c r="L102" s="12">
        <v>45</v>
      </c>
      <c r="M102" s="12">
        <v>1004</v>
      </c>
      <c r="N102">
        <v>1236</v>
      </c>
      <c r="O102">
        <v>547.96907216494844</v>
      </c>
      <c r="P102">
        <v>833.75</v>
      </c>
      <c r="Q102">
        <v>801.11079782019397</v>
      </c>
      <c r="R102">
        <v>466.83299999999997</v>
      </c>
      <c r="T102" s="14">
        <v>2015</v>
      </c>
      <c r="U102" s="12">
        <v>45</v>
      </c>
      <c r="V102">
        <v>-232</v>
      </c>
      <c r="W102">
        <v>232</v>
      </c>
      <c r="X102">
        <v>456.03092783505156</v>
      </c>
      <c r="Y102">
        <v>456.03092783505156</v>
      </c>
      <c r="Z102">
        <v>170.25</v>
      </c>
      <c r="AA102">
        <v>170.25</v>
      </c>
      <c r="AB102">
        <v>202.88920217980603</v>
      </c>
      <c r="AC102">
        <v>202.88920217980603</v>
      </c>
      <c r="AD102">
        <v>537.16700000000003</v>
      </c>
      <c r="AE102">
        <v>537.16700000000003</v>
      </c>
    </row>
    <row r="103" spans="11:33" x14ac:dyDescent="0.3">
      <c r="K103" s="14">
        <v>2015</v>
      </c>
      <c r="L103" s="12">
        <v>46</v>
      </c>
      <c r="M103" s="12">
        <v>789</v>
      </c>
      <c r="N103">
        <v>1004</v>
      </c>
      <c r="O103">
        <v>552.62244897959181</v>
      </c>
      <c r="P103">
        <v>996</v>
      </c>
      <c r="Q103">
        <v>841.68863825615517</v>
      </c>
      <c r="R103">
        <v>465.61879999999996</v>
      </c>
      <c r="T103" s="14">
        <v>2015</v>
      </c>
      <c r="U103" s="12">
        <v>46</v>
      </c>
      <c r="V103">
        <v>-215</v>
      </c>
      <c r="W103">
        <v>215</v>
      </c>
      <c r="X103">
        <v>236.37755102040819</v>
      </c>
      <c r="Y103">
        <v>236.37755102040819</v>
      </c>
      <c r="Z103">
        <v>-207</v>
      </c>
      <c r="AA103">
        <v>207</v>
      </c>
      <c r="AB103">
        <v>-52.688638256155173</v>
      </c>
      <c r="AC103">
        <v>52.688638256155173</v>
      </c>
      <c r="AD103">
        <v>323.38120000000004</v>
      </c>
      <c r="AE103">
        <v>323.38120000000004</v>
      </c>
    </row>
    <row r="104" spans="11:33" x14ac:dyDescent="0.3">
      <c r="K104" s="14">
        <v>2015</v>
      </c>
      <c r="L104" s="12">
        <v>47</v>
      </c>
      <c r="M104" s="12">
        <v>855</v>
      </c>
      <c r="N104">
        <v>789</v>
      </c>
      <c r="O104">
        <v>555.01010101010104</v>
      </c>
      <c r="P104">
        <v>1002.25</v>
      </c>
      <c r="Q104">
        <v>831.15091060492409</v>
      </c>
      <c r="R104">
        <v>464.58939999999996</v>
      </c>
      <c r="T104" s="14">
        <v>2015</v>
      </c>
      <c r="U104" s="12">
        <v>47</v>
      </c>
      <c r="V104">
        <v>66</v>
      </c>
      <c r="W104">
        <v>66</v>
      </c>
      <c r="X104">
        <v>299.98989898989896</v>
      </c>
      <c r="Y104">
        <v>299.98989898989896</v>
      </c>
      <c r="Z104">
        <v>-147.25</v>
      </c>
      <c r="AA104">
        <v>147.25</v>
      </c>
      <c r="AB104">
        <v>23.849089395075907</v>
      </c>
      <c r="AC104">
        <v>23.849089395075907</v>
      </c>
      <c r="AD104">
        <v>390.41060000000004</v>
      </c>
      <c r="AE104">
        <v>390.41060000000004</v>
      </c>
    </row>
    <row r="105" spans="11:33" x14ac:dyDescent="0.3">
      <c r="K105" s="14">
        <v>2015</v>
      </c>
      <c r="L105" s="12">
        <v>48</v>
      </c>
      <c r="M105" s="12">
        <v>541</v>
      </c>
      <c r="N105">
        <v>855</v>
      </c>
      <c r="O105">
        <v>558.01</v>
      </c>
      <c r="P105">
        <v>971</v>
      </c>
      <c r="Q105">
        <v>835.92072848393934</v>
      </c>
      <c r="R105">
        <v>463.74479999999994</v>
      </c>
      <c r="T105" s="14">
        <v>2015</v>
      </c>
      <c r="U105" s="12">
        <v>48</v>
      </c>
      <c r="V105">
        <v>-314</v>
      </c>
      <c r="W105">
        <v>314</v>
      </c>
      <c r="X105">
        <v>-17.009999999999991</v>
      </c>
      <c r="Y105">
        <v>17.009999999999991</v>
      </c>
      <c r="Z105">
        <v>-430</v>
      </c>
      <c r="AA105">
        <v>430</v>
      </c>
      <c r="AB105">
        <v>-294.92072848393934</v>
      </c>
      <c r="AC105">
        <v>294.92072848393934</v>
      </c>
      <c r="AD105">
        <v>77.255200000000059</v>
      </c>
      <c r="AE105">
        <v>77.255200000000059</v>
      </c>
    </row>
    <row r="106" spans="11:33" x14ac:dyDescent="0.3">
      <c r="K106" s="14">
        <v>2015</v>
      </c>
      <c r="L106" s="12">
        <v>49</v>
      </c>
      <c r="M106" s="12">
        <v>341</v>
      </c>
      <c r="N106">
        <v>541</v>
      </c>
      <c r="O106">
        <v>557.8415841584158</v>
      </c>
      <c r="P106">
        <v>797.25</v>
      </c>
      <c r="Q106">
        <v>776.93658278715156</v>
      </c>
      <c r="R106">
        <v>463.08499999999998</v>
      </c>
      <c r="T106" s="14">
        <v>2015</v>
      </c>
      <c r="U106" s="12">
        <v>49</v>
      </c>
      <c r="V106">
        <v>-200</v>
      </c>
      <c r="W106">
        <v>200</v>
      </c>
      <c r="X106">
        <v>-216.8415841584158</v>
      </c>
      <c r="Y106">
        <v>216.8415841584158</v>
      </c>
      <c r="Z106">
        <v>-456.25</v>
      </c>
      <c r="AA106">
        <v>456.25</v>
      </c>
      <c r="AB106">
        <v>-435.93658278715156</v>
      </c>
      <c r="AC106">
        <v>435.93658278715156</v>
      </c>
      <c r="AD106">
        <v>-122.08499999999998</v>
      </c>
      <c r="AE106">
        <v>122.08499999999998</v>
      </c>
    </row>
    <row r="107" spans="11:33" x14ac:dyDescent="0.3">
      <c r="K107" s="14">
        <v>2015</v>
      </c>
      <c r="L107" s="12">
        <v>50</v>
      </c>
      <c r="M107" s="12">
        <v>544</v>
      </c>
      <c r="N107">
        <v>341</v>
      </c>
      <c r="O107">
        <v>555.71568627450984</v>
      </c>
      <c r="P107">
        <v>631.5</v>
      </c>
      <c r="Q107">
        <v>689.74926622972134</v>
      </c>
      <c r="R107">
        <v>462.61</v>
      </c>
      <c r="T107" s="14">
        <v>2015</v>
      </c>
      <c r="U107" s="12">
        <v>50</v>
      </c>
      <c r="V107">
        <v>203</v>
      </c>
      <c r="W107">
        <v>203</v>
      </c>
      <c r="X107">
        <v>-11.715686274509835</v>
      </c>
      <c r="Y107">
        <v>11.715686274509835</v>
      </c>
      <c r="Z107">
        <v>-87.5</v>
      </c>
      <c r="AA107">
        <v>87.5</v>
      </c>
      <c r="AB107">
        <v>-145.74926622972134</v>
      </c>
      <c r="AC107">
        <v>145.74926622972134</v>
      </c>
      <c r="AD107">
        <v>81.389999999999986</v>
      </c>
      <c r="AE107">
        <v>81.389999999999986</v>
      </c>
    </row>
    <row r="108" spans="11:33" x14ac:dyDescent="0.3">
      <c r="K108" s="14">
        <v>2015</v>
      </c>
      <c r="L108" s="12">
        <v>51</v>
      </c>
      <c r="M108" s="12">
        <v>1120</v>
      </c>
      <c r="N108">
        <v>544</v>
      </c>
      <c r="O108">
        <v>555.60194174757282</v>
      </c>
      <c r="P108">
        <v>570.25</v>
      </c>
      <c r="Q108">
        <v>660.59941298377703</v>
      </c>
      <c r="R108">
        <v>462.31979999999999</v>
      </c>
      <c r="T108" s="14">
        <v>2015</v>
      </c>
      <c r="U108" s="12">
        <v>51</v>
      </c>
      <c r="V108">
        <v>576</v>
      </c>
      <c r="W108">
        <v>576</v>
      </c>
      <c r="X108">
        <v>564.39805825242718</v>
      </c>
      <c r="Y108">
        <v>564.39805825242718</v>
      </c>
      <c r="Z108">
        <v>549.75</v>
      </c>
      <c r="AA108">
        <v>549.75</v>
      </c>
      <c r="AB108">
        <v>459.40058701622297</v>
      </c>
      <c r="AC108">
        <v>459.40058701622297</v>
      </c>
      <c r="AD108">
        <v>657.68020000000001</v>
      </c>
      <c r="AE108">
        <v>657.68020000000001</v>
      </c>
    </row>
    <row r="109" spans="11:33" x14ac:dyDescent="0.3">
      <c r="K109" s="14">
        <v>2015</v>
      </c>
      <c r="L109" s="12">
        <v>52</v>
      </c>
      <c r="M109" s="12">
        <v>1722</v>
      </c>
      <c r="N109">
        <v>1120</v>
      </c>
      <c r="O109">
        <v>561.02884615384619</v>
      </c>
      <c r="P109">
        <v>636.5</v>
      </c>
      <c r="Q109">
        <v>752.47953038702167</v>
      </c>
      <c r="R109">
        <v>462.21439999999996</v>
      </c>
      <c r="T109" s="14">
        <v>2015</v>
      </c>
      <c r="U109" s="12">
        <v>52</v>
      </c>
      <c r="V109">
        <v>602</v>
      </c>
      <c r="W109">
        <v>602</v>
      </c>
      <c r="X109">
        <v>1160.9711538461538</v>
      </c>
      <c r="Y109">
        <v>1160.9711538461538</v>
      </c>
      <c r="Z109">
        <v>1085.5</v>
      </c>
      <c r="AA109">
        <v>1085.5</v>
      </c>
      <c r="AB109">
        <v>969.52046961297833</v>
      </c>
      <c r="AC109">
        <v>969.52046961297833</v>
      </c>
      <c r="AD109">
        <v>1259.7856000000002</v>
      </c>
      <c r="AE109">
        <v>1259.7856000000002</v>
      </c>
    </row>
    <row r="110" spans="11:33" x14ac:dyDescent="0.3">
      <c r="K110" s="14">
        <v>2015</v>
      </c>
      <c r="L110" s="12">
        <v>53</v>
      </c>
      <c r="M110" s="12">
        <v>216</v>
      </c>
      <c r="N110">
        <v>1722</v>
      </c>
      <c r="O110">
        <v>572.08571428571429</v>
      </c>
      <c r="P110">
        <v>931.75</v>
      </c>
      <c r="Q110">
        <v>946.38362430961729</v>
      </c>
      <c r="R110">
        <v>462.29379999999998</v>
      </c>
      <c r="T110" s="14">
        <v>2015</v>
      </c>
      <c r="U110" s="12">
        <v>53</v>
      </c>
      <c r="V110">
        <v>-1506</v>
      </c>
      <c r="W110">
        <v>1506</v>
      </c>
      <c r="X110">
        <v>-356.08571428571429</v>
      </c>
      <c r="Y110">
        <v>356.08571428571429</v>
      </c>
      <c r="Z110">
        <v>-715.75</v>
      </c>
      <c r="AA110">
        <v>715.75</v>
      </c>
      <c r="AB110">
        <v>-730.38362430961729</v>
      </c>
      <c r="AC110">
        <v>730.38362430961729</v>
      </c>
      <c r="AD110">
        <v>-246.29379999999998</v>
      </c>
      <c r="AE110">
        <v>246.29379999999998</v>
      </c>
    </row>
    <row r="111" spans="11:33" x14ac:dyDescent="0.3">
      <c r="K111" s="14">
        <v>2016</v>
      </c>
      <c r="L111" s="12">
        <v>1</v>
      </c>
      <c r="M111" s="12">
        <v>3</v>
      </c>
      <c r="N111">
        <v>216</v>
      </c>
      <c r="O111">
        <v>568.72641509433959</v>
      </c>
      <c r="P111">
        <v>900.5</v>
      </c>
      <c r="Q111">
        <v>800.30689944769392</v>
      </c>
      <c r="R111">
        <v>703.20979999999997</v>
      </c>
      <c r="S111" s="13">
        <f>P111+Q111+R58</f>
        <v>2404.016699447694</v>
      </c>
      <c r="T111" s="14">
        <v>2016</v>
      </c>
      <c r="U111" s="12">
        <v>1</v>
      </c>
      <c r="V111">
        <v>-213</v>
      </c>
      <c r="W111">
        <v>213</v>
      </c>
      <c r="X111">
        <v>-565.72641509433959</v>
      </c>
      <c r="Y111">
        <v>565.72641509433959</v>
      </c>
      <c r="Z111">
        <v>-897.5</v>
      </c>
      <c r="AA111">
        <v>897.5</v>
      </c>
      <c r="AB111">
        <v>-797.30689944769392</v>
      </c>
      <c r="AC111">
        <v>797.30689944769392</v>
      </c>
      <c r="AD111">
        <v>-700.20979999999997</v>
      </c>
      <c r="AE111">
        <v>700.20979999999997</v>
      </c>
      <c r="AF111">
        <v>-657.54129336016081</v>
      </c>
      <c r="AG111">
        <v>657.54129336016081</v>
      </c>
    </row>
    <row r="112" spans="11:33" x14ac:dyDescent="0.3">
      <c r="K112" s="14">
        <v>2016</v>
      </c>
      <c r="L112" s="12">
        <v>2</v>
      </c>
      <c r="M112" s="12">
        <v>8</v>
      </c>
      <c r="N112">
        <v>3</v>
      </c>
      <c r="O112">
        <v>563.43925233644859</v>
      </c>
      <c r="P112">
        <v>765.25</v>
      </c>
      <c r="Q112">
        <v>640.84551955815516</v>
      </c>
      <c r="R112">
        <v>693.86440000000005</v>
      </c>
      <c r="S112" s="13">
        <f t="shared" ref="S112:S142" si="0">P112+Q112+R59</f>
        <v>2099.959919558155</v>
      </c>
      <c r="T112" s="14">
        <v>2016</v>
      </c>
      <c r="U112" s="12">
        <v>2</v>
      </c>
      <c r="V112">
        <v>5</v>
      </c>
      <c r="W112">
        <v>5</v>
      </c>
      <c r="X112">
        <v>-555.43925233644859</v>
      </c>
      <c r="Y112">
        <v>555.43925233644859</v>
      </c>
      <c r="Z112">
        <v>-757.25</v>
      </c>
      <c r="AA112">
        <v>757.25</v>
      </c>
      <c r="AB112">
        <v>-632.84551955815516</v>
      </c>
      <c r="AC112">
        <v>632.84551955815516</v>
      </c>
      <c r="AD112">
        <v>-685.86440000000005</v>
      </c>
      <c r="AE112">
        <v>685.86440000000005</v>
      </c>
      <c r="AF112">
        <v>-972.17101884858084</v>
      </c>
      <c r="AG112">
        <v>972.17101884858084</v>
      </c>
    </row>
    <row r="113" spans="11:33" x14ac:dyDescent="0.3">
      <c r="K113" s="14">
        <v>2016</v>
      </c>
      <c r="L113" s="12">
        <v>3</v>
      </c>
      <c r="M113" s="12">
        <v>477</v>
      </c>
      <c r="N113">
        <v>8</v>
      </c>
      <c r="O113">
        <v>558.2962962962963</v>
      </c>
      <c r="P113">
        <v>487.25</v>
      </c>
      <c r="Q113">
        <v>514.27641564652413</v>
      </c>
      <c r="R113">
        <v>684.7038</v>
      </c>
      <c r="S113" s="13">
        <f t="shared" si="0"/>
        <v>1686.2302156465241</v>
      </c>
      <c r="T113" s="14">
        <v>2016</v>
      </c>
      <c r="U113" s="12">
        <v>3</v>
      </c>
      <c r="V113">
        <v>469</v>
      </c>
      <c r="W113">
        <v>469</v>
      </c>
      <c r="X113">
        <v>-81.296296296296305</v>
      </c>
      <c r="Y113">
        <v>81.296296296296305</v>
      </c>
      <c r="Z113">
        <v>-10.25</v>
      </c>
      <c r="AA113">
        <v>10.25</v>
      </c>
      <c r="AB113">
        <v>-37.276415646524129</v>
      </c>
      <c r="AC113">
        <v>37.276415646524129</v>
      </c>
      <c r="AD113">
        <v>-207.7038</v>
      </c>
      <c r="AE113">
        <v>207.7038</v>
      </c>
      <c r="AF113">
        <v>-1.8354807595599709</v>
      </c>
      <c r="AG113">
        <v>1.8354807595599709</v>
      </c>
    </row>
    <row r="114" spans="11:33" x14ac:dyDescent="0.3">
      <c r="K114" s="14">
        <v>2016</v>
      </c>
      <c r="L114" s="12">
        <v>4</v>
      </c>
      <c r="M114" s="12">
        <v>428</v>
      </c>
      <c r="N114">
        <v>477</v>
      </c>
      <c r="O114">
        <v>557.55045871559628</v>
      </c>
      <c r="P114">
        <v>176</v>
      </c>
      <c r="Q114">
        <v>506.82113251721933</v>
      </c>
      <c r="R114">
        <v>675.72800000000007</v>
      </c>
      <c r="S114" s="13">
        <f t="shared" si="0"/>
        <v>1358.5491325172193</v>
      </c>
      <c r="T114" s="14">
        <v>2016</v>
      </c>
      <c r="U114" s="12">
        <v>4</v>
      </c>
      <c r="V114">
        <v>-49</v>
      </c>
      <c r="W114">
        <v>49</v>
      </c>
      <c r="X114">
        <v>-129.55045871559628</v>
      </c>
      <c r="Y114">
        <v>129.55045871559628</v>
      </c>
      <c r="Z114">
        <v>252</v>
      </c>
      <c r="AA114">
        <v>252</v>
      </c>
      <c r="AB114">
        <v>-78.821132517219326</v>
      </c>
      <c r="AC114">
        <v>78.821132517219326</v>
      </c>
      <c r="AD114">
        <v>-247.72800000000007</v>
      </c>
      <c r="AE114">
        <v>247.72800000000007</v>
      </c>
      <c r="AF114">
        <v>31.68737982032826</v>
      </c>
      <c r="AG114">
        <v>31.68737982032826</v>
      </c>
    </row>
    <row r="115" spans="11:33" x14ac:dyDescent="0.3">
      <c r="K115" s="14">
        <v>2016</v>
      </c>
      <c r="L115" s="12">
        <v>5</v>
      </c>
      <c r="M115" s="12">
        <v>1230</v>
      </c>
      <c r="N115">
        <v>428</v>
      </c>
      <c r="O115">
        <v>556.37272727272727</v>
      </c>
      <c r="P115">
        <v>229</v>
      </c>
      <c r="Q115">
        <v>491.05690601377552</v>
      </c>
      <c r="R115">
        <v>666.93700000000001</v>
      </c>
      <c r="S115" s="13">
        <f t="shared" si="0"/>
        <v>1386.9939060137754</v>
      </c>
      <c r="T115" s="14">
        <v>2016</v>
      </c>
      <c r="U115" s="12">
        <v>5</v>
      </c>
      <c r="V115">
        <v>802</v>
      </c>
      <c r="W115">
        <v>802</v>
      </c>
      <c r="X115">
        <v>673.62727272727273</v>
      </c>
      <c r="Y115">
        <v>673.62727272727273</v>
      </c>
      <c r="Z115">
        <v>1001</v>
      </c>
      <c r="AA115">
        <v>1001</v>
      </c>
      <c r="AB115">
        <v>738.94309398622454</v>
      </c>
      <c r="AC115">
        <v>738.94309398622454</v>
      </c>
      <c r="AD115">
        <v>563.06299999999999</v>
      </c>
      <c r="AE115">
        <v>563.06299999999999</v>
      </c>
      <c r="AF115">
        <v>293.5117623951104</v>
      </c>
      <c r="AG115">
        <v>293.5117623951104</v>
      </c>
    </row>
    <row r="116" spans="11:33" x14ac:dyDescent="0.3">
      <c r="K116" s="14">
        <v>2016</v>
      </c>
      <c r="L116" s="12">
        <v>6</v>
      </c>
      <c r="M116" s="12">
        <v>1050</v>
      </c>
      <c r="N116">
        <v>1230</v>
      </c>
      <c r="O116">
        <v>562.4414414414415</v>
      </c>
      <c r="P116">
        <v>535.75</v>
      </c>
      <c r="Q116">
        <v>638.84552481102037</v>
      </c>
      <c r="R116">
        <v>658.33079999999995</v>
      </c>
      <c r="S116" s="13">
        <f t="shared" si="0"/>
        <v>1832.9263248110203</v>
      </c>
      <c r="T116" s="14">
        <v>2016</v>
      </c>
      <c r="U116" s="12">
        <v>6</v>
      </c>
      <c r="V116">
        <v>-180</v>
      </c>
      <c r="W116">
        <v>180</v>
      </c>
      <c r="X116">
        <v>487.5585585585585</v>
      </c>
      <c r="Y116">
        <v>487.5585585585585</v>
      </c>
      <c r="Z116">
        <v>514.25</v>
      </c>
      <c r="AA116">
        <v>514.25</v>
      </c>
      <c r="AB116">
        <v>411.15447518897963</v>
      </c>
      <c r="AC116">
        <v>411.15447518897963</v>
      </c>
      <c r="AD116">
        <v>391.66920000000005</v>
      </c>
      <c r="AE116">
        <v>391.66920000000005</v>
      </c>
      <c r="AF116">
        <v>631.13980755460238</v>
      </c>
      <c r="AG116">
        <v>631.13980755460238</v>
      </c>
    </row>
    <row r="117" spans="11:33" x14ac:dyDescent="0.3">
      <c r="K117" s="14">
        <v>2016</v>
      </c>
      <c r="L117" s="12">
        <v>7</v>
      </c>
      <c r="M117" s="12">
        <v>785</v>
      </c>
      <c r="N117">
        <v>1050</v>
      </c>
      <c r="O117">
        <v>566.79464285714289</v>
      </c>
      <c r="P117">
        <v>796.25</v>
      </c>
      <c r="Q117">
        <v>721.07641984881639</v>
      </c>
      <c r="R117">
        <v>649.90940000000001</v>
      </c>
      <c r="S117" s="13">
        <f t="shared" si="0"/>
        <v>2167.2358198488164</v>
      </c>
      <c r="T117" s="14">
        <v>2016</v>
      </c>
      <c r="U117" s="12">
        <v>7</v>
      </c>
      <c r="V117">
        <v>-265</v>
      </c>
      <c r="W117">
        <v>265</v>
      </c>
      <c r="X117">
        <v>218.20535714285711</v>
      </c>
      <c r="Y117">
        <v>218.20535714285711</v>
      </c>
      <c r="Z117">
        <v>-11.25</v>
      </c>
      <c r="AA117">
        <v>11.25</v>
      </c>
      <c r="AB117">
        <v>63.923580151183614</v>
      </c>
      <c r="AC117">
        <v>63.923580151183614</v>
      </c>
      <c r="AD117">
        <v>135.09059999999999</v>
      </c>
      <c r="AE117">
        <v>135.09059999999999</v>
      </c>
      <c r="AF117">
        <v>528.81067492771069</v>
      </c>
      <c r="AG117">
        <v>528.81067492771069</v>
      </c>
    </row>
    <row r="118" spans="11:33" x14ac:dyDescent="0.3">
      <c r="K118" s="14">
        <v>2016</v>
      </c>
      <c r="L118" s="12">
        <v>8</v>
      </c>
      <c r="M118" s="12">
        <v>392</v>
      </c>
      <c r="N118">
        <v>785</v>
      </c>
      <c r="O118">
        <v>568.72566371681421</v>
      </c>
      <c r="P118">
        <v>873.25</v>
      </c>
      <c r="Q118">
        <v>733.86113587905311</v>
      </c>
      <c r="R118">
        <v>641.67280000000005</v>
      </c>
      <c r="S118" s="13">
        <f t="shared" si="0"/>
        <v>2248.7839358790534</v>
      </c>
      <c r="T118" s="14">
        <v>2016</v>
      </c>
      <c r="U118" s="12">
        <v>8</v>
      </c>
      <c r="V118">
        <v>-393</v>
      </c>
      <c r="W118">
        <v>393</v>
      </c>
      <c r="X118">
        <v>-176.72566371681421</v>
      </c>
      <c r="Y118">
        <v>176.72566371681421</v>
      </c>
      <c r="Z118">
        <v>-481.25</v>
      </c>
      <c r="AA118">
        <v>481.25</v>
      </c>
      <c r="AB118">
        <v>-341.86113587905311</v>
      </c>
      <c r="AC118">
        <v>341.86113587905311</v>
      </c>
      <c r="AD118">
        <v>-249.67280000000005</v>
      </c>
      <c r="AE118">
        <v>249.67280000000005</v>
      </c>
      <c r="AF118">
        <v>94.767247134801551</v>
      </c>
      <c r="AG118">
        <v>94.767247134801551</v>
      </c>
    </row>
    <row r="119" spans="11:33" x14ac:dyDescent="0.3">
      <c r="K119" s="14">
        <v>2016</v>
      </c>
      <c r="L119" s="12">
        <v>9</v>
      </c>
      <c r="M119" s="12">
        <v>615</v>
      </c>
      <c r="N119">
        <v>392</v>
      </c>
      <c r="O119">
        <v>567.17543859649118</v>
      </c>
      <c r="P119">
        <v>864.25</v>
      </c>
      <c r="Q119">
        <v>665.48890870324249</v>
      </c>
      <c r="R119">
        <v>633.62099999999998</v>
      </c>
      <c r="S119" s="13">
        <f t="shared" si="0"/>
        <v>2163.3599087032426</v>
      </c>
      <c r="T119" s="14">
        <v>2016</v>
      </c>
      <c r="U119" s="12">
        <v>9</v>
      </c>
      <c r="V119">
        <v>223</v>
      </c>
      <c r="W119">
        <v>223</v>
      </c>
      <c r="X119">
        <v>47.824561403508824</v>
      </c>
      <c r="Y119">
        <v>47.824561403508824</v>
      </c>
      <c r="Z119">
        <v>-249.25</v>
      </c>
      <c r="AA119">
        <v>249.25</v>
      </c>
      <c r="AB119">
        <v>-50.488908703242487</v>
      </c>
      <c r="AC119">
        <v>50.488908703242487</v>
      </c>
      <c r="AD119">
        <v>-18.620999999999981</v>
      </c>
      <c r="AE119">
        <v>18.620999999999981</v>
      </c>
      <c r="AF119">
        <v>220.65526898954653</v>
      </c>
      <c r="AG119">
        <v>220.65526898954653</v>
      </c>
    </row>
    <row r="120" spans="11:33" x14ac:dyDescent="0.3">
      <c r="K120" s="14">
        <v>2016</v>
      </c>
      <c r="L120" s="12">
        <v>10</v>
      </c>
      <c r="M120" s="12">
        <v>660</v>
      </c>
      <c r="N120">
        <v>615</v>
      </c>
      <c r="O120">
        <v>567.59130434782605</v>
      </c>
      <c r="P120">
        <v>710.5</v>
      </c>
      <c r="Q120">
        <v>655.39112696259406</v>
      </c>
      <c r="R120">
        <v>625.75400000000002</v>
      </c>
      <c r="S120" s="13">
        <f t="shared" si="0"/>
        <v>1991.6451269625941</v>
      </c>
      <c r="T120" s="14">
        <v>2016</v>
      </c>
      <c r="U120" s="12">
        <v>10</v>
      </c>
      <c r="V120">
        <v>45</v>
      </c>
      <c r="W120">
        <v>45</v>
      </c>
      <c r="X120">
        <v>92.408695652173947</v>
      </c>
      <c r="Y120">
        <v>92.408695652173947</v>
      </c>
      <c r="Z120">
        <v>-50.5</v>
      </c>
      <c r="AA120">
        <v>50.5</v>
      </c>
      <c r="AB120">
        <v>4.6088730374059423</v>
      </c>
      <c r="AC120">
        <v>4.6088730374059423</v>
      </c>
      <c r="AD120">
        <v>34.245999999999981</v>
      </c>
      <c r="AE120">
        <v>34.245999999999981</v>
      </c>
      <c r="AF120">
        <v>90.075552335496695</v>
      </c>
      <c r="AG120">
        <v>90.075552335496695</v>
      </c>
    </row>
    <row r="121" spans="11:33" x14ac:dyDescent="0.3">
      <c r="K121" s="14">
        <v>2016</v>
      </c>
      <c r="L121" s="12">
        <v>11</v>
      </c>
      <c r="M121" s="12">
        <v>435</v>
      </c>
      <c r="N121">
        <v>660</v>
      </c>
      <c r="O121">
        <v>568.38793103448279</v>
      </c>
      <c r="P121">
        <v>613</v>
      </c>
      <c r="Q121">
        <v>656.31290157007527</v>
      </c>
      <c r="R121">
        <v>618.07179999999994</v>
      </c>
      <c r="S121" s="13">
        <f t="shared" si="0"/>
        <v>1887.3847015700751</v>
      </c>
      <c r="T121" s="14">
        <v>2016</v>
      </c>
      <c r="U121" s="12">
        <v>11</v>
      </c>
      <c r="V121">
        <v>-225</v>
      </c>
      <c r="W121">
        <v>225</v>
      </c>
      <c r="X121">
        <v>-133.38793103448279</v>
      </c>
      <c r="Y121">
        <v>133.38793103448279</v>
      </c>
      <c r="Z121">
        <v>-178</v>
      </c>
      <c r="AA121">
        <v>178</v>
      </c>
      <c r="AB121">
        <v>-221.31290157007527</v>
      </c>
      <c r="AC121">
        <v>221.31290157007527</v>
      </c>
      <c r="AD121">
        <v>-183.07179999999994</v>
      </c>
      <c r="AE121">
        <v>183.07179999999994</v>
      </c>
      <c r="AF121">
        <v>-563.07380769229394</v>
      </c>
      <c r="AG121">
        <v>563.07380769229394</v>
      </c>
    </row>
    <row r="122" spans="11:33" x14ac:dyDescent="0.3">
      <c r="K122" s="14">
        <v>2016</v>
      </c>
      <c r="L122" s="12">
        <v>12</v>
      </c>
      <c r="M122" s="12">
        <v>519</v>
      </c>
      <c r="N122">
        <v>435</v>
      </c>
      <c r="O122">
        <v>567.24786324786328</v>
      </c>
      <c r="P122">
        <v>525.5</v>
      </c>
      <c r="Q122">
        <v>612.05032125606022</v>
      </c>
      <c r="R122">
        <v>610.57439999999997</v>
      </c>
      <c r="S122" s="13">
        <f t="shared" si="0"/>
        <v>1748.1247212560602</v>
      </c>
      <c r="T122" s="14">
        <v>2016</v>
      </c>
      <c r="U122" s="12">
        <v>12</v>
      </c>
      <c r="V122">
        <v>84</v>
      </c>
      <c r="W122">
        <v>84</v>
      </c>
      <c r="X122">
        <v>-48.247863247863279</v>
      </c>
      <c r="Y122">
        <v>48.247863247863279</v>
      </c>
      <c r="Z122">
        <v>-6.5</v>
      </c>
      <c r="AA122">
        <v>6.5</v>
      </c>
      <c r="AB122">
        <v>-93.050321256060215</v>
      </c>
      <c r="AC122">
        <v>93.050321256060215</v>
      </c>
      <c r="AD122">
        <v>-91.574399999999969</v>
      </c>
      <c r="AE122">
        <v>91.574399999999969</v>
      </c>
      <c r="AF122">
        <v>0.76447844197423365</v>
      </c>
      <c r="AG122">
        <v>0.76447844197423365</v>
      </c>
    </row>
    <row r="123" spans="11:33" x14ac:dyDescent="0.3">
      <c r="K123" s="14">
        <v>2016</v>
      </c>
      <c r="L123" s="12">
        <v>13</v>
      </c>
      <c r="M123" s="12">
        <v>658</v>
      </c>
      <c r="N123">
        <v>519</v>
      </c>
      <c r="O123">
        <v>566.83898305084745</v>
      </c>
      <c r="P123">
        <v>557.25</v>
      </c>
      <c r="Q123">
        <v>593.44025700484826</v>
      </c>
      <c r="R123">
        <v>603.26179999999999</v>
      </c>
      <c r="S123" s="13">
        <f t="shared" si="0"/>
        <v>1753.9520570048483</v>
      </c>
      <c r="T123" s="14">
        <v>2016</v>
      </c>
      <c r="U123" s="12">
        <v>13</v>
      </c>
      <c r="V123">
        <v>139</v>
      </c>
      <c r="W123">
        <v>139</v>
      </c>
      <c r="X123">
        <v>91.161016949152554</v>
      </c>
      <c r="Y123">
        <v>91.161016949152554</v>
      </c>
      <c r="Z123">
        <v>100.75</v>
      </c>
      <c r="AA123">
        <v>100.75</v>
      </c>
      <c r="AB123">
        <v>64.559742995151737</v>
      </c>
      <c r="AC123">
        <v>64.559742995151737</v>
      </c>
      <c r="AD123">
        <v>54.738200000000006</v>
      </c>
      <c r="AE123">
        <v>54.738200000000006</v>
      </c>
      <c r="AF123">
        <v>307.3911195855037</v>
      </c>
      <c r="AG123">
        <v>307.3911195855037</v>
      </c>
    </row>
    <row r="124" spans="11:33" x14ac:dyDescent="0.3">
      <c r="K124" s="14">
        <v>2016</v>
      </c>
      <c r="L124" s="12">
        <v>14</v>
      </c>
      <c r="M124" s="12">
        <v>367</v>
      </c>
      <c r="N124">
        <v>658</v>
      </c>
      <c r="O124">
        <v>567.60504201680669</v>
      </c>
      <c r="P124">
        <v>568</v>
      </c>
      <c r="Q124">
        <v>606.35220560387859</v>
      </c>
      <c r="R124">
        <v>596.13400000000001</v>
      </c>
      <c r="S124" s="13">
        <f t="shared" si="0"/>
        <v>1770.4862056038787</v>
      </c>
      <c r="T124" s="14">
        <v>2016</v>
      </c>
      <c r="U124" s="12">
        <v>14</v>
      </c>
      <c r="V124">
        <v>-291</v>
      </c>
      <c r="W124">
        <v>291</v>
      </c>
      <c r="X124">
        <v>-200.60504201680669</v>
      </c>
      <c r="Y124">
        <v>200.60504201680669</v>
      </c>
      <c r="Z124">
        <v>-201</v>
      </c>
      <c r="AA124">
        <v>201</v>
      </c>
      <c r="AB124">
        <v>-239.35220560387859</v>
      </c>
      <c r="AC124">
        <v>239.35220560387859</v>
      </c>
      <c r="AD124">
        <v>-229.13400000000001</v>
      </c>
      <c r="AE124">
        <v>229.13400000000001</v>
      </c>
      <c r="AF124">
        <v>-108.36782190174597</v>
      </c>
      <c r="AG124">
        <v>108.36782190174597</v>
      </c>
    </row>
    <row r="125" spans="11:33" x14ac:dyDescent="0.3">
      <c r="K125" s="14">
        <v>2016</v>
      </c>
      <c r="L125" s="12">
        <v>15</v>
      </c>
      <c r="M125" s="12">
        <v>756</v>
      </c>
      <c r="N125">
        <v>367</v>
      </c>
      <c r="O125">
        <v>565.93333333333328</v>
      </c>
      <c r="P125">
        <v>494.75</v>
      </c>
      <c r="Q125">
        <v>558.48176448310289</v>
      </c>
      <c r="R125">
        <v>589.19100000000003</v>
      </c>
      <c r="S125" s="13">
        <f t="shared" si="0"/>
        <v>1642.4227644831028</v>
      </c>
      <c r="T125" s="14">
        <v>2016</v>
      </c>
      <c r="U125" s="12">
        <v>15</v>
      </c>
      <c r="V125">
        <v>389</v>
      </c>
      <c r="W125">
        <v>389</v>
      </c>
      <c r="X125">
        <v>190.06666666666672</v>
      </c>
      <c r="Y125">
        <v>190.06666666666672</v>
      </c>
      <c r="Z125">
        <v>261.25</v>
      </c>
      <c r="AA125">
        <v>261.25</v>
      </c>
      <c r="AB125">
        <v>197.51823551689711</v>
      </c>
      <c r="AC125">
        <v>197.51823551689711</v>
      </c>
      <c r="AD125">
        <v>166.80899999999997</v>
      </c>
      <c r="AE125">
        <v>166.80899999999997</v>
      </c>
      <c r="AF125">
        <v>299.36082977739403</v>
      </c>
      <c r="AG125">
        <v>299.36082977739403</v>
      </c>
    </row>
    <row r="126" spans="11:33" x14ac:dyDescent="0.3">
      <c r="K126" s="14">
        <v>2016</v>
      </c>
      <c r="L126" s="12">
        <v>16</v>
      </c>
      <c r="M126" s="12">
        <v>877</v>
      </c>
      <c r="N126">
        <v>756</v>
      </c>
      <c r="O126">
        <v>567.50413223140492</v>
      </c>
      <c r="P126">
        <v>575</v>
      </c>
      <c r="Q126">
        <v>597.98541158648231</v>
      </c>
      <c r="R126">
        <v>582.43280000000004</v>
      </c>
      <c r="S126" s="13">
        <f t="shared" si="0"/>
        <v>1755.4182115864824</v>
      </c>
      <c r="T126" s="14">
        <v>2016</v>
      </c>
      <c r="U126" s="12">
        <v>16</v>
      </c>
      <c r="V126">
        <v>121</v>
      </c>
      <c r="W126">
        <v>121</v>
      </c>
      <c r="X126">
        <v>309.49586776859508</v>
      </c>
      <c r="Y126">
        <v>309.49586776859508</v>
      </c>
      <c r="Z126">
        <v>302</v>
      </c>
      <c r="AA126">
        <v>302</v>
      </c>
      <c r="AB126">
        <v>279.01458841351769</v>
      </c>
      <c r="AC126">
        <v>279.01458841351769</v>
      </c>
      <c r="AD126">
        <v>294.56719999999996</v>
      </c>
      <c r="AE126">
        <v>294.56719999999996</v>
      </c>
      <c r="AF126">
        <v>334.29938225098192</v>
      </c>
      <c r="AG126">
        <v>334.29938225098192</v>
      </c>
    </row>
    <row r="127" spans="11:33" x14ac:dyDescent="0.3">
      <c r="K127" s="14">
        <v>2016</v>
      </c>
      <c r="L127" s="12">
        <v>17</v>
      </c>
      <c r="M127" s="12">
        <v>1316</v>
      </c>
      <c r="N127">
        <v>877</v>
      </c>
      <c r="O127">
        <v>570.04098360655735</v>
      </c>
      <c r="P127">
        <v>664.5</v>
      </c>
      <c r="Q127">
        <v>653.78832926918585</v>
      </c>
      <c r="R127">
        <v>575.85940000000005</v>
      </c>
      <c r="S127" s="13">
        <f t="shared" si="0"/>
        <v>1894.1477292691859</v>
      </c>
      <c r="T127" s="14">
        <v>2016</v>
      </c>
      <c r="U127" s="12">
        <v>17</v>
      </c>
      <c r="V127">
        <v>439</v>
      </c>
      <c r="W127">
        <v>439</v>
      </c>
      <c r="X127">
        <v>745.95901639344265</v>
      </c>
      <c r="Y127">
        <v>745.95901639344265</v>
      </c>
      <c r="Z127">
        <v>651.5</v>
      </c>
      <c r="AA127">
        <v>651.5</v>
      </c>
      <c r="AB127">
        <v>662.21167073081415</v>
      </c>
      <c r="AC127">
        <v>662.21167073081415</v>
      </c>
      <c r="AD127">
        <v>740.14059999999995</v>
      </c>
      <c r="AE127">
        <v>740.14059999999995</v>
      </c>
      <c r="AF127">
        <v>480.80195664228449</v>
      </c>
      <c r="AG127">
        <v>480.80195664228449</v>
      </c>
    </row>
    <row r="128" spans="11:33" x14ac:dyDescent="0.3">
      <c r="K128" s="14">
        <v>2016</v>
      </c>
      <c r="L128" s="12">
        <v>18</v>
      </c>
      <c r="M128" s="12">
        <v>928</v>
      </c>
      <c r="N128">
        <v>1316</v>
      </c>
      <c r="O128">
        <v>576.10569105691059</v>
      </c>
      <c r="P128">
        <v>829</v>
      </c>
      <c r="Q128">
        <v>786.23066341534877</v>
      </c>
      <c r="R128">
        <v>569.47080000000005</v>
      </c>
      <c r="S128" s="13">
        <f t="shared" si="0"/>
        <v>2184.7014634153488</v>
      </c>
      <c r="T128" s="14">
        <v>2016</v>
      </c>
      <c r="U128" s="12">
        <v>18</v>
      </c>
      <c r="V128">
        <v>-388</v>
      </c>
      <c r="W128">
        <v>388</v>
      </c>
      <c r="X128">
        <v>351.89430894308941</v>
      </c>
      <c r="Y128">
        <v>351.89430894308941</v>
      </c>
      <c r="Z128">
        <v>99</v>
      </c>
      <c r="AA128">
        <v>99</v>
      </c>
      <c r="AB128">
        <v>141.76933658465123</v>
      </c>
      <c r="AC128">
        <v>141.76933658465123</v>
      </c>
      <c r="AD128">
        <v>358.52919999999995</v>
      </c>
      <c r="AE128">
        <v>358.52919999999995</v>
      </c>
      <c r="AF128">
        <v>-143.95743796617035</v>
      </c>
      <c r="AG128">
        <v>143.95743796617035</v>
      </c>
    </row>
    <row r="129" spans="11:33" x14ac:dyDescent="0.3">
      <c r="K129" s="14">
        <v>2016</v>
      </c>
      <c r="L129" s="12">
        <v>19</v>
      </c>
      <c r="M129" s="12">
        <v>1342</v>
      </c>
      <c r="N129">
        <v>928</v>
      </c>
      <c r="O129">
        <v>578.94354838709683</v>
      </c>
      <c r="P129">
        <v>969.25</v>
      </c>
      <c r="Q129">
        <v>814.58453073227906</v>
      </c>
      <c r="R129">
        <v>563.26700000000005</v>
      </c>
      <c r="S129" s="13">
        <f t="shared" si="0"/>
        <v>2347.1015307322791</v>
      </c>
      <c r="T129" s="14">
        <v>2016</v>
      </c>
      <c r="U129" s="12">
        <v>19</v>
      </c>
      <c r="V129">
        <v>414</v>
      </c>
      <c r="W129">
        <v>414</v>
      </c>
      <c r="X129">
        <v>763.05645161290317</v>
      </c>
      <c r="Y129">
        <v>763.05645161290317</v>
      </c>
      <c r="Z129">
        <v>372.75</v>
      </c>
      <c r="AA129">
        <v>372.75</v>
      </c>
      <c r="AB129">
        <v>527.41546926772094</v>
      </c>
      <c r="AC129">
        <v>527.41546926772094</v>
      </c>
      <c r="AD129">
        <v>778.73299999999995</v>
      </c>
      <c r="AE129">
        <v>778.73299999999995</v>
      </c>
      <c r="AF129">
        <v>71.837296644006528</v>
      </c>
      <c r="AG129">
        <v>71.837296644006528</v>
      </c>
    </row>
    <row r="130" spans="11:33" x14ac:dyDescent="0.3">
      <c r="K130" s="14">
        <v>2016</v>
      </c>
      <c r="L130" s="12">
        <v>20</v>
      </c>
      <c r="M130" s="12">
        <v>1116</v>
      </c>
      <c r="N130">
        <v>1342</v>
      </c>
      <c r="O130">
        <v>585.048</v>
      </c>
      <c r="P130">
        <v>1115.75</v>
      </c>
      <c r="Q130">
        <v>920.0676245858233</v>
      </c>
      <c r="R130">
        <v>557.24800000000005</v>
      </c>
      <c r="S130" s="13">
        <f t="shared" si="0"/>
        <v>2593.0656245858236</v>
      </c>
      <c r="T130" s="14">
        <v>2016</v>
      </c>
      <c r="U130" s="12">
        <v>20</v>
      </c>
      <c r="V130">
        <v>-226</v>
      </c>
      <c r="W130">
        <v>226</v>
      </c>
      <c r="X130">
        <v>530.952</v>
      </c>
      <c r="Y130">
        <v>530.952</v>
      </c>
      <c r="Z130">
        <v>0.25</v>
      </c>
      <c r="AA130">
        <v>0.25</v>
      </c>
      <c r="AB130">
        <v>195.9323754141767</v>
      </c>
      <c r="AC130">
        <v>195.9323754141767</v>
      </c>
      <c r="AD130">
        <v>558.75199999999995</v>
      </c>
      <c r="AE130">
        <v>558.75199999999995</v>
      </c>
      <c r="AF130">
        <v>-184.67173355350542</v>
      </c>
      <c r="AG130">
        <v>184.67173355350542</v>
      </c>
    </row>
    <row r="131" spans="11:33" x14ac:dyDescent="0.3">
      <c r="K131" s="14">
        <v>2016</v>
      </c>
      <c r="L131" s="12">
        <v>21</v>
      </c>
      <c r="M131" s="12">
        <v>500</v>
      </c>
      <c r="N131">
        <v>1116</v>
      </c>
      <c r="O131">
        <v>589.26190476190482</v>
      </c>
      <c r="P131">
        <v>1175.5</v>
      </c>
      <c r="Q131">
        <v>959.25409966865868</v>
      </c>
      <c r="R131">
        <v>551.41380000000004</v>
      </c>
      <c r="S131" s="13">
        <f t="shared" si="0"/>
        <v>2686.1678996686587</v>
      </c>
      <c r="T131" s="14">
        <v>2016</v>
      </c>
      <c r="U131" s="12">
        <v>21</v>
      </c>
      <c r="V131">
        <v>-616</v>
      </c>
      <c r="W131">
        <v>616</v>
      </c>
      <c r="X131">
        <v>-89.261904761904816</v>
      </c>
      <c r="Y131">
        <v>89.261904761904816</v>
      </c>
      <c r="Z131">
        <v>-675.5</v>
      </c>
      <c r="AA131">
        <v>675.5</v>
      </c>
      <c r="AB131">
        <v>-459.25409966865868</v>
      </c>
      <c r="AC131">
        <v>459.25409966865868</v>
      </c>
      <c r="AD131">
        <v>-51.413800000000037</v>
      </c>
      <c r="AE131">
        <v>51.413800000000037</v>
      </c>
      <c r="AF131">
        <v>-589.2075307358723</v>
      </c>
      <c r="AG131">
        <v>589.2075307358723</v>
      </c>
    </row>
    <row r="132" spans="11:33" x14ac:dyDescent="0.3">
      <c r="K132" s="14">
        <v>2016</v>
      </c>
      <c r="L132" s="12">
        <v>22</v>
      </c>
      <c r="M132" s="12">
        <v>1211</v>
      </c>
      <c r="N132">
        <v>500</v>
      </c>
      <c r="O132">
        <v>588.55905511811022</v>
      </c>
      <c r="P132">
        <v>971.5</v>
      </c>
      <c r="Q132">
        <v>867.40327973492697</v>
      </c>
      <c r="R132">
        <v>545.76440000000002</v>
      </c>
      <c r="S132" s="13">
        <f t="shared" si="0"/>
        <v>2384.6676797349269</v>
      </c>
      <c r="T132" s="14">
        <v>2016</v>
      </c>
      <c r="U132" s="12">
        <v>22</v>
      </c>
      <c r="V132">
        <v>711</v>
      </c>
      <c r="W132">
        <v>711</v>
      </c>
      <c r="X132">
        <v>622.44094488188978</v>
      </c>
      <c r="Y132">
        <v>622.44094488188978</v>
      </c>
      <c r="Z132">
        <v>239.5</v>
      </c>
      <c r="AA132">
        <v>239.5</v>
      </c>
      <c r="AB132">
        <v>343.59672026507303</v>
      </c>
      <c r="AC132">
        <v>343.59672026507303</v>
      </c>
      <c r="AD132">
        <v>665.23559999999998</v>
      </c>
      <c r="AE132">
        <v>665.23559999999998</v>
      </c>
      <c r="AF132">
        <v>164.39739842481686</v>
      </c>
      <c r="AG132">
        <v>164.39739842481686</v>
      </c>
    </row>
    <row r="133" spans="11:33" x14ac:dyDescent="0.3">
      <c r="K133" s="14">
        <v>2016</v>
      </c>
      <c r="L133" s="12">
        <v>23</v>
      </c>
      <c r="M133" s="12">
        <v>1445</v>
      </c>
      <c r="N133">
        <v>1211</v>
      </c>
      <c r="O133">
        <v>593.421875</v>
      </c>
      <c r="P133">
        <v>1042.25</v>
      </c>
      <c r="Q133">
        <v>936.12262378794162</v>
      </c>
      <c r="R133">
        <v>540.2998</v>
      </c>
      <c r="S133" s="13">
        <f t="shared" si="0"/>
        <v>2518.6724237879416</v>
      </c>
      <c r="T133" s="14">
        <v>2016</v>
      </c>
      <c r="U133" s="12">
        <v>23</v>
      </c>
      <c r="V133">
        <v>234</v>
      </c>
      <c r="W133">
        <v>234</v>
      </c>
      <c r="X133">
        <v>851.578125</v>
      </c>
      <c r="Y133">
        <v>851.578125</v>
      </c>
      <c r="Z133">
        <v>402.75</v>
      </c>
      <c r="AA133">
        <v>402.75</v>
      </c>
      <c r="AB133">
        <v>508.87737621205838</v>
      </c>
      <c r="AC133">
        <v>508.87737621205838</v>
      </c>
      <c r="AD133">
        <v>904.7002</v>
      </c>
      <c r="AE133">
        <v>904.7002</v>
      </c>
      <c r="AF133">
        <v>-360.1503910635895</v>
      </c>
      <c r="AG133">
        <v>360.1503910635895</v>
      </c>
    </row>
    <row r="134" spans="11:33" x14ac:dyDescent="0.3">
      <c r="K134" s="14">
        <v>2016</v>
      </c>
      <c r="L134" s="12">
        <v>24</v>
      </c>
      <c r="M134" s="12">
        <v>1833</v>
      </c>
      <c r="N134">
        <v>1445</v>
      </c>
      <c r="O134">
        <v>600.02325581395348</v>
      </c>
      <c r="P134">
        <v>1068</v>
      </c>
      <c r="Q134">
        <v>1037.8980990303535</v>
      </c>
      <c r="R134">
        <v>535.02</v>
      </c>
      <c r="S134" s="13">
        <f t="shared" si="0"/>
        <v>2640.9180990303535</v>
      </c>
      <c r="T134" s="14">
        <v>2016</v>
      </c>
      <c r="U134" s="12">
        <v>24</v>
      </c>
      <c r="V134">
        <v>388</v>
      </c>
      <c r="W134">
        <v>388</v>
      </c>
      <c r="X134">
        <v>1232.9767441860465</v>
      </c>
      <c r="Y134">
        <v>1232.9767441860465</v>
      </c>
      <c r="Z134">
        <v>765</v>
      </c>
      <c r="AA134">
        <v>765</v>
      </c>
      <c r="AB134">
        <v>795.10190096964652</v>
      </c>
      <c r="AC134">
        <v>795.10190096964652</v>
      </c>
      <c r="AD134">
        <v>1297.98</v>
      </c>
      <c r="AE134">
        <v>1297.98</v>
      </c>
      <c r="AF134">
        <v>410.68017558495058</v>
      </c>
      <c r="AG134">
        <v>410.68017558495058</v>
      </c>
    </row>
    <row r="135" spans="11:33" x14ac:dyDescent="0.3">
      <c r="K135" s="14">
        <v>2016</v>
      </c>
      <c r="L135" s="12">
        <v>25</v>
      </c>
      <c r="M135" s="12">
        <v>2077</v>
      </c>
      <c r="N135">
        <v>1833</v>
      </c>
      <c r="O135">
        <v>609.50769230769231</v>
      </c>
      <c r="P135">
        <v>1247.25</v>
      </c>
      <c r="Q135">
        <v>1196.9184792242827</v>
      </c>
      <c r="R135">
        <v>529.92499999999995</v>
      </c>
      <c r="S135" s="13">
        <f t="shared" si="0"/>
        <v>2974.0934792242824</v>
      </c>
      <c r="T135" s="14">
        <v>2016</v>
      </c>
      <c r="U135" s="12">
        <v>25</v>
      </c>
      <c r="V135">
        <v>244</v>
      </c>
      <c r="W135">
        <v>244</v>
      </c>
      <c r="X135">
        <v>1467.4923076923078</v>
      </c>
      <c r="Y135">
        <v>1467.4923076923078</v>
      </c>
      <c r="Z135">
        <v>829.75</v>
      </c>
      <c r="AA135">
        <v>829.75</v>
      </c>
      <c r="AB135">
        <v>880.08152077571731</v>
      </c>
      <c r="AC135">
        <v>880.08152077571731</v>
      </c>
      <c r="AD135">
        <v>1547.075</v>
      </c>
      <c r="AE135">
        <v>1547.075</v>
      </c>
      <c r="AF135">
        <v>507.49873205625067</v>
      </c>
      <c r="AG135">
        <v>507.49873205625067</v>
      </c>
    </row>
    <row r="136" spans="11:33" x14ac:dyDescent="0.3">
      <c r="K136" s="14">
        <v>2016</v>
      </c>
      <c r="L136" s="12">
        <v>26</v>
      </c>
      <c r="M136" s="12">
        <v>831</v>
      </c>
      <c r="N136">
        <v>2077</v>
      </c>
      <c r="O136">
        <v>620.70992366412213</v>
      </c>
      <c r="P136">
        <v>1641.5</v>
      </c>
      <c r="Q136">
        <v>1372.9347833794263</v>
      </c>
      <c r="R136">
        <v>525.01480000000004</v>
      </c>
      <c r="S136" s="13">
        <f t="shared" si="0"/>
        <v>3539.4495833794263</v>
      </c>
      <c r="T136" s="14">
        <v>2016</v>
      </c>
      <c r="U136" s="12">
        <v>26</v>
      </c>
      <c r="V136">
        <v>-1246</v>
      </c>
      <c r="W136">
        <v>1246</v>
      </c>
      <c r="X136">
        <v>210.29007633587787</v>
      </c>
      <c r="Y136">
        <v>210.29007633587787</v>
      </c>
      <c r="Z136">
        <v>-810.5</v>
      </c>
      <c r="AA136">
        <v>810.5</v>
      </c>
      <c r="AB136">
        <v>-541.93478337942634</v>
      </c>
      <c r="AC136">
        <v>541.93478337942634</v>
      </c>
      <c r="AD136">
        <v>305.98519999999996</v>
      </c>
      <c r="AE136">
        <v>305.98519999999996</v>
      </c>
      <c r="AF136">
        <v>-705.27502803787365</v>
      </c>
      <c r="AG136">
        <v>705.27502803787365</v>
      </c>
    </row>
    <row r="137" spans="11:33" x14ac:dyDescent="0.3">
      <c r="K137" s="14">
        <v>2016</v>
      </c>
      <c r="L137" s="12">
        <v>27</v>
      </c>
      <c r="M137" s="12">
        <v>1173</v>
      </c>
      <c r="N137">
        <v>831</v>
      </c>
      <c r="O137">
        <v>622.30303030303025</v>
      </c>
      <c r="P137">
        <v>1546.5</v>
      </c>
      <c r="Q137">
        <v>1264.5478267035412</v>
      </c>
      <c r="R137">
        <v>520.2894</v>
      </c>
      <c r="S137" s="13">
        <f t="shared" si="0"/>
        <v>3331.3372267035415</v>
      </c>
      <c r="T137" s="14">
        <v>2016</v>
      </c>
      <c r="U137" s="12">
        <v>27</v>
      </c>
      <c r="V137">
        <v>342</v>
      </c>
      <c r="W137">
        <v>342</v>
      </c>
      <c r="X137">
        <v>550.69696969696975</v>
      </c>
      <c r="Y137">
        <v>550.69696969696975</v>
      </c>
      <c r="Z137">
        <v>-373.5</v>
      </c>
      <c r="AA137">
        <v>373.5</v>
      </c>
      <c r="AB137">
        <v>-91.547826703541205</v>
      </c>
      <c r="AC137">
        <v>91.547826703541205</v>
      </c>
      <c r="AD137">
        <v>652.7106</v>
      </c>
      <c r="AE137">
        <v>652.7106</v>
      </c>
      <c r="AF137">
        <v>-513.91293181726314</v>
      </c>
      <c r="AG137">
        <v>513.91293181726314</v>
      </c>
    </row>
    <row r="138" spans="11:33" x14ac:dyDescent="0.3">
      <c r="K138" s="14">
        <v>2016</v>
      </c>
      <c r="L138" s="12">
        <v>28</v>
      </c>
      <c r="M138" s="12">
        <v>1108</v>
      </c>
      <c r="N138">
        <v>1173</v>
      </c>
      <c r="O138">
        <v>626.44360902255642</v>
      </c>
      <c r="P138">
        <v>1478.5</v>
      </c>
      <c r="Q138">
        <v>1246.2382613628329</v>
      </c>
      <c r="R138">
        <v>515.74880000000007</v>
      </c>
      <c r="S138" s="13">
        <f t="shared" si="0"/>
        <v>3240.4870613628327</v>
      </c>
      <c r="T138" s="14">
        <v>2016</v>
      </c>
      <c r="U138" s="12">
        <v>28</v>
      </c>
      <c r="V138">
        <v>-65</v>
      </c>
      <c r="W138">
        <v>65</v>
      </c>
      <c r="X138">
        <v>481.55639097744358</v>
      </c>
      <c r="Y138">
        <v>481.55639097744358</v>
      </c>
      <c r="Z138">
        <v>-370.5</v>
      </c>
      <c r="AA138">
        <v>370.5</v>
      </c>
      <c r="AB138">
        <v>-138.23826136283287</v>
      </c>
      <c r="AC138">
        <v>138.23826136283287</v>
      </c>
      <c r="AD138">
        <v>592.25119999999993</v>
      </c>
      <c r="AE138">
        <v>592.25119999999993</v>
      </c>
      <c r="AF138">
        <v>-96.153658932408689</v>
      </c>
      <c r="AG138">
        <v>96.153658932408689</v>
      </c>
    </row>
    <row r="139" spans="11:33" x14ac:dyDescent="0.3">
      <c r="K139" s="14">
        <v>2016</v>
      </c>
      <c r="L139" s="12">
        <v>29</v>
      </c>
      <c r="M139" s="12">
        <v>1309</v>
      </c>
      <c r="N139">
        <v>1108</v>
      </c>
      <c r="O139">
        <v>630.03731343283584</v>
      </c>
      <c r="P139">
        <v>1297.25</v>
      </c>
      <c r="Q139">
        <v>1218.5906090902663</v>
      </c>
      <c r="R139">
        <v>511.39299999999997</v>
      </c>
      <c r="S139" s="13">
        <f t="shared" si="0"/>
        <v>3027.2336090902663</v>
      </c>
      <c r="T139" s="14">
        <v>2016</v>
      </c>
      <c r="U139" s="12">
        <v>29</v>
      </c>
      <c r="V139">
        <v>201</v>
      </c>
      <c r="W139">
        <v>201</v>
      </c>
      <c r="X139">
        <v>678.96268656716416</v>
      </c>
      <c r="Y139">
        <v>678.96268656716416</v>
      </c>
      <c r="Z139">
        <v>11.75</v>
      </c>
      <c r="AA139">
        <v>11.75</v>
      </c>
      <c r="AB139">
        <v>90.409390909733702</v>
      </c>
      <c r="AC139">
        <v>90.409390909733702</v>
      </c>
      <c r="AD139">
        <v>797.60699999999997</v>
      </c>
      <c r="AE139">
        <v>797.60699999999997</v>
      </c>
      <c r="AF139">
        <v>259.84048157905772</v>
      </c>
      <c r="AG139">
        <v>259.84048157905772</v>
      </c>
    </row>
    <row r="140" spans="11:33" x14ac:dyDescent="0.3">
      <c r="K140" s="14">
        <v>2016</v>
      </c>
      <c r="L140" s="12">
        <v>30</v>
      </c>
      <c r="M140" s="12">
        <v>1102</v>
      </c>
      <c r="N140">
        <v>1309</v>
      </c>
      <c r="O140">
        <v>635.06666666666672</v>
      </c>
      <c r="P140">
        <v>1105.25</v>
      </c>
      <c r="Q140">
        <v>1236.6724872722132</v>
      </c>
      <c r="R140">
        <v>507.22199999999998</v>
      </c>
      <c r="S140" s="13">
        <f t="shared" si="0"/>
        <v>2849.1444872722132</v>
      </c>
      <c r="T140" s="14">
        <v>2016</v>
      </c>
      <c r="U140" s="12">
        <v>30</v>
      </c>
      <c r="V140">
        <v>-207</v>
      </c>
      <c r="W140">
        <v>207</v>
      </c>
      <c r="X140">
        <v>466.93333333333328</v>
      </c>
      <c r="Y140">
        <v>466.93333333333328</v>
      </c>
      <c r="Z140">
        <v>-3.25</v>
      </c>
      <c r="AA140">
        <v>3.25</v>
      </c>
      <c r="AB140">
        <v>-134.67248727221317</v>
      </c>
      <c r="AC140">
        <v>134.67248727221317</v>
      </c>
      <c r="AD140">
        <v>594.77800000000002</v>
      </c>
      <c r="AE140">
        <v>594.77800000000002</v>
      </c>
      <c r="AF140">
        <v>-23.135344564590696</v>
      </c>
      <c r="AG140">
        <v>23.135344564590696</v>
      </c>
    </row>
    <row r="141" spans="11:33" x14ac:dyDescent="0.3">
      <c r="K141" s="14">
        <v>2016</v>
      </c>
      <c r="L141" s="12">
        <v>31</v>
      </c>
      <c r="M141" s="12">
        <v>893</v>
      </c>
      <c r="N141">
        <v>1102</v>
      </c>
      <c r="O141">
        <v>638.5</v>
      </c>
      <c r="P141">
        <v>1173</v>
      </c>
      <c r="Q141">
        <v>1209.7379898177705</v>
      </c>
      <c r="R141">
        <v>503.23579999999998</v>
      </c>
      <c r="S141" s="13">
        <f t="shared" si="0"/>
        <v>2885.9737898177705</v>
      </c>
      <c r="T141" s="14">
        <v>2016</v>
      </c>
      <c r="U141" s="12">
        <v>31</v>
      </c>
      <c r="V141">
        <v>-209</v>
      </c>
      <c r="W141">
        <v>209</v>
      </c>
      <c r="X141">
        <v>254.5</v>
      </c>
      <c r="Y141">
        <v>254.5</v>
      </c>
      <c r="Z141">
        <v>-280</v>
      </c>
      <c r="AA141">
        <v>280</v>
      </c>
      <c r="AB141">
        <v>-316.73798981777054</v>
      </c>
      <c r="AC141">
        <v>316.73798981777054</v>
      </c>
      <c r="AD141">
        <v>389.76420000000002</v>
      </c>
      <c r="AE141">
        <v>389.76420000000002</v>
      </c>
      <c r="AF141">
        <v>-324.62382795592202</v>
      </c>
      <c r="AG141">
        <v>324.62382795592202</v>
      </c>
    </row>
    <row r="142" spans="11:33" x14ac:dyDescent="0.3">
      <c r="K142" s="14">
        <v>2016</v>
      </c>
      <c r="L142" s="16">
        <v>32</v>
      </c>
      <c r="M142" s="12">
        <v>183</v>
      </c>
      <c r="N142">
        <v>893</v>
      </c>
      <c r="O142">
        <v>640.35766423357666</v>
      </c>
      <c r="P142">
        <v>1103</v>
      </c>
      <c r="Q142">
        <v>1146.3903918542164</v>
      </c>
      <c r="R142">
        <v>499.43439999999998</v>
      </c>
      <c r="S142" s="18">
        <f t="shared" si="0"/>
        <v>2748.8247918542165</v>
      </c>
      <c r="T142" s="14">
        <v>2016</v>
      </c>
      <c r="U142" s="16">
        <v>32</v>
      </c>
      <c r="V142">
        <v>-710</v>
      </c>
      <c r="W142">
        <v>710</v>
      </c>
      <c r="X142">
        <v>-457.35766423357666</v>
      </c>
      <c r="Y142">
        <v>457.35766423357666</v>
      </c>
      <c r="Z142">
        <v>-920</v>
      </c>
      <c r="AA142">
        <v>920</v>
      </c>
      <c r="AB142">
        <v>-963.39039185421643</v>
      </c>
      <c r="AC142">
        <v>963.39039185421643</v>
      </c>
      <c r="AD142">
        <v>-316.43439999999998</v>
      </c>
      <c r="AE142">
        <v>316.43439999999998</v>
      </c>
      <c r="AF142">
        <v>-755.00981198167858</v>
      </c>
      <c r="AG142">
        <v>755.00981198167858</v>
      </c>
    </row>
  </sheetData>
  <mergeCells count="6">
    <mergeCell ref="AF3:AG3"/>
    <mergeCell ref="V3:W3"/>
    <mergeCell ref="X3:Y3"/>
    <mergeCell ref="Z3:AA3"/>
    <mergeCell ref="AB3:AC3"/>
    <mergeCell ref="AD3:A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B23-5EEE-4915-8696-E21A823F0627}">
  <dimension ref="B2:J830"/>
  <sheetViews>
    <sheetView workbookViewId="0">
      <selection activeCell="J3" sqref="J3"/>
    </sheetView>
  </sheetViews>
  <sheetFormatPr defaultRowHeight="14.4" x14ac:dyDescent="0.3"/>
  <cols>
    <col min="2" max="2" width="15.77734375" bestFit="1" customWidth="1"/>
    <col min="4" max="4" width="20.21875" bestFit="1" customWidth="1"/>
    <col min="5" max="5" width="19.44140625" customWidth="1"/>
    <col min="6" max="6" width="15.77734375" customWidth="1"/>
    <col min="7" max="7" width="15.5546875" customWidth="1"/>
    <col min="8" max="8" width="21.88671875" customWidth="1"/>
    <col min="9" max="9" width="11.88671875" customWidth="1"/>
    <col min="10" max="10" width="14.21875" bestFit="1" customWidth="1"/>
  </cols>
  <sheetData>
    <row r="2" spans="2:10" x14ac:dyDescent="0.3">
      <c r="B2" s="3" t="s">
        <v>5</v>
      </c>
      <c r="C2" s="3" t="s">
        <v>21</v>
      </c>
      <c r="D2" s="3" t="s">
        <v>32</v>
      </c>
      <c r="E2" s="3" t="s">
        <v>45</v>
      </c>
      <c r="F2" s="3" t="s">
        <v>47</v>
      </c>
      <c r="G2" s="3" t="s">
        <v>48</v>
      </c>
      <c r="H2" s="3"/>
      <c r="I2" s="3" t="s">
        <v>49</v>
      </c>
      <c r="J2" s="3" t="s">
        <v>50</v>
      </c>
    </row>
    <row r="3" spans="2:10" x14ac:dyDescent="0.3">
      <c r="B3" s="14">
        <v>2014</v>
      </c>
      <c r="C3" s="12">
        <v>1</v>
      </c>
      <c r="D3" s="12">
        <v>222</v>
      </c>
      <c r="E3" cm="1">
        <f t="array" ref="E3:E140">_xlfn.XLOOKUP(dashboard!E3, {"Last Period Demand","Simple Average","Moving Average","Exponential Smoothing","Regression","Holt-Winter"}, 'forecasting method list'!N5:S142)</f>
        <v>703.20979999999997</v>
      </c>
      <c r="F3" cm="1">
        <f t="array" ref="F3:F140">CHOOSE(
    MATCH(dashboard!E3, {"Last Period Demand","Simple Average","Moving Average","Exponential Smoothing","Regression","Holt-Winter"}, 0),
    'forecasting method list'!V5:V142, 'forecasting method list'!X5:X142, 'forecasting method list'!Z5:Z142,
    'forecasting method list'!AB5:AB142, 'forecasting method list'!AD5:AD142, 'forecasting method list'!AF5:AF142
)</f>
        <v>-481.20979999999997</v>
      </c>
      <c r="G3" cm="1">
        <f t="array" ref="G3:G140">CHOOSE( MATCH(dashboard!E3, {"Last Period Demand","Simple Average","Moving Average","Exponential Smoothing","Regression","Holt-Winter"}, 0), 'forecasting method list'!W5:W142, 'forecasting method list'!Y5:Y142, 'forecasting method list'!AA5:AA142, 'forecasting method list'!AC5:AC142, 'forecasting method list'!AE5:AE142, 'forecasting method list'!AG5:AG142 )</f>
        <v>481.20979999999997</v>
      </c>
      <c r="I3">
        <f>IFERROR( INDEX('forecasting method list'!D5:I5, MATCH(dashboard!E3, 'forecasting method list'!D4:I4, 0)), "No Match")</f>
        <v>84.677034782608729</v>
      </c>
      <c r="J3">
        <f>IFERROR( INDEX('forecasting method list'!D6:I6, MATCH(dashboard!E3, 'forecasting method list'!D4:I4, 0)), "No Match")</f>
        <v>330.14415652173886</v>
      </c>
    </row>
    <row r="4" spans="2:10" x14ac:dyDescent="0.3">
      <c r="B4" s="14">
        <v>2014</v>
      </c>
      <c r="C4" s="12">
        <v>2</v>
      </c>
      <c r="D4" s="12">
        <v>1143</v>
      </c>
      <c r="E4">
        <v>693.86440000000005</v>
      </c>
      <c r="F4">
        <v>449.13559999999995</v>
      </c>
      <c r="G4">
        <v>449.13559999999995</v>
      </c>
    </row>
    <row r="5" spans="2:10" x14ac:dyDescent="0.3">
      <c r="B5" s="14">
        <v>2014</v>
      </c>
      <c r="C5" s="12">
        <v>3</v>
      </c>
      <c r="D5" s="12">
        <v>775</v>
      </c>
      <c r="E5">
        <v>684.7038</v>
      </c>
      <c r="F5">
        <v>90.296199999999999</v>
      </c>
      <c r="G5">
        <v>90.296199999999999</v>
      </c>
    </row>
    <row r="6" spans="2:10" x14ac:dyDescent="0.3">
      <c r="B6" s="14">
        <v>2014</v>
      </c>
      <c r="C6" s="12">
        <v>4</v>
      </c>
      <c r="D6" s="12">
        <v>869</v>
      </c>
      <c r="E6">
        <v>675.72800000000007</v>
      </c>
      <c r="F6">
        <v>193.27199999999993</v>
      </c>
      <c r="G6">
        <v>193.27199999999993</v>
      </c>
    </row>
    <row r="7" spans="2:10" x14ac:dyDescent="0.3">
      <c r="B7" s="14">
        <v>2014</v>
      </c>
      <c r="C7" s="12">
        <v>5</v>
      </c>
      <c r="D7" s="12">
        <v>1451</v>
      </c>
      <c r="E7">
        <v>666.93700000000001</v>
      </c>
      <c r="F7">
        <v>784.06299999999999</v>
      </c>
      <c r="G7">
        <v>784.06299999999999</v>
      </c>
    </row>
    <row r="8" spans="2:10" x14ac:dyDescent="0.3">
      <c r="B8" s="14">
        <v>2014</v>
      </c>
      <c r="C8" s="12">
        <v>6</v>
      </c>
      <c r="D8" s="12">
        <v>684</v>
      </c>
      <c r="E8">
        <v>658.33079999999995</v>
      </c>
      <c r="F8">
        <v>25.669200000000046</v>
      </c>
      <c r="G8">
        <v>25.669200000000046</v>
      </c>
    </row>
    <row r="9" spans="2:10" x14ac:dyDescent="0.3">
      <c r="B9" s="14">
        <v>2014</v>
      </c>
      <c r="C9" s="12">
        <v>7</v>
      </c>
      <c r="D9" s="12">
        <v>329</v>
      </c>
      <c r="E9">
        <v>649.90940000000001</v>
      </c>
      <c r="F9">
        <v>-320.90940000000001</v>
      </c>
      <c r="G9">
        <v>320.90940000000001</v>
      </c>
    </row>
    <row r="10" spans="2:10" x14ac:dyDescent="0.3">
      <c r="B10" s="14">
        <v>2014</v>
      </c>
      <c r="C10" s="12">
        <v>8</v>
      </c>
      <c r="D10" s="12">
        <v>369</v>
      </c>
      <c r="E10">
        <v>641.67280000000005</v>
      </c>
      <c r="F10">
        <v>-272.67280000000005</v>
      </c>
      <c r="G10">
        <v>272.67280000000005</v>
      </c>
    </row>
    <row r="11" spans="2:10" x14ac:dyDescent="0.3">
      <c r="B11" s="14">
        <v>2014</v>
      </c>
      <c r="C11" s="12">
        <v>9</v>
      </c>
      <c r="D11" s="12">
        <v>362</v>
      </c>
      <c r="E11">
        <v>633.62099999999998</v>
      </c>
      <c r="F11">
        <v>-271.62099999999998</v>
      </c>
      <c r="G11">
        <v>271.62099999999998</v>
      </c>
    </row>
    <row r="12" spans="2:10" x14ac:dyDescent="0.3">
      <c r="B12" s="14">
        <v>2014</v>
      </c>
      <c r="C12" s="12">
        <v>10</v>
      </c>
      <c r="D12" s="12">
        <v>482</v>
      </c>
      <c r="E12">
        <v>625.75400000000002</v>
      </c>
      <c r="F12">
        <v>-143.75400000000002</v>
      </c>
      <c r="G12">
        <v>143.75400000000002</v>
      </c>
    </row>
    <row r="13" spans="2:10" x14ac:dyDescent="0.3">
      <c r="B13" s="14">
        <v>2014</v>
      </c>
      <c r="C13" s="12">
        <v>11</v>
      </c>
      <c r="D13" s="12">
        <v>1218</v>
      </c>
      <c r="E13">
        <v>618.07179999999994</v>
      </c>
      <c r="F13">
        <v>599.92820000000006</v>
      </c>
      <c r="G13">
        <v>599.92820000000006</v>
      </c>
    </row>
    <row r="14" spans="2:10" x14ac:dyDescent="0.3">
      <c r="B14" s="14">
        <v>2014</v>
      </c>
      <c r="C14" s="12">
        <v>12</v>
      </c>
      <c r="D14" s="12">
        <v>696</v>
      </c>
      <c r="E14">
        <v>610.57439999999997</v>
      </c>
      <c r="F14">
        <v>85.425600000000031</v>
      </c>
      <c r="G14">
        <v>85.425600000000031</v>
      </c>
    </row>
    <row r="15" spans="2:10" x14ac:dyDescent="0.3">
      <c r="B15" s="14">
        <v>2014</v>
      </c>
      <c r="C15" s="12">
        <v>13</v>
      </c>
      <c r="D15" s="12">
        <v>476</v>
      </c>
      <c r="E15">
        <v>603.26179999999999</v>
      </c>
      <c r="F15">
        <v>-127.26179999999999</v>
      </c>
      <c r="G15">
        <v>127.26179999999999</v>
      </c>
    </row>
    <row r="16" spans="2:10" x14ac:dyDescent="0.3">
      <c r="B16" s="14">
        <v>2014</v>
      </c>
      <c r="C16" s="12">
        <v>14</v>
      </c>
      <c r="D16" s="12">
        <v>724</v>
      </c>
      <c r="E16">
        <v>596.13400000000001</v>
      </c>
      <c r="F16">
        <v>127.86599999999999</v>
      </c>
      <c r="G16">
        <v>127.86599999999999</v>
      </c>
    </row>
    <row r="17" spans="2:7" x14ac:dyDescent="0.3">
      <c r="B17" s="14">
        <v>2014</v>
      </c>
      <c r="C17" s="12">
        <v>15</v>
      </c>
      <c r="D17" s="12">
        <v>551</v>
      </c>
      <c r="E17">
        <v>589.19100000000003</v>
      </c>
      <c r="F17">
        <v>-38.191000000000031</v>
      </c>
      <c r="G17">
        <v>38.191000000000031</v>
      </c>
    </row>
    <row r="18" spans="2:7" x14ac:dyDescent="0.3">
      <c r="B18" s="14">
        <v>2014</v>
      </c>
      <c r="C18" s="12">
        <v>16</v>
      </c>
      <c r="D18" s="12">
        <v>411</v>
      </c>
      <c r="E18">
        <v>582.43280000000004</v>
      </c>
      <c r="F18">
        <v>-171.43280000000004</v>
      </c>
      <c r="G18">
        <v>171.43280000000004</v>
      </c>
    </row>
    <row r="19" spans="2:7" x14ac:dyDescent="0.3">
      <c r="B19" s="14">
        <v>2014</v>
      </c>
      <c r="C19" s="12">
        <v>17</v>
      </c>
      <c r="D19" s="12">
        <v>349</v>
      </c>
      <c r="E19">
        <v>575.85940000000005</v>
      </c>
      <c r="F19">
        <v>-226.85940000000005</v>
      </c>
      <c r="G19">
        <v>226.85940000000005</v>
      </c>
    </row>
    <row r="20" spans="2:7" x14ac:dyDescent="0.3">
      <c r="B20" s="14">
        <v>2014</v>
      </c>
      <c r="C20" s="12">
        <v>18</v>
      </c>
      <c r="D20" s="12">
        <v>545</v>
      </c>
      <c r="E20">
        <v>569.47080000000005</v>
      </c>
      <c r="F20">
        <v>-24.470800000000054</v>
      </c>
      <c r="G20">
        <v>24.470800000000054</v>
      </c>
    </row>
    <row r="21" spans="2:7" x14ac:dyDescent="0.3">
      <c r="B21" s="14">
        <v>2014</v>
      </c>
      <c r="C21" s="12">
        <v>19</v>
      </c>
      <c r="D21" s="12">
        <v>648</v>
      </c>
      <c r="E21">
        <v>563.26700000000005</v>
      </c>
      <c r="F21">
        <v>84.732999999999947</v>
      </c>
      <c r="G21">
        <v>84.732999999999947</v>
      </c>
    </row>
    <row r="22" spans="2:7" x14ac:dyDescent="0.3">
      <c r="B22" s="14">
        <v>2014</v>
      </c>
      <c r="C22" s="12">
        <v>20</v>
      </c>
      <c r="D22" s="12">
        <v>628</v>
      </c>
      <c r="E22">
        <v>557.24800000000005</v>
      </c>
      <c r="F22">
        <v>70.751999999999953</v>
      </c>
      <c r="G22">
        <v>70.751999999999953</v>
      </c>
    </row>
    <row r="23" spans="2:7" x14ac:dyDescent="0.3">
      <c r="B23" s="14">
        <v>2014</v>
      </c>
      <c r="C23" s="12">
        <v>21</v>
      </c>
      <c r="D23" s="12">
        <v>595</v>
      </c>
      <c r="E23">
        <v>551.41380000000004</v>
      </c>
      <c r="F23">
        <v>43.586199999999963</v>
      </c>
      <c r="G23">
        <v>43.586199999999963</v>
      </c>
    </row>
    <row r="24" spans="2:7" x14ac:dyDescent="0.3">
      <c r="B24" s="14">
        <v>2014</v>
      </c>
      <c r="C24" s="12">
        <v>22</v>
      </c>
      <c r="D24" s="12">
        <v>371</v>
      </c>
      <c r="E24">
        <v>545.76440000000002</v>
      </c>
      <c r="F24">
        <v>-174.76440000000002</v>
      </c>
      <c r="G24">
        <v>174.76440000000002</v>
      </c>
    </row>
    <row r="25" spans="2:7" x14ac:dyDescent="0.3">
      <c r="B25" s="14">
        <v>2014</v>
      </c>
      <c r="C25" s="12">
        <v>23</v>
      </c>
      <c r="D25" s="12">
        <v>1275</v>
      </c>
      <c r="E25">
        <v>540.2998</v>
      </c>
      <c r="F25">
        <v>734.7002</v>
      </c>
      <c r="G25">
        <v>734.7002</v>
      </c>
    </row>
    <row r="26" spans="2:7" x14ac:dyDescent="0.3">
      <c r="B26" s="14">
        <v>2014</v>
      </c>
      <c r="C26" s="12">
        <v>24</v>
      </c>
      <c r="D26" s="12">
        <v>502</v>
      </c>
      <c r="E26">
        <v>535.02</v>
      </c>
      <c r="F26">
        <v>-33.019999999999982</v>
      </c>
      <c r="G26">
        <v>33.019999999999982</v>
      </c>
    </row>
    <row r="27" spans="2:7" x14ac:dyDescent="0.3">
      <c r="B27" s="14">
        <v>2014</v>
      </c>
      <c r="C27" s="12">
        <v>25</v>
      </c>
      <c r="D27" s="12">
        <v>282</v>
      </c>
      <c r="E27">
        <v>529.92499999999995</v>
      </c>
      <c r="F27">
        <v>-247.92499999999995</v>
      </c>
      <c r="G27">
        <v>247.92499999999995</v>
      </c>
    </row>
    <row r="28" spans="2:7" x14ac:dyDescent="0.3">
      <c r="B28" s="14">
        <v>2014</v>
      </c>
      <c r="C28" s="12">
        <v>26</v>
      </c>
      <c r="D28" s="12">
        <v>487</v>
      </c>
      <c r="E28">
        <v>525.01480000000004</v>
      </c>
      <c r="F28">
        <v>-38.014800000000037</v>
      </c>
      <c r="G28">
        <v>38.014800000000037</v>
      </c>
    </row>
    <row r="29" spans="2:7" x14ac:dyDescent="0.3">
      <c r="B29" s="14">
        <v>2014</v>
      </c>
      <c r="C29" s="12">
        <v>27</v>
      </c>
      <c r="D29" s="12">
        <v>824</v>
      </c>
      <c r="E29">
        <v>520.2894</v>
      </c>
      <c r="F29">
        <v>303.7106</v>
      </c>
      <c r="G29">
        <v>303.7106</v>
      </c>
    </row>
    <row r="30" spans="2:7" x14ac:dyDescent="0.3">
      <c r="B30" s="14">
        <v>2014</v>
      </c>
      <c r="C30" s="12">
        <v>28</v>
      </c>
      <c r="D30" s="12">
        <v>325</v>
      </c>
      <c r="E30">
        <v>515.74880000000007</v>
      </c>
      <c r="F30">
        <v>-190.74880000000007</v>
      </c>
      <c r="G30">
        <v>190.74880000000007</v>
      </c>
    </row>
    <row r="31" spans="2:7" x14ac:dyDescent="0.3">
      <c r="B31" s="14">
        <v>2014</v>
      </c>
      <c r="C31" s="12">
        <v>29</v>
      </c>
      <c r="D31" s="12">
        <v>0</v>
      </c>
      <c r="E31">
        <v>511.39299999999997</v>
      </c>
      <c r="F31">
        <v>-511.39299999999997</v>
      </c>
      <c r="G31">
        <v>511.39299999999997</v>
      </c>
    </row>
    <row r="32" spans="2:7" x14ac:dyDescent="0.3">
      <c r="B32" s="14">
        <v>2014</v>
      </c>
      <c r="C32" s="12">
        <v>30</v>
      </c>
      <c r="D32" s="12">
        <v>26</v>
      </c>
      <c r="E32">
        <v>507.22199999999998</v>
      </c>
      <c r="F32">
        <v>-481.22199999999998</v>
      </c>
      <c r="G32">
        <v>481.22199999999998</v>
      </c>
    </row>
    <row r="33" spans="2:7" x14ac:dyDescent="0.3">
      <c r="B33" s="14">
        <v>2014</v>
      </c>
      <c r="C33" s="12">
        <v>31</v>
      </c>
      <c r="D33" s="12">
        <v>224</v>
      </c>
      <c r="E33">
        <v>503.23579999999998</v>
      </c>
      <c r="F33">
        <v>-279.23579999999998</v>
      </c>
      <c r="G33">
        <v>279.23579999999998</v>
      </c>
    </row>
    <row r="34" spans="2:7" x14ac:dyDescent="0.3">
      <c r="B34" s="14">
        <v>2014</v>
      </c>
      <c r="C34" s="12">
        <v>32</v>
      </c>
      <c r="D34" s="12">
        <v>333</v>
      </c>
      <c r="E34">
        <v>499.43439999999998</v>
      </c>
      <c r="F34">
        <v>-166.43439999999998</v>
      </c>
      <c r="G34">
        <v>166.43439999999998</v>
      </c>
    </row>
    <row r="35" spans="2:7" x14ac:dyDescent="0.3">
      <c r="B35" s="14">
        <v>2014</v>
      </c>
      <c r="C35" s="12">
        <v>33</v>
      </c>
      <c r="D35" s="12">
        <v>1</v>
      </c>
      <c r="E35">
        <v>495.81780000000003</v>
      </c>
      <c r="F35">
        <v>-494.81780000000003</v>
      </c>
      <c r="G35">
        <v>494.81780000000003</v>
      </c>
    </row>
    <row r="36" spans="2:7" x14ac:dyDescent="0.3">
      <c r="B36" s="14">
        <v>2014</v>
      </c>
      <c r="C36" s="12">
        <v>34</v>
      </c>
      <c r="D36" s="12">
        <v>789</v>
      </c>
      <c r="E36">
        <v>492.38599999999997</v>
      </c>
      <c r="F36">
        <v>296.61400000000003</v>
      </c>
      <c r="G36">
        <v>296.61400000000003</v>
      </c>
    </row>
    <row r="37" spans="2:7" x14ac:dyDescent="0.3">
      <c r="B37" s="14">
        <v>2014</v>
      </c>
      <c r="C37" s="12">
        <v>35</v>
      </c>
      <c r="D37" s="12">
        <v>227</v>
      </c>
      <c r="E37">
        <v>489.13900000000001</v>
      </c>
      <c r="F37">
        <v>-262.13900000000001</v>
      </c>
      <c r="G37">
        <v>262.13900000000001</v>
      </c>
    </row>
    <row r="38" spans="2:7" x14ac:dyDescent="0.3">
      <c r="B38" s="14">
        <v>2014</v>
      </c>
      <c r="C38" s="12">
        <v>36</v>
      </c>
      <c r="D38" s="12">
        <v>0</v>
      </c>
      <c r="E38">
        <v>486.07679999999999</v>
      </c>
      <c r="F38">
        <v>-486.07679999999999</v>
      </c>
      <c r="G38">
        <v>486.07679999999999</v>
      </c>
    </row>
    <row r="39" spans="2:7" x14ac:dyDescent="0.3">
      <c r="B39" s="14">
        <v>2014</v>
      </c>
      <c r="C39" s="12">
        <v>37</v>
      </c>
      <c r="D39" s="12">
        <v>664</v>
      </c>
      <c r="E39">
        <v>483.19939999999997</v>
      </c>
      <c r="F39">
        <v>180.80060000000003</v>
      </c>
      <c r="G39">
        <v>180.80060000000003</v>
      </c>
    </row>
    <row r="40" spans="2:7" x14ac:dyDescent="0.3">
      <c r="B40" s="14">
        <v>2014</v>
      </c>
      <c r="C40" s="12">
        <v>38</v>
      </c>
      <c r="D40" s="12">
        <v>486</v>
      </c>
      <c r="E40">
        <v>480.5068</v>
      </c>
      <c r="F40">
        <v>5.4932000000000016</v>
      </c>
      <c r="G40">
        <v>5.4932000000000016</v>
      </c>
    </row>
    <row r="41" spans="2:7" x14ac:dyDescent="0.3">
      <c r="B41" s="14">
        <v>2014</v>
      </c>
      <c r="C41" s="12">
        <v>39</v>
      </c>
      <c r="D41" s="12">
        <v>1518</v>
      </c>
      <c r="E41">
        <v>477.99900000000002</v>
      </c>
      <c r="F41">
        <v>1040.001</v>
      </c>
      <c r="G41">
        <v>1040.001</v>
      </c>
    </row>
    <row r="42" spans="2:7" x14ac:dyDescent="0.3">
      <c r="B42" s="14">
        <v>2014</v>
      </c>
      <c r="C42" s="12">
        <v>40</v>
      </c>
      <c r="D42" s="12">
        <v>819</v>
      </c>
      <c r="E42">
        <v>475.67600000000004</v>
      </c>
      <c r="F42">
        <v>343.32399999999996</v>
      </c>
      <c r="G42">
        <v>343.32399999999996</v>
      </c>
    </row>
    <row r="43" spans="2:7" x14ac:dyDescent="0.3">
      <c r="B43" s="14">
        <v>2014</v>
      </c>
      <c r="C43" s="12">
        <v>41</v>
      </c>
      <c r="D43" s="12">
        <v>567</v>
      </c>
      <c r="E43">
        <v>473.53779999999995</v>
      </c>
      <c r="F43">
        <v>93.462200000000053</v>
      </c>
      <c r="G43">
        <v>93.462200000000053</v>
      </c>
    </row>
    <row r="44" spans="2:7" x14ac:dyDescent="0.3">
      <c r="B44" s="14">
        <v>2014</v>
      </c>
      <c r="C44" s="12">
        <v>42</v>
      </c>
      <c r="D44" s="12">
        <v>584</v>
      </c>
      <c r="E44">
        <v>471.58439999999996</v>
      </c>
      <c r="F44">
        <v>112.41560000000004</v>
      </c>
      <c r="G44">
        <v>112.41560000000004</v>
      </c>
    </row>
    <row r="45" spans="2:7" x14ac:dyDescent="0.3">
      <c r="B45" s="14">
        <v>2014</v>
      </c>
      <c r="C45" s="12">
        <v>43</v>
      </c>
      <c r="D45" s="12">
        <v>569</v>
      </c>
      <c r="E45">
        <v>469.81580000000002</v>
      </c>
      <c r="F45">
        <v>99.184199999999976</v>
      </c>
      <c r="G45">
        <v>99.184199999999976</v>
      </c>
    </row>
    <row r="46" spans="2:7" x14ac:dyDescent="0.3">
      <c r="B46" s="14">
        <v>2014</v>
      </c>
      <c r="C46" s="12">
        <v>44</v>
      </c>
      <c r="D46" s="12">
        <v>663</v>
      </c>
      <c r="E46">
        <v>468.23199999999997</v>
      </c>
      <c r="F46">
        <v>194.76800000000003</v>
      </c>
      <c r="G46">
        <v>194.76800000000003</v>
      </c>
    </row>
    <row r="47" spans="2:7" x14ac:dyDescent="0.3">
      <c r="B47" s="14">
        <v>2014</v>
      </c>
      <c r="C47" s="12">
        <v>45</v>
      </c>
      <c r="D47" s="12">
        <v>902</v>
      </c>
      <c r="E47">
        <v>466.83299999999997</v>
      </c>
      <c r="F47">
        <v>435.16700000000003</v>
      </c>
      <c r="G47">
        <v>435.16700000000003</v>
      </c>
    </row>
    <row r="48" spans="2:7" x14ac:dyDescent="0.3">
      <c r="B48" s="14">
        <v>2014</v>
      </c>
      <c r="C48" s="12">
        <v>46</v>
      </c>
      <c r="D48" s="12">
        <v>389</v>
      </c>
      <c r="E48">
        <v>465.61879999999996</v>
      </c>
      <c r="F48">
        <v>-76.618799999999965</v>
      </c>
      <c r="G48">
        <v>76.618799999999965</v>
      </c>
    </row>
    <row r="49" spans="2:7" x14ac:dyDescent="0.3">
      <c r="B49" s="14">
        <v>2014</v>
      </c>
      <c r="C49" s="12">
        <v>47</v>
      </c>
      <c r="D49" s="12">
        <v>14</v>
      </c>
      <c r="E49">
        <v>464.58939999999996</v>
      </c>
      <c r="F49">
        <v>-450.58939999999996</v>
      </c>
      <c r="G49">
        <v>450.58939999999996</v>
      </c>
    </row>
    <row r="50" spans="2:7" x14ac:dyDescent="0.3">
      <c r="B50" s="14">
        <v>2014</v>
      </c>
      <c r="C50" s="12">
        <v>48</v>
      </c>
      <c r="D50" s="12">
        <v>2</v>
      </c>
      <c r="E50">
        <v>463.74479999999994</v>
      </c>
      <c r="F50">
        <v>-461.74479999999994</v>
      </c>
      <c r="G50">
        <v>461.74479999999994</v>
      </c>
    </row>
    <row r="51" spans="2:7" x14ac:dyDescent="0.3">
      <c r="B51" s="14">
        <v>2014</v>
      </c>
      <c r="C51" s="12">
        <v>49</v>
      </c>
      <c r="D51" s="12">
        <v>0</v>
      </c>
      <c r="E51">
        <v>463.08499999999998</v>
      </c>
      <c r="F51">
        <v>-463.08499999999998</v>
      </c>
      <c r="G51">
        <v>463.08499999999998</v>
      </c>
    </row>
    <row r="52" spans="2:7" x14ac:dyDescent="0.3">
      <c r="B52" s="14">
        <v>2014</v>
      </c>
      <c r="C52" s="12">
        <v>50</v>
      </c>
      <c r="D52" s="12">
        <v>0</v>
      </c>
      <c r="E52">
        <v>462.61</v>
      </c>
      <c r="F52">
        <v>-462.61</v>
      </c>
      <c r="G52">
        <v>462.61</v>
      </c>
    </row>
    <row r="53" spans="2:7" x14ac:dyDescent="0.3">
      <c r="B53" s="14">
        <v>2014</v>
      </c>
      <c r="C53" s="12">
        <v>51</v>
      </c>
      <c r="D53" s="12">
        <v>628</v>
      </c>
      <c r="E53">
        <v>462.31979999999999</v>
      </c>
      <c r="F53">
        <v>165.68020000000001</v>
      </c>
      <c r="G53">
        <v>165.68020000000001</v>
      </c>
    </row>
    <row r="54" spans="2:7" x14ac:dyDescent="0.3">
      <c r="B54" s="14">
        <v>2014</v>
      </c>
      <c r="C54" s="12">
        <v>52</v>
      </c>
      <c r="D54" s="12">
        <v>212</v>
      </c>
      <c r="E54">
        <v>462.21439999999996</v>
      </c>
      <c r="F54">
        <v>-250.21439999999996</v>
      </c>
      <c r="G54">
        <v>250.21439999999996</v>
      </c>
    </row>
    <row r="55" spans="2:7" x14ac:dyDescent="0.3">
      <c r="B55" s="14">
        <v>2014</v>
      </c>
      <c r="C55" s="12">
        <v>53</v>
      </c>
      <c r="D55" s="12">
        <v>170</v>
      </c>
      <c r="E55">
        <v>462.29379999999998</v>
      </c>
      <c r="F55">
        <v>-292.29379999999998</v>
      </c>
      <c r="G55">
        <v>292.29379999999998</v>
      </c>
    </row>
    <row r="56" spans="2:7" x14ac:dyDescent="0.3">
      <c r="B56" s="14">
        <v>2015</v>
      </c>
      <c r="C56" s="12">
        <v>1</v>
      </c>
      <c r="D56" s="12">
        <v>137</v>
      </c>
      <c r="E56">
        <v>703.20979999999997</v>
      </c>
      <c r="F56">
        <v>-566.20979999999997</v>
      </c>
      <c r="G56">
        <v>566.20979999999997</v>
      </c>
    </row>
    <row r="57" spans="2:7" x14ac:dyDescent="0.3">
      <c r="B57" s="14">
        <v>2015</v>
      </c>
      <c r="C57" s="12">
        <v>2</v>
      </c>
      <c r="D57" s="12">
        <v>584</v>
      </c>
      <c r="E57">
        <v>693.86440000000005</v>
      </c>
      <c r="F57">
        <v>-109.86440000000005</v>
      </c>
      <c r="G57">
        <v>109.86440000000005</v>
      </c>
    </row>
    <row r="58" spans="2:7" x14ac:dyDescent="0.3">
      <c r="B58" s="14">
        <v>2015</v>
      </c>
      <c r="C58" s="12">
        <v>3</v>
      </c>
      <c r="D58" s="12">
        <v>532</v>
      </c>
      <c r="E58">
        <v>684.7038</v>
      </c>
      <c r="F58">
        <v>-152.7038</v>
      </c>
      <c r="G58">
        <v>152.7038</v>
      </c>
    </row>
    <row r="59" spans="2:7" x14ac:dyDescent="0.3">
      <c r="B59" s="14">
        <v>2015</v>
      </c>
      <c r="C59" s="12">
        <v>4</v>
      </c>
      <c r="D59" s="12">
        <v>437</v>
      </c>
      <c r="E59">
        <v>675.72800000000007</v>
      </c>
      <c r="F59">
        <v>-238.72800000000007</v>
      </c>
      <c r="G59">
        <v>238.72800000000007</v>
      </c>
    </row>
    <row r="60" spans="2:7" x14ac:dyDescent="0.3">
      <c r="B60" s="14">
        <v>2015</v>
      </c>
      <c r="C60" s="12">
        <v>5</v>
      </c>
      <c r="D60" s="12">
        <v>777</v>
      </c>
      <c r="E60">
        <v>666.93700000000001</v>
      </c>
      <c r="F60">
        <v>110.06299999999999</v>
      </c>
      <c r="G60">
        <v>110.06299999999999</v>
      </c>
    </row>
    <row r="61" spans="2:7" x14ac:dyDescent="0.3">
      <c r="B61" s="14">
        <v>2015</v>
      </c>
      <c r="C61" s="12">
        <v>6</v>
      </c>
      <c r="D61" s="12">
        <v>802</v>
      </c>
      <c r="E61">
        <v>658.33079999999995</v>
      </c>
      <c r="F61">
        <v>143.66920000000005</v>
      </c>
      <c r="G61">
        <v>143.66920000000005</v>
      </c>
    </row>
    <row r="62" spans="2:7" x14ac:dyDescent="0.3">
      <c r="B62" s="14">
        <v>2015</v>
      </c>
      <c r="C62" s="12">
        <v>7</v>
      </c>
      <c r="D62" s="12">
        <v>480</v>
      </c>
      <c r="E62">
        <v>649.90940000000001</v>
      </c>
      <c r="F62">
        <v>-169.90940000000001</v>
      </c>
      <c r="G62">
        <v>169.90940000000001</v>
      </c>
    </row>
    <row r="63" spans="2:7" x14ac:dyDescent="0.3">
      <c r="B63" s="14">
        <v>2015</v>
      </c>
      <c r="C63" s="12">
        <v>8</v>
      </c>
      <c r="D63" s="12">
        <v>321</v>
      </c>
      <c r="E63">
        <v>641.67280000000005</v>
      </c>
      <c r="F63">
        <v>-320.67280000000005</v>
      </c>
      <c r="G63">
        <v>320.67280000000005</v>
      </c>
    </row>
    <row r="64" spans="2:7" x14ac:dyDescent="0.3">
      <c r="B64" s="14">
        <v>2015</v>
      </c>
      <c r="C64" s="12">
        <v>9</v>
      </c>
      <c r="D64" s="12">
        <v>317</v>
      </c>
      <c r="E64">
        <v>633.62099999999998</v>
      </c>
      <c r="F64">
        <v>-316.62099999999998</v>
      </c>
      <c r="G64">
        <v>316.62099999999998</v>
      </c>
    </row>
    <row r="65" spans="2:7" x14ac:dyDescent="0.3">
      <c r="B65" s="14">
        <v>2015</v>
      </c>
      <c r="C65" s="12">
        <v>10</v>
      </c>
      <c r="D65" s="12">
        <v>345</v>
      </c>
      <c r="E65">
        <v>625.75400000000002</v>
      </c>
      <c r="F65">
        <v>-280.75400000000002</v>
      </c>
      <c r="G65">
        <v>280.75400000000002</v>
      </c>
    </row>
    <row r="66" spans="2:7" x14ac:dyDescent="0.3">
      <c r="B66" s="14">
        <v>2015</v>
      </c>
      <c r="C66" s="12">
        <v>11</v>
      </c>
      <c r="D66" s="12">
        <v>793</v>
      </c>
      <c r="E66">
        <v>618.07179999999994</v>
      </c>
      <c r="F66">
        <v>174.92820000000006</v>
      </c>
      <c r="G66">
        <v>174.92820000000006</v>
      </c>
    </row>
    <row r="67" spans="2:7" x14ac:dyDescent="0.3">
      <c r="B67" s="14">
        <v>2015</v>
      </c>
      <c r="C67" s="12">
        <v>12</v>
      </c>
      <c r="D67" s="12">
        <v>1484</v>
      </c>
      <c r="E67">
        <v>610.57439999999997</v>
      </c>
      <c r="F67">
        <v>873.42560000000003</v>
      </c>
      <c r="G67">
        <v>873.42560000000003</v>
      </c>
    </row>
    <row r="68" spans="2:7" x14ac:dyDescent="0.3">
      <c r="B68" s="14">
        <v>2015</v>
      </c>
      <c r="C68" s="12">
        <v>13</v>
      </c>
      <c r="D68" s="12">
        <v>679</v>
      </c>
      <c r="E68">
        <v>603.26179999999999</v>
      </c>
      <c r="F68">
        <v>75.738200000000006</v>
      </c>
      <c r="G68">
        <v>75.738200000000006</v>
      </c>
    </row>
    <row r="69" spans="2:7" x14ac:dyDescent="0.3">
      <c r="B69" s="14">
        <v>2015</v>
      </c>
      <c r="C69" s="12">
        <v>14</v>
      </c>
      <c r="D69" s="12">
        <v>327</v>
      </c>
      <c r="E69">
        <v>596.13400000000001</v>
      </c>
      <c r="F69">
        <v>-269.13400000000001</v>
      </c>
      <c r="G69">
        <v>269.13400000000001</v>
      </c>
    </row>
    <row r="70" spans="2:7" x14ac:dyDescent="0.3">
      <c r="B70" s="14">
        <v>2015</v>
      </c>
      <c r="C70" s="12">
        <v>15</v>
      </c>
      <c r="D70" s="12">
        <v>250</v>
      </c>
      <c r="E70">
        <v>589.19100000000003</v>
      </c>
      <c r="F70">
        <v>-339.19100000000003</v>
      </c>
      <c r="G70">
        <v>339.19100000000003</v>
      </c>
    </row>
    <row r="71" spans="2:7" x14ac:dyDescent="0.3">
      <c r="B71" s="14">
        <v>2015</v>
      </c>
      <c r="C71" s="12">
        <v>16</v>
      </c>
      <c r="D71" s="12">
        <v>425</v>
      </c>
      <c r="E71">
        <v>582.43280000000004</v>
      </c>
      <c r="F71">
        <v>-157.43280000000004</v>
      </c>
      <c r="G71">
        <v>157.43280000000004</v>
      </c>
    </row>
    <row r="72" spans="2:7" x14ac:dyDescent="0.3">
      <c r="B72" s="14">
        <v>2015</v>
      </c>
      <c r="C72" s="12">
        <v>17</v>
      </c>
      <c r="D72" s="12">
        <v>756</v>
      </c>
      <c r="E72">
        <v>575.85940000000005</v>
      </c>
      <c r="F72">
        <v>180.14059999999995</v>
      </c>
      <c r="G72">
        <v>180.14059999999995</v>
      </c>
    </row>
    <row r="73" spans="2:7" x14ac:dyDescent="0.3">
      <c r="B73" s="14">
        <v>2015</v>
      </c>
      <c r="C73" s="12">
        <v>18</v>
      </c>
      <c r="D73" s="12">
        <v>937</v>
      </c>
      <c r="E73">
        <v>569.47080000000005</v>
      </c>
      <c r="F73">
        <v>367.52919999999995</v>
      </c>
      <c r="G73">
        <v>367.52919999999995</v>
      </c>
    </row>
    <row r="74" spans="2:7" x14ac:dyDescent="0.3">
      <c r="B74" s="14">
        <v>2015</v>
      </c>
      <c r="C74" s="12">
        <v>19</v>
      </c>
      <c r="D74" s="12">
        <v>154</v>
      </c>
      <c r="E74">
        <v>563.26700000000005</v>
      </c>
      <c r="F74">
        <v>-409.26700000000005</v>
      </c>
      <c r="G74">
        <v>409.26700000000005</v>
      </c>
    </row>
    <row r="75" spans="2:7" x14ac:dyDescent="0.3">
      <c r="B75" s="14">
        <v>2015</v>
      </c>
      <c r="C75" s="12">
        <v>20</v>
      </c>
      <c r="D75" s="12">
        <v>5</v>
      </c>
      <c r="E75">
        <v>557.24800000000005</v>
      </c>
      <c r="F75">
        <v>-552.24800000000005</v>
      </c>
      <c r="G75">
        <v>552.24800000000005</v>
      </c>
    </row>
    <row r="76" spans="2:7" x14ac:dyDescent="0.3">
      <c r="B76" s="14">
        <v>2015</v>
      </c>
      <c r="C76" s="12">
        <v>21</v>
      </c>
      <c r="D76" s="12">
        <v>1</v>
      </c>
      <c r="E76">
        <v>551.41380000000004</v>
      </c>
      <c r="F76">
        <v>-550.41380000000004</v>
      </c>
      <c r="G76">
        <v>550.41380000000004</v>
      </c>
    </row>
    <row r="77" spans="2:7" x14ac:dyDescent="0.3">
      <c r="B77" s="14">
        <v>2015</v>
      </c>
      <c r="C77" s="12">
        <v>22</v>
      </c>
      <c r="D77" s="12">
        <v>0</v>
      </c>
      <c r="E77">
        <v>545.76440000000002</v>
      </c>
      <c r="F77">
        <v>-545.76440000000002</v>
      </c>
      <c r="G77">
        <v>545.76440000000002</v>
      </c>
    </row>
    <row r="78" spans="2:7" x14ac:dyDescent="0.3">
      <c r="B78" s="14">
        <v>2015</v>
      </c>
      <c r="C78" s="12">
        <v>23</v>
      </c>
      <c r="D78" s="12">
        <v>369</v>
      </c>
      <c r="E78">
        <v>540.2998</v>
      </c>
      <c r="F78">
        <v>-171.2998</v>
      </c>
      <c r="G78">
        <v>171.2998</v>
      </c>
    </row>
    <row r="79" spans="2:7" x14ac:dyDescent="0.3">
      <c r="B79" s="14">
        <v>2015</v>
      </c>
      <c r="C79" s="12">
        <v>24</v>
      </c>
      <c r="D79" s="12">
        <v>980</v>
      </c>
      <c r="E79">
        <v>535.02</v>
      </c>
      <c r="F79">
        <v>444.98</v>
      </c>
      <c r="G79">
        <v>444.98</v>
      </c>
    </row>
    <row r="80" spans="2:7" x14ac:dyDescent="0.3">
      <c r="B80" s="14">
        <v>2015</v>
      </c>
      <c r="C80" s="12">
        <v>25</v>
      </c>
      <c r="D80" s="12">
        <v>669</v>
      </c>
      <c r="E80">
        <v>529.92499999999995</v>
      </c>
      <c r="F80">
        <v>139.07500000000005</v>
      </c>
      <c r="G80">
        <v>139.07500000000005</v>
      </c>
    </row>
    <row r="81" spans="2:7" x14ac:dyDescent="0.3">
      <c r="B81" s="14">
        <v>2015</v>
      </c>
      <c r="C81" s="12">
        <v>26</v>
      </c>
      <c r="D81" s="12">
        <v>589</v>
      </c>
      <c r="E81">
        <v>525.01480000000004</v>
      </c>
      <c r="F81">
        <v>63.985199999999963</v>
      </c>
      <c r="G81">
        <v>63.985199999999963</v>
      </c>
    </row>
    <row r="82" spans="2:7" x14ac:dyDescent="0.3">
      <c r="B82" s="14">
        <v>2015</v>
      </c>
      <c r="C82" s="12">
        <v>27</v>
      </c>
      <c r="D82" s="12">
        <v>912</v>
      </c>
      <c r="E82">
        <v>520.2894</v>
      </c>
      <c r="F82">
        <v>391.7106</v>
      </c>
      <c r="G82">
        <v>391.7106</v>
      </c>
    </row>
    <row r="83" spans="2:7" x14ac:dyDescent="0.3">
      <c r="B83" s="14">
        <v>2015</v>
      </c>
      <c r="C83" s="12">
        <v>28</v>
      </c>
      <c r="D83" s="12">
        <v>836</v>
      </c>
      <c r="E83">
        <v>515.74880000000007</v>
      </c>
      <c r="F83">
        <v>320.25119999999993</v>
      </c>
      <c r="G83">
        <v>320.25119999999993</v>
      </c>
    </row>
    <row r="84" spans="2:7" x14ac:dyDescent="0.3">
      <c r="B84" s="14">
        <v>2015</v>
      </c>
      <c r="C84" s="12">
        <v>29</v>
      </c>
      <c r="D84" s="12">
        <v>543</v>
      </c>
      <c r="E84">
        <v>511.39299999999997</v>
      </c>
      <c r="F84">
        <v>31.607000000000028</v>
      </c>
      <c r="G84">
        <v>31.607000000000028</v>
      </c>
    </row>
    <row r="85" spans="2:7" x14ac:dyDescent="0.3">
      <c r="B85" s="14">
        <v>2015</v>
      </c>
      <c r="C85" s="12">
        <v>30</v>
      </c>
      <c r="D85" s="12">
        <v>534</v>
      </c>
      <c r="E85">
        <v>507.22199999999998</v>
      </c>
      <c r="F85">
        <v>26.77800000000002</v>
      </c>
      <c r="G85">
        <v>26.77800000000002</v>
      </c>
    </row>
    <row r="86" spans="2:7" x14ac:dyDescent="0.3">
      <c r="B86" s="14">
        <v>2015</v>
      </c>
      <c r="C86" s="12">
        <v>31</v>
      </c>
      <c r="D86" s="12">
        <v>787</v>
      </c>
      <c r="E86">
        <v>503.23579999999998</v>
      </c>
      <c r="F86">
        <v>283.76420000000002</v>
      </c>
      <c r="G86">
        <v>283.76420000000002</v>
      </c>
    </row>
    <row r="87" spans="2:7" x14ac:dyDescent="0.3">
      <c r="B87" s="14">
        <v>2015</v>
      </c>
      <c r="C87" s="12">
        <v>32</v>
      </c>
      <c r="D87" s="12">
        <v>920</v>
      </c>
      <c r="E87">
        <v>499.43439999999998</v>
      </c>
      <c r="F87">
        <v>420.56560000000002</v>
      </c>
      <c r="G87">
        <v>420.56560000000002</v>
      </c>
    </row>
    <row r="88" spans="2:7" x14ac:dyDescent="0.3">
      <c r="B88" s="14">
        <v>2015</v>
      </c>
      <c r="C88" s="12">
        <v>33</v>
      </c>
      <c r="D88" s="12">
        <v>464</v>
      </c>
      <c r="E88">
        <v>495.81780000000003</v>
      </c>
      <c r="F88">
        <v>-31.817800000000034</v>
      </c>
      <c r="G88">
        <v>31.817800000000034</v>
      </c>
    </row>
    <row r="89" spans="2:7" x14ac:dyDescent="0.3">
      <c r="B89" s="14">
        <v>2015</v>
      </c>
      <c r="C89" s="12">
        <v>34</v>
      </c>
      <c r="D89" s="12">
        <v>371</v>
      </c>
      <c r="E89">
        <v>492.38599999999997</v>
      </c>
      <c r="F89">
        <v>-121.38599999999997</v>
      </c>
      <c r="G89">
        <v>121.38599999999997</v>
      </c>
    </row>
    <row r="90" spans="2:7" x14ac:dyDescent="0.3">
      <c r="B90" s="14">
        <v>2015</v>
      </c>
      <c r="C90" s="12">
        <v>35</v>
      </c>
      <c r="D90" s="12">
        <v>477</v>
      </c>
      <c r="E90">
        <v>489.13900000000001</v>
      </c>
      <c r="F90">
        <v>-12.13900000000001</v>
      </c>
      <c r="G90">
        <v>12.13900000000001</v>
      </c>
    </row>
    <row r="91" spans="2:7" x14ac:dyDescent="0.3">
      <c r="B91" s="14">
        <v>2015</v>
      </c>
      <c r="C91" s="12">
        <v>36</v>
      </c>
      <c r="D91" s="12">
        <v>791</v>
      </c>
      <c r="E91">
        <v>486.07679999999999</v>
      </c>
      <c r="F91">
        <v>304.92320000000001</v>
      </c>
      <c r="G91">
        <v>304.92320000000001</v>
      </c>
    </row>
    <row r="92" spans="2:7" x14ac:dyDescent="0.3">
      <c r="B92" s="14">
        <v>2015</v>
      </c>
      <c r="C92" s="12">
        <v>37</v>
      </c>
      <c r="D92" s="12">
        <v>910</v>
      </c>
      <c r="E92">
        <v>483.19939999999997</v>
      </c>
      <c r="F92">
        <v>426.80060000000003</v>
      </c>
      <c r="G92">
        <v>426.80060000000003</v>
      </c>
    </row>
    <row r="93" spans="2:7" x14ac:dyDescent="0.3">
      <c r="B93" s="14">
        <v>2015</v>
      </c>
      <c r="C93" s="12">
        <v>38</v>
      </c>
      <c r="D93" s="12">
        <v>585</v>
      </c>
      <c r="E93">
        <v>480.5068</v>
      </c>
      <c r="F93">
        <v>104.4932</v>
      </c>
      <c r="G93">
        <v>104.4932</v>
      </c>
    </row>
    <row r="94" spans="2:7" x14ac:dyDescent="0.3">
      <c r="B94" s="14">
        <v>2015</v>
      </c>
      <c r="C94" s="12">
        <v>39</v>
      </c>
      <c r="D94" s="12">
        <v>226</v>
      </c>
      <c r="E94">
        <v>477.99900000000002</v>
      </c>
      <c r="F94">
        <v>-251.99900000000002</v>
      </c>
      <c r="G94">
        <v>251.99900000000002</v>
      </c>
    </row>
    <row r="95" spans="2:7" x14ac:dyDescent="0.3">
      <c r="B95" s="14">
        <v>2015</v>
      </c>
      <c r="C95" s="12">
        <v>40</v>
      </c>
      <c r="D95" s="12">
        <v>932</v>
      </c>
      <c r="E95">
        <v>475.67600000000004</v>
      </c>
      <c r="F95">
        <v>456.32399999999996</v>
      </c>
      <c r="G95">
        <v>456.32399999999996</v>
      </c>
    </row>
    <row r="96" spans="2:7" x14ac:dyDescent="0.3">
      <c r="B96" s="14">
        <v>2015</v>
      </c>
      <c r="C96" s="12">
        <v>41</v>
      </c>
      <c r="D96" s="12">
        <v>355</v>
      </c>
      <c r="E96">
        <v>473.53779999999995</v>
      </c>
      <c r="F96">
        <v>-118.53779999999995</v>
      </c>
      <c r="G96">
        <v>118.53779999999995</v>
      </c>
    </row>
    <row r="97" spans="2:7" x14ac:dyDescent="0.3">
      <c r="B97" s="14">
        <v>2015</v>
      </c>
      <c r="C97" s="12">
        <v>42</v>
      </c>
      <c r="D97" s="12">
        <v>764</v>
      </c>
      <c r="E97">
        <v>471.58439999999996</v>
      </c>
      <c r="F97">
        <v>292.41560000000004</v>
      </c>
      <c r="G97">
        <v>292.41560000000004</v>
      </c>
    </row>
    <row r="98" spans="2:7" x14ac:dyDescent="0.3">
      <c r="B98" s="14">
        <v>2015</v>
      </c>
      <c r="C98" s="12">
        <v>43</v>
      </c>
      <c r="D98" s="12">
        <v>980</v>
      </c>
      <c r="E98">
        <v>469.81580000000002</v>
      </c>
      <c r="F98">
        <v>510.18419999999998</v>
      </c>
      <c r="G98">
        <v>510.18419999999998</v>
      </c>
    </row>
    <row r="99" spans="2:7" x14ac:dyDescent="0.3">
      <c r="B99" s="14">
        <v>2015</v>
      </c>
      <c r="C99" s="12">
        <v>44</v>
      </c>
      <c r="D99" s="12">
        <v>1236</v>
      </c>
      <c r="E99">
        <v>468.23199999999997</v>
      </c>
      <c r="F99">
        <v>767.76800000000003</v>
      </c>
      <c r="G99">
        <v>767.76800000000003</v>
      </c>
    </row>
    <row r="100" spans="2:7" x14ac:dyDescent="0.3">
      <c r="B100" s="14">
        <v>2015</v>
      </c>
      <c r="C100" s="12">
        <v>45</v>
      </c>
      <c r="D100" s="12">
        <v>1004</v>
      </c>
      <c r="E100">
        <v>466.83299999999997</v>
      </c>
      <c r="F100">
        <v>537.16700000000003</v>
      </c>
      <c r="G100">
        <v>537.16700000000003</v>
      </c>
    </row>
    <row r="101" spans="2:7" x14ac:dyDescent="0.3">
      <c r="B101" s="14">
        <v>2015</v>
      </c>
      <c r="C101" s="12">
        <v>46</v>
      </c>
      <c r="D101" s="12">
        <v>789</v>
      </c>
      <c r="E101">
        <v>465.61879999999996</v>
      </c>
      <c r="F101">
        <v>323.38120000000004</v>
      </c>
      <c r="G101">
        <v>323.38120000000004</v>
      </c>
    </row>
    <row r="102" spans="2:7" x14ac:dyDescent="0.3">
      <c r="B102" s="14">
        <v>2015</v>
      </c>
      <c r="C102" s="12">
        <v>47</v>
      </c>
      <c r="D102" s="12">
        <v>855</v>
      </c>
      <c r="E102">
        <v>464.58939999999996</v>
      </c>
      <c r="F102">
        <v>390.41060000000004</v>
      </c>
      <c r="G102">
        <v>390.41060000000004</v>
      </c>
    </row>
    <row r="103" spans="2:7" x14ac:dyDescent="0.3">
      <c r="B103" s="14">
        <v>2015</v>
      </c>
      <c r="C103" s="12">
        <v>48</v>
      </c>
      <c r="D103" s="12">
        <v>541</v>
      </c>
      <c r="E103">
        <v>463.74479999999994</v>
      </c>
      <c r="F103">
        <v>77.255200000000059</v>
      </c>
      <c r="G103">
        <v>77.255200000000059</v>
      </c>
    </row>
    <row r="104" spans="2:7" x14ac:dyDescent="0.3">
      <c r="B104" s="14">
        <v>2015</v>
      </c>
      <c r="C104" s="12">
        <v>49</v>
      </c>
      <c r="D104" s="12">
        <v>341</v>
      </c>
      <c r="E104">
        <v>463.08499999999998</v>
      </c>
      <c r="F104">
        <v>-122.08499999999998</v>
      </c>
      <c r="G104">
        <v>122.08499999999998</v>
      </c>
    </row>
    <row r="105" spans="2:7" x14ac:dyDescent="0.3">
      <c r="B105" s="14">
        <v>2015</v>
      </c>
      <c r="C105" s="12">
        <v>50</v>
      </c>
      <c r="D105" s="12">
        <v>544</v>
      </c>
      <c r="E105">
        <v>462.61</v>
      </c>
      <c r="F105">
        <v>81.389999999999986</v>
      </c>
      <c r="G105">
        <v>81.389999999999986</v>
      </c>
    </row>
    <row r="106" spans="2:7" x14ac:dyDescent="0.3">
      <c r="B106" s="14">
        <v>2015</v>
      </c>
      <c r="C106" s="12">
        <v>51</v>
      </c>
      <c r="D106" s="12">
        <v>1120</v>
      </c>
      <c r="E106">
        <v>462.31979999999999</v>
      </c>
      <c r="F106">
        <v>657.68020000000001</v>
      </c>
      <c r="G106">
        <v>657.68020000000001</v>
      </c>
    </row>
    <row r="107" spans="2:7" x14ac:dyDescent="0.3">
      <c r="B107" s="14">
        <v>2015</v>
      </c>
      <c r="C107" s="12">
        <v>52</v>
      </c>
      <c r="D107" s="12">
        <v>1722</v>
      </c>
      <c r="E107">
        <v>462.21439999999996</v>
      </c>
      <c r="F107">
        <v>1259.7856000000002</v>
      </c>
      <c r="G107">
        <v>1259.7856000000002</v>
      </c>
    </row>
    <row r="108" spans="2:7" x14ac:dyDescent="0.3">
      <c r="B108" s="14">
        <v>2015</v>
      </c>
      <c r="C108" s="12">
        <v>53</v>
      </c>
      <c r="D108" s="12">
        <v>216</v>
      </c>
      <c r="E108">
        <v>462.29379999999998</v>
      </c>
      <c r="F108">
        <v>-246.29379999999998</v>
      </c>
      <c r="G108">
        <v>246.29379999999998</v>
      </c>
    </row>
    <row r="109" spans="2:7" x14ac:dyDescent="0.3">
      <c r="B109" s="14">
        <v>2016</v>
      </c>
      <c r="C109" s="12">
        <v>1</v>
      </c>
      <c r="D109" s="12">
        <v>3</v>
      </c>
      <c r="E109" s="13">
        <v>703.20979999999997</v>
      </c>
      <c r="F109">
        <v>-700.20979999999997</v>
      </c>
      <c r="G109">
        <v>700.20979999999997</v>
      </c>
    </row>
    <row r="110" spans="2:7" x14ac:dyDescent="0.3">
      <c r="B110" s="14">
        <v>2016</v>
      </c>
      <c r="C110" s="12">
        <v>2</v>
      </c>
      <c r="D110" s="12">
        <v>8</v>
      </c>
      <c r="E110" s="13">
        <v>693.86440000000005</v>
      </c>
      <c r="F110">
        <v>-685.86440000000005</v>
      </c>
      <c r="G110">
        <v>685.86440000000005</v>
      </c>
    </row>
    <row r="111" spans="2:7" x14ac:dyDescent="0.3">
      <c r="B111" s="14">
        <v>2016</v>
      </c>
      <c r="C111" s="12">
        <v>3</v>
      </c>
      <c r="D111" s="12">
        <v>477</v>
      </c>
      <c r="E111" s="13">
        <v>684.7038</v>
      </c>
      <c r="F111">
        <v>-207.7038</v>
      </c>
      <c r="G111">
        <v>207.7038</v>
      </c>
    </row>
    <row r="112" spans="2:7" x14ac:dyDescent="0.3">
      <c r="B112" s="14">
        <v>2016</v>
      </c>
      <c r="C112" s="12">
        <v>4</v>
      </c>
      <c r="D112" s="12">
        <v>428</v>
      </c>
      <c r="E112" s="13">
        <v>675.72800000000007</v>
      </c>
      <c r="F112">
        <v>-247.72800000000007</v>
      </c>
      <c r="G112">
        <v>247.72800000000007</v>
      </c>
    </row>
    <row r="113" spans="2:7" x14ac:dyDescent="0.3">
      <c r="B113" s="14">
        <v>2016</v>
      </c>
      <c r="C113" s="12">
        <v>5</v>
      </c>
      <c r="D113" s="12">
        <v>1230</v>
      </c>
      <c r="E113" s="13">
        <v>666.93700000000001</v>
      </c>
      <c r="F113">
        <v>563.06299999999999</v>
      </c>
      <c r="G113">
        <v>563.06299999999999</v>
      </c>
    </row>
    <row r="114" spans="2:7" x14ac:dyDescent="0.3">
      <c r="B114" s="14">
        <v>2016</v>
      </c>
      <c r="C114" s="12">
        <v>6</v>
      </c>
      <c r="D114" s="12">
        <v>1050</v>
      </c>
      <c r="E114" s="13">
        <v>658.33079999999995</v>
      </c>
      <c r="F114">
        <v>391.66920000000005</v>
      </c>
      <c r="G114">
        <v>391.66920000000005</v>
      </c>
    </row>
    <row r="115" spans="2:7" x14ac:dyDescent="0.3">
      <c r="B115" s="14">
        <v>2016</v>
      </c>
      <c r="C115" s="12">
        <v>7</v>
      </c>
      <c r="D115" s="12">
        <v>785</v>
      </c>
      <c r="E115" s="13">
        <v>649.90940000000001</v>
      </c>
      <c r="F115">
        <v>135.09059999999999</v>
      </c>
      <c r="G115">
        <v>135.09059999999999</v>
      </c>
    </row>
    <row r="116" spans="2:7" x14ac:dyDescent="0.3">
      <c r="B116" s="14">
        <v>2016</v>
      </c>
      <c r="C116" s="12">
        <v>8</v>
      </c>
      <c r="D116" s="12">
        <v>392</v>
      </c>
      <c r="E116" s="13">
        <v>641.67280000000005</v>
      </c>
      <c r="F116">
        <v>-249.67280000000005</v>
      </c>
      <c r="G116">
        <v>249.67280000000005</v>
      </c>
    </row>
    <row r="117" spans="2:7" x14ac:dyDescent="0.3">
      <c r="B117" s="14">
        <v>2016</v>
      </c>
      <c r="C117" s="12">
        <v>9</v>
      </c>
      <c r="D117" s="12">
        <v>615</v>
      </c>
      <c r="E117" s="13">
        <v>633.62099999999998</v>
      </c>
      <c r="F117">
        <v>-18.620999999999981</v>
      </c>
      <c r="G117">
        <v>18.620999999999981</v>
      </c>
    </row>
    <row r="118" spans="2:7" x14ac:dyDescent="0.3">
      <c r="B118" s="14">
        <v>2016</v>
      </c>
      <c r="C118" s="12">
        <v>10</v>
      </c>
      <c r="D118" s="12">
        <v>660</v>
      </c>
      <c r="E118" s="13">
        <v>625.75400000000002</v>
      </c>
      <c r="F118">
        <v>34.245999999999981</v>
      </c>
      <c r="G118">
        <v>34.245999999999981</v>
      </c>
    </row>
    <row r="119" spans="2:7" x14ac:dyDescent="0.3">
      <c r="B119" s="14">
        <v>2016</v>
      </c>
      <c r="C119" s="12">
        <v>11</v>
      </c>
      <c r="D119" s="12">
        <v>435</v>
      </c>
      <c r="E119" s="13">
        <v>618.07179999999994</v>
      </c>
      <c r="F119">
        <v>-183.07179999999994</v>
      </c>
      <c r="G119">
        <v>183.07179999999994</v>
      </c>
    </row>
    <row r="120" spans="2:7" x14ac:dyDescent="0.3">
      <c r="B120" s="14">
        <v>2016</v>
      </c>
      <c r="C120" s="12">
        <v>12</v>
      </c>
      <c r="D120" s="12">
        <v>519</v>
      </c>
      <c r="E120" s="13">
        <v>610.57439999999997</v>
      </c>
      <c r="F120">
        <v>-91.574399999999969</v>
      </c>
      <c r="G120">
        <v>91.574399999999969</v>
      </c>
    </row>
    <row r="121" spans="2:7" x14ac:dyDescent="0.3">
      <c r="B121" s="14">
        <v>2016</v>
      </c>
      <c r="C121" s="12">
        <v>13</v>
      </c>
      <c r="D121" s="12">
        <v>658</v>
      </c>
      <c r="E121" s="13">
        <v>603.26179999999999</v>
      </c>
      <c r="F121">
        <v>54.738200000000006</v>
      </c>
      <c r="G121">
        <v>54.738200000000006</v>
      </c>
    </row>
    <row r="122" spans="2:7" x14ac:dyDescent="0.3">
      <c r="B122" s="14">
        <v>2016</v>
      </c>
      <c r="C122" s="12">
        <v>14</v>
      </c>
      <c r="D122" s="12">
        <v>367</v>
      </c>
      <c r="E122" s="13">
        <v>596.13400000000001</v>
      </c>
      <c r="F122">
        <v>-229.13400000000001</v>
      </c>
      <c r="G122">
        <v>229.13400000000001</v>
      </c>
    </row>
    <row r="123" spans="2:7" x14ac:dyDescent="0.3">
      <c r="B123" s="14">
        <v>2016</v>
      </c>
      <c r="C123" s="12">
        <v>15</v>
      </c>
      <c r="D123" s="12">
        <v>756</v>
      </c>
      <c r="E123" s="13">
        <v>589.19100000000003</v>
      </c>
      <c r="F123">
        <v>166.80899999999997</v>
      </c>
      <c r="G123">
        <v>166.80899999999997</v>
      </c>
    </row>
    <row r="124" spans="2:7" x14ac:dyDescent="0.3">
      <c r="B124" s="14">
        <v>2016</v>
      </c>
      <c r="C124" s="12">
        <v>16</v>
      </c>
      <c r="D124" s="12">
        <v>877</v>
      </c>
      <c r="E124" s="13">
        <v>582.43280000000004</v>
      </c>
      <c r="F124">
        <v>294.56719999999996</v>
      </c>
      <c r="G124">
        <v>294.56719999999996</v>
      </c>
    </row>
    <row r="125" spans="2:7" x14ac:dyDescent="0.3">
      <c r="B125" s="14">
        <v>2016</v>
      </c>
      <c r="C125" s="12">
        <v>17</v>
      </c>
      <c r="D125" s="12">
        <v>1316</v>
      </c>
      <c r="E125" s="13">
        <v>575.85940000000005</v>
      </c>
      <c r="F125">
        <v>740.14059999999995</v>
      </c>
      <c r="G125">
        <v>740.14059999999995</v>
      </c>
    </row>
    <row r="126" spans="2:7" x14ac:dyDescent="0.3">
      <c r="B126" s="14">
        <v>2016</v>
      </c>
      <c r="C126" s="12">
        <v>18</v>
      </c>
      <c r="D126" s="12">
        <v>928</v>
      </c>
      <c r="E126" s="13">
        <v>569.47080000000005</v>
      </c>
      <c r="F126">
        <v>358.52919999999995</v>
      </c>
      <c r="G126">
        <v>358.52919999999995</v>
      </c>
    </row>
    <row r="127" spans="2:7" x14ac:dyDescent="0.3">
      <c r="B127" s="14">
        <v>2016</v>
      </c>
      <c r="C127" s="12">
        <v>19</v>
      </c>
      <c r="D127" s="12">
        <v>1342</v>
      </c>
      <c r="E127" s="13">
        <v>563.26700000000005</v>
      </c>
      <c r="F127">
        <v>778.73299999999995</v>
      </c>
      <c r="G127">
        <v>778.73299999999995</v>
      </c>
    </row>
    <row r="128" spans="2:7" x14ac:dyDescent="0.3">
      <c r="B128" s="14">
        <v>2016</v>
      </c>
      <c r="C128" s="12">
        <v>20</v>
      </c>
      <c r="D128" s="12">
        <v>1116</v>
      </c>
      <c r="E128" s="13">
        <v>557.24800000000005</v>
      </c>
      <c r="F128">
        <v>558.75199999999995</v>
      </c>
      <c r="G128">
        <v>558.75199999999995</v>
      </c>
    </row>
    <row r="129" spans="2:7" x14ac:dyDescent="0.3">
      <c r="B129" s="14">
        <v>2016</v>
      </c>
      <c r="C129" s="12">
        <v>21</v>
      </c>
      <c r="D129" s="12">
        <v>500</v>
      </c>
      <c r="E129" s="13">
        <v>551.41380000000004</v>
      </c>
      <c r="F129">
        <v>-51.413800000000037</v>
      </c>
      <c r="G129">
        <v>51.413800000000037</v>
      </c>
    </row>
    <row r="130" spans="2:7" x14ac:dyDescent="0.3">
      <c r="B130" s="14">
        <v>2016</v>
      </c>
      <c r="C130" s="12">
        <v>22</v>
      </c>
      <c r="D130" s="12">
        <v>1211</v>
      </c>
      <c r="E130" s="13">
        <v>545.76440000000002</v>
      </c>
      <c r="F130">
        <v>665.23559999999998</v>
      </c>
      <c r="G130">
        <v>665.23559999999998</v>
      </c>
    </row>
    <row r="131" spans="2:7" x14ac:dyDescent="0.3">
      <c r="B131" s="14">
        <v>2016</v>
      </c>
      <c r="C131" s="12">
        <v>23</v>
      </c>
      <c r="D131" s="12">
        <v>1445</v>
      </c>
      <c r="E131" s="13">
        <v>540.2998</v>
      </c>
      <c r="F131">
        <v>904.7002</v>
      </c>
      <c r="G131">
        <v>904.7002</v>
      </c>
    </row>
    <row r="132" spans="2:7" x14ac:dyDescent="0.3">
      <c r="B132" s="14">
        <v>2016</v>
      </c>
      <c r="C132" s="12">
        <v>24</v>
      </c>
      <c r="D132" s="12">
        <v>1833</v>
      </c>
      <c r="E132" s="13">
        <v>535.02</v>
      </c>
      <c r="F132">
        <v>1297.98</v>
      </c>
      <c r="G132">
        <v>1297.98</v>
      </c>
    </row>
    <row r="133" spans="2:7" x14ac:dyDescent="0.3">
      <c r="B133" s="14">
        <v>2016</v>
      </c>
      <c r="C133" s="12">
        <v>25</v>
      </c>
      <c r="D133" s="12">
        <v>2077</v>
      </c>
      <c r="E133" s="13">
        <v>529.92499999999995</v>
      </c>
      <c r="F133">
        <v>1547.075</v>
      </c>
      <c r="G133">
        <v>1547.075</v>
      </c>
    </row>
    <row r="134" spans="2:7" x14ac:dyDescent="0.3">
      <c r="B134" s="14">
        <v>2016</v>
      </c>
      <c r="C134" s="12">
        <v>26</v>
      </c>
      <c r="D134" s="12">
        <v>831</v>
      </c>
      <c r="E134" s="13">
        <v>525.01480000000004</v>
      </c>
      <c r="F134">
        <v>305.98519999999996</v>
      </c>
      <c r="G134">
        <v>305.98519999999996</v>
      </c>
    </row>
    <row r="135" spans="2:7" x14ac:dyDescent="0.3">
      <c r="B135" s="14">
        <v>2016</v>
      </c>
      <c r="C135" s="12">
        <v>27</v>
      </c>
      <c r="D135" s="12">
        <v>1173</v>
      </c>
      <c r="E135" s="13">
        <v>520.2894</v>
      </c>
      <c r="F135">
        <v>652.7106</v>
      </c>
      <c r="G135">
        <v>652.7106</v>
      </c>
    </row>
    <row r="136" spans="2:7" x14ac:dyDescent="0.3">
      <c r="B136" s="14">
        <v>2016</v>
      </c>
      <c r="C136" s="12">
        <v>28</v>
      </c>
      <c r="D136" s="12">
        <v>1108</v>
      </c>
      <c r="E136" s="13">
        <v>515.74880000000007</v>
      </c>
      <c r="F136">
        <v>592.25119999999993</v>
      </c>
      <c r="G136">
        <v>592.25119999999993</v>
      </c>
    </row>
    <row r="137" spans="2:7" x14ac:dyDescent="0.3">
      <c r="B137" s="14">
        <v>2016</v>
      </c>
      <c r="C137" s="12">
        <v>29</v>
      </c>
      <c r="D137" s="12">
        <v>1309</v>
      </c>
      <c r="E137" s="13">
        <v>511.39299999999997</v>
      </c>
      <c r="F137">
        <v>797.60699999999997</v>
      </c>
      <c r="G137">
        <v>797.60699999999997</v>
      </c>
    </row>
    <row r="138" spans="2:7" x14ac:dyDescent="0.3">
      <c r="B138" s="14">
        <v>2016</v>
      </c>
      <c r="C138" s="12">
        <v>30</v>
      </c>
      <c r="D138" s="12">
        <v>1102</v>
      </c>
      <c r="E138" s="13">
        <v>507.22199999999998</v>
      </c>
      <c r="F138">
        <v>594.77800000000002</v>
      </c>
      <c r="G138">
        <v>594.77800000000002</v>
      </c>
    </row>
    <row r="139" spans="2:7" x14ac:dyDescent="0.3">
      <c r="B139" s="14">
        <v>2016</v>
      </c>
      <c r="C139" s="12">
        <v>31</v>
      </c>
      <c r="D139" s="12">
        <v>893</v>
      </c>
      <c r="E139" s="13">
        <v>503.23579999999998</v>
      </c>
      <c r="F139">
        <v>389.76420000000002</v>
      </c>
      <c r="G139">
        <v>389.76420000000002</v>
      </c>
    </row>
    <row r="140" spans="2:7" x14ac:dyDescent="0.3">
      <c r="B140" s="14">
        <v>2016</v>
      </c>
      <c r="C140" s="16">
        <v>32</v>
      </c>
      <c r="D140" s="12">
        <v>183</v>
      </c>
      <c r="E140" s="18">
        <v>499.43439999999998</v>
      </c>
      <c r="F140">
        <v>-316.43439999999998</v>
      </c>
      <c r="G140">
        <v>316.43439999999998</v>
      </c>
    </row>
    <row r="141" spans="2:7" x14ac:dyDescent="0.3">
      <c r="B141" s="14"/>
      <c r="C141" s="12"/>
    </row>
    <row r="142" spans="2:7" x14ac:dyDescent="0.3">
      <c r="B142" s="14"/>
      <c r="C142" s="12"/>
    </row>
    <row r="143" spans="2:7" x14ac:dyDescent="0.3">
      <c r="B143" s="14"/>
      <c r="C143" s="12"/>
    </row>
    <row r="144" spans="2:7" x14ac:dyDescent="0.3">
      <c r="B144" s="14"/>
      <c r="C144" s="12"/>
    </row>
    <row r="145" spans="2:3" x14ac:dyDescent="0.3">
      <c r="B145" s="14"/>
      <c r="C145" s="12"/>
    </row>
    <row r="146" spans="2:3" x14ac:dyDescent="0.3">
      <c r="B146" s="14"/>
      <c r="C146" s="12"/>
    </row>
    <row r="147" spans="2:3" x14ac:dyDescent="0.3">
      <c r="B147" s="14"/>
      <c r="C147" s="12"/>
    </row>
    <row r="148" spans="2:3" x14ac:dyDescent="0.3">
      <c r="B148" s="14"/>
      <c r="C148" s="12"/>
    </row>
    <row r="149" spans="2:3" x14ac:dyDescent="0.3">
      <c r="B149" s="14"/>
      <c r="C149" s="12"/>
    </row>
    <row r="150" spans="2:3" x14ac:dyDescent="0.3">
      <c r="B150" s="14"/>
      <c r="C150" s="12"/>
    </row>
    <row r="151" spans="2:3" x14ac:dyDescent="0.3">
      <c r="B151" s="14"/>
      <c r="C151" s="12"/>
    </row>
    <row r="152" spans="2:3" x14ac:dyDescent="0.3">
      <c r="B152" s="14"/>
      <c r="C152" s="12"/>
    </row>
    <row r="153" spans="2:3" x14ac:dyDescent="0.3">
      <c r="B153" s="14"/>
      <c r="C153" s="12"/>
    </row>
    <row r="154" spans="2:3" x14ac:dyDescent="0.3">
      <c r="B154" s="14"/>
      <c r="C154" s="12"/>
    </row>
    <row r="155" spans="2:3" x14ac:dyDescent="0.3">
      <c r="B155" s="14"/>
      <c r="C155" s="12"/>
    </row>
    <row r="156" spans="2:3" x14ac:dyDescent="0.3">
      <c r="B156" s="14"/>
      <c r="C156" s="12"/>
    </row>
    <row r="157" spans="2:3" x14ac:dyDescent="0.3">
      <c r="B157" s="14"/>
      <c r="C157" s="12"/>
    </row>
    <row r="158" spans="2:3" x14ac:dyDescent="0.3">
      <c r="B158" s="14"/>
      <c r="C158" s="12"/>
    </row>
    <row r="159" spans="2:3" x14ac:dyDescent="0.3">
      <c r="B159" s="14"/>
      <c r="C159" s="12"/>
    </row>
    <row r="160" spans="2:3" x14ac:dyDescent="0.3">
      <c r="B160" s="14"/>
      <c r="C160" s="12"/>
    </row>
    <row r="161" spans="2:3" x14ac:dyDescent="0.3">
      <c r="B161" s="14"/>
      <c r="C161" s="12"/>
    </row>
    <row r="162" spans="2:3" x14ac:dyDescent="0.3">
      <c r="B162" s="14"/>
      <c r="C162" s="12"/>
    </row>
    <row r="163" spans="2:3" x14ac:dyDescent="0.3">
      <c r="B163" s="14"/>
      <c r="C163" s="12"/>
    </row>
    <row r="164" spans="2:3" x14ac:dyDescent="0.3">
      <c r="B164" s="14"/>
      <c r="C164" s="12"/>
    </row>
    <row r="165" spans="2:3" x14ac:dyDescent="0.3">
      <c r="B165" s="14"/>
      <c r="C165" s="12"/>
    </row>
    <row r="166" spans="2:3" x14ac:dyDescent="0.3">
      <c r="B166" s="14"/>
      <c r="C166" s="12"/>
    </row>
    <row r="167" spans="2:3" x14ac:dyDescent="0.3">
      <c r="B167" s="14"/>
      <c r="C167" s="12"/>
    </row>
    <row r="168" spans="2:3" x14ac:dyDescent="0.3">
      <c r="B168" s="14"/>
      <c r="C168" s="12"/>
    </row>
    <row r="169" spans="2:3" x14ac:dyDescent="0.3">
      <c r="B169" s="14"/>
      <c r="C169" s="12"/>
    </row>
    <row r="170" spans="2:3" x14ac:dyDescent="0.3">
      <c r="B170" s="14"/>
      <c r="C170" s="12"/>
    </row>
    <row r="171" spans="2:3" x14ac:dyDescent="0.3">
      <c r="B171" s="14"/>
      <c r="C171" s="12"/>
    </row>
    <row r="172" spans="2:3" x14ac:dyDescent="0.3">
      <c r="B172" s="14"/>
      <c r="C172" s="12"/>
    </row>
    <row r="173" spans="2:3" x14ac:dyDescent="0.3">
      <c r="B173" s="14"/>
      <c r="C173" s="12"/>
    </row>
    <row r="174" spans="2:3" x14ac:dyDescent="0.3">
      <c r="B174" s="14"/>
      <c r="C174" s="12"/>
    </row>
    <row r="175" spans="2:3" x14ac:dyDescent="0.3">
      <c r="B175" s="14"/>
      <c r="C175" s="12"/>
    </row>
    <row r="176" spans="2:3" x14ac:dyDescent="0.3">
      <c r="B176" s="14"/>
      <c r="C176" s="12"/>
    </row>
    <row r="177" spans="2:3" x14ac:dyDescent="0.3">
      <c r="B177" s="14"/>
      <c r="C177" s="12"/>
    </row>
    <row r="178" spans="2:3" x14ac:dyDescent="0.3">
      <c r="B178" s="14"/>
      <c r="C178" s="12"/>
    </row>
    <row r="179" spans="2:3" x14ac:dyDescent="0.3">
      <c r="B179" s="14"/>
      <c r="C179" s="12"/>
    </row>
    <row r="180" spans="2:3" x14ac:dyDescent="0.3">
      <c r="B180" s="14"/>
      <c r="C180" s="12"/>
    </row>
    <row r="181" spans="2:3" x14ac:dyDescent="0.3">
      <c r="B181" s="14"/>
      <c r="C181" s="12"/>
    </row>
    <row r="182" spans="2:3" x14ac:dyDescent="0.3">
      <c r="B182" s="14"/>
      <c r="C182" s="12"/>
    </row>
    <row r="183" spans="2:3" x14ac:dyDescent="0.3">
      <c r="B183" s="14"/>
      <c r="C183" s="12"/>
    </row>
    <row r="184" spans="2:3" x14ac:dyDescent="0.3">
      <c r="B184" s="14"/>
      <c r="C184" s="12"/>
    </row>
    <row r="185" spans="2:3" x14ac:dyDescent="0.3">
      <c r="B185" s="14"/>
      <c r="C185" s="12"/>
    </row>
    <row r="186" spans="2:3" x14ac:dyDescent="0.3">
      <c r="B186" s="14"/>
      <c r="C186" s="12"/>
    </row>
    <row r="187" spans="2:3" x14ac:dyDescent="0.3">
      <c r="B187" s="14"/>
      <c r="C187" s="12"/>
    </row>
    <row r="188" spans="2:3" x14ac:dyDescent="0.3">
      <c r="B188" s="14"/>
      <c r="C188" s="12"/>
    </row>
    <row r="189" spans="2:3" x14ac:dyDescent="0.3">
      <c r="B189" s="14"/>
      <c r="C189" s="12"/>
    </row>
    <row r="190" spans="2:3" x14ac:dyDescent="0.3">
      <c r="B190" s="14"/>
      <c r="C190" s="12"/>
    </row>
    <row r="191" spans="2:3" x14ac:dyDescent="0.3">
      <c r="B191" s="14"/>
      <c r="C191" s="12"/>
    </row>
    <row r="192" spans="2:3" x14ac:dyDescent="0.3">
      <c r="B192" s="14"/>
      <c r="C192" s="12"/>
    </row>
    <row r="193" spans="2:3" x14ac:dyDescent="0.3">
      <c r="B193" s="14"/>
      <c r="C193" s="12"/>
    </row>
    <row r="194" spans="2:3" x14ac:dyDescent="0.3">
      <c r="B194" s="14"/>
      <c r="C194" s="12"/>
    </row>
    <row r="195" spans="2:3" x14ac:dyDescent="0.3">
      <c r="B195" s="14"/>
      <c r="C195" s="12"/>
    </row>
    <row r="196" spans="2:3" x14ac:dyDescent="0.3">
      <c r="B196" s="14"/>
      <c r="C196" s="12"/>
    </row>
    <row r="197" spans="2:3" x14ac:dyDescent="0.3">
      <c r="B197" s="14"/>
      <c r="C197" s="12"/>
    </row>
    <row r="198" spans="2:3" x14ac:dyDescent="0.3">
      <c r="B198" s="14"/>
      <c r="C198" s="12"/>
    </row>
    <row r="199" spans="2:3" x14ac:dyDescent="0.3">
      <c r="B199" s="14"/>
      <c r="C199" s="12"/>
    </row>
    <row r="200" spans="2:3" x14ac:dyDescent="0.3">
      <c r="B200" s="14"/>
      <c r="C200" s="12"/>
    </row>
    <row r="201" spans="2:3" x14ac:dyDescent="0.3">
      <c r="B201" s="14"/>
      <c r="C201" s="12"/>
    </row>
    <row r="202" spans="2:3" x14ac:dyDescent="0.3">
      <c r="B202" s="14"/>
      <c r="C202" s="12"/>
    </row>
    <row r="203" spans="2:3" x14ac:dyDescent="0.3">
      <c r="B203" s="14"/>
      <c r="C203" s="12"/>
    </row>
    <row r="204" spans="2:3" x14ac:dyDescent="0.3">
      <c r="B204" s="14"/>
      <c r="C204" s="12"/>
    </row>
    <row r="205" spans="2:3" x14ac:dyDescent="0.3">
      <c r="B205" s="14"/>
      <c r="C205" s="12"/>
    </row>
    <row r="206" spans="2:3" x14ac:dyDescent="0.3">
      <c r="B206" s="14"/>
      <c r="C206" s="12"/>
    </row>
    <row r="207" spans="2:3" x14ac:dyDescent="0.3">
      <c r="B207" s="14"/>
      <c r="C207" s="12"/>
    </row>
    <row r="208" spans="2:3" x14ac:dyDescent="0.3">
      <c r="B208" s="14"/>
      <c r="C208" s="12"/>
    </row>
    <row r="209" spans="2:3" x14ac:dyDescent="0.3">
      <c r="B209" s="14"/>
      <c r="C209" s="12"/>
    </row>
    <row r="210" spans="2:3" x14ac:dyDescent="0.3">
      <c r="B210" s="14"/>
      <c r="C210" s="12"/>
    </row>
    <row r="211" spans="2:3" x14ac:dyDescent="0.3">
      <c r="B211" s="14"/>
      <c r="C211" s="12"/>
    </row>
    <row r="212" spans="2:3" x14ac:dyDescent="0.3">
      <c r="B212" s="14"/>
      <c r="C212" s="12"/>
    </row>
    <row r="213" spans="2:3" x14ac:dyDescent="0.3">
      <c r="B213" s="14"/>
      <c r="C213" s="12"/>
    </row>
    <row r="214" spans="2:3" x14ac:dyDescent="0.3">
      <c r="B214" s="14"/>
      <c r="C214" s="12"/>
    </row>
    <row r="215" spans="2:3" x14ac:dyDescent="0.3">
      <c r="B215" s="14"/>
      <c r="C215" s="12"/>
    </row>
    <row r="216" spans="2:3" x14ac:dyDescent="0.3">
      <c r="B216" s="14"/>
      <c r="C216" s="12"/>
    </row>
    <row r="217" spans="2:3" x14ac:dyDescent="0.3">
      <c r="B217" s="14"/>
      <c r="C217" s="12"/>
    </row>
    <row r="218" spans="2:3" x14ac:dyDescent="0.3">
      <c r="B218" s="14"/>
      <c r="C218" s="12"/>
    </row>
    <row r="219" spans="2:3" x14ac:dyDescent="0.3">
      <c r="B219" s="14"/>
      <c r="C219" s="12"/>
    </row>
    <row r="220" spans="2:3" x14ac:dyDescent="0.3">
      <c r="B220" s="14"/>
      <c r="C220" s="12"/>
    </row>
    <row r="221" spans="2:3" x14ac:dyDescent="0.3">
      <c r="B221" s="14"/>
      <c r="C221" s="12"/>
    </row>
    <row r="222" spans="2:3" x14ac:dyDescent="0.3">
      <c r="B222" s="14"/>
      <c r="C222" s="12"/>
    </row>
    <row r="223" spans="2:3" x14ac:dyDescent="0.3">
      <c r="B223" s="14"/>
      <c r="C223" s="12"/>
    </row>
    <row r="224" spans="2:3" x14ac:dyDescent="0.3">
      <c r="B224" s="14"/>
      <c r="C224" s="12"/>
    </row>
    <row r="225" spans="2:3" x14ac:dyDescent="0.3">
      <c r="B225" s="14"/>
      <c r="C225" s="12"/>
    </row>
    <row r="226" spans="2:3" x14ac:dyDescent="0.3">
      <c r="B226" s="14"/>
      <c r="C226" s="12"/>
    </row>
    <row r="227" spans="2:3" x14ac:dyDescent="0.3">
      <c r="B227" s="14"/>
      <c r="C227" s="12"/>
    </row>
    <row r="228" spans="2:3" x14ac:dyDescent="0.3">
      <c r="B228" s="14"/>
      <c r="C228" s="12"/>
    </row>
    <row r="229" spans="2:3" x14ac:dyDescent="0.3">
      <c r="B229" s="14"/>
      <c r="C229" s="12"/>
    </row>
    <row r="230" spans="2:3" x14ac:dyDescent="0.3">
      <c r="B230" s="14"/>
      <c r="C230" s="12"/>
    </row>
    <row r="231" spans="2:3" x14ac:dyDescent="0.3">
      <c r="B231" s="14"/>
      <c r="C231" s="12"/>
    </row>
    <row r="232" spans="2:3" x14ac:dyDescent="0.3">
      <c r="B232" s="14"/>
      <c r="C232" s="12"/>
    </row>
    <row r="233" spans="2:3" x14ac:dyDescent="0.3">
      <c r="B233" s="14"/>
      <c r="C233" s="12"/>
    </row>
    <row r="234" spans="2:3" x14ac:dyDescent="0.3">
      <c r="B234" s="14"/>
      <c r="C234" s="12"/>
    </row>
    <row r="235" spans="2:3" x14ac:dyDescent="0.3">
      <c r="B235" s="14"/>
      <c r="C235" s="12"/>
    </row>
    <row r="236" spans="2:3" x14ac:dyDescent="0.3">
      <c r="B236" s="14"/>
      <c r="C236" s="12"/>
    </row>
    <row r="237" spans="2:3" x14ac:dyDescent="0.3">
      <c r="B237" s="14"/>
      <c r="C237" s="12"/>
    </row>
    <row r="238" spans="2:3" x14ac:dyDescent="0.3">
      <c r="B238" s="14"/>
      <c r="C238" s="12"/>
    </row>
    <row r="239" spans="2:3" x14ac:dyDescent="0.3">
      <c r="B239" s="14"/>
      <c r="C239" s="12"/>
    </row>
    <row r="240" spans="2:3" x14ac:dyDescent="0.3">
      <c r="B240" s="14"/>
      <c r="C240" s="12"/>
    </row>
    <row r="241" spans="2:3" x14ac:dyDescent="0.3">
      <c r="B241" s="14"/>
      <c r="C241" s="12"/>
    </row>
    <row r="242" spans="2:3" x14ac:dyDescent="0.3">
      <c r="B242" s="14"/>
      <c r="C242" s="12"/>
    </row>
    <row r="243" spans="2:3" x14ac:dyDescent="0.3">
      <c r="B243" s="14"/>
      <c r="C243" s="12"/>
    </row>
    <row r="244" spans="2:3" x14ac:dyDescent="0.3">
      <c r="B244" s="14"/>
      <c r="C244" s="12"/>
    </row>
    <row r="245" spans="2:3" x14ac:dyDescent="0.3">
      <c r="B245" s="14"/>
      <c r="C245" s="12"/>
    </row>
    <row r="246" spans="2:3" x14ac:dyDescent="0.3">
      <c r="B246" s="14"/>
      <c r="C246" s="12"/>
    </row>
    <row r="247" spans="2:3" x14ac:dyDescent="0.3">
      <c r="B247" s="14"/>
      <c r="C247" s="12"/>
    </row>
    <row r="248" spans="2:3" x14ac:dyDescent="0.3">
      <c r="B248" s="14"/>
      <c r="C248" s="12"/>
    </row>
    <row r="249" spans="2:3" x14ac:dyDescent="0.3">
      <c r="B249" s="14"/>
      <c r="C249" s="12"/>
    </row>
    <row r="250" spans="2:3" x14ac:dyDescent="0.3">
      <c r="B250" s="14"/>
      <c r="C250" s="12"/>
    </row>
    <row r="251" spans="2:3" x14ac:dyDescent="0.3">
      <c r="B251" s="14"/>
      <c r="C251" s="12"/>
    </row>
    <row r="252" spans="2:3" x14ac:dyDescent="0.3">
      <c r="B252" s="14"/>
      <c r="C252" s="12"/>
    </row>
    <row r="253" spans="2:3" x14ac:dyDescent="0.3">
      <c r="B253" s="14"/>
      <c r="C253" s="12"/>
    </row>
    <row r="254" spans="2:3" x14ac:dyDescent="0.3">
      <c r="B254" s="14"/>
      <c r="C254" s="12"/>
    </row>
    <row r="255" spans="2:3" x14ac:dyDescent="0.3">
      <c r="B255" s="14"/>
      <c r="C255" s="12"/>
    </row>
    <row r="256" spans="2:3" x14ac:dyDescent="0.3">
      <c r="B256" s="14"/>
      <c r="C256" s="12"/>
    </row>
    <row r="257" spans="2:3" x14ac:dyDescent="0.3">
      <c r="B257" s="14"/>
      <c r="C257" s="12"/>
    </row>
    <row r="258" spans="2:3" x14ac:dyDescent="0.3">
      <c r="B258" s="14"/>
      <c r="C258" s="12"/>
    </row>
    <row r="259" spans="2:3" x14ac:dyDescent="0.3">
      <c r="B259" s="14"/>
      <c r="C259" s="12"/>
    </row>
    <row r="260" spans="2:3" x14ac:dyDescent="0.3">
      <c r="B260" s="14"/>
      <c r="C260" s="12"/>
    </row>
    <row r="261" spans="2:3" x14ac:dyDescent="0.3">
      <c r="B261" s="14"/>
      <c r="C261" s="12"/>
    </row>
    <row r="262" spans="2:3" x14ac:dyDescent="0.3">
      <c r="B262" s="14"/>
      <c r="C262" s="12"/>
    </row>
    <row r="263" spans="2:3" x14ac:dyDescent="0.3">
      <c r="B263" s="14"/>
      <c r="C263" s="12"/>
    </row>
    <row r="264" spans="2:3" x14ac:dyDescent="0.3">
      <c r="B264" s="14"/>
      <c r="C264" s="12"/>
    </row>
    <row r="265" spans="2:3" x14ac:dyDescent="0.3">
      <c r="B265" s="14"/>
      <c r="C265" s="12"/>
    </row>
    <row r="266" spans="2:3" x14ac:dyDescent="0.3">
      <c r="B266" s="14"/>
      <c r="C266" s="12"/>
    </row>
    <row r="267" spans="2:3" x14ac:dyDescent="0.3">
      <c r="B267" s="14"/>
      <c r="C267" s="12"/>
    </row>
    <row r="268" spans="2:3" x14ac:dyDescent="0.3">
      <c r="B268" s="14"/>
      <c r="C268" s="12"/>
    </row>
    <row r="269" spans="2:3" x14ac:dyDescent="0.3">
      <c r="B269" s="14"/>
      <c r="C269" s="12"/>
    </row>
    <row r="270" spans="2:3" x14ac:dyDescent="0.3">
      <c r="B270" s="14"/>
      <c r="C270" s="12"/>
    </row>
    <row r="271" spans="2:3" x14ac:dyDescent="0.3">
      <c r="B271" s="14"/>
      <c r="C271" s="12"/>
    </row>
    <row r="272" spans="2:3" x14ac:dyDescent="0.3">
      <c r="B272" s="14"/>
      <c r="C272" s="12"/>
    </row>
    <row r="273" spans="2:3" x14ac:dyDescent="0.3">
      <c r="B273" s="14"/>
      <c r="C273" s="12"/>
    </row>
    <row r="274" spans="2:3" x14ac:dyDescent="0.3">
      <c r="B274" s="14"/>
      <c r="C274" s="12"/>
    </row>
    <row r="275" spans="2:3" x14ac:dyDescent="0.3">
      <c r="B275" s="14"/>
      <c r="C275" s="12"/>
    </row>
    <row r="276" spans="2:3" x14ac:dyDescent="0.3">
      <c r="B276" s="14"/>
      <c r="C276" s="12"/>
    </row>
    <row r="277" spans="2:3" x14ac:dyDescent="0.3">
      <c r="B277" s="14"/>
      <c r="C277" s="12"/>
    </row>
    <row r="278" spans="2:3" x14ac:dyDescent="0.3">
      <c r="B278" s="14"/>
      <c r="C278" s="12"/>
    </row>
    <row r="279" spans="2:3" x14ac:dyDescent="0.3">
      <c r="B279" s="14"/>
      <c r="C279" s="12"/>
    </row>
    <row r="280" spans="2:3" x14ac:dyDescent="0.3">
      <c r="B280" s="14"/>
      <c r="C280" s="12"/>
    </row>
    <row r="281" spans="2:3" x14ac:dyDescent="0.3">
      <c r="B281" s="14"/>
      <c r="C281" s="12"/>
    </row>
    <row r="282" spans="2:3" x14ac:dyDescent="0.3">
      <c r="B282" s="14"/>
      <c r="C282" s="12"/>
    </row>
    <row r="283" spans="2:3" x14ac:dyDescent="0.3">
      <c r="B283" s="14"/>
      <c r="C283" s="12"/>
    </row>
    <row r="284" spans="2:3" x14ac:dyDescent="0.3">
      <c r="B284" s="14"/>
      <c r="C284" s="12"/>
    </row>
    <row r="285" spans="2:3" x14ac:dyDescent="0.3">
      <c r="B285" s="14"/>
      <c r="C285" s="12"/>
    </row>
    <row r="286" spans="2:3" x14ac:dyDescent="0.3">
      <c r="B286" s="14"/>
      <c r="C286" s="12"/>
    </row>
    <row r="287" spans="2:3" x14ac:dyDescent="0.3">
      <c r="B287" s="14"/>
      <c r="C287" s="12"/>
    </row>
    <row r="288" spans="2:3" x14ac:dyDescent="0.3">
      <c r="B288" s="14"/>
      <c r="C288" s="12"/>
    </row>
    <row r="289" spans="2:3" x14ac:dyDescent="0.3">
      <c r="B289" s="14"/>
      <c r="C289" s="12"/>
    </row>
    <row r="290" spans="2:3" x14ac:dyDescent="0.3">
      <c r="B290" s="14"/>
      <c r="C290" s="12"/>
    </row>
    <row r="291" spans="2:3" x14ac:dyDescent="0.3">
      <c r="B291" s="14"/>
      <c r="C291" s="12"/>
    </row>
    <row r="292" spans="2:3" x14ac:dyDescent="0.3">
      <c r="B292" s="14"/>
      <c r="C292" s="12"/>
    </row>
    <row r="293" spans="2:3" x14ac:dyDescent="0.3">
      <c r="B293" s="14"/>
      <c r="C293" s="12"/>
    </row>
    <row r="294" spans="2:3" x14ac:dyDescent="0.3">
      <c r="B294" s="14"/>
      <c r="C294" s="12"/>
    </row>
    <row r="295" spans="2:3" x14ac:dyDescent="0.3">
      <c r="B295" s="14"/>
      <c r="C295" s="12"/>
    </row>
    <row r="296" spans="2:3" x14ac:dyDescent="0.3">
      <c r="B296" s="14"/>
      <c r="C296" s="12"/>
    </row>
    <row r="297" spans="2:3" x14ac:dyDescent="0.3">
      <c r="B297" s="14"/>
      <c r="C297" s="12"/>
    </row>
    <row r="298" spans="2:3" x14ac:dyDescent="0.3">
      <c r="B298" s="14"/>
      <c r="C298" s="12"/>
    </row>
    <row r="299" spans="2:3" x14ac:dyDescent="0.3">
      <c r="B299" s="14"/>
      <c r="C299" s="12"/>
    </row>
    <row r="300" spans="2:3" x14ac:dyDescent="0.3">
      <c r="B300" s="14"/>
      <c r="C300" s="12"/>
    </row>
    <row r="301" spans="2:3" x14ac:dyDescent="0.3">
      <c r="B301" s="14"/>
      <c r="C301" s="12"/>
    </row>
    <row r="302" spans="2:3" x14ac:dyDescent="0.3">
      <c r="B302" s="14"/>
      <c r="C302" s="12"/>
    </row>
    <row r="303" spans="2:3" x14ac:dyDescent="0.3">
      <c r="B303" s="14"/>
      <c r="C303" s="12"/>
    </row>
    <row r="304" spans="2:3" x14ac:dyDescent="0.3">
      <c r="B304" s="14"/>
      <c r="C304" s="12"/>
    </row>
    <row r="305" spans="2:3" x14ac:dyDescent="0.3">
      <c r="B305" s="14"/>
      <c r="C305" s="12"/>
    </row>
    <row r="306" spans="2:3" x14ac:dyDescent="0.3">
      <c r="B306" s="14"/>
      <c r="C306" s="12"/>
    </row>
    <row r="307" spans="2:3" x14ac:dyDescent="0.3">
      <c r="B307" s="14"/>
      <c r="C307" s="12"/>
    </row>
    <row r="308" spans="2:3" x14ac:dyDescent="0.3">
      <c r="B308" s="14"/>
      <c r="C308" s="12"/>
    </row>
    <row r="309" spans="2:3" x14ac:dyDescent="0.3">
      <c r="B309" s="14"/>
      <c r="C309" s="12"/>
    </row>
    <row r="310" spans="2:3" x14ac:dyDescent="0.3">
      <c r="B310" s="14"/>
      <c r="C310" s="12"/>
    </row>
    <row r="311" spans="2:3" x14ac:dyDescent="0.3">
      <c r="B311" s="14"/>
      <c r="C311" s="12"/>
    </row>
    <row r="312" spans="2:3" x14ac:dyDescent="0.3">
      <c r="B312" s="14"/>
      <c r="C312" s="12"/>
    </row>
    <row r="313" spans="2:3" x14ac:dyDescent="0.3">
      <c r="B313" s="14"/>
      <c r="C313" s="12"/>
    </row>
    <row r="314" spans="2:3" x14ac:dyDescent="0.3">
      <c r="B314" s="14"/>
      <c r="C314" s="12"/>
    </row>
    <row r="315" spans="2:3" x14ac:dyDescent="0.3">
      <c r="B315" s="14"/>
      <c r="C315" s="12"/>
    </row>
    <row r="316" spans="2:3" x14ac:dyDescent="0.3">
      <c r="B316" s="14"/>
      <c r="C316" s="12"/>
    </row>
    <row r="317" spans="2:3" x14ac:dyDescent="0.3">
      <c r="B317" s="14"/>
      <c r="C317" s="12"/>
    </row>
    <row r="318" spans="2:3" x14ac:dyDescent="0.3">
      <c r="B318" s="14"/>
      <c r="C318" s="12"/>
    </row>
    <row r="319" spans="2:3" x14ac:dyDescent="0.3">
      <c r="B319" s="14"/>
      <c r="C319" s="12"/>
    </row>
    <row r="320" spans="2:3" x14ac:dyDescent="0.3">
      <c r="B320" s="14"/>
      <c r="C320" s="12"/>
    </row>
    <row r="321" spans="3:3" x14ac:dyDescent="0.3">
      <c r="C321" s="12"/>
    </row>
    <row r="322" spans="3:3" x14ac:dyDescent="0.3">
      <c r="C322" s="12"/>
    </row>
    <row r="323" spans="3:3" x14ac:dyDescent="0.3">
      <c r="C323" s="12"/>
    </row>
    <row r="324" spans="3:3" x14ac:dyDescent="0.3">
      <c r="C324" s="12"/>
    </row>
    <row r="325" spans="3:3" x14ac:dyDescent="0.3">
      <c r="C325" s="12"/>
    </row>
    <row r="326" spans="3:3" x14ac:dyDescent="0.3">
      <c r="C326" s="12"/>
    </row>
    <row r="327" spans="3:3" x14ac:dyDescent="0.3">
      <c r="C327" s="12"/>
    </row>
    <row r="328" spans="3:3" x14ac:dyDescent="0.3">
      <c r="C328" s="12"/>
    </row>
    <row r="329" spans="3:3" x14ac:dyDescent="0.3">
      <c r="C329" s="12"/>
    </row>
    <row r="330" spans="3:3" x14ac:dyDescent="0.3">
      <c r="C330" s="12"/>
    </row>
    <row r="331" spans="3:3" x14ac:dyDescent="0.3">
      <c r="C331" s="12"/>
    </row>
    <row r="332" spans="3:3" x14ac:dyDescent="0.3">
      <c r="C332" s="12"/>
    </row>
    <row r="333" spans="3:3" x14ac:dyDescent="0.3">
      <c r="C333" s="12"/>
    </row>
    <row r="334" spans="3:3" x14ac:dyDescent="0.3">
      <c r="C334" s="12"/>
    </row>
    <row r="335" spans="3:3" x14ac:dyDescent="0.3">
      <c r="C335" s="12"/>
    </row>
    <row r="336" spans="3:3" x14ac:dyDescent="0.3">
      <c r="C336" s="12"/>
    </row>
    <row r="337" spans="3:3" x14ac:dyDescent="0.3">
      <c r="C337" s="12"/>
    </row>
    <row r="338" spans="3:3" x14ac:dyDescent="0.3">
      <c r="C338" s="12"/>
    </row>
    <row r="339" spans="3:3" x14ac:dyDescent="0.3">
      <c r="C339" s="12"/>
    </row>
    <row r="340" spans="3:3" x14ac:dyDescent="0.3">
      <c r="C340" s="12"/>
    </row>
    <row r="341" spans="3:3" x14ac:dyDescent="0.3">
      <c r="C341" s="12"/>
    </row>
    <row r="342" spans="3:3" x14ac:dyDescent="0.3">
      <c r="C342" s="12"/>
    </row>
    <row r="343" spans="3:3" x14ac:dyDescent="0.3">
      <c r="C343" s="12"/>
    </row>
    <row r="344" spans="3:3" x14ac:dyDescent="0.3">
      <c r="C344" s="12"/>
    </row>
    <row r="345" spans="3:3" x14ac:dyDescent="0.3">
      <c r="C345" s="12"/>
    </row>
    <row r="346" spans="3:3" x14ac:dyDescent="0.3">
      <c r="C346" s="12"/>
    </row>
    <row r="347" spans="3:3" x14ac:dyDescent="0.3">
      <c r="C347" s="12"/>
    </row>
    <row r="348" spans="3:3" x14ac:dyDescent="0.3">
      <c r="C348" s="12"/>
    </row>
    <row r="349" spans="3:3" x14ac:dyDescent="0.3">
      <c r="C349" s="12"/>
    </row>
    <row r="350" spans="3:3" x14ac:dyDescent="0.3">
      <c r="C350" s="12"/>
    </row>
    <row r="351" spans="3:3" x14ac:dyDescent="0.3">
      <c r="C351" s="12"/>
    </row>
    <row r="352" spans="3:3" x14ac:dyDescent="0.3">
      <c r="C352" s="12"/>
    </row>
    <row r="353" spans="3:3" x14ac:dyDescent="0.3">
      <c r="C353" s="12"/>
    </row>
    <row r="354" spans="3:3" x14ac:dyDescent="0.3">
      <c r="C354" s="12"/>
    </row>
    <row r="355" spans="3:3" x14ac:dyDescent="0.3">
      <c r="C355" s="12"/>
    </row>
    <row r="356" spans="3:3" x14ac:dyDescent="0.3">
      <c r="C356" s="12"/>
    </row>
    <row r="357" spans="3:3" x14ac:dyDescent="0.3">
      <c r="C357" s="12"/>
    </row>
    <row r="358" spans="3:3" x14ac:dyDescent="0.3">
      <c r="C358" s="12"/>
    </row>
    <row r="359" spans="3:3" x14ac:dyDescent="0.3">
      <c r="C359" s="12"/>
    </row>
    <row r="360" spans="3:3" x14ac:dyDescent="0.3">
      <c r="C360" s="12"/>
    </row>
    <row r="361" spans="3:3" x14ac:dyDescent="0.3">
      <c r="C361" s="12"/>
    </row>
    <row r="362" spans="3:3" x14ac:dyDescent="0.3">
      <c r="C362" s="12"/>
    </row>
    <row r="363" spans="3:3" x14ac:dyDescent="0.3">
      <c r="C363" s="12"/>
    </row>
    <row r="364" spans="3:3" x14ac:dyDescent="0.3">
      <c r="C364" s="12"/>
    </row>
    <row r="365" spans="3:3" x14ac:dyDescent="0.3">
      <c r="C365" s="12"/>
    </row>
    <row r="366" spans="3:3" x14ac:dyDescent="0.3">
      <c r="C366" s="12"/>
    </row>
    <row r="367" spans="3:3" x14ac:dyDescent="0.3">
      <c r="C367" s="12"/>
    </row>
    <row r="368" spans="3:3" x14ac:dyDescent="0.3">
      <c r="C368" s="12"/>
    </row>
    <row r="369" spans="3:3" x14ac:dyDescent="0.3">
      <c r="C369" s="12"/>
    </row>
    <row r="370" spans="3:3" x14ac:dyDescent="0.3">
      <c r="C370" s="12"/>
    </row>
    <row r="371" spans="3:3" x14ac:dyDescent="0.3">
      <c r="C371" s="12"/>
    </row>
    <row r="372" spans="3:3" x14ac:dyDescent="0.3">
      <c r="C372" s="12"/>
    </row>
    <row r="373" spans="3:3" x14ac:dyDescent="0.3">
      <c r="C373" s="12"/>
    </row>
    <row r="374" spans="3:3" x14ac:dyDescent="0.3">
      <c r="C374" s="12"/>
    </row>
    <row r="375" spans="3:3" x14ac:dyDescent="0.3">
      <c r="C375" s="12"/>
    </row>
    <row r="376" spans="3:3" x14ac:dyDescent="0.3">
      <c r="C376" s="12"/>
    </row>
    <row r="377" spans="3:3" x14ac:dyDescent="0.3">
      <c r="C377" s="12"/>
    </row>
    <row r="378" spans="3:3" x14ac:dyDescent="0.3">
      <c r="C378" s="12"/>
    </row>
    <row r="379" spans="3:3" x14ac:dyDescent="0.3">
      <c r="C379" s="12"/>
    </row>
    <row r="380" spans="3:3" x14ac:dyDescent="0.3">
      <c r="C380" s="12"/>
    </row>
    <row r="381" spans="3:3" x14ac:dyDescent="0.3">
      <c r="C381" s="12"/>
    </row>
    <row r="382" spans="3:3" x14ac:dyDescent="0.3">
      <c r="C382" s="12"/>
    </row>
    <row r="383" spans="3:3" x14ac:dyDescent="0.3">
      <c r="C383" s="12"/>
    </row>
    <row r="384" spans="3:3" x14ac:dyDescent="0.3">
      <c r="C384" s="12"/>
    </row>
    <row r="385" spans="3:3" x14ac:dyDescent="0.3">
      <c r="C385" s="12"/>
    </row>
    <row r="386" spans="3:3" x14ac:dyDescent="0.3">
      <c r="C386" s="12"/>
    </row>
    <row r="387" spans="3:3" x14ac:dyDescent="0.3">
      <c r="C387" s="12"/>
    </row>
    <row r="388" spans="3:3" x14ac:dyDescent="0.3">
      <c r="C388" s="12"/>
    </row>
    <row r="389" spans="3:3" x14ac:dyDescent="0.3">
      <c r="C389" s="12"/>
    </row>
    <row r="390" spans="3:3" x14ac:dyDescent="0.3">
      <c r="C390" s="12"/>
    </row>
    <row r="391" spans="3:3" x14ac:dyDescent="0.3">
      <c r="C391" s="12"/>
    </row>
    <row r="392" spans="3:3" x14ac:dyDescent="0.3">
      <c r="C392" s="12"/>
    </row>
    <row r="393" spans="3:3" x14ac:dyDescent="0.3">
      <c r="C393" s="12"/>
    </row>
    <row r="394" spans="3:3" x14ac:dyDescent="0.3">
      <c r="C394" s="12"/>
    </row>
    <row r="395" spans="3:3" x14ac:dyDescent="0.3">
      <c r="C395" s="12"/>
    </row>
    <row r="396" spans="3:3" x14ac:dyDescent="0.3">
      <c r="C396" s="12"/>
    </row>
    <row r="397" spans="3:3" x14ac:dyDescent="0.3">
      <c r="C397" s="12"/>
    </row>
    <row r="398" spans="3:3" x14ac:dyDescent="0.3">
      <c r="C398" s="12"/>
    </row>
    <row r="399" spans="3:3" x14ac:dyDescent="0.3">
      <c r="C399" s="12"/>
    </row>
    <row r="400" spans="3:3" x14ac:dyDescent="0.3">
      <c r="C400" s="12"/>
    </row>
    <row r="401" spans="3:3" x14ac:dyDescent="0.3">
      <c r="C401" s="12"/>
    </row>
    <row r="402" spans="3:3" x14ac:dyDescent="0.3">
      <c r="C402" s="12"/>
    </row>
    <row r="403" spans="3:3" x14ac:dyDescent="0.3">
      <c r="C403" s="12"/>
    </row>
    <row r="404" spans="3:3" x14ac:dyDescent="0.3">
      <c r="C404" s="12"/>
    </row>
    <row r="405" spans="3:3" x14ac:dyDescent="0.3">
      <c r="C405" s="12"/>
    </row>
    <row r="406" spans="3:3" x14ac:dyDescent="0.3">
      <c r="C406" s="12"/>
    </row>
    <row r="407" spans="3:3" x14ac:dyDescent="0.3">
      <c r="C407" s="12"/>
    </row>
    <row r="408" spans="3:3" x14ac:dyDescent="0.3">
      <c r="C408" s="12"/>
    </row>
    <row r="409" spans="3:3" x14ac:dyDescent="0.3">
      <c r="C409" s="12"/>
    </row>
    <row r="410" spans="3:3" x14ac:dyDescent="0.3">
      <c r="C410" s="12"/>
    </row>
    <row r="411" spans="3:3" x14ac:dyDescent="0.3">
      <c r="C411" s="12"/>
    </row>
    <row r="412" spans="3:3" x14ac:dyDescent="0.3">
      <c r="C412" s="12"/>
    </row>
    <row r="413" spans="3:3" x14ac:dyDescent="0.3">
      <c r="C413" s="12"/>
    </row>
    <row r="414" spans="3:3" x14ac:dyDescent="0.3">
      <c r="C414" s="12"/>
    </row>
    <row r="415" spans="3:3" x14ac:dyDescent="0.3">
      <c r="C415" s="12"/>
    </row>
    <row r="416" spans="3:3" x14ac:dyDescent="0.3">
      <c r="C416" s="12"/>
    </row>
    <row r="417" spans="3:3" x14ac:dyDescent="0.3">
      <c r="C417" s="12"/>
    </row>
    <row r="418" spans="3:3" x14ac:dyDescent="0.3">
      <c r="C418" s="12"/>
    </row>
    <row r="419" spans="3:3" x14ac:dyDescent="0.3">
      <c r="C419" s="12"/>
    </row>
    <row r="420" spans="3:3" x14ac:dyDescent="0.3">
      <c r="C420" s="12"/>
    </row>
    <row r="421" spans="3:3" x14ac:dyDescent="0.3">
      <c r="C421" s="12"/>
    </row>
    <row r="422" spans="3:3" x14ac:dyDescent="0.3">
      <c r="C422" s="12"/>
    </row>
    <row r="423" spans="3:3" x14ac:dyDescent="0.3">
      <c r="C423" s="12"/>
    </row>
    <row r="424" spans="3:3" x14ac:dyDescent="0.3">
      <c r="C424" s="12"/>
    </row>
    <row r="425" spans="3:3" x14ac:dyDescent="0.3">
      <c r="C425" s="12"/>
    </row>
    <row r="426" spans="3:3" x14ac:dyDescent="0.3">
      <c r="C426" s="12"/>
    </row>
    <row r="427" spans="3:3" x14ac:dyDescent="0.3">
      <c r="C427" s="12"/>
    </row>
    <row r="428" spans="3:3" x14ac:dyDescent="0.3">
      <c r="C428" s="12"/>
    </row>
    <row r="429" spans="3:3" x14ac:dyDescent="0.3">
      <c r="C429" s="12"/>
    </row>
    <row r="430" spans="3:3" x14ac:dyDescent="0.3">
      <c r="C430" s="12"/>
    </row>
    <row r="431" spans="3:3" x14ac:dyDescent="0.3">
      <c r="C431" s="12"/>
    </row>
    <row r="432" spans="3:3" x14ac:dyDescent="0.3">
      <c r="C432" s="12"/>
    </row>
    <row r="433" spans="3:3" x14ac:dyDescent="0.3">
      <c r="C433" s="12"/>
    </row>
    <row r="434" spans="3:3" x14ac:dyDescent="0.3">
      <c r="C434" s="12"/>
    </row>
    <row r="435" spans="3:3" x14ac:dyDescent="0.3">
      <c r="C435" s="12"/>
    </row>
    <row r="436" spans="3:3" x14ac:dyDescent="0.3">
      <c r="C436" s="12"/>
    </row>
    <row r="437" spans="3:3" x14ac:dyDescent="0.3">
      <c r="C437" s="12"/>
    </row>
    <row r="438" spans="3:3" x14ac:dyDescent="0.3">
      <c r="C438" s="12"/>
    </row>
    <row r="439" spans="3:3" x14ac:dyDescent="0.3">
      <c r="C439" s="12"/>
    </row>
    <row r="440" spans="3:3" x14ac:dyDescent="0.3">
      <c r="C440" s="12"/>
    </row>
    <row r="441" spans="3:3" x14ac:dyDescent="0.3">
      <c r="C441" s="12"/>
    </row>
    <row r="442" spans="3:3" x14ac:dyDescent="0.3">
      <c r="C442" s="12"/>
    </row>
    <row r="443" spans="3:3" x14ac:dyDescent="0.3">
      <c r="C443" s="12"/>
    </row>
    <row r="444" spans="3:3" x14ac:dyDescent="0.3">
      <c r="C444" s="12"/>
    </row>
    <row r="445" spans="3:3" x14ac:dyDescent="0.3">
      <c r="C445" s="12"/>
    </row>
    <row r="446" spans="3:3" x14ac:dyDescent="0.3">
      <c r="C446" s="12"/>
    </row>
    <row r="447" spans="3:3" x14ac:dyDescent="0.3">
      <c r="C447" s="12"/>
    </row>
    <row r="448" spans="3:3" x14ac:dyDescent="0.3">
      <c r="C448" s="12"/>
    </row>
    <row r="449" spans="3:3" x14ac:dyDescent="0.3">
      <c r="C449" s="12"/>
    </row>
    <row r="450" spans="3:3" x14ac:dyDescent="0.3">
      <c r="C450" s="12"/>
    </row>
    <row r="451" spans="3:3" x14ac:dyDescent="0.3">
      <c r="C451" s="12"/>
    </row>
    <row r="452" spans="3:3" x14ac:dyDescent="0.3">
      <c r="C452" s="12"/>
    </row>
    <row r="453" spans="3:3" x14ac:dyDescent="0.3">
      <c r="C453" s="12"/>
    </row>
    <row r="454" spans="3:3" x14ac:dyDescent="0.3">
      <c r="C454" s="12"/>
    </row>
    <row r="455" spans="3:3" x14ac:dyDescent="0.3">
      <c r="C455" s="12"/>
    </row>
    <row r="456" spans="3:3" x14ac:dyDescent="0.3">
      <c r="C456" s="12"/>
    </row>
    <row r="457" spans="3:3" x14ac:dyDescent="0.3">
      <c r="C457" s="12"/>
    </row>
    <row r="458" spans="3:3" x14ac:dyDescent="0.3">
      <c r="C458" s="12"/>
    </row>
    <row r="459" spans="3:3" x14ac:dyDescent="0.3">
      <c r="C459" s="12"/>
    </row>
    <row r="460" spans="3:3" x14ac:dyDescent="0.3">
      <c r="C460" s="12"/>
    </row>
    <row r="461" spans="3:3" x14ac:dyDescent="0.3">
      <c r="C461" s="12"/>
    </row>
    <row r="462" spans="3:3" x14ac:dyDescent="0.3">
      <c r="C462" s="12"/>
    </row>
    <row r="463" spans="3:3" x14ac:dyDescent="0.3">
      <c r="C463" s="12"/>
    </row>
    <row r="464" spans="3:3" x14ac:dyDescent="0.3">
      <c r="C464" s="12"/>
    </row>
    <row r="465" spans="3:3" x14ac:dyDescent="0.3">
      <c r="C465" s="12"/>
    </row>
    <row r="466" spans="3:3" x14ac:dyDescent="0.3">
      <c r="C466" s="12"/>
    </row>
    <row r="467" spans="3:3" x14ac:dyDescent="0.3">
      <c r="C467" s="12"/>
    </row>
    <row r="468" spans="3:3" x14ac:dyDescent="0.3">
      <c r="C468" s="12"/>
    </row>
    <row r="469" spans="3:3" x14ac:dyDescent="0.3">
      <c r="C469" s="12"/>
    </row>
    <row r="470" spans="3:3" x14ac:dyDescent="0.3">
      <c r="C470" s="12"/>
    </row>
    <row r="471" spans="3:3" x14ac:dyDescent="0.3">
      <c r="C471" s="12"/>
    </row>
    <row r="472" spans="3:3" x14ac:dyDescent="0.3">
      <c r="C472" s="12"/>
    </row>
    <row r="473" spans="3:3" x14ac:dyDescent="0.3">
      <c r="C473" s="12"/>
    </row>
    <row r="474" spans="3:3" x14ac:dyDescent="0.3">
      <c r="C474" s="12"/>
    </row>
    <row r="475" spans="3:3" x14ac:dyDescent="0.3">
      <c r="C475" s="12"/>
    </row>
    <row r="476" spans="3:3" x14ac:dyDescent="0.3">
      <c r="C476" s="12"/>
    </row>
    <row r="477" spans="3:3" x14ac:dyDescent="0.3">
      <c r="C477" s="12"/>
    </row>
    <row r="478" spans="3:3" x14ac:dyDescent="0.3">
      <c r="C478" s="12"/>
    </row>
    <row r="479" spans="3:3" x14ac:dyDescent="0.3">
      <c r="C479" s="12"/>
    </row>
    <row r="480" spans="3:3" x14ac:dyDescent="0.3">
      <c r="C480" s="12"/>
    </row>
    <row r="481" spans="3:3" x14ac:dyDescent="0.3">
      <c r="C481" s="12"/>
    </row>
    <row r="482" spans="3:3" x14ac:dyDescent="0.3">
      <c r="C482" s="12"/>
    </row>
    <row r="483" spans="3:3" x14ac:dyDescent="0.3">
      <c r="C483" s="12"/>
    </row>
    <row r="484" spans="3:3" x14ac:dyDescent="0.3">
      <c r="C484" s="12"/>
    </row>
    <row r="485" spans="3:3" x14ac:dyDescent="0.3">
      <c r="C485" s="12"/>
    </row>
    <row r="486" spans="3:3" x14ac:dyDescent="0.3">
      <c r="C486" s="12"/>
    </row>
    <row r="487" spans="3:3" x14ac:dyDescent="0.3">
      <c r="C487" s="12"/>
    </row>
    <row r="488" spans="3:3" x14ac:dyDescent="0.3">
      <c r="C488" s="12"/>
    </row>
    <row r="489" spans="3:3" x14ac:dyDescent="0.3">
      <c r="C489" s="12"/>
    </row>
    <row r="490" spans="3:3" x14ac:dyDescent="0.3">
      <c r="C490" s="12"/>
    </row>
    <row r="491" spans="3:3" x14ac:dyDescent="0.3">
      <c r="C491" s="12"/>
    </row>
    <row r="492" spans="3:3" x14ac:dyDescent="0.3">
      <c r="C492" s="12"/>
    </row>
    <row r="493" spans="3:3" x14ac:dyDescent="0.3">
      <c r="C493" s="12"/>
    </row>
    <row r="494" spans="3:3" x14ac:dyDescent="0.3">
      <c r="C494" s="12"/>
    </row>
    <row r="495" spans="3:3" x14ac:dyDescent="0.3">
      <c r="C495" s="12"/>
    </row>
    <row r="496" spans="3:3" x14ac:dyDescent="0.3">
      <c r="C496" s="12"/>
    </row>
    <row r="497" spans="3:3" x14ac:dyDescent="0.3">
      <c r="C497" s="12"/>
    </row>
    <row r="498" spans="3:3" x14ac:dyDescent="0.3">
      <c r="C498" s="12"/>
    </row>
    <row r="499" spans="3:3" x14ac:dyDescent="0.3">
      <c r="C499" s="12"/>
    </row>
    <row r="500" spans="3:3" x14ac:dyDescent="0.3">
      <c r="C500" s="12"/>
    </row>
    <row r="501" spans="3:3" x14ac:dyDescent="0.3">
      <c r="C501" s="12"/>
    </row>
    <row r="502" spans="3:3" x14ac:dyDescent="0.3">
      <c r="C502" s="12"/>
    </row>
    <row r="503" spans="3:3" x14ac:dyDescent="0.3">
      <c r="C503" s="12"/>
    </row>
    <row r="504" spans="3:3" x14ac:dyDescent="0.3">
      <c r="C504" s="12"/>
    </row>
    <row r="505" spans="3:3" x14ac:dyDescent="0.3">
      <c r="C505" s="12"/>
    </row>
    <row r="506" spans="3:3" x14ac:dyDescent="0.3">
      <c r="C506" s="12"/>
    </row>
    <row r="507" spans="3:3" x14ac:dyDescent="0.3">
      <c r="C507" s="12"/>
    </row>
    <row r="508" spans="3:3" x14ac:dyDescent="0.3">
      <c r="C508" s="12"/>
    </row>
    <row r="509" spans="3:3" x14ac:dyDescent="0.3">
      <c r="C509" s="12"/>
    </row>
    <row r="510" spans="3:3" x14ac:dyDescent="0.3">
      <c r="C510" s="12"/>
    </row>
    <row r="511" spans="3:3" x14ac:dyDescent="0.3">
      <c r="C511" s="12"/>
    </row>
    <row r="512" spans="3:3" x14ac:dyDescent="0.3">
      <c r="C512" s="12"/>
    </row>
    <row r="513" spans="3:3" x14ac:dyDescent="0.3">
      <c r="C513" s="12"/>
    </row>
    <row r="514" spans="3:3" x14ac:dyDescent="0.3">
      <c r="C514" s="12"/>
    </row>
    <row r="515" spans="3:3" x14ac:dyDescent="0.3">
      <c r="C515" s="12"/>
    </row>
    <row r="516" spans="3:3" x14ac:dyDescent="0.3">
      <c r="C516" s="12"/>
    </row>
    <row r="517" spans="3:3" x14ac:dyDescent="0.3">
      <c r="C517" s="12"/>
    </row>
    <row r="518" spans="3:3" x14ac:dyDescent="0.3">
      <c r="C518" s="12"/>
    </row>
    <row r="519" spans="3:3" x14ac:dyDescent="0.3">
      <c r="C519" s="12"/>
    </row>
    <row r="520" spans="3:3" x14ac:dyDescent="0.3">
      <c r="C520" s="12"/>
    </row>
    <row r="521" spans="3:3" x14ac:dyDescent="0.3">
      <c r="C521" s="12"/>
    </row>
    <row r="522" spans="3:3" x14ac:dyDescent="0.3">
      <c r="C522" s="12"/>
    </row>
    <row r="523" spans="3:3" x14ac:dyDescent="0.3">
      <c r="C523" s="12"/>
    </row>
    <row r="524" spans="3:3" x14ac:dyDescent="0.3">
      <c r="C524" s="12"/>
    </row>
    <row r="525" spans="3:3" x14ac:dyDescent="0.3">
      <c r="C525" s="12"/>
    </row>
    <row r="526" spans="3:3" x14ac:dyDescent="0.3">
      <c r="C526" s="12"/>
    </row>
    <row r="527" spans="3:3" x14ac:dyDescent="0.3">
      <c r="C527" s="12"/>
    </row>
    <row r="528" spans="3:3" x14ac:dyDescent="0.3">
      <c r="C528" s="12"/>
    </row>
    <row r="529" spans="3:3" x14ac:dyDescent="0.3">
      <c r="C529" s="12"/>
    </row>
    <row r="530" spans="3:3" x14ac:dyDescent="0.3">
      <c r="C530" s="12"/>
    </row>
    <row r="531" spans="3:3" x14ac:dyDescent="0.3">
      <c r="C531" s="12"/>
    </row>
    <row r="532" spans="3:3" x14ac:dyDescent="0.3">
      <c r="C532" s="12"/>
    </row>
    <row r="533" spans="3:3" x14ac:dyDescent="0.3">
      <c r="C533" s="12"/>
    </row>
    <row r="534" spans="3:3" x14ac:dyDescent="0.3">
      <c r="C534" s="12"/>
    </row>
    <row r="535" spans="3:3" x14ac:dyDescent="0.3">
      <c r="C535" s="12"/>
    </row>
    <row r="536" spans="3:3" x14ac:dyDescent="0.3">
      <c r="C536" s="12"/>
    </row>
    <row r="537" spans="3:3" x14ac:dyDescent="0.3">
      <c r="C537" s="12"/>
    </row>
    <row r="538" spans="3:3" x14ac:dyDescent="0.3">
      <c r="C538" s="12"/>
    </row>
    <row r="539" spans="3:3" x14ac:dyDescent="0.3">
      <c r="C539" s="12"/>
    </row>
    <row r="540" spans="3:3" x14ac:dyDescent="0.3">
      <c r="C540" s="12"/>
    </row>
    <row r="541" spans="3:3" x14ac:dyDescent="0.3">
      <c r="C541" s="12"/>
    </row>
    <row r="542" spans="3:3" x14ac:dyDescent="0.3">
      <c r="C542" s="12"/>
    </row>
    <row r="543" spans="3:3" x14ac:dyDescent="0.3">
      <c r="C543" s="12"/>
    </row>
    <row r="544" spans="3:3" x14ac:dyDescent="0.3">
      <c r="C544" s="12"/>
    </row>
    <row r="545" spans="3:3" x14ac:dyDescent="0.3">
      <c r="C545" s="12"/>
    </row>
    <row r="546" spans="3:3" x14ac:dyDescent="0.3">
      <c r="C546" s="12"/>
    </row>
    <row r="547" spans="3:3" x14ac:dyDescent="0.3">
      <c r="C547" s="12"/>
    </row>
    <row r="548" spans="3:3" x14ac:dyDescent="0.3">
      <c r="C548" s="12"/>
    </row>
    <row r="549" spans="3:3" x14ac:dyDescent="0.3">
      <c r="C549" s="12"/>
    </row>
    <row r="550" spans="3:3" x14ac:dyDescent="0.3">
      <c r="C550" s="12"/>
    </row>
    <row r="551" spans="3:3" x14ac:dyDescent="0.3">
      <c r="C551" s="12"/>
    </row>
    <row r="552" spans="3:3" x14ac:dyDescent="0.3">
      <c r="C552" s="12"/>
    </row>
    <row r="553" spans="3:3" x14ac:dyDescent="0.3">
      <c r="C553" s="12"/>
    </row>
    <row r="554" spans="3:3" x14ac:dyDescent="0.3">
      <c r="C554" s="12"/>
    </row>
    <row r="555" spans="3:3" x14ac:dyDescent="0.3">
      <c r="C555" s="12"/>
    </row>
    <row r="556" spans="3:3" x14ac:dyDescent="0.3">
      <c r="C556" s="12"/>
    </row>
    <row r="557" spans="3:3" x14ac:dyDescent="0.3">
      <c r="C557" s="12"/>
    </row>
    <row r="558" spans="3:3" x14ac:dyDescent="0.3">
      <c r="C558" s="12"/>
    </row>
    <row r="559" spans="3:3" x14ac:dyDescent="0.3">
      <c r="C559" s="12"/>
    </row>
    <row r="560" spans="3:3" x14ac:dyDescent="0.3">
      <c r="C560" s="12"/>
    </row>
    <row r="561" spans="3:3" x14ac:dyDescent="0.3">
      <c r="C561" s="12"/>
    </row>
    <row r="562" spans="3:3" x14ac:dyDescent="0.3">
      <c r="C562" s="12"/>
    </row>
    <row r="563" spans="3:3" x14ac:dyDescent="0.3">
      <c r="C563" s="12"/>
    </row>
    <row r="564" spans="3:3" x14ac:dyDescent="0.3">
      <c r="C564" s="12"/>
    </row>
    <row r="565" spans="3:3" x14ac:dyDescent="0.3">
      <c r="C565" s="12"/>
    </row>
    <row r="566" spans="3:3" x14ac:dyDescent="0.3">
      <c r="C566" s="12"/>
    </row>
    <row r="567" spans="3:3" x14ac:dyDescent="0.3">
      <c r="C567" s="12"/>
    </row>
    <row r="568" spans="3:3" x14ac:dyDescent="0.3">
      <c r="C568" s="12"/>
    </row>
    <row r="569" spans="3:3" x14ac:dyDescent="0.3">
      <c r="C569" s="12"/>
    </row>
    <row r="570" spans="3:3" x14ac:dyDescent="0.3">
      <c r="C570" s="12"/>
    </row>
    <row r="571" spans="3:3" x14ac:dyDescent="0.3">
      <c r="C571" s="12"/>
    </row>
    <row r="572" spans="3:3" x14ac:dyDescent="0.3">
      <c r="C572" s="12"/>
    </row>
    <row r="573" spans="3:3" x14ac:dyDescent="0.3">
      <c r="C573" s="12"/>
    </row>
    <row r="574" spans="3:3" x14ac:dyDescent="0.3">
      <c r="C574" s="12"/>
    </row>
    <row r="575" spans="3:3" x14ac:dyDescent="0.3">
      <c r="C575" s="12"/>
    </row>
    <row r="576" spans="3:3" x14ac:dyDescent="0.3">
      <c r="C576" s="12"/>
    </row>
    <row r="577" spans="3:3" x14ac:dyDescent="0.3">
      <c r="C577" s="12"/>
    </row>
    <row r="578" spans="3:3" x14ac:dyDescent="0.3">
      <c r="C578" s="12"/>
    </row>
    <row r="579" spans="3:3" x14ac:dyDescent="0.3">
      <c r="C579" s="12"/>
    </row>
    <row r="580" spans="3:3" x14ac:dyDescent="0.3">
      <c r="C580" s="12"/>
    </row>
    <row r="581" spans="3:3" x14ac:dyDescent="0.3">
      <c r="C581" s="12"/>
    </row>
    <row r="582" spans="3:3" x14ac:dyDescent="0.3">
      <c r="C582" s="12"/>
    </row>
    <row r="583" spans="3:3" x14ac:dyDescent="0.3">
      <c r="C583" s="12"/>
    </row>
    <row r="584" spans="3:3" x14ac:dyDescent="0.3">
      <c r="C584" s="12"/>
    </row>
    <row r="585" spans="3:3" x14ac:dyDescent="0.3">
      <c r="C585" s="12"/>
    </row>
    <row r="586" spans="3:3" x14ac:dyDescent="0.3">
      <c r="C586" s="12"/>
    </row>
    <row r="587" spans="3:3" x14ac:dyDescent="0.3">
      <c r="C587" s="12"/>
    </row>
    <row r="588" spans="3:3" x14ac:dyDescent="0.3">
      <c r="C588" s="12"/>
    </row>
    <row r="589" spans="3:3" x14ac:dyDescent="0.3">
      <c r="C589" s="12"/>
    </row>
    <row r="590" spans="3:3" x14ac:dyDescent="0.3">
      <c r="C590" s="12"/>
    </row>
    <row r="591" spans="3:3" x14ac:dyDescent="0.3">
      <c r="C591" s="12"/>
    </row>
    <row r="592" spans="3:3" x14ac:dyDescent="0.3">
      <c r="C592" s="12"/>
    </row>
    <row r="593" spans="3:3" x14ac:dyDescent="0.3">
      <c r="C593" s="12"/>
    </row>
    <row r="594" spans="3:3" x14ac:dyDescent="0.3">
      <c r="C594" s="12"/>
    </row>
    <row r="595" spans="3:3" x14ac:dyDescent="0.3">
      <c r="C595" s="12"/>
    </row>
    <row r="596" spans="3:3" x14ac:dyDescent="0.3">
      <c r="C596" s="12"/>
    </row>
    <row r="597" spans="3:3" x14ac:dyDescent="0.3">
      <c r="C597" s="12"/>
    </row>
    <row r="598" spans="3:3" x14ac:dyDescent="0.3">
      <c r="C598" s="12"/>
    </row>
    <row r="599" spans="3:3" x14ac:dyDescent="0.3">
      <c r="C599" s="12"/>
    </row>
    <row r="600" spans="3:3" x14ac:dyDescent="0.3">
      <c r="C600" s="12"/>
    </row>
    <row r="601" spans="3:3" x14ac:dyDescent="0.3">
      <c r="C601" s="12"/>
    </row>
    <row r="602" spans="3:3" x14ac:dyDescent="0.3">
      <c r="C602" s="12"/>
    </row>
    <row r="603" spans="3:3" x14ac:dyDescent="0.3">
      <c r="C603" s="12"/>
    </row>
    <row r="604" spans="3:3" x14ac:dyDescent="0.3">
      <c r="C604" s="12"/>
    </row>
    <row r="605" spans="3:3" x14ac:dyDescent="0.3">
      <c r="C605" s="12"/>
    </row>
    <row r="606" spans="3:3" x14ac:dyDescent="0.3">
      <c r="C606" s="12"/>
    </row>
    <row r="607" spans="3:3" x14ac:dyDescent="0.3">
      <c r="C607" s="12"/>
    </row>
    <row r="608" spans="3:3" x14ac:dyDescent="0.3">
      <c r="C608" s="12"/>
    </row>
    <row r="609" spans="3:3" x14ac:dyDescent="0.3">
      <c r="C609" s="12"/>
    </row>
    <row r="610" spans="3:3" x14ac:dyDescent="0.3">
      <c r="C610" s="12"/>
    </row>
    <row r="611" spans="3:3" x14ac:dyDescent="0.3">
      <c r="C611" s="12"/>
    </row>
    <row r="612" spans="3:3" x14ac:dyDescent="0.3">
      <c r="C612" s="12"/>
    </row>
    <row r="613" spans="3:3" x14ac:dyDescent="0.3">
      <c r="C613" s="12"/>
    </row>
    <row r="614" spans="3:3" x14ac:dyDescent="0.3">
      <c r="C614" s="12"/>
    </row>
    <row r="615" spans="3:3" x14ac:dyDescent="0.3">
      <c r="C615" s="12"/>
    </row>
    <row r="616" spans="3:3" x14ac:dyDescent="0.3">
      <c r="C616" s="12"/>
    </row>
    <row r="617" spans="3:3" x14ac:dyDescent="0.3">
      <c r="C617" s="12"/>
    </row>
    <row r="618" spans="3:3" x14ac:dyDescent="0.3">
      <c r="C618" s="12"/>
    </row>
    <row r="619" spans="3:3" x14ac:dyDescent="0.3">
      <c r="C619" s="12"/>
    </row>
    <row r="620" spans="3:3" x14ac:dyDescent="0.3">
      <c r="C620" s="12"/>
    </row>
    <row r="621" spans="3:3" x14ac:dyDescent="0.3">
      <c r="C621" s="12"/>
    </row>
    <row r="622" spans="3:3" x14ac:dyDescent="0.3">
      <c r="C622" s="12"/>
    </row>
    <row r="623" spans="3:3" x14ac:dyDescent="0.3">
      <c r="C623" s="12"/>
    </row>
    <row r="624" spans="3:3" x14ac:dyDescent="0.3">
      <c r="C624" s="12"/>
    </row>
    <row r="625" spans="3:3" x14ac:dyDescent="0.3">
      <c r="C625" s="12"/>
    </row>
    <row r="626" spans="3:3" x14ac:dyDescent="0.3">
      <c r="C626" s="12"/>
    </row>
    <row r="627" spans="3:3" x14ac:dyDescent="0.3">
      <c r="C627" s="12"/>
    </row>
    <row r="628" spans="3:3" x14ac:dyDescent="0.3">
      <c r="C628" s="12"/>
    </row>
    <row r="629" spans="3:3" x14ac:dyDescent="0.3">
      <c r="C629" s="12"/>
    </row>
    <row r="630" spans="3:3" x14ac:dyDescent="0.3">
      <c r="C630" s="12"/>
    </row>
    <row r="631" spans="3:3" x14ac:dyDescent="0.3">
      <c r="C631" s="12"/>
    </row>
    <row r="632" spans="3:3" x14ac:dyDescent="0.3">
      <c r="C632" s="12"/>
    </row>
    <row r="633" spans="3:3" x14ac:dyDescent="0.3">
      <c r="C633" s="12"/>
    </row>
    <row r="634" spans="3:3" x14ac:dyDescent="0.3">
      <c r="C634" s="12"/>
    </row>
    <row r="635" spans="3:3" x14ac:dyDescent="0.3">
      <c r="C635" s="12"/>
    </row>
    <row r="636" spans="3:3" x14ac:dyDescent="0.3">
      <c r="C636" s="12"/>
    </row>
    <row r="637" spans="3:3" x14ac:dyDescent="0.3">
      <c r="C637" s="12"/>
    </row>
    <row r="638" spans="3:3" x14ac:dyDescent="0.3">
      <c r="C638" s="12"/>
    </row>
    <row r="639" spans="3:3" x14ac:dyDescent="0.3">
      <c r="C639" s="12"/>
    </row>
    <row r="640" spans="3:3" x14ac:dyDescent="0.3">
      <c r="C640" s="12"/>
    </row>
    <row r="641" spans="3:3" x14ac:dyDescent="0.3">
      <c r="C641" s="12"/>
    </row>
    <row r="642" spans="3:3" x14ac:dyDescent="0.3">
      <c r="C642" s="12"/>
    </row>
    <row r="643" spans="3:3" x14ac:dyDescent="0.3">
      <c r="C643" s="12"/>
    </row>
    <row r="644" spans="3:3" x14ac:dyDescent="0.3">
      <c r="C644" s="12"/>
    </row>
    <row r="645" spans="3:3" x14ac:dyDescent="0.3">
      <c r="C645" s="12"/>
    </row>
    <row r="646" spans="3:3" x14ac:dyDescent="0.3">
      <c r="C646" s="12"/>
    </row>
    <row r="647" spans="3:3" x14ac:dyDescent="0.3">
      <c r="C647" s="12"/>
    </row>
    <row r="648" spans="3:3" x14ac:dyDescent="0.3">
      <c r="C648" s="12"/>
    </row>
    <row r="649" spans="3:3" x14ac:dyDescent="0.3">
      <c r="C649" s="12"/>
    </row>
    <row r="650" spans="3:3" x14ac:dyDescent="0.3">
      <c r="C650" s="12"/>
    </row>
    <row r="651" spans="3:3" x14ac:dyDescent="0.3">
      <c r="C651" s="12"/>
    </row>
    <row r="652" spans="3:3" x14ac:dyDescent="0.3">
      <c r="C652" s="12"/>
    </row>
    <row r="653" spans="3:3" x14ac:dyDescent="0.3">
      <c r="C653" s="12"/>
    </row>
    <row r="654" spans="3:3" x14ac:dyDescent="0.3">
      <c r="C654" s="12"/>
    </row>
    <row r="655" spans="3:3" x14ac:dyDescent="0.3">
      <c r="C655" s="12"/>
    </row>
    <row r="656" spans="3:3" x14ac:dyDescent="0.3">
      <c r="C656" s="12"/>
    </row>
    <row r="657" spans="3:3" x14ac:dyDescent="0.3">
      <c r="C657" s="12"/>
    </row>
    <row r="658" spans="3:3" x14ac:dyDescent="0.3">
      <c r="C658" s="12"/>
    </row>
    <row r="659" spans="3:3" x14ac:dyDescent="0.3">
      <c r="C659" s="12"/>
    </row>
    <row r="660" spans="3:3" x14ac:dyDescent="0.3">
      <c r="C660" s="12"/>
    </row>
    <row r="661" spans="3:3" x14ac:dyDescent="0.3">
      <c r="C661" s="12"/>
    </row>
    <row r="662" spans="3:3" x14ac:dyDescent="0.3">
      <c r="C662" s="12"/>
    </row>
    <row r="663" spans="3:3" x14ac:dyDescent="0.3">
      <c r="C663" s="12"/>
    </row>
    <row r="664" spans="3:3" x14ac:dyDescent="0.3">
      <c r="C664" s="12"/>
    </row>
    <row r="665" spans="3:3" x14ac:dyDescent="0.3">
      <c r="C665" s="12"/>
    </row>
    <row r="666" spans="3:3" x14ac:dyDescent="0.3">
      <c r="C666" s="12"/>
    </row>
    <row r="667" spans="3:3" x14ac:dyDescent="0.3">
      <c r="C667" s="12"/>
    </row>
    <row r="668" spans="3:3" x14ac:dyDescent="0.3">
      <c r="C668" s="12"/>
    </row>
    <row r="669" spans="3:3" x14ac:dyDescent="0.3">
      <c r="C669" s="12"/>
    </row>
    <row r="670" spans="3:3" x14ac:dyDescent="0.3">
      <c r="C670" s="12"/>
    </row>
    <row r="671" spans="3:3" x14ac:dyDescent="0.3">
      <c r="C671" s="12"/>
    </row>
    <row r="672" spans="3:3" x14ac:dyDescent="0.3">
      <c r="C672" s="12"/>
    </row>
    <row r="673" spans="3:3" x14ac:dyDescent="0.3">
      <c r="C673" s="12"/>
    </row>
    <row r="674" spans="3:3" x14ac:dyDescent="0.3">
      <c r="C674" s="12"/>
    </row>
    <row r="675" spans="3:3" x14ac:dyDescent="0.3">
      <c r="C675" s="12"/>
    </row>
    <row r="676" spans="3:3" x14ac:dyDescent="0.3">
      <c r="C676" s="12"/>
    </row>
    <row r="677" spans="3:3" x14ac:dyDescent="0.3">
      <c r="C677" s="12"/>
    </row>
    <row r="678" spans="3:3" x14ac:dyDescent="0.3">
      <c r="C678" s="12"/>
    </row>
    <row r="679" spans="3:3" x14ac:dyDescent="0.3">
      <c r="C679" s="12"/>
    </row>
    <row r="680" spans="3:3" x14ac:dyDescent="0.3">
      <c r="C680" s="12"/>
    </row>
    <row r="681" spans="3:3" x14ac:dyDescent="0.3">
      <c r="C681" s="12"/>
    </row>
    <row r="682" spans="3:3" x14ac:dyDescent="0.3">
      <c r="C682" s="12"/>
    </row>
    <row r="683" spans="3:3" x14ac:dyDescent="0.3">
      <c r="C683" s="12"/>
    </row>
    <row r="684" spans="3:3" x14ac:dyDescent="0.3">
      <c r="C684" s="12"/>
    </row>
    <row r="685" spans="3:3" x14ac:dyDescent="0.3">
      <c r="C685" s="12"/>
    </row>
    <row r="686" spans="3:3" x14ac:dyDescent="0.3">
      <c r="C686" s="12"/>
    </row>
    <row r="687" spans="3:3" x14ac:dyDescent="0.3">
      <c r="C687" s="12"/>
    </row>
    <row r="688" spans="3:3" x14ac:dyDescent="0.3">
      <c r="C688" s="12"/>
    </row>
    <row r="689" spans="3:3" x14ac:dyDescent="0.3">
      <c r="C689" s="12"/>
    </row>
    <row r="690" spans="3:3" x14ac:dyDescent="0.3">
      <c r="C690" s="12"/>
    </row>
    <row r="691" spans="3:3" x14ac:dyDescent="0.3">
      <c r="C691" s="12"/>
    </row>
    <row r="692" spans="3:3" x14ac:dyDescent="0.3">
      <c r="C692" s="12"/>
    </row>
    <row r="693" spans="3:3" x14ac:dyDescent="0.3">
      <c r="C693" s="12"/>
    </row>
    <row r="694" spans="3:3" x14ac:dyDescent="0.3">
      <c r="C694" s="12"/>
    </row>
    <row r="695" spans="3:3" x14ac:dyDescent="0.3">
      <c r="C695" s="12"/>
    </row>
    <row r="696" spans="3:3" x14ac:dyDescent="0.3">
      <c r="C696" s="12"/>
    </row>
    <row r="697" spans="3:3" x14ac:dyDescent="0.3">
      <c r="C697" s="12"/>
    </row>
    <row r="698" spans="3:3" x14ac:dyDescent="0.3">
      <c r="C698" s="12"/>
    </row>
    <row r="699" spans="3:3" x14ac:dyDescent="0.3">
      <c r="C699" s="12"/>
    </row>
    <row r="700" spans="3:3" x14ac:dyDescent="0.3">
      <c r="C700" s="12"/>
    </row>
    <row r="701" spans="3:3" x14ac:dyDescent="0.3">
      <c r="C701" s="12"/>
    </row>
    <row r="702" spans="3:3" x14ac:dyDescent="0.3">
      <c r="C702" s="12"/>
    </row>
    <row r="703" spans="3:3" x14ac:dyDescent="0.3">
      <c r="C703" s="12"/>
    </row>
    <row r="704" spans="3:3" x14ac:dyDescent="0.3">
      <c r="C704" s="12"/>
    </row>
    <row r="705" spans="3:3" x14ac:dyDescent="0.3">
      <c r="C705" s="12"/>
    </row>
    <row r="706" spans="3:3" x14ac:dyDescent="0.3">
      <c r="C706" s="12"/>
    </row>
    <row r="707" spans="3:3" x14ac:dyDescent="0.3">
      <c r="C707" s="12"/>
    </row>
    <row r="708" spans="3:3" x14ac:dyDescent="0.3">
      <c r="C708" s="12"/>
    </row>
    <row r="709" spans="3:3" x14ac:dyDescent="0.3">
      <c r="C709" s="12"/>
    </row>
    <row r="710" spans="3:3" x14ac:dyDescent="0.3">
      <c r="C710" s="12"/>
    </row>
    <row r="711" spans="3:3" x14ac:dyDescent="0.3">
      <c r="C711" s="12"/>
    </row>
    <row r="712" spans="3:3" x14ac:dyDescent="0.3">
      <c r="C712" s="12"/>
    </row>
    <row r="713" spans="3:3" x14ac:dyDescent="0.3">
      <c r="C713" s="12"/>
    </row>
    <row r="714" spans="3:3" x14ac:dyDescent="0.3">
      <c r="C714" s="12"/>
    </row>
    <row r="715" spans="3:3" x14ac:dyDescent="0.3">
      <c r="C715" s="12"/>
    </row>
    <row r="716" spans="3:3" x14ac:dyDescent="0.3">
      <c r="C716" s="12"/>
    </row>
    <row r="717" spans="3:3" x14ac:dyDescent="0.3">
      <c r="C717" s="12"/>
    </row>
    <row r="718" spans="3:3" x14ac:dyDescent="0.3">
      <c r="C718" s="12"/>
    </row>
    <row r="719" spans="3:3" x14ac:dyDescent="0.3">
      <c r="C719" s="12"/>
    </row>
    <row r="720" spans="3:3" x14ac:dyDescent="0.3">
      <c r="C720" s="12"/>
    </row>
    <row r="721" spans="3:3" x14ac:dyDescent="0.3">
      <c r="C721" s="12"/>
    </row>
    <row r="722" spans="3:3" x14ac:dyDescent="0.3">
      <c r="C722" s="12"/>
    </row>
    <row r="723" spans="3:3" x14ac:dyDescent="0.3">
      <c r="C723" s="12"/>
    </row>
    <row r="724" spans="3:3" x14ac:dyDescent="0.3">
      <c r="C724" s="12"/>
    </row>
    <row r="725" spans="3:3" x14ac:dyDescent="0.3">
      <c r="C725" s="12"/>
    </row>
    <row r="726" spans="3:3" x14ac:dyDescent="0.3">
      <c r="C726" s="12"/>
    </row>
    <row r="727" spans="3:3" x14ac:dyDescent="0.3">
      <c r="C727" s="12"/>
    </row>
    <row r="728" spans="3:3" x14ac:dyDescent="0.3">
      <c r="C728" s="12"/>
    </row>
    <row r="729" spans="3:3" x14ac:dyDescent="0.3">
      <c r="C729" s="12"/>
    </row>
    <row r="730" spans="3:3" x14ac:dyDescent="0.3">
      <c r="C730" s="12"/>
    </row>
    <row r="731" spans="3:3" x14ac:dyDescent="0.3">
      <c r="C731" s="12"/>
    </row>
    <row r="732" spans="3:3" x14ac:dyDescent="0.3">
      <c r="C732" s="12"/>
    </row>
    <row r="733" spans="3:3" x14ac:dyDescent="0.3">
      <c r="C733" s="12"/>
    </row>
    <row r="734" spans="3:3" x14ac:dyDescent="0.3">
      <c r="C734" s="12"/>
    </row>
    <row r="735" spans="3:3" x14ac:dyDescent="0.3">
      <c r="C735" s="12"/>
    </row>
    <row r="736" spans="3:3" x14ac:dyDescent="0.3">
      <c r="C736" s="12"/>
    </row>
    <row r="737" spans="3:3" x14ac:dyDescent="0.3">
      <c r="C737" s="12"/>
    </row>
    <row r="738" spans="3:3" x14ac:dyDescent="0.3">
      <c r="C738" s="12"/>
    </row>
    <row r="739" spans="3:3" x14ac:dyDescent="0.3">
      <c r="C739" s="12"/>
    </row>
    <row r="740" spans="3:3" x14ac:dyDescent="0.3">
      <c r="C740" s="12"/>
    </row>
    <row r="741" spans="3:3" x14ac:dyDescent="0.3">
      <c r="C741" s="12"/>
    </row>
    <row r="742" spans="3:3" x14ac:dyDescent="0.3">
      <c r="C742" s="12"/>
    </row>
    <row r="743" spans="3:3" x14ac:dyDescent="0.3">
      <c r="C743" s="12"/>
    </row>
    <row r="744" spans="3:3" x14ac:dyDescent="0.3">
      <c r="C744" s="12"/>
    </row>
    <row r="745" spans="3:3" x14ac:dyDescent="0.3">
      <c r="C745" s="12"/>
    </row>
    <row r="746" spans="3:3" x14ac:dyDescent="0.3">
      <c r="C746" s="12"/>
    </row>
    <row r="747" spans="3:3" x14ac:dyDescent="0.3">
      <c r="C747" s="12"/>
    </row>
    <row r="748" spans="3:3" x14ac:dyDescent="0.3">
      <c r="C748" s="12"/>
    </row>
    <row r="749" spans="3:3" x14ac:dyDescent="0.3">
      <c r="C749" s="12"/>
    </row>
    <row r="750" spans="3:3" x14ac:dyDescent="0.3">
      <c r="C750" s="12"/>
    </row>
    <row r="751" spans="3:3" x14ac:dyDescent="0.3">
      <c r="C751" s="12"/>
    </row>
    <row r="752" spans="3:3" x14ac:dyDescent="0.3">
      <c r="C752" s="12"/>
    </row>
    <row r="753" spans="3:3" x14ac:dyDescent="0.3">
      <c r="C753" s="12"/>
    </row>
    <row r="754" spans="3:3" x14ac:dyDescent="0.3">
      <c r="C754" s="12"/>
    </row>
    <row r="755" spans="3:3" x14ac:dyDescent="0.3">
      <c r="C755" s="12"/>
    </row>
    <row r="756" spans="3:3" x14ac:dyDescent="0.3">
      <c r="C756" s="12"/>
    </row>
    <row r="757" spans="3:3" x14ac:dyDescent="0.3">
      <c r="C757" s="12"/>
    </row>
    <row r="758" spans="3:3" x14ac:dyDescent="0.3">
      <c r="C758" s="12"/>
    </row>
    <row r="759" spans="3:3" x14ac:dyDescent="0.3">
      <c r="C759" s="12"/>
    </row>
    <row r="760" spans="3:3" x14ac:dyDescent="0.3">
      <c r="C760" s="12"/>
    </row>
    <row r="761" spans="3:3" x14ac:dyDescent="0.3">
      <c r="C761" s="12"/>
    </row>
    <row r="762" spans="3:3" x14ac:dyDescent="0.3">
      <c r="C762" s="12"/>
    </row>
    <row r="763" spans="3:3" x14ac:dyDescent="0.3">
      <c r="C763" s="12"/>
    </row>
    <row r="764" spans="3:3" x14ac:dyDescent="0.3">
      <c r="C764" s="12"/>
    </row>
    <row r="765" spans="3:3" x14ac:dyDescent="0.3">
      <c r="C765" s="12"/>
    </row>
    <row r="766" spans="3:3" x14ac:dyDescent="0.3">
      <c r="C766" s="12"/>
    </row>
    <row r="767" spans="3:3" x14ac:dyDescent="0.3">
      <c r="C767" s="12"/>
    </row>
    <row r="768" spans="3:3" x14ac:dyDescent="0.3">
      <c r="C768" s="12"/>
    </row>
    <row r="769" spans="3:3" x14ac:dyDescent="0.3">
      <c r="C769" s="12"/>
    </row>
    <row r="770" spans="3:3" x14ac:dyDescent="0.3">
      <c r="C770" s="12"/>
    </row>
    <row r="771" spans="3:3" x14ac:dyDescent="0.3">
      <c r="C771" s="12"/>
    </row>
    <row r="772" spans="3:3" x14ac:dyDescent="0.3">
      <c r="C772" s="12"/>
    </row>
    <row r="773" spans="3:3" x14ac:dyDescent="0.3">
      <c r="C773" s="12"/>
    </row>
    <row r="774" spans="3:3" x14ac:dyDescent="0.3">
      <c r="C774" s="12"/>
    </row>
    <row r="775" spans="3:3" x14ac:dyDescent="0.3">
      <c r="C775" s="12"/>
    </row>
    <row r="776" spans="3:3" x14ac:dyDescent="0.3">
      <c r="C776" s="12"/>
    </row>
    <row r="777" spans="3:3" x14ac:dyDescent="0.3">
      <c r="C777" s="12"/>
    </row>
    <row r="778" spans="3:3" x14ac:dyDescent="0.3">
      <c r="C778" s="12"/>
    </row>
    <row r="779" spans="3:3" x14ac:dyDescent="0.3">
      <c r="C779" s="12"/>
    </row>
    <row r="780" spans="3:3" x14ac:dyDescent="0.3">
      <c r="C780" s="12"/>
    </row>
    <row r="781" spans="3:3" x14ac:dyDescent="0.3">
      <c r="C781" s="12"/>
    </row>
    <row r="782" spans="3:3" x14ac:dyDescent="0.3">
      <c r="C782" s="12"/>
    </row>
    <row r="783" spans="3:3" x14ac:dyDescent="0.3">
      <c r="C783" s="12"/>
    </row>
    <row r="784" spans="3:3" x14ac:dyDescent="0.3">
      <c r="C784" s="12"/>
    </row>
    <row r="785" spans="3:3" x14ac:dyDescent="0.3">
      <c r="C785" s="12"/>
    </row>
    <row r="786" spans="3:3" x14ac:dyDescent="0.3">
      <c r="C786" s="12"/>
    </row>
    <row r="787" spans="3:3" x14ac:dyDescent="0.3">
      <c r="C787" s="12"/>
    </row>
    <row r="788" spans="3:3" x14ac:dyDescent="0.3">
      <c r="C788" s="12"/>
    </row>
    <row r="789" spans="3:3" x14ac:dyDescent="0.3">
      <c r="C789" s="12"/>
    </row>
    <row r="790" spans="3:3" x14ac:dyDescent="0.3">
      <c r="C790" s="12"/>
    </row>
    <row r="791" spans="3:3" x14ac:dyDescent="0.3">
      <c r="C791" s="12"/>
    </row>
    <row r="792" spans="3:3" x14ac:dyDescent="0.3">
      <c r="C792" s="12"/>
    </row>
    <row r="793" spans="3:3" x14ac:dyDescent="0.3">
      <c r="C793" s="12"/>
    </row>
    <row r="794" spans="3:3" x14ac:dyDescent="0.3">
      <c r="C794" s="12"/>
    </row>
    <row r="795" spans="3:3" x14ac:dyDescent="0.3">
      <c r="C795" s="12"/>
    </row>
    <row r="796" spans="3:3" x14ac:dyDescent="0.3">
      <c r="C796" s="12"/>
    </row>
    <row r="797" spans="3:3" x14ac:dyDescent="0.3">
      <c r="C797" s="12"/>
    </row>
    <row r="798" spans="3:3" x14ac:dyDescent="0.3">
      <c r="C798" s="12"/>
    </row>
    <row r="799" spans="3:3" x14ac:dyDescent="0.3">
      <c r="C799" s="12"/>
    </row>
    <row r="800" spans="3:3" x14ac:dyDescent="0.3">
      <c r="C800" s="12"/>
    </row>
    <row r="801" spans="3:3" x14ac:dyDescent="0.3">
      <c r="C801" s="12"/>
    </row>
    <row r="802" spans="3:3" x14ac:dyDescent="0.3">
      <c r="C802" s="12"/>
    </row>
    <row r="803" spans="3:3" x14ac:dyDescent="0.3">
      <c r="C803" s="12"/>
    </row>
    <row r="804" spans="3:3" x14ac:dyDescent="0.3">
      <c r="C804" s="12"/>
    </row>
    <row r="805" spans="3:3" x14ac:dyDescent="0.3">
      <c r="C805" s="12"/>
    </row>
    <row r="806" spans="3:3" x14ac:dyDescent="0.3">
      <c r="C806" s="12"/>
    </row>
    <row r="807" spans="3:3" x14ac:dyDescent="0.3">
      <c r="C807" s="12"/>
    </row>
    <row r="808" spans="3:3" x14ac:dyDescent="0.3">
      <c r="C808" s="12"/>
    </row>
    <row r="809" spans="3:3" x14ac:dyDescent="0.3">
      <c r="C809" s="12"/>
    </row>
    <row r="810" spans="3:3" x14ac:dyDescent="0.3">
      <c r="C810" s="12"/>
    </row>
    <row r="811" spans="3:3" x14ac:dyDescent="0.3">
      <c r="C811" s="12"/>
    </row>
    <row r="812" spans="3:3" x14ac:dyDescent="0.3">
      <c r="C812" s="12"/>
    </row>
    <row r="813" spans="3:3" x14ac:dyDescent="0.3">
      <c r="C813" s="12"/>
    </row>
    <row r="814" spans="3:3" x14ac:dyDescent="0.3">
      <c r="C814" s="12"/>
    </row>
    <row r="815" spans="3:3" x14ac:dyDescent="0.3">
      <c r="C815" s="12"/>
    </row>
    <row r="816" spans="3:3" x14ac:dyDescent="0.3">
      <c r="C816" s="12"/>
    </row>
    <row r="817" spans="3:3" x14ac:dyDescent="0.3">
      <c r="C817" s="12"/>
    </row>
    <row r="818" spans="3:3" x14ac:dyDescent="0.3">
      <c r="C818" s="12"/>
    </row>
    <row r="819" spans="3:3" x14ac:dyDescent="0.3">
      <c r="C819" s="12"/>
    </row>
    <row r="820" spans="3:3" x14ac:dyDescent="0.3">
      <c r="C820" s="12"/>
    </row>
    <row r="821" spans="3:3" x14ac:dyDescent="0.3">
      <c r="C821" s="12"/>
    </row>
    <row r="822" spans="3:3" x14ac:dyDescent="0.3">
      <c r="C822" s="12"/>
    </row>
    <row r="823" spans="3:3" x14ac:dyDescent="0.3">
      <c r="C823" s="12"/>
    </row>
    <row r="824" spans="3:3" x14ac:dyDescent="0.3">
      <c r="C824" s="12"/>
    </row>
    <row r="825" spans="3:3" x14ac:dyDescent="0.3">
      <c r="C825" s="12"/>
    </row>
    <row r="826" spans="3:3" x14ac:dyDescent="0.3">
      <c r="C826" s="12"/>
    </row>
    <row r="827" spans="3:3" x14ac:dyDescent="0.3">
      <c r="C827" s="12"/>
    </row>
    <row r="828" spans="3:3" x14ac:dyDescent="0.3">
      <c r="C828" s="12"/>
    </row>
    <row r="829" spans="3:3" x14ac:dyDescent="0.3">
      <c r="C829" s="12"/>
    </row>
    <row r="830" spans="3:3" x14ac:dyDescent="0.3">
      <c r="C83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A29D-D720-4873-B11C-D268014C2F17}">
  <sheetPr codeName="Sheet7"/>
  <dimension ref="B2:AA48"/>
  <sheetViews>
    <sheetView showGridLines="0" tabSelected="1" zoomScale="75" zoomScaleNormal="55" workbookViewId="0">
      <selection activeCell="E3" sqref="E3"/>
    </sheetView>
  </sheetViews>
  <sheetFormatPr defaultRowHeight="14.4" x14ac:dyDescent="0.3"/>
  <cols>
    <col min="1" max="1" width="3.21875" customWidth="1"/>
    <col min="2" max="2" width="24.88671875" customWidth="1"/>
    <col min="3" max="3" width="8.33203125" customWidth="1"/>
    <col min="5" max="5" width="26.88671875" customWidth="1"/>
    <col min="9" max="9" width="9.109375" customWidth="1"/>
    <col min="10" max="10" width="6.44140625" customWidth="1"/>
    <col min="11" max="11" width="6.5546875" customWidth="1"/>
    <col min="15" max="15" width="8.88671875" customWidth="1"/>
  </cols>
  <sheetData>
    <row r="2" spans="2:27" ht="65.400000000000006" x14ac:dyDescent="0.3">
      <c r="B2" s="67" t="s">
        <v>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</row>
    <row r="3" spans="2:27" ht="14.4" customHeight="1" x14ac:dyDescent="0.3">
      <c r="B3" s="41" t="s">
        <v>35</v>
      </c>
      <c r="C3" s="40"/>
      <c r="D3" s="40"/>
      <c r="E3" s="5" t="s">
        <v>39</v>
      </c>
      <c r="F3" s="49" t="s">
        <v>46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/>
    </row>
    <row r="4" spans="2:27" ht="14.4" customHeight="1" x14ac:dyDescent="0.3">
      <c r="B4" s="41" t="s">
        <v>33</v>
      </c>
      <c r="C4" s="40"/>
      <c r="D4" s="40"/>
      <c r="E4" s="5">
        <v>2016</v>
      </c>
      <c r="F4" s="52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/>
    </row>
    <row r="5" spans="2:27" ht="14.4" customHeight="1" x14ac:dyDescent="0.3">
      <c r="B5" s="41" t="s">
        <v>34</v>
      </c>
      <c r="C5" s="40"/>
      <c r="D5" s="40"/>
      <c r="E5" s="5">
        <v>18</v>
      </c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58"/>
      <c r="R5" s="59"/>
      <c r="S5" s="59"/>
      <c r="T5" s="59"/>
      <c r="U5" s="59"/>
      <c r="V5" s="59"/>
      <c r="W5" s="59"/>
      <c r="X5" s="59"/>
      <c r="Y5" s="59"/>
      <c r="Z5" s="59"/>
      <c r="AA5" s="60"/>
    </row>
    <row r="6" spans="2:27" ht="18.600000000000001" customHeight="1" x14ac:dyDescent="0.3">
      <c r="B6" s="55" t="s">
        <v>32</v>
      </c>
      <c r="C6" s="56"/>
      <c r="D6" s="30" t="s">
        <v>36</v>
      </c>
      <c r="E6" s="30" t="str">
        <f>E3</f>
        <v>Regression</v>
      </c>
      <c r="F6" s="45"/>
      <c r="G6" s="46"/>
      <c r="H6" s="46"/>
      <c r="I6" s="46"/>
      <c r="J6" s="46"/>
      <c r="K6" s="46"/>
      <c r="L6" s="46"/>
      <c r="M6" s="46"/>
      <c r="N6" s="46"/>
      <c r="O6" s="46"/>
      <c r="P6" s="46"/>
      <c r="Q6" s="61"/>
      <c r="R6" s="62"/>
      <c r="S6" s="62"/>
      <c r="T6" s="62"/>
      <c r="U6" s="62"/>
      <c r="V6" s="62"/>
      <c r="W6" s="62"/>
      <c r="X6" s="62"/>
      <c r="Y6" s="62"/>
      <c r="Z6" s="62"/>
      <c r="AA6" s="63"/>
    </row>
    <row r="7" spans="2:27" ht="31.2" customHeight="1" x14ac:dyDescent="0.3">
      <c r="B7" s="41"/>
      <c r="C7" s="40"/>
      <c r="D7" s="40"/>
      <c r="E7" s="40"/>
      <c r="F7" s="45"/>
      <c r="G7" s="46"/>
      <c r="H7" s="46"/>
      <c r="I7" s="46"/>
      <c r="J7" s="46"/>
      <c r="K7" s="46"/>
      <c r="L7" s="46"/>
      <c r="M7" s="46"/>
      <c r="N7" s="46"/>
      <c r="O7" s="46"/>
      <c r="P7" s="46"/>
      <c r="Q7" s="61"/>
      <c r="R7" s="62"/>
      <c r="S7" s="62"/>
      <c r="T7" s="62"/>
      <c r="U7" s="62"/>
      <c r="V7" s="62"/>
      <c r="W7" s="62"/>
      <c r="X7" s="62"/>
      <c r="Y7" s="62"/>
      <c r="Z7" s="62"/>
      <c r="AA7" s="63"/>
    </row>
    <row r="8" spans="2:27" ht="7.2" customHeight="1" x14ac:dyDescent="0.3">
      <c r="B8" s="41"/>
      <c r="C8" s="40"/>
      <c r="D8" s="40"/>
      <c r="E8" s="40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61"/>
      <c r="R8" s="62"/>
      <c r="S8" s="62"/>
      <c r="T8" s="62"/>
      <c r="U8" s="62"/>
      <c r="V8" s="62"/>
      <c r="W8" s="62"/>
      <c r="X8" s="62"/>
      <c r="Y8" s="62"/>
      <c r="Z8" s="62"/>
      <c r="AA8" s="63"/>
    </row>
    <row r="9" spans="2:27" ht="14.4" customHeight="1" x14ac:dyDescent="0.3">
      <c r="B9" s="41"/>
      <c r="C9" s="40"/>
      <c r="D9" s="40"/>
      <c r="E9" s="40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61"/>
      <c r="R9" s="62"/>
      <c r="S9" s="62"/>
      <c r="T9" s="62"/>
      <c r="U9" s="62"/>
      <c r="V9" s="62"/>
      <c r="W9" s="62"/>
      <c r="X9" s="62"/>
      <c r="Y9" s="62"/>
      <c r="Z9" s="62"/>
      <c r="AA9" s="63"/>
    </row>
    <row r="10" spans="2:27" ht="31.2" customHeight="1" x14ac:dyDescent="0.3">
      <c r="B10" s="41"/>
      <c r="C10" s="40"/>
      <c r="D10" s="40"/>
      <c r="E10" s="40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61"/>
      <c r="R10" s="62"/>
      <c r="S10" s="62"/>
      <c r="T10" s="62"/>
      <c r="U10" s="62"/>
      <c r="V10" s="62"/>
      <c r="W10" s="62"/>
      <c r="X10" s="62"/>
      <c r="Y10" s="62"/>
      <c r="Z10" s="62"/>
      <c r="AA10" s="63"/>
    </row>
    <row r="11" spans="2:27" ht="7.2" customHeight="1" x14ac:dyDescent="0.3">
      <c r="B11" s="41"/>
      <c r="C11" s="40"/>
      <c r="D11" s="40"/>
      <c r="E11" s="40"/>
      <c r="F11" s="45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3"/>
    </row>
    <row r="12" spans="2:27" ht="14.4" customHeight="1" x14ac:dyDescent="0.3">
      <c r="B12" s="41"/>
      <c r="C12" s="40"/>
      <c r="D12" s="40"/>
      <c r="E12" s="40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61"/>
      <c r="R12" s="62"/>
      <c r="S12" s="62"/>
      <c r="T12" s="62"/>
      <c r="U12" s="62"/>
      <c r="V12" s="62"/>
      <c r="W12" s="62"/>
      <c r="X12" s="62"/>
      <c r="Y12" s="62"/>
      <c r="Z12" s="62"/>
      <c r="AA12" s="63"/>
    </row>
    <row r="13" spans="2:27" ht="136.19999999999999" customHeight="1" x14ac:dyDescent="0.3">
      <c r="B13" s="41"/>
      <c r="C13" s="40"/>
      <c r="D13" s="40"/>
      <c r="E13" s="40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61"/>
      <c r="R13" s="62"/>
      <c r="S13" s="62"/>
      <c r="T13" s="62"/>
      <c r="U13" s="62"/>
      <c r="V13" s="62"/>
      <c r="W13" s="62"/>
      <c r="X13" s="62"/>
      <c r="Y13" s="62"/>
      <c r="Z13" s="62"/>
      <c r="AA13" s="63"/>
    </row>
    <row r="14" spans="2:27" ht="18" customHeight="1" x14ac:dyDescent="0.3">
      <c r="B14" s="28"/>
      <c r="C14" s="57" t="s">
        <v>41</v>
      </c>
      <c r="D14" s="57"/>
      <c r="E14" s="57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64"/>
      <c r="R14" s="65"/>
      <c r="S14" s="65"/>
      <c r="T14" s="65"/>
      <c r="U14" s="65"/>
      <c r="V14" s="65"/>
      <c r="W14" s="65"/>
      <c r="X14" s="65"/>
      <c r="Y14" s="65"/>
      <c r="Z14" s="65"/>
      <c r="AA14" s="66"/>
    </row>
    <row r="15" spans="2:27" ht="18" customHeight="1" x14ac:dyDescent="0.3">
      <c r="B15" s="29" t="s">
        <v>32</v>
      </c>
      <c r="C15" s="42" cm="1">
        <f t="array" ref="C15">_xlfn._xlws.FILTER('forecasting method list'!M5:M142, ('forecasting method list'!K5:K142 = dashboard!E4) * ('forecasting method list'!L5:L142 = dashboard!E5), "No Match")</f>
        <v>928</v>
      </c>
      <c r="D15" s="42"/>
      <c r="E15" s="42"/>
      <c r="F15" s="49" t="s">
        <v>51</v>
      </c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49" t="s">
        <v>52</v>
      </c>
      <c r="R15" s="50"/>
      <c r="S15" s="50"/>
      <c r="T15" s="50"/>
      <c r="U15" s="50"/>
      <c r="V15" s="50"/>
      <c r="W15" s="50"/>
      <c r="X15" s="50"/>
      <c r="Y15" s="50"/>
      <c r="Z15" s="50"/>
      <c r="AA15" s="51"/>
    </row>
    <row r="16" spans="2:27" ht="18" customHeight="1" x14ac:dyDescent="0.3">
      <c r="B16" s="29" t="str">
        <f>E3</f>
        <v>Regression</v>
      </c>
      <c r="C16" s="42" cm="1">
        <f t="array" ref="C16">IFERROR(
    INDEX(
        CHOOSE(
            MATCH(dashboard!E3, {"Last Period Demand","Simple Average","Moving Average","Exponential Smoothing","Regression","Holt-Winter"}, 0),
            'forecasting method list'!N5:N142,
            'forecasting method list'!O5:O142,
            'forecasting method list'!P5:P142,
            'forecasting method list'!Q5:Q142,
            'forecasting method list'!R5:R142,
            'forecasting method list'!S5:S142
        ),
        MATCH(1, ('forecasting method list'!K5:K142 = dashboard!E4) * ('forecasting method list'!L5:L142 = dashboard!E5), 0)
    ),
"No Match")</f>
        <v>569.47080000000005</v>
      </c>
      <c r="D16" s="42"/>
      <c r="E16" s="42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4"/>
      <c r="Q16" s="52"/>
      <c r="R16" s="53"/>
      <c r="S16" s="53"/>
      <c r="T16" s="53"/>
      <c r="U16" s="53"/>
      <c r="V16" s="53"/>
      <c r="W16" s="53"/>
      <c r="X16" s="53"/>
      <c r="Y16" s="53"/>
      <c r="Z16" s="53"/>
      <c r="AA16" s="54"/>
    </row>
    <row r="17" spans="2:27" ht="8.4" customHeight="1" x14ac:dyDescent="0.3">
      <c r="B17" s="70"/>
      <c r="C17" s="90"/>
      <c r="D17" s="90"/>
      <c r="E17" s="90"/>
      <c r="F17" s="43"/>
      <c r="G17" s="44"/>
      <c r="H17" s="44"/>
      <c r="I17" s="44"/>
      <c r="J17" s="44"/>
      <c r="K17" s="44"/>
      <c r="L17" s="44"/>
      <c r="M17" s="44"/>
      <c r="N17" s="44"/>
      <c r="O17" s="44"/>
      <c r="P17" s="91"/>
      <c r="Q17" s="58"/>
      <c r="R17" s="59"/>
      <c r="S17" s="59"/>
      <c r="T17" s="59"/>
      <c r="U17" s="59"/>
      <c r="V17" s="59"/>
      <c r="W17" s="59"/>
      <c r="X17" s="59"/>
      <c r="Y17" s="59"/>
      <c r="Z17" s="59"/>
      <c r="AA17" s="60"/>
    </row>
    <row r="18" spans="2:27" ht="14.4" customHeight="1" x14ac:dyDescent="0.3">
      <c r="B18" s="70" t="s">
        <v>31</v>
      </c>
      <c r="C18" s="65"/>
      <c r="D18" s="65"/>
      <c r="E18" s="65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92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3"/>
    </row>
    <row r="19" spans="2:27" ht="6" customHeight="1" x14ac:dyDescent="0.3">
      <c r="B19" s="27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92"/>
      <c r="Q19" s="61"/>
      <c r="R19" s="62"/>
      <c r="S19" s="62"/>
      <c r="T19" s="62"/>
      <c r="U19" s="62"/>
      <c r="V19" s="62"/>
      <c r="W19" s="62"/>
      <c r="X19" s="62"/>
      <c r="Y19" s="62"/>
      <c r="Z19" s="62"/>
      <c r="AA19" s="63"/>
    </row>
    <row r="20" spans="2:27" ht="14.4" customHeight="1" x14ac:dyDescent="0.3">
      <c r="B20" s="41" t="s">
        <v>8</v>
      </c>
      <c r="C20" s="40"/>
      <c r="D20" s="42" cm="1">
        <f t="array" ref="D20">IFERROR(
    INDEX(
        CHOOSE(
            MATCH(dashboard!E3, {"Last Period Demand","Simple Average","Moving Average","Exponential Smoothing","Regression","Holt-Winter"}, 0),
            'forecasting method list'!V5:V142,  'forecasting method list'!X5:X142, 'forecasting method list'!Z5:Z142,
            'forecasting method list'!AB5:AB142, 'forecasting method list'!AD5:AD142, 'forecasting method list'!AF5:AF142
        ),
        MATCH(1, ('forecasting method list'!T5:T142 = dashboard!E4) * ('forecasting method list'!U5:U142 = dashboard!E5), 0)
    ),
    "No Match"
)</f>
        <v>358.52919999999995</v>
      </c>
      <c r="E20" s="42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92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3"/>
    </row>
    <row r="21" spans="2:27" ht="14.4" customHeight="1" x14ac:dyDescent="0.3">
      <c r="B21" s="41" t="s">
        <v>9</v>
      </c>
      <c r="C21" s="40"/>
      <c r="D21" s="42" cm="1">
        <f t="array" ref="D21">IFERROR(
    INDEX(
        CHOOSE(
            MATCH(dashboard!E3, {"Last Period Demand","Simple Average","Moving Average","Exponential Smoothing","Regression","Holt-Winter"}, 0),
            'forecasting method list'!W5:W142, 'forecasting method list'!Y5:Y142, 'forecasting method list'!AA5:AA142,
            'forecasting method list'!AC5:AC142, 'forecasting method list'!AE5:AE142, 'forecasting method list'!AG5:AG142
        ),
        MATCH(1, ('forecasting method list'!T5:T142 = dashboard!E4) * ('forecasting method list'!U5:U142 = dashboard!E5), 0)
    ),
    "No Match"
)</f>
        <v>358.52919999999995</v>
      </c>
      <c r="E21" s="42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92"/>
      <c r="Q21" s="61"/>
      <c r="R21" s="62"/>
      <c r="S21" s="62"/>
      <c r="T21" s="62"/>
      <c r="U21" s="62"/>
      <c r="V21" s="62"/>
      <c r="W21" s="62"/>
      <c r="X21" s="62"/>
      <c r="Y21" s="62"/>
      <c r="Z21" s="62"/>
      <c r="AA21" s="63"/>
    </row>
    <row r="22" spans="2:27" ht="14.4" customHeight="1" x14ac:dyDescent="0.3">
      <c r="B22" s="41" t="s">
        <v>14</v>
      </c>
      <c r="C22" s="40"/>
      <c r="D22" s="42">
        <f>IFERROR(
    INDEX('forecasting method list'!D5:I5, MATCH(dashboard!E3, 'forecasting method list'!D4:I4, 0)),
"No Match")</f>
        <v>84.677034782608729</v>
      </c>
      <c r="E22" s="42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92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3"/>
    </row>
    <row r="23" spans="2:27" ht="14.4" customHeight="1" x14ac:dyDescent="0.3">
      <c r="B23" s="41" t="s">
        <v>15</v>
      </c>
      <c r="C23" s="40"/>
      <c r="D23" s="42">
        <f>IFERROR(
    INDEX('forecasting method list'!D6:I6, MATCH(dashboard!E3, 'forecasting method list'!D4:I4, 0)),
"No Match")</f>
        <v>330.14415652173886</v>
      </c>
      <c r="E23" s="42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92"/>
      <c r="Q23" s="61"/>
      <c r="R23" s="62"/>
      <c r="S23" s="62"/>
      <c r="T23" s="62"/>
      <c r="U23" s="62"/>
      <c r="V23" s="62"/>
      <c r="W23" s="62"/>
      <c r="X23" s="62"/>
      <c r="Y23" s="62"/>
      <c r="Z23" s="62"/>
      <c r="AA23" s="63"/>
    </row>
    <row r="24" spans="2:27" ht="5.4" customHeight="1" x14ac:dyDescent="0.3">
      <c r="B24" s="27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92"/>
      <c r="Q24" s="61"/>
      <c r="R24" s="62"/>
      <c r="S24" s="62"/>
      <c r="T24" s="62"/>
      <c r="U24" s="62"/>
      <c r="V24" s="62"/>
      <c r="W24" s="62"/>
      <c r="X24" s="62"/>
      <c r="Y24" s="62"/>
      <c r="Z24" s="62"/>
      <c r="AA24" s="63"/>
    </row>
    <row r="25" spans="2:27" ht="14.4" customHeight="1" x14ac:dyDescent="0.3">
      <c r="B25" s="55" t="s">
        <v>43</v>
      </c>
      <c r="C25" s="56"/>
      <c r="D25" s="55" t="s">
        <v>44</v>
      </c>
      <c r="E25" s="5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92"/>
      <c r="Q25" s="61"/>
      <c r="R25" s="62"/>
      <c r="S25" s="62"/>
      <c r="T25" s="62"/>
      <c r="U25" s="62"/>
      <c r="V25" s="62"/>
      <c r="W25" s="62"/>
      <c r="X25" s="62"/>
      <c r="Y25" s="62"/>
      <c r="Z25" s="62"/>
      <c r="AA25" s="63"/>
    </row>
    <row r="26" spans="2:27" ht="14.4" customHeight="1" x14ac:dyDescent="0.3">
      <c r="B26" s="61"/>
      <c r="C26" s="62"/>
      <c r="D26" s="31"/>
      <c r="F26" s="45"/>
      <c r="G26" s="46"/>
      <c r="H26" s="46"/>
      <c r="I26" s="46"/>
      <c r="J26" s="46"/>
      <c r="K26" s="46"/>
      <c r="L26" s="46"/>
      <c r="M26" s="46"/>
      <c r="N26" s="46"/>
      <c r="O26" s="46"/>
      <c r="P26" s="92"/>
      <c r="Q26" s="61"/>
      <c r="R26" s="62"/>
      <c r="S26" s="62"/>
      <c r="T26" s="62"/>
      <c r="U26" s="62"/>
      <c r="V26" s="62"/>
      <c r="W26" s="62"/>
      <c r="X26" s="62"/>
      <c r="Y26" s="62"/>
      <c r="Z26" s="62"/>
      <c r="AA26" s="63"/>
    </row>
    <row r="27" spans="2:27" ht="14.4" customHeight="1" x14ac:dyDescent="0.3">
      <c r="B27" s="61"/>
      <c r="C27" s="62"/>
      <c r="D27" s="27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92"/>
      <c r="Q27" s="61"/>
      <c r="R27" s="62"/>
      <c r="S27" s="62"/>
      <c r="T27" s="62"/>
      <c r="U27" s="62"/>
      <c r="V27" s="62"/>
      <c r="W27" s="62"/>
      <c r="X27" s="62"/>
      <c r="Y27" s="62"/>
      <c r="Z27" s="62"/>
      <c r="AA27" s="63"/>
    </row>
    <row r="28" spans="2:27" ht="14.4" customHeight="1" x14ac:dyDescent="0.3">
      <c r="B28" s="27"/>
      <c r="D28" s="27"/>
      <c r="F28" s="45"/>
      <c r="G28" s="46"/>
      <c r="H28" s="46"/>
      <c r="I28" s="46"/>
      <c r="J28" s="46"/>
      <c r="K28" s="46"/>
      <c r="L28" s="46"/>
      <c r="M28" s="46"/>
      <c r="N28" s="46"/>
      <c r="O28" s="46"/>
      <c r="P28" s="92"/>
      <c r="Q28" s="61"/>
      <c r="R28" s="62"/>
      <c r="S28" s="62"/>
      <c r="T28" s="62"/>
      <c r="U28" s="62"/>
      <c r="V28" s="62"/>
      <c r="W28" s="62"/>
      <c r="X28" s="62"/>
      <c r="Y28" s="62"/>
      <c r="Z28" s="62"/>
      <c r="AA28" s="63"/>
    </row>
    <row r="29" spans="2:27" ht="14.4" customHeight="1" x14ac:dyDescent="0.3">
      <c r="B29" s="27"/>
      <c r="D29" s="27"/>
      <c r="F29" s="45"/>
      <c r="G29" s="46"/>
      <c r="H29" s="46"/>
      <c r="I29" s="46"/>
      <c r="J29" s="46"/>
      <c r="K29" s="46"/>
      <c r="L29" s="46"/>
      <c r="M29" s="46"/>
      <c r="N29" s="46"/>
      <c r="O29" s="46"/>
      <c r="P29" s="92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3"/>
    </row>
    <row r="30" spans="2:27" ht="14.4" customHeight="1" x14ac:dyDescent="0.3">
      <c r="B30" s="27"/>
      <c r="D30" s="27"/>
      <c r="F30" s="45"/>
      <c r="G30" s="46"/>
      <c r="H30" s="46"/>
      <c r="I30" s="46"/>
      <c r="J30" s="46"/>
      <c r="K30" s="46"/>
      <c r="L30" s="46"/>
      <c r="M30" s="46"/>
      <c r="N30" s="46"/>
      <c r="O30" s="46"/>
      <c r="P30" s="92"/>
      <c r="Q30" s="61"/>
      <c r="R30" s="62"/>
      <c r="S30" s="62"/>
      <c r="T30" s="62"/>
      <c r="U30" s="62"/>
      <c r="V30" s="62"/>
      <c r="W30" s="62"/>
      <c r="X30" s="62"/>
      <c r="Y30" s="62"/>
      <c r="Z30" s="62"/>
      <c r="AA30" s="63"/>
    </row>
    <row r="31" spans="2:27" ht="14.4" customHeight="1" x14ac:dyDescent="0.3">
      <c r="B31" s="27"/>
      <c r="D31" s="27"/>
      <c r="F31" s="45"/>
      <c r="G31" s="46"/>
      <c r="H31" s="46"/>
      <c r="I31" s="46"/>
      <c r="J31" s="46"/>
      <c r="K31" s="46"/>
      <c r="L31" s="46"/>
      <c r="M31" s="46"/>
      <c r="N31" s="46"/>
      <c r="O31" s="46"/>
      <c r="P31" s="92"/>
      <c r="Q31" s="61"/>
      <c r="R31" s="62"/>
      <c r="S31" s="62"/>
      <c r="T31" s="62"/>
      <c r="U31" s="62"/>
      <c r="V31" s="62"/>
      <c r="W31" s="62"/>
      <c r="X31" s="62"/>
      <c r="Y31" s="62"/>
      <c r="Z31" s="62"/>
      <c r="AA31" s="63"/>
    </row>
    <row r="32" spans="2:27" ht="14.4" customHeight="1" x14ac:dyDescent="0.3">
      <c r="B32" s="27"/>
      <c r="D32" s="27"/>
      <c r="F32" s="45"/>
      <c r="G32" s="46"/>
      <c r="H32" s="46"/>
      <c r="I32" s="46"/>
      <c r="J32" s="46"/>
      <c r="K32" s="46"/>
      <c r="L32" s="46"/>
      <c r="M32" s="46"/>
      <c r="N32" s="46"/>
      <c r="O32" s="46"/>
      <c r="P32" s="92"/>
      <c r="Q32" s="61"/>
      <c r="R32" s="62"/>
      <c r="S32" s="62"/>
      <c r="T32" s="62"/>
      <c r="U32" s="62"/>
      <c r="V32" s="62"/>
      <c r="W32" s="62"/>
      <c r="X32" s="62"/>
      <c r="Y32" s="62"/>
      <c r="Z32" s="62"/>
      <c r="AA32" s="63"/>
    </row>
    <row r="33" spans="2:27" ht="14.4" customHeight="1" x14ac:dyDescent="0.3">
      <c r="B33" s="27"/>
      <c r="D33" s="27"/>
      <c r="F33" s="45"/>
      <c r="G33" s="46"/>
      <c r="H33" s="46"/>
      <c r="I33" s="46"/>
      <c r="J33" s="46"/>
      <c r="K33" s="46"/>
      <c r="L33" s="46"/>
      <c r="M33" s="46"/>
      <c r="N33" s="46"/>
      <c r="O33" s="46"/>
      <c r="P33" s="92"/>
      <c r="Q33" s="61"/>
      <c r="R33" s="62"/>
      <c r="S33" s="62"/>
      <c r="T33" s="62"/>
      <c r="U33" s="62"/>
      <c r="V33" s="62"/>
      <c r="W33" s="62"/>
      <c r="X33" s="62"/>
      <c r="Y33" s="62"/>
      <c r="Z33" s="62"/>
      <c r="AA33" s="63"/>
    </row>
    <row r="34" spans="2:27" ht="14.4" customHeight="1" x14ac:dyDescent="0.3">
      <c r="B34" s="27"/>
      <c r="D34" s="32"/>
      <c r="F34" s="45"/>
      <c r="G34" s="46"/>
      <c r="H34" s="46"/>
      <c r="I34" s="46"/>
      <c r="J34" s="46"/>
      <c r="K34" s="46"/>
      <c r="L34" s="46"/>
      <c r="M34" s="46"/>
      <c r="N34" s="46"/>
      <c r="O34" s="46"/>
      <c r="P34" s="92"/>
      <c r="Q34" s="61"/>
      <c r="R34" s="62"/>
      <c r="S34" s="62"/>
      <c r="T34" s="62"/>
      <c r="U34" s="62"/>
      <c r="V34" s="62"/>
      <c r="W34" s="62"/>
      <c r="X34" s="62"/>
      <c r="Y34" s="62"/>
      <c r="Z34" s="62"/>
      <c r="AA34" s="63"/>
    </row>
    <row r="35" spans="2:27" ht="14.4" customHeight="1" x14ac:dyDescent="0.3">
      <c r="B35" s="71" t="s">
        <v>55</v>
      </c>
      <c r="C35" s="57"/>
      <c r="D35" s="57"/>
      <c r="E35" s="57"/>
      <c r="F35" s="78" t="s">
        <v>53</v>
      </c>
      <c r="G35" s="79"/>
      <c r="H35" s="79"/>
      <c r="I35" s="79"/>
      <c r="J35" s="79"/>
      <c r="K35" s="79"/>
      <c r="L35" s="79"/>
      <c r="M35" s="79"/>
      <c r="N35" s="80"/>
      <c r="O35" s="35"/>
      <c r="P35" s="35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2:27" ht="14.4" customHeight="1" x14ac:dyDescent="0.3">
      <c r="B36" s="72" t="s">
        <v>56</v>
      </c>
      <c r="C36" s="73"/>
      <c r="D36" s="73"/>
      <c r="E36" s="73"/>
      <c r="F36" s="81" t="s">
        <v>54</v>
      </c>
      <c r="G36" s="82"/>
      <c r="H36" s="82"/>
      <c r="I36" s="82"/>
      <c r="J36" s="82"/>
      <c r="K36" s="82"/>
      <c r="L36" s="82"/>
      <c r="M36" s="82"/>
      <c r="N36" s="83"/>
      <c r="O36" s="36"/>
      <c r="P36" s="36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2:27" ht="14.4" customHeight="1" x14ac:dyDescent="0.3">
      <c r="B37" s="74"/>
      <c r="C37" s="75"/>
      <c r="D37" s="75"/>
      <c r="E37" s="75"/>
      <c r="F37" s="84"/>
      <c r="G37" s="85"/>
      <c r="H37" s="85"/>
      <c r="I37" s="85"/>
      <c r="J37" s="85"/>
      <c r="K37" s="85"/>
      <c r="L37" s="85"/>
      <c r="M37" s="85"/>
      <c r="N37" s="86"/>
    </row>
    <row r="38" spans="2:27" ht="14.4" customHeight="1" x14ac:dyDescent="0.3">
      <c r="B38" s="74"/>
      <c r="C38" s="75"/>
      <c r="D38" s="75"/>
      <c r="E38" s="75"/>
      <c r="F38" s="84"/>
      <c r="G38" s="85"/>
      <c r="H38" s="85"/>
      <c r="I38" s="85"/>
      <c r="J38" s="85"/>
      <c r="K38" s="85"/>
      <c r="L38" s="85"/>
      <c r="M38" s="85"/>
      <c r="N38" s="86"/>
    </row>
    <row r="39" spans="2:27" ht="14.4" customHeight="1" x14ac:dyDescent="0.3">
      <c r="B39" s="74"/>
      <c r="C39" s="75"/>
      <c r="D39" s="75"/>
      <c r="E39" s="75"/>
      <c r="F39" s="84"/>
      <c r="G39" s="85"/>
      <c r="H39" s="85"/>
      <c r="I39" s="85"/>
      <c r="J39" s="85"/>
      <c r="K39" s="85"/>
      <c r="L39" s="85"/>
      <c r="M39" s="85"/>
      <c r="N39" s="86"/>
    </row>
    <row r="40" spans="2:27" ht="14.4" customHeight="1" x14ac:dyDescent="0.3">
      <c r="B40" s="74"/>
      <c r="C40" s="75"/>
      <c r="D40" s="75"/>
      <c r="E40" s="75"/>
      <c r="F40" s="84"/>
      <c r="G40" s="85"/>
      <c r="H40" s="85"/>
      <c r="I40" s="85"/>
      <c r="J40" s="85"/>
      <c r="K40" s="85"/>
      <c r="L40" s="85"/>
      <c r="M40" s="85"/>
      <c r="N40" s="86"/>
    </row>
    <row r="41" spans="2:27" ht="14.4" customHeight="1" x14ac:dyDescent="0.3">
      <c r="B41" s="74"/>
      <c r="C41" s="75"/>
      <c r="D41" s="75"/>
      <c r="E41" s="75"/>
      <c r="F41" s="84"/>
      <c r="G41" s="85"/>
      <c r="H41" s="85"/>
      <c r="I41" s="85"/>
      <c r="J41" s="85"/>
      <c r="K41" s="85"/>
      <c r="L41" s="85"/>
      <c r="M41" s="85"/>
      <c r="N41" s="86"/>
    </row>
    <row r="42" spans="2:27" ht="14.4" customHeight="1" x14ac:dyDescent="0.3">
      <c r="B42" s="74"/>
      <c r="C42" s="75"/>
      <c r="D42" s="75"/>
      <c r="E42" s="75"/>
      <c r="F42" s="84"/>
      <c r="G42" s="85"/>
      <c r="H42" s="85"/>
      <c r="I42" s="85"/>
      <c r="J42" s="85"/>
      <c r="K42" s="85"/>
      <c r="L42" s="85"/>
      <c r="M42" s="85"/>
      <c r="N42" s="86"/>
    </row>
    <row r="43" spans="2:27" ht="14.4" customHeight="1" x14ac:dyDescent="0.3">
      <c r="B43" s="74"/>
      <c r="C43" s="75"/>
      <c r="D43" s="75"/>
      <c r="E43" s="75"/>
      <c r="F43" s="87"/>
      <c r="G43" s="88"/>
      <c r="H43" s="88"/>
      <c r="I43" s="88"/>
      <c r="J43" s="88"/>
      <c r="K43" s="88"/>
      <c r="L43" s="88"/>
      <c r="M43" s="88"/>
      <c r="N43" s="89"/>
    </row>
    <row r="44" spans="2:27" ht="14.4" customHeight="1" x14ac:dyDescent="0.3">
      <c r="B44" s="74"/>
      <c r="C44" s="75"/>
      <c r="D44" s="75"/>
      <c r="E44" s="75"/>
      <c r="F44" s="27"/>
    </row>
    <row r="45" spans="2:27" x14ac:dyDescent="0.3">
      <c r="B45" s="74"/>
      <c r="C45" s="75"/>
      <c r="D45" s="75"/>
      <c r="E45" s="75"/>
      <c r="F45" s="27"/>
    </row>
    <row r="46" spans="2:27" ht="14.4" customHeight="1" x14ac:dyDescent="0.3">
      <c r="B46" s="74"/>
      <c r="C46" s="75"/>
      <c r="D46" s="75"/>
      <c r="E46" s="75"/>
      <c r="F46" s="27"/>
    </row>
    <row r="47" spans="2:27" x14ac:dyDescent="0.3">
      <c r="B47" s="76"/>
      <c r="C47" s="77"/>
      <c r="D47" s="77"/>
      <c r="E47" s="75"/>
      <c r="F47" s="27"/>
    </row>
    <row r="48" spans="2:27" x14ac:dyDescent="0.3">
      <c r="E48" s="11"/>
    </row>
  </sheetData>
  <mergeCells count="34">
    <mergeCell ref="B35:E35"/>
    <mergeCell ref="B36:E47"/>
    <mergeCell ref="F35:N35"/>
    <mergeCell ref="F36:N43"/>
    <mergeCell ref="Q15:AA16"/>
    <mergeCell ref="B17:E17"/>
    <mergeCell ref="F17:P34"/>
    <mergeCell ref="B26:C26"/>
    <mergeCell ref="B27:C27"/>
    <mergeCell ref="B2:AA2"/>
    <mergeCell ref="Q17:AA34"/>
    <mergeCell ref="C16:E16"/>
    <mergeCell ref="B25:C25"/>
    <mergeCell ref="B18:E18"/>
    <mergeCell ref="B20:C20"/>
    <mergeCell ref="B21:C21"/>
    <mergeCell ref="B22:C22"/>
    <mergeCell ref="B23:C23"/>
    <mergeCell ref="D20:E20"/>
    <mergeCell ref="D21:E21"/>
    <mergeCell ref="D22:E22"/>
    <mergeCell ref="D23:E23"/>
    <mergeCell ref="D25:E25"/>
    <mergeCell ref="B5:D5"/>
    <mergeCell ref="B3:D3"/>
    <mergeCell ref="B4:D4"/>
    <mergeCell ref="C15:E15"/>
    <mergeCell ref="F5:P14"/>
    <mergeCell ref="F15:P16"/>
    <mergeCell ref="B7:E13"/>
    <mergeCell ref="B6:C6"/>
    <mergeCell ref="C14:E14"/>
    <mergeCell ref="F3:AA4"/>
    <mergeCell ref="Q5:AA14"/>
  </mergeCells>
  <printOptions heading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75AE70-A7C0-4577-83C4-D877DA2CEA05}">
          <x14:formula1>
            <xm:f>'forecasting method list'!$C$10:$C$15</xm:f>
          </x14:formula1>
          <xm:sqref>E3</xm:sqref>
        </x14:dataValidation>
        <x14:dataValidation type="list" allowBlank="1" showInputMessage="1" showErrorMessage="1" xr:uid="{BEFB570F-5955-4207-AFF2-F11706E0A335}">
          <x14:formula1>
            <xm:f>'forecasting method list'!$E$10:$E$12</xm:f>
          </x14:formula1>
          <xm:sqref>E4</xm:sqref>
        </x14:dataValidation>
        <x14:dataValidation type="list" allowBlank="1" showInputMessage="1" showErrorMessage="1" xr:uid="{DE7652FD-E8CA-44A5-95C8-F761F901DD0D}">
          <x14:formula1>
            <xm:f>'forecasting method list'!$G$10:$G$62</xm:f>
          </x14:formula1>
          <xm:sqref>E5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9292-74B2-4E5C-A93E-FE26D10B4F20}">
  <sheetPr codeName="Sheet8"/>
  <dimension ref="B2:B4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s">
        <v>4</v>
      </c>
    </row>
    <row r="4" spans="2:2" x14ac:dyDescent="0.3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mock_kaggle</vt:lpstr>
      <vt:lpstr>data_set</vt:lpstr>
      <vt:lpstr>forecast methods</vt:lpstr>
      <vt:lpstr>Regression Analysis</vt:lpstr>
      <vt:lpstr>holt-winter method</vt:lpstr>
      <vt:lpstr>forecasting method list</vt:lpstr>
      <vt:lpstr>hidden table</vt:lpstr>
      <vt:lpstr>dashboard</vt:lpstr>
      <vt:lpstr>source</vt:lpstr>
      <vt:lpstr>Alpha</vt:lpstr>
      <vt:lpstr>Beta</vt:lpstr>
      <vt:lpstr>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Kilkowski</cp:lastModifiedBy>
  <dcterms:created xsi:type="dcterms:W3CDTF">2025-02-06T18:21:31Z</dcterms:created>
  <dcterms:modified xsi:type="dcterms:W3CDTF">2025-04-18T16:22:28Z</dcterms:modified>
</cp:coreProperties>
</file>