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s\1. 학습\4. 공학\"/>
    </mc:Choice>
  </mc:AlternateContent>
  <bookViews>
    <workbookView xWindow="0" yWindow="0" windowWidth="38400" windowHeight="17835" activeTab="3"/>
  </bookViews>
  <sheets>
    <sheet name="기출분석" sheetId="1" r:id="rId1"/>
    <sheet name="Sheet2" sheetId="2" r:id="rId2"/>
    <sheet name="사양" sheetId="5" r:id="rId3"/>
    <sheet name="설치" sheetId="3" r:id="rId4"/>
    <sheet name="시험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F24" i="1"/>
  <c r="O10" i="1"/>
  <c r="L4" i="1"/>
  <c r="M4" i="1"/>
  <c r="L5" i="1"/>
  <c r="M5" i="1"/>
  <c r="L6" i="1"/>
  <c r="M6" i="1"/>
  <c r="L8" i="1"/>
  <c r="L7" i="1" s="1"/>
  <c r="M8" i="1"/>
  <c r="M7" i="1" s="1"/>
  <c r="L10" i="1"/>
  <c r="M10" i="1"/>
  <c r="L11" i="1"/>
  <c r="M11" i="1"/>
  <c r="L12" i="1"/>
  <c r="M12" i="1"/>
  <c r="L14" i="1"/>
  <c r="M14" i="1"/>
  <c r="L15" i="1"/>
  <c r="M15" i="1"/>
  <c r="L16" i="1"/>
  <c r="M16" i="1"/>
  <c r="L18" i="1"/>
  <c r="L17" i="1" s="1"/>
  <c r="M18" i="1"/>
  <c r="M17" i="1" s="1"/>
  <c r="L20" i="1"/>
  <c r="M20" i="1"/>
  <c r="L21" i="1"/>
  <c r="M21" i="1"/>
  <c r="L22" i="1"/>
  <c r="M22" i="1"/>
  <c r="L23" i="1"/>
  <c r="M23" i="1"/>
  <c r="L25" i="1"/>
  <c r="M25" i="1"/>
  <c r="L27" i="1"/>
  <c r="M27" i="1"/>
  <c r="L28" i="1"/>
  <c r="M28" i="1"/>
  <c r="L29" i="1"/>
  <c r="M29" i="1"/>
  <c r="G28" i="1"/>
  <c r="H28" i="1"/>
  <c r="I28" i="1"/>
  <c r="J28" i="1"/>
  <c r="K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F28" i="1"/>
  <c r="G4" i="1"/>
  <c r="H4" i="1"/>
  <c r="I4" i="1"/>
  <c r="J4" i="1"/>
  <c r="K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G5" i="1"/>
  <c r="H5" i="1"/>
  <c r="I5" i="1"/>
  <c r="J5" i="1"/>
  <c r="K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G6" i="1"/>
  <c r="H6" i="1"/>
  <c r="I6" i="1"/>
  <c r="J6" i="1"/>
  <c r="K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G8" i="1"/>
  <c r="G7" i="1" s="1"/>
  <c r="H8" i="1"/>
  <c r="H7" i="1" s="1"/>
  <c r="I8" i="1"/>
  <c r="I7" i="1" s="1"/>
  <c r="J8" i="1"/>
  <c r="J7" i="1" s="1"/>
  <c r="K8" i="1"/>
  <c r="K7" i="1" s="1"/>
  <c r="N8" i="1"/>
  <c r="N7" i="1" s="1"/>
  <c r="O8" i="1"/>
  <c r="O7" i="1" s="1"/>
  <c r="P8" i="1"/>
  <c r="P7" i="1" s="1"/>
  <c r="Q8" i="1"/>
  <c r="Q7" i="1" s="1"/>
  <c r="R8" i="1"/>
  <c r="R7" i="1" s="1"/>
  <c r="S8" i="1"/>
  <c r="S7" i="1" s="1"/>
  <c r="T8" i="1"/>
  <c r="T7" i="1" s="1"/>
  <c r="U8" i="1"/>
  <c r="U7" i="1" s="1"/>
  <c r="V8" i="1"/>
  <c r="V7" i="1" s="1"/>
  <c r="W8" i="1"/>
  <c r="W7" i="1" s="1"/>
  <c r="X8" i="1"/>
  <c r="X7" i="1" s="1"/>
  <c r="Y8" i="1"/>
  <c r="Y7" i="1" s="1"/>
  <c r="Z8" i="1"/>
  <c r="Z7" i="1" s="1"/>
  <c r="AA8" i="1"/>
  <c r="AA7" i="1" s="1"/>
  <c r="AB8" i="1"/>
  <c r="AB7" i="1" s="1"/>
  <c r="AC8" i="1"/>
  <c r="AC7" i="1" s="1"/>
  <c r="AD8" i="1"/>
  <c r="AD7" i="1" s="1"/>
  <c r="AE8" i="1"/>
  <c r="AE7" i="1" s="1"/>
  <c r="AF8" i="1"/>
  <c r="AF7" i="1" s="1"/>
  <c r="AG8" i="1"/>
  <c r="AG7" i="1" s="1"/>
  <c r="AH8" i="1"/>
  <c r="AH7" i="1" s="1"/>
  <c r="G10" i="1"/>
  <c r="H10" i="1"/>
  <c r="I10" i="1"/>
  <c r="J10" i="1"/>
  <c r="K10" i="1"/>
  <c r="N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G11" i="1"/>
  <c r="H11" i="1"/>
  <c r="I11" i="1"/>
  <c r="J11" i="1"/>
  <c r="K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G12" i="1"/>
  <c r="H12" i="1"/>
  <c r="I12" i="1"/>
  <c r="J12" i="1"/>
  <c r="K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G14" i="1"/>
  <c r="H14" i="1"/>
  <c r="I14" i="1"/>
  <c r="J14" i="1"/>
  <c r="K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G15" i="1"/>
  <c r="H15" i="1"/>
  <c r="I15" i="1"/>
  <c r="J15" i="1"/>
  <c r="K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G16" i="1"/>
  <c r="H16" i="1"/>
  <c r="I16" i="1"/>
  <c r="J16" i="1"/>
  <c r="K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G18" i="1"/>
  <c r="G17" i="1" s="1"/>
  <c r="H18" i="1"/>
  <c r="H17" i="1" s="1"/>
  <c r="I18" i="1"/>
  <c r="I17" i="1" s="1"/>
  <c r="J18" i="1"/>
  <c r="J17" i="1" s="1"/>
  <c r="K18" i="1"/>
  <c r="K17" i="1" s="1"/>
  <c r="N18" i="1"/>
  <c r="N17" i="1" s="1"/>
  <c r="O18" i="1"/>
  <c r="O17" i="1" s="1"/>
  <c r="P18" i="1"/>
  <c r="P17" i="1" s="1"/>
  <c r="Q18" i="1"/>
  <c r="Q17" i="1" s="1"/>
  <c r="R18" i="1"/>
  <c r="R17" i="1" s="1"/>
  <c r="S18" i="1"/>
  <c r="S17" i="1" s="1"/>
  <c r="T18" i="1"/>
  <c r="T17" i="1" s="1"/>
  <c r="U18" i="1"/>
  <c r="U17" i="1" s="1"/>
  <c r="V18" i="1"/>
  <c r="V17" i="1" s="1"/>
  <c r="W18" i="1"/>
  <c r="W17" i="1" s="1"/>
  <c r="X18" i="1"/>
  <c r="X17" i="1" s="1"/>
  <c r="Y18" i="1"/>
  <c r="Y17" i="1" s="1"/>
  <c r="Z18" i="1"/>
  <c r="Z17" i="1" s="1"/>
  <c r="AA18" i="1"/>
  <c r="AA17" i="1" s="1"/>
  <c r="AB18" i="1"/>
  <c r="AB17" i="1" s="1"/>
  <c r="AC18" i="1"/>
  <c r="AC17" i="1" s="1"/>
  <c r="AD18" i="1"/>
  <c r="AD17" i="1" s="1"/>
  <c r="AE18" i="1"/>
  <c r="AE17" i="1" s="1"/>
  <c r="AF18" i="1"/>
  <c r="AF17" i="1" s="1"/>
  <c r="AG18" i="1"/>
  <c r="AG17" i="1" s="1"/>
  <c r="AH18" i="1"/>
  <c r="AH17" i="1" s="1"/>
  <c r="G20" i="1"/>
  <c r="H20" i="1"/>
  <c r="I20" i="1"/>
  <c r="J20" i="1"/>
  <c r="K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G21" i="1"/>
  <c r="H21" i="1"/>
  <c r="I21" i="1"/>
  <c r="J21" i="1"/>
  <c r="K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G22" i="1"/>
  <c r="H22" i="1"/>
  <c r="I22" i="1"/>
  <c r="J22" i="1"/>
  <c r="K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G23" i="1"/>
  <c r="H23" i="1"/>
  <c r="I23" i="1"/>
  <c r="J23" i="1"/>
  <c r="K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G25" i="1"/>
  <c r="H25" i="1"/>
  <c r="I25" i="1"/>
  <c r="J25" i="1"/>
  <c r="K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G27" i="1"/>
  <c r="H27" i="1"/>
  <c r="I27" i="1"/>
  <c r="J27" i="1"/>
  <c r="K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G29" i="1"/>
  <c r="H29" i="1"/>
  <c r="I29" i="1"/>
  <c r="J29" i="1"/>
  <c r="K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F5" i="1"/>
  <c r="F6" i="1"/>
  <c r="F8" i="1"/>
  <c r="F7" i="1" s="1"/>
  <c r="F10" i="1"/>
  <c r="F11" i="1"/>
  <c r="F12" i="1"/>
  <c r="F14" i="1"/>
  <c r="F15" i="1"/>
  <c r="F16" i="1"/>
  <c r="F18" i="1"/>
  <c r="F17" i="1" s="1"/>
  <c r="F20" i="1"/>
  <c r="F21" i="1"/>
  <c r="F22" i="1"/>
  <c r="F23" i="1"/>
  <c r="F25" i="1"/>
  <c r="F27" i="1"/>
  <c r="F29" i="1"/>
  <c r="F4" i="1"/>
  <c r="E24" i="1" l="1"/>
  <c r="M3" i="1"/>
  <c r="E29" i="1"/>
  <c r="E5" i="1"/>
  <c r="E22" i="1"/>
  <c r="M19" i="1"/>
  <c r="M13" i="1"/>
  <c r="M26" i="1"/>
  <c r="E16" i="1"/>
  <c r="M9" i="1"/>
  <c r="L13" i="1"/>
  <c r="L26" i="1"/>
  <c r="L19" i="1"/>
  <c r="L3" i="1"/>
  <c r="L9" i="1"/>
  <c r="E4" i="1"/>
  <c r="E27" i="1"/>
  <c r="E21" i="1"/>
  <c r="E15" i="1"/>
  <c r="E10" i="1"/>
  <c r="E23" i="1"/>
  <c r="E11" i="1"/>
  <c r="E7" i="1"/>
  <c r="E28" i="1"/>
  <c r="E25" i="1"/>
  <c r="E20" i="1"/>
  <c r="E14" i="1"/>
  <c r="E17" i="1"/>
  <c r="E12" i="1"/>
  <c r="E6" i="1"/>
  <c r="E18" i="1"/>
  <c r="E8" i="1"/>
  <c r="F3" i="1"/>
  <c r="F19" i="1"/>
  <c r="F13" i="1"/>
  <c r="F9" i="1"/>
  <c r="F26" i="1"/>
  <c r="W26" i="1"/>
  <c r="O26" i="1"/>
  <c r="AE19" i="1"/>
  <c r="S19" i="1"/>
  <c r="W13" i="1"/>
  <c r="AE9" i="1"/>
  <c r="S9" i="1"/>
  <c r="AA3" i="1"/>
  <c r="S3" i="1"/>
  <c r="O3" i="1"/>
  <c r="AH26" i="1"/>
  <c r="AD26" i="1"/>
  <c r="Z26" i="1"/>
  <c r="V26" i="1"/>
  <c r="R26" i="1"/>
  <c r="N26" i="1"/>
  <c r="AH19" i="1"/>
  <c r="AD19" i="1"/>
  <c r="Z19" i="1"/>
  <c r="V19" i="1"/>
  <c r="R19" i="1"/>
  <c r="N19" i="1"/>
  <c r="AH13" i="1"/>
  <c r="AD13" i="1"/>
  <c r="Z13" i="1"/>
  <c r="V13" i="1"/>
  <c r="R13" i="1"/>
  <c r="N13" i="1"/>
  <c r="AH9" i="1"/>
  <c r="AD9" i="1"/>
  <c r="Z9" i="1"/>
  <c r="V9" i="1"/>
  <c r="V2" i="1" s="1"/>
  <c r="R9" i="1"/>
  <c r="N9" i="1"/>
  <c r="AH3" i="1"/>
  <c r="AD3" i="1"/>
  <c r="Z3" i="1"/>
  <c r="V3" i="1"/>
  <c r="R3" i="1"/>
  <c r="N3" i="1"/>
  <c r="AA26" i="1"/>
  <c r="W19" i="1"/>
  <c r="AE13" i="1"/>
  <c r="S13" i="1"/>
  <c r="W9" i="1"/>
  <c r="W3" i="1"/>
  <c r="AG26" i="1"/>
  <c r="AC26" i="1"/>
  <c r="Y26" i="1"/>
  <c r="U26" i="1"/>
  <c r="Q26" i="1"/>
  <c r="AG19" i="1"/>
  <c r="AC19" i="1"/>
  <c r="Y19" i="1"/>
  <c r="U19" i="1"/>
  <c r="Q19" i="1"/>
  <c r="AG13" i="1"/>
  <c r="AC13" i="1"/>
  <c r="Y13" i="1"/>
  <c r="U13" i="1"/>
  <c r="Q13" i="1"/>
  <c r="AG9" i="1"/>
  <c r="AC9" i="1"/>
  <c r="Y9" i="1"/>
  <c r="U9" i="1"/>
  <c r="Q9" i="1"/>
  <c r="AG3" i="1"/>
  <c r="AC3" i="1"/>
  <c r="Y3" i="1"/>
  <c r="U3" i="1"/>
  <c r="Q3" i="1"/>
  <c r="AE26" i="1"/>
  <c r="S26" i="1"/>
  <c r="AA19" i="1"/>
  <c r="O19" i="1"/>
  <c r="AA13" i="1"/>
  <c r="O13" i="1"/>
  <c r="AA9" i="1"/>
  <c r="O9" i="1"/>
  <c r="AE3" i="1"/>
  <c r="AF26" i="1"/>
  <c r="AB26" i="1"/>
  <c r="X26" i="1"/>
  <c r="T26" i="1"/>
  <c r="P26" i="1"/>
  <c r="AF19" i="1"/>
  <c r="AB19" i="1"/>
  <c r="AF13" i="1"/>
  <c r="AB13" i="1"/>
  <c r="X13" i="1"/>
  <c r="T13" i="1"/>
  <c r="P13" i="1"/>
  <c r="AF9" i="1"/>
  <c r="AB9" i="1"/>
  <c r="X9" i="1"/>
  <c r="T9" i="1"/>
  <c r="P9" i="1"/>
  <c r="AF3" i="1"/>
  <c r="AB3" i="1"/>
  <c r="X3" i="1"/>
  <c r="T3" i="1"/>
  <c r="P3" i="1"/>
  <c r="K3" i="1"/>
  <c r="K26" i="1"/>
  <c r="K13" i="1"/>
  <c r="K9" i="1"/>
  <c r="K19" i="1"/>
  <c r="J3" i="1"/>
  <c r="J26" i="1"/>
  <c r="J13" i="1"/>
  <c r="J9" i="1"/>
  <c r="I9" i="1"/>
  <c r="I13" i="1"/>
  <c r="I3" i="1"/>
  <c r="I26" i="1"/>
  <c r="I19" i="1"/>
  <c r="H3" i="1"/>
  <c r="H19" i="1"/>
  <c r="H26" i="1"/>
  <c r="H13" i="1"/>
  <c r="H9" i="1"/>
  <c r="G26" i="1"/>
  <c r="G9" i="1"/>
  <c r="G19" i="1"/>
  <c r="G13" i="1"/>
  <c r="G3" i="1"/>
  <c r="T19" i="1"/>
  <c r="X19" i="1"/>
  <c r="J19" i="1"/>
  <c r="P19" i="1"/>
  <c r="M2" i="1" l="1"/>
  <c r="L2" i="1"/>
  <c r="W2" i="1"/>
  <c r="E13" i="1"/>
  <c r="E26" i="1"/>
  <c r="E3" i="1"/>
  <c r="E19" i="1"/>
  <c r="Y2" i="1"/>
  <c r="E9" i="1"/>
  <c r="AE2" i="1"/>
  <c r="AC2" i="1"/>
  <c r="AF2" i="1"/>
  <c r="Q2" i="1"/>
  <c r="AG2" i="1"/>
  <c r="O2" i="1"/>
  <c r="T2" i="1"/>
  <c r="N2" i="1"/>
  <c r="AD2" i="1"/>
  <c r="AB2" i="1"/>
  <c r="AA2" i="1"/>
  <c r="S2" i="1"/>
  <c r="F2" i="1"/>
  <c r="U2" i="1"/>
  <c r="P2" i="1"/>
  <c r="R2" i="1"/>
  <c r="AH2" i="1"/>
  <c r="Z2" i="1"/>
  <c r="X2" i="1"/>
  <c r="K2" i="1"/>
  <c r="J2" i="1"/>
  <c r="I2" i="1"/>
  <c r="H2" i="1"/>
  <c r="G2" i="1"/>
  <c r="E2" i="1" l="1"/>
  <c r="D24" i="1" s="1"/>
  <c r="D3" i="1" l="1"/>
  <c r="D5" i="1"/>
  <c r="D16" i="1"/>
  <c r="D28" i="1"/>
  <c r="D11" i="1"/>
  <c r="D22" i="1"/>
  <c r="D6" i="1"/>
  <c r="D17" i="1"/>
  <c r="D20" i="1"/>
  <c r="D10" i="1"/>
  <c r="D21" i="1"/>
  <c r="D29" i="1"/>
  <c r="D12" i="1"/>
  <c r="D23" i="1"/>
  <c r="D7" i="1"/>
  <c r="D25" i="1"/>
  <c r="D8" i="1"/>
  <c r="D14" i="1"/>
  <c r="D4" i="1"/>
  <c r="D15" i="1"/>
  <c r="D27" i="1"/>
  <c r="D18" i="1"/>
  <c r="D19" i="1"/>
  <c r="D13" i="1"/>
  <c r="D9" i="1"/>
  <c r="D26" i="1"/>
</calcChain>
</file>

<file path=xl/sharedStrings.xml><?xml version="1.0" encoding="utf-8"?>
<sst xmlns="http://schemas.openxmlformats.org/spreadsheetml/2006/main" count="509" uniqueCount="349">
  <si>
    <t>자탐</t>
    <phoneticPr fontId="2" type="noConversion"/>
  </si>
  <si>
    <t>감지기</t>
  </si>
  <si>
    <t>감지기</t>
    <phoneticPr fontId="2" type="noConversion"/>
  </si>
  <si>
    <t>자탐설비</t>
  </si>
  <si>
    <t>자탐설비</t>
    <phoneticPr fontId="2" type="noConversion"/>
  </si>
  <si>
    <t>고장분석</t>
  </si>
  <si>
    <t>고장분석</t>
    <phoneticPr fontId="2" type="noConversion"/>
  </si>
  <si>
    <t>경보</t>
    <phoneticPr fontId="2" type="noConversion"/>
  </si>
  <si>
    <t>경보설비</t>
  </si>
  <si>
    <t>경보설비</t>
    <phoneticPr fontId="2" type="noConversion"/>
  </si>
  <si>
    <t>무선통신</t>
  </si>
  <si>
    <t>무선통신</t>
    <phoneticPr fontId="2" type="noConversion"/>
  </si>
  <si>
    <t>소화설비</t>
    <phoneticPr fontId="2" type="noConversion"/>
  </si>
  <si>
    <t>피난/소화활동</t>
    <phoneticPr fontId="2" type="noConversion"/>
  </si>
  <si>
    <t>SP</t>
  </si>
  <si>
    <t>SP</t>
    <phoneticPr fontId="2" type="noConversion"/>
  </si>
  <si>
    <t>수계</t>
  </si>
  <si>
    <t>수계</t>
    <phoneticPr fontId="2" type="noConversion"/>
  </si>
  <si>
    <t>가스계</t>
  </si>
  <si>
    <t>가스계</t>
    <phoneticPr fontId="2" type="noConversion"/>
  </si>
  <si>
    <t>배선공사</t>
  </si>
  <si>
    <t>배선</t>
    <phoneticPr fontId="2" type="noConversion"/>
  </si>
  <si>
    <t>배선공사</t>
    <phoneticPr fontId="2" type="noConversion"/>
  </si>
  <si>
    <t>도면</t>
    <phoneticPr fontId="2" type="noConversion"/>
  </si>
  <si>
    <t>감지기</t>
    <phoneticPr fontId="2" type="noConversion"/>
  </si>
  <si>
    <t>감지도면</t>
  </si>
  <si>
    <t>감지도면</t>
    <phoneticPr fontId="2" type="noConversion"/>
  </si>
  <si>
    <t>자탐도면</t>
  </si>
  <si>
    <t>자탐도면</t>
    <phoneticPr fontId="2" type="noConversion"/>
  </si>
  <si>
    <t>복합도면</t>
  </si>
  <si>
    <t>복합도면</t>
    <phoneticPr fontId="2" type="noConversion"/>
  </si>
  <si>
    <t>소화도면</t>
  </si>
  <si>
    <t>소화도면</t>
    <phoneticPr fontId="2" type="noConversion"/>
  </si>
  <si>
    <t>시퀀스</t>
  </si>
  <si>
    <t>시퀀스</t>
    <phoneticPr fontId="2" type="noConversion"/>
  </si>
  <si>
    <t>공식</t>
  </si>
  <si>
    <t>공식</t>
    <phoneticPr fontId="2" type="noConversion"/>
  </si>
  <si>
    <t>계산기타</t>
    <phoneticPr fontId="2" type="noConversion"/>
  </si>
  <si>
    <t>기타</t>
  </si>
  <si>
    <t>기타</t>
    <phoneticPr fontId="2" type="noConversion"/>
  </si>
  <si>
    <t>대분류</t>
    <phoneticPr fontId="2" type="noConversion"/>
  </si>
  <si>
    <t>소분류</t>
    <phoneticPr fontId="2" type="noConversion"/>
  </si>
  <si>
    <t>21-1</t>
  </si>
  <si>
    <t>21-2</t>
  </si>
  <si>
    <t>21-4</t>
  </si>
  <si>
    <t>20-1</t>
  </si>
  <si>
    <t>20-2</t>
  </si>
  <si>
    <t>20-4</t>
    <phoneticPr fontId="2" type="noConversion"/>
  </si>
  <si>
    <t>19-1</t>
  </si>
  <si>
    <t>19-2</t>
  </si>
  <si>
    <t>19-4</t>
  </si>
  <si>
    <t>18-2</t>
  </si>
  <si>
    <t>17-2</t>
  </si>
  <si>
    <t>16-2</t>
  </si>
  <si>
    <t>15-2</t>
  </si>
  <si>
    <t>14-2</t>
  </si>
  <si>
    <t>14-4</t>
  </si>
  <si>
    <t>13-2</t>
  </si>
  <si>
    <t>13-4</t>
  </si>
  <si>
    <t>18-1</t>
  </si>
  <si>
    <t>18-4</t>
  </si>
  <si>
    <t>17-1</t>
  </si>
  <si>
    <t>17-4</t>
  </si>
  <si>
    <t>16-1</t>
  </si>
  <si>
    <t>16-4</t>
  </si>
  <si>
    <t>15-1</t>
  </si>
  <si>
    <t>15-4</t>
  </si>
  <si>
    <t>14-1</t>
  </si>
  <si>
    <t>13-1</t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</si>
  <si>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</si>
  <si>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</si>
  <si>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</si>
  <si>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</si>
  <si>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</si>
  <si>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</si>
  <si>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</si>
  <si>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</si>
  <si>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</si>
  <si>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</si>
  <si>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</si>
  <si>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</si>
  <si>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</si>
  <si>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</si>
  <si>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</si>
  <si>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</si>
  <si>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</si>
  <si>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</si>
  <si>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계</t>
    <phoneticPr fontId="2" type="noConversion"/>
  </si>
  <si>
    <t>시퀀스</t>
    <phoneticPr fontId="2" type="noConversion"/>
  </si>
  <si>
    <t>배선공사</t>
    <phoneticPr fontId="2" type="noConversion"/>
  </si>
  <si>
    <t>자탐설비</t>
    <phoneticPr fontId="2" type="noConversion"/>
  </si>
  <si>
    <t>고장분석</t>
    <phoneticPr fontId="2" type="noConversion"/>
  </si>
  <si>
    <t>합계</t>
    <phoneticPr fontId="2" type="noConversion"/>
  </si>
  <si>
    <t>경보설비</t>
    <phoneticPr fontId="2" type="noConversion"/>
  </si>
  <si>
    <t>감지기</t>
    <phoneticPr fontId="2" type="noConversion"/>
  </si>
  <si>
    <t>경보설비</t>
    <phoneticPr fontId="2" type="noConversion"/>
  </si>
  <si>
    <t>복합도면</t>
    <phoneticPr fontId="2" type="noConversion"/>
  </si>
  <si>
    <t>무선통신</t>
    <phoneticPr fontId="2" type="noConversion"/>
  </si>
  <si>
    <t>경보설비</t>
    <phoneticPr fontId="2" type="noConversion"/>
  </si>
  <si>
    <t>기타</t>
    <phoneticPr fontId="2" type="noConversion"/>
  </si>
  <si>
    <t>배선공사</t>
    <phoneticPr fontId="2" type="noConversion"/>
  </si>
  <si>
    <t>감지기</t>
    <phoneticPr fontId="2" type="noConversion"/>
  </si>
  <si>
    <t>자탐설비</t>
    <phoneticPr fontId="2" type="noConversion"/>
  </si>
  <si>
    <t>시퀀스</t>
    <phoneticPr fontId="2" type="noConversion"/>
  </si>
  <si>
    <t>자탐설비</t>
    <phoneticPr fontId="2" type="noConversion"/>
  </si>
  <si>
    <t>자탐도면</t>
    <phoneticPr fontId="2" type="noConversion"/>
  </si>
  <si>
    <t>공식</t>
    <phoneticPr fontId="2" type="noConversion"/>
  </si>
  <si>
    <t>가스계</t>
    <phoneticPr fontId="2" type="noConversion"/>
  </si>
  <si>
    <t>고장분석</t>
    <phoneticPr fontId="2" type="noConversion"/>
  </si>
  <si>
    <t>시퀀스</t>
    <phoneticPr fontId="2" type="noConversion"/>
  </si>
  <si>
    <t>시퀀스</t>
    <phoneticPr fontId="2" type="noConversion"/>
  </si>
  <si>
    <t>자탐설비</t>
    <phoneticPr fontId="2" type="noConversion"/>
  </si>
  <si>
    <t>감지도면</t>
    <phoneticPr fontId="2" type="noConversion"/>
  </si>
  <si>
    <t>감지기</t>
    <phoneticPr fontId="2" type="noConversion"/>
  </si>
  <si>
    <t>자탐도면</t>
    <phoneticPr fontId="2" type="noConversion"/>
  </si>
  <si>
    <t>자탐도면</t>
    <phoneticPr fontId="2" type="noConversion"/>
  </si>
  <si>
    <t>감지기</t>
    <phoneticPr fontId="2" type="noConversion"/>
  </si>
  <si>
    <t>자탐설비</t>
    <phoneticPr fontId="2" type="noConversion"/>
  </si>
  <si>
    <t>복합도면</t>
    <phoneticPr fontId="2" type="noConversion"/>
  </si>
  <si>
    <t>기타</t>
    <phoneticPr fontId="2" type="noConversion"/>
  </si>
  <si>
    <t>자탐설비</t>
    <phoneticPr fontId="2" type="noConversion"/>
  </si>
  <si>
    <t>자탐설비</t>
    <phoneticPr fontId="2" type="noConversion"/>
  </si>
  <si>
    <t>공식</t>
    <phoneticPr fontId="2" type="noConversion"/>
  </si>
  <si>
    <t>유도등조명</t>
  </si>
  <si>
    <t>유도등조명</t>
    <phoneticPr fontId="2" type="noConversion"/>
  </si>
  <si>
    <t>감지기</t>
    <phoneticPr fontId="2" type="noConversion"/>
  </si>
  <si>
    <t>공식</t>
    <phoneticPr fontId="2" type="noConversion"/>
  </si>
  <si>
    <t>감지도면</t>
    <phoneticPr fontId="2" type="noConversion"/>
  </si>
  <si>
    <t>자탐도면</t>
    <phoneticPr fontId="2" type="noConversion"/>
  </si>
  <si>
    <t>경보설비</t>
    <phoneticPr fontId="2" type="noConversion"/>
  </si>
  <si>
    <t>소화도면</t>
    <phoneticPr fontId="2" type="noConversion"/>
  </si>
  <si>
    <t>공식</t>
    <phoneticPr fontId="2" type="noConversion"/>
  </si>
  <si>
    <t>배선공사</t>
    <phoneticPr fontId="2" type="noConversion"/>
  </si>
  <si>
    <t>자탐설비</t>
    <phoneticPr fontId="2" type="noConversion"/>
  </si>
  <si>
    <t>감지기</t>
    <phoneticPr fontId="2" type="noConversion"/>
  </si>
  <si>
    <t>자탐설비</t>
    <phoneticPr fontId="2" type="noConversion"/>
  </si>
  <si>
    <t>전원설비</t>
    <phoneticPr fontId="2" type="noConversion"/>
  </si>
  <si>
    <t>전원설비</t>
    <phoneticPr fontId="2" type="noConversion"/>
  </si>
  <si>
    <t>전원설비</t>
    <phoneticPr fontId="2" type="noConversion"/>
  </si>
  <si>
    <t>자탐설비</t>
    <phoneticPr fontId="2" type="noConversion"/>
  </si>
  <si>
    <t>자탐도면</t>
    <phoneticPr fontId="2" type="noConversion"/>
  </si>
  <si>
    <t>시퀀스</t>
    <phoneticPr fontId="2" type="noConversion"/>
  </si>
  <si>
    <t>기타</t>
    <phoneticPr fontId="2" type="noConversion"/>
  </si>
  <si>
    <t>비중</t>
    <phoneticPr fontId="2" type="noConversion"/>
  </si>
  <si>
    <t>20-3</t>
    <phoneticPr fontId="2" type="noConversion"/>
  </si>
  <si>
    <t>20-5</t>
    <phoneticPr fontId="2" type="noConversion"/>
  </si>
  <si>
    <t>비콘</t>
  </si>
  <si>
    <t>비콘</t>
    <phoneticPr fontId="2" type="noConversion"/>
  </si>
  <si>
    <t>공식</t>
    <phoneticPr fontId="2" type="noConversion"/>
  </si>
  <si>
    <t>자탐설비</t>
    <phoneticPr fontId="2" type="noConversion"/>
  </si>
  <si>
    <t>전원설비</t>
    <phoneticPr fontId="2" type="noConversion"/>
  </si>
  <si>
    <t>유도등조명</t>
    <phoneticPr fontId="2" type="noConversion"/>
  </si>
  <si>
    <t>감지기</t>
    <phoneticPr fontId="2" type="noConversion"/>
  </si>
  <si>
    <t>감지기</t>
    <phoneticPr fontId="2" type="noConversion"/>
  </si>
  <si>
    <t>공식</t>
    <phoneticPr fontId="2" type="noConversion"/>
  </si>
  <si>
    <t>배선공사</t>
    <phoneticPr fontId="2" type="noConversion"/>
  </si>
  <si>
    <t>시퀀스</t>
    <phoneticPr fontId="2" type="noConversion"/>
  </si>
  <si>
    <t>경보설비</t>
    <phoneticPr fontId="2" type="noConversion"/>
  </si>
  <si>
    <t>시퀀스</t>
    <phoneticPr fontId="2" type="noConversion"/>
  </si>
  <si>
    <t>복합도면</t>
    <phoneticPr fontId="2" type="noConversion"/>
  </si>
  <si>
    <t>무선통신</t>
    <phoneticPr fontId="2" type="noConversion"/>
  </si>
  <si>
    <t>복합도면</t>
    <phoneticPr fontId="2" type="noConversion"/>
  </si>
  <si>
    <t>감지기</t>
    <phoneticPr fontId="2" type="noConversion"/>
  </si>
  <si>
    <t>자탐도면</t>
    <phoneticPr fontId="2" type="noConversion"/>
  </si>
  <si>
    <t>감지기</t>
    <phoneticPr fontId="2" type="noConversion"/>
  </si>
  <si>
    <t>공식</t>
    <phoneticPr fontId="2" type="noConversion"/>
  </si>
  <si>
    <t>비콘</t>
    <phoneticPr fontId="2" type="noConversion"/>
  </si>
  <si>
    <t>감지기</t>
    <phoneticPr fontId="2" type="noConversion"/>
  </si>
  <si>
    <t>유도등조명</t>
    <phoneticPr fontId="2" type="noConversion"/>
  </si>
  <si>
    <t>배선공사</t>
    <phoneticPr fontId="2" type="noConversion"/>
  </si>
  <si>
    <t>자탐설비</t>
    <phoneticPr fontId="2" type="noConversion"/>
  </si>
  <si>
    <t>전원설비</t>
    <phoneticPr fontId="2" type="noConversion"/>
  </si>
  <si>
    <t>전원설비</t>
    <phoneticPr fontId="2" type="noConversion"/>
  </si>
  <si>
    <t>공식</t>
    <phoneticPr fontId="2" type="noConversion"/>
  </si>
  <si>
    <t>전원설비</t>
    <phoneticPr fontId="2" type="noConversion"/>
  </si>
  <si>
    <t>설비 종류</t>
    <phoneticPr fontId="2" type="noConversion"/>
  </si>
  <si>
    <t>용량</t>
    <phoneticPr fontId="2" type="noConversion"/>
  </si>
  <si>
    <t>자가발전설비</t>
    <phoneticPr fontId="2" type="noConversion"/>
  </si>
  <si>
    <t>비상전원수전설비</t>
    <phoneticPr fontId="2" type="noConversion"/>
  </si>
  <si>
    <t>축전지</t>
    <phoneticPr fontId="2" type="noConversion"/>
  </si>
  <si>
    <t>전기저장장치</t>
    <phoneticPr fontId="2" type="noConversion"/>
  </si>
  <si>
    <t>비상경보설비</t>
    <phoneticPr fontId="2" type="noConversion"/>
  </si>
  <si>
    <t>유도등</t>
    <phoneticPr fontId="2" type="noConversion"/>
  </si>
  <si>
    <t>무선통신보조설비</t>
    <phoneticPr fontId="2" type="noConversion"/>
  </si>
  <si>
    <t>비상콘센트설비</t>
    <phoneticPr fontId="2" type="noConversion"/>
  </si>
  <si>
    <t>비상방송설비</t>
    <phoneticPr fontId="2" type="noConversion"/>
  </si>
  <si>
    <t>O</t>
    <phoneticPr fontId="2" type="noConversion"/>
  </si>
  <si>
    <t>비상조명등</t>
    <phoneticPr fontId="2" type="noConversion"/>
  </si>
  <si>
    <t>옥내소화전</t>
    <phoneticPr fontId="2" type="noConversion"/>
  </si>
  <si>
    <t>시퀀스</t>
    <phoneticPr fontId="2" type="noConversion"/>
  </si>
  <si>
    <t>비콘</t>
    <phoneticPr fontId="2" type="noConversion"/>
  </si>
  <si>
    <t>자탐설비</t>
    <phoneticPr fontId="2" type="noConversion"/>
  </si>
  <si>
    <t>복합도면</t>
    <phoneticPr fontId="2" type="noConversion"/>
  </si>
  <si>
    <t>유도등조명</t>
    <phoneticPr fontId="2" type="noConversion"/>
  </si>
  <si>
    <t>감지기</t>
    <phoneticPr fontId="2" type="noConversion"/>
  </si>
  <si>
    <t>공식</t>
    <phoneticPr fontId="2" type="noConversion"/>
  </si>
  <si>
    <t>감지기</t>
    <phoneticPr fontId="2" type="noConversion"/>
  </si>
  <si>
    <t>시퀀스</t>
    <phoneticPr fontId="2" type="noConversion"/>
  </si>
  <si>
    <t>기타</t>
    <phoneticPr fontId="2" type="noConversion"/>
  </si>
  <si>
    <t>고장분석</t>
    <phoneticPr fontId="2" type="noConversion"/>
  </si>
  <si>
    <t>유도등조명</t>
    <phoneticPr fontId="2" type="noConversion"/>
  </si>
  <si>
    <t>감지기</t>
    <phoneticPr fontId="2" type="noConversion"/>
  </si>
  <si>
    <t>복합도면</t>
    <phoneticPr fontId="2" type="noConversion"/>
  </si>
  <si>
    <t>경보설비</t>
    <phoneticPr fontId="2" type="noConversion"/>
  </si>
  <si>
    <t>공식</t>
    <phoneticPr fontId="2" type="noConversion"/>
  </si>
  <si>
    <t>유도등조명</t>
    <phoneticPr fontId="2" type="noConversion"/>
  </si>
  <si>
    <t>감지기</t>
    <phoneticPr fontId="2" type="noConversion"/>
  </si>
  <si>
    <t>자탐설비</t>
    <phoneticPr fontId="2" type="noConversion"/>
  </si>
  <si>
    <t>전원설비</t>
    <phoneticPr fontId="2" type="noConversion"/>
  </si>
  <si>
    <t>기타도면</t>
    <phoneticPr fontId="2" type="noConversion"/>
  </si>
  <si>
    <t>기타도면</t>
    <phoneticPr fontId="2" type="noConversion"/>
  </si>
  <si>
    <t>기타</t>
    <phoneticPr fontId="2" type="noConversion"/>
  </si>
  <si>
    <t>자탐도면</t>
    <phoneticPr fontId="2" type="noConversion"/>
  </si>
  <si>
    <t>소화도면</t>
    <phoneticPr fontId="2" type="noConversion"/>
  </si>
  <si>
    <t>기타도면</t>
    <phoneticPr fontId="2" type="noConversion"/>
  </si>
  <si>
    <t>소화도면</t>
    <phoneticPr fontId="2" type="noConversion"/>
  </si>
  <si>
    <t>복합도면</t>
    <phoneticPr fontId="2" type="noConversion"/>
  </si>
  <si>
    <t>비콘</t>
    <phoneticPr fontId="2" type="noConversion"/>
  </si>
  <si>
    <t>감지도면</t>
    <phoneticPr fontId="2" type="noConversion"/>
  </si>
  <si>
    <t>전원설비</t>
    <phoneticPr fontId="2" type="noConversion"/>
  </si>
  <si>
    <t>공식</t>
    <phoneticPr fontId="2" type="noConversion"/>
  </si>
  <si>
    <t>무선통신</t>
    <phoneticPr fontId="2" type="noConversion"/>
  </si>
  <si>
    <t>유도등조명</t>
    <phoneticPr fontId="2" type="noConversion"/>
  </si>
  <si>
    <t>고장분석</t>
    <phoneticPr fontId="2" type="noConversion"/>
  </si>
  <si>
    <t>시퀀스</t>
    <phoneticPr fontId="2" type="noConversion"/>
  </si>
  <si>
    <t>검출부-공기관</t>
    <phoneticPr fontId="2" type="noConversion"/>
  </si>
  <si>
    <t>공기관-공기관</t>
    <phoneticPr fontId="2" type="noConversion"/>
  </si>
  <si>
    <t>슬리브 삽입 후 압착</t>
    <phoneticPr fontId="2" type="noConversion"/>
  </si>
  <si>
    <t>슬리브 삽입 후 납땜</t>
    <phoneticPr fontId="2" type="noConversion"/>
  </si>
  <si>
    <t>접속단자에 공기관 삽입 후 납땜</t>
    <phoneticPr fontId="2" type="noConversion"/>
  </si>
  <si>
    <t>분포형 감지기 설치</t>
    <phoneticPr fontId="2" type="noConversion"/>
  </si>
  <si>
    <t>접속방법</t>
    <phoneticPr fontId="2" type="noConversion"/>
  </si>
  <si>
    <t>고정방법</t>
    <phoneticPr fontId="2" type="noConversion"/>
  </si>
  <si>
    <t>직선부</t>
    <phoneticPr fontId="2" type="noConversion"/>
  </si>
  <si>
    <t>접속부</t>
    <phoneticPr fontId="2" type="noConversion"/>
  </si>
  <si>
    <t>굴곡반경</t>
    <phoneticPr fontId="2" type="noConversion"/>
  </si>
  <si>
    <t>35cm 이내</t>
    <phoneticPr fontId="2" type="noConversion"/>
  </si>
  <si>
    <t>5cm 이내</t>
    <phoneticPr fontId="2" type="noConversion"/>
  </si>
  <si>
    <t>5mm 이상</t>
    <phoneticPr fontId="2" type="noConversion"/>
  </si>
  <si>
    <t>50cm 이내</t>
    <phoneticPr fontId="2" type="noConversion"/>
  </si>
  <si>
    <t>10cm 이내</t>
    <phoneticPr fontId="2" type="noConversion"/>
  </si>
  <si>
    <t>5cm 이상</t>
    <phoneticPr fontId="2" type="noConversion"/>
  </si>
  <si>
    <t xml:space="preserve">공기관식 
차동식 분포형 </t>
    <phoneticPr fontId="2" type="noConversion"/>
  </si>
  <si>
    <t>정온식 
감지선형</t>
    <phoneticPr fontId="2" type="noConversion"/>
  </si>
  <si>
    <t>단자 사용하여 접속</t>
    <phoneticPr fontId="2" type="noConversion"/>
  </si>
  <si>
    <t>내화구조</t>
    <phoneticPr fontId="2" type="noConversion"/>
  </si>
  <si>
    <t>기타구조</t>
    <phoneticPr fontId="2" type="noConversion"/>
  </si>
  <si>
    <t>공기관 상호거리</t>
    <phoneticPr fontId="2" type="noConversion"/>
  </si>
  <si>
    <t>내화구조</t>
    <phoneticPr fontId="2" type="noConversion"/>
  </si>
  <si>
    <t>기타구조</t>
    <phoneticPr fontId="2" type="noConversion"/>
  </si>
  <si>
    <t>1.5m 이하</t>
    <phoneticPr fontId="2" type="noConversion"/>
  </si>
  <si>
    <t>감지구역 각 부분과의 수평거리</t>
    <phoneticPr fontId="2" type="noConversion"/>
  </si>
  <si>
    <t>6m 이하</t>
    <phoneticPr fontId="2" type="noConversion"/>
  </si>
  <si>
    <t>9m 이하</t>
    <phoneticPr fontId="2" type="noConversion"/>
  </si>
  <si>
    <t>2종</t>
    <phoneticPr fontId="2" type="noConversion"/>
  </si>
  <si>
    <t>1종</t>
    <phoneticPr fontId="2" type="noConversion"/>
  </si>
  <si>
    <t>4.5m 이하</t>
    <phoneticPr fontId="2" type="noConversion"/>
  </si>
  <si>
    <t>3m 이하</t>
  </si>
  <si>
    <t>1m 이하</t>
  </si>
  <si>
    <t>시각경보장치</t>
    <phoneticPr fontId="2" type="noConversion"/>
  </si>
  <si>
    <t>종단저항 전용함</t>
    <phoneticPr fontId="2" type="noConversion"/>
  </si>
  <si>
    <t>기타 (조작부)</t>
    <phoneticPr fontId="2" type="noConversion"/>
  </si>
  <si>
    <t>0.8m 이상 1.5m 이하</t>
    <phoneticPr fontId="2" type="noConversion"/>
  </si>
  <si>
    <t>2m 이상 2.5m 이하</t>
    <phoneticPr fontId="2" type="noConversion"/>
  </si>
  <si>
    <t>(천장고 2m 이하일 경우 천장에서 1.5m 이내)</t>
    <phoneticPr fontId="2" type="noConversion"/>
  </si>
  <si>
    <t>바닥~1.5m 이하</t>
    <phoneticPr fontId="2" type="noConversion"/>
  </si>
  <si>
    <t>각종기기의 설치높이</t>
    <phoneticPr fontId="2" type="noConversion"/>
  </si>
  <si>
    <t>열전대식
차동식 분포형</t>
    <phoneticPr fontId="2" type="noConversion"/>
  </si>
  <si>
    <t>열반도체식
차동식 분포형</t>
    <phoneticPr fontId="2" type="noConversion"/>
  </si>
  <si>
    <t>설치갯수</t>
    <phoneticPr fontId="2" type="noConversion"/>
  </si>
  <si>
    <t>4~20개 이하</t>
    <phoneticPr fontId="2" type="noConversion"/>
  </si>
  <si>
    <t>2~15개 이하</t>
    <phoneticPr fontId="2" type="noConversion"/>
  </si>
  <si>
    <t>각종기기의 설치거리</t>
    <phoneticPr fontId="2" type="noConversion"/>
  </si>
  <si>
    <t>설비종류</t>
    <phoneticPr fontId="2" type="noConversion"/>
  </si>
  <si>
    <t>발신기</t>
    <phoneticPr fontId="2" type="noConversion"/>
  </si>
  <si>
    <t>수평거리</t>
    <phoneticPr fontId="2" type="noConversion"/>
  </si>
  <si>
    <t>보행거리</t>
    <phoneticPr fontId="2" type="noConversion"/>
  </si>
  <si>
    <t>수직거리</t>
    <phoneticPr fontId="2" type="noConversion"/>
  </si>
  <si>
    <t>25m 이하</t>
    <phoneticPr fontId="2" type="noConversion"/>
  </si>
  <si>
    <t>음향장치
확성기</t>
    <phoneticPr fontId="2" type="noConversion"/>
  </si>
  <si>
    <t>비상콘센트</t>
    <phoneticPr fontId="2" type="noConversion"/>
  </si>
  <si>
    <t>50m 이하
(지하상가, 지하층 바닥면적 3000m² 이상일 경우 25m 이하)</t>
    <phoneticPr fontId="2" type="noConversion"/>
  </si>
  <si>
    <t>유도표지</t>
    <phoneticPr fontId="2" type="noConversion"/>
  </si>
  <si>
    <t>15m 이하</t>
    <phoneticPr fontId="2" type="noConversion"/>
  </si>
  <si>
    <t>복도통로유도등
거실통로유도등</t>
    <phoneticPr fontId="2" type="noConversion"/>
  </si>
  <si>
    <t>20m 이하</t>
    <phoneticPr fontId="2" type="noConversion"/>
  </si>
  <si>
    <t>연기감지기 (3종)</t>
    <phoneticPr fontId="2" type="noConversion"/>
  </si>
  <si>
    <t>연기감지기 (1,2종)</t>
    <phoneticPr fontId="2" type="noConversion"/>
  </si>
  <si>
    <t>20m 이하 (복도)</t>
    <phoneticPr fontId="2" type="noConversion"/>
  </si>
  <si>
    <t>30m 이하 (복도)</t>
    <phoneticPr fontId="2" type="noConversion"/>
  </si>
  <si>
    <t>10m 이하 (계단, 경사로)</t>
    <phoneticPr fontId="2" type="noConversion"/>
  </si>
  <si>
    <t>15m 이하 (계단, 경사로)</t>
    <phoneticPr fontId="2" type="noConversion"/>
  </si>
  <si>
    <t>40m 이하</t>
    <phoneticPr fontId="2" type="noConversion"/>
  </si>
  <si>
    <t>분류</t>
    <phoneticPr fontId="2" type="noConversion"/>
  </si>
  <si>
    <t>분류</t>
    <phoneticPr fontId="2" type="noConversion"/>
  </si>
  <si>
    <t>굴곡부</t>
    <phoneticPr fontId="2" type="noConversion"/>
  </si>
  <si>
    <t>반복시험</t>
    <phoneticPr fontId="2" type="noConversion"/>
  </si>
  <si>
    <t>설비</t>
    <phoneticPr fontId="2" type="noConversion"/>
  </si>
  <si>
    <t>감지기, 속보기</t>
    <phoneticPr fontId="2" type="noConversion"/>
  </si>
  <si>
    <t>중계기</t>
    <phoneticPr fontId="2" type="noConversion"/>
  </si>
  <si>
    <t>유도등</t>
    <phoneticPr fontId="2" type="noConversion"/>
  </si>
  <si>
    <t>발신기, 비상조명등, 전원스위치</t>
    <phoneticPr fontId="2" type="noConversion"/>
  </si>
  <si>
    <t>수신기, 누전경보기 수신기</t>
    <phoneticPr fontId="2" type="noConversion"/>
  </si>
  <si>
    <t>횟수</t>
    <phoneticPr fontId="2" type="noConversion"/>
  </si>
  <si>
    <t>2000회</t>
    <phoneticPr fontId="2" type="noConversion"/>
  </si>
  <si>
    <t>1000회</t>
    <phoneticPr fontId="2" type="noConversion"/>
  </si>
  <si>
    <t>2500회</t>
    <phoneticPr fontId="2" type="noConversion"/>
  </si>
  <si>
    <t>5000회</t>
    <phoneticPr fontId="2" type="noConversion"/>
  </si>
  <si>
    <t>10000회</t>
    <phoneticPr fontId="2" type="noConversion"/>
  </si>
  <si>
    <t>절연저항시험</t>
    <phoneticPr fontId="2" type="noConversion"/>
  </si>
  <si>
    <t>항목</t>
    <phoneticPr fontId="2" type="noConversion"/>
  </si>
  <si>
    <t>절연저항</t>
    <phoneticPr fontId="2" type="noConversion"/>
  </si>
  <si>
    <t>비상방송설비 (150V 이하)</t>
    <phoneticPr fontId="2" type="noConversion"/>
  </si>
  <si>
    <t>비상방송설비 (150V 초과)</t>
    <phoneticPr fontId="2" type="noConversion"/>
  </si>
  <si>
    <t>250V</t>
    <phoneticPr fontId="2" type="noConversion"/>
  </si>
  <si>
    <t>시험전압</t>
    <phoneticPr fontId="2" type="noConversion"/>
  </si>
  <si>
    <t>0.1MΩ</t>
    <phoneticPr fontId="2" type="noConversion"/>
  </si>
  <si>
    <t>경계구역</t>
    <phoneticPr fontId="2" type="noConversion"/>
  </si>
  <si>
    <t>예외</t>
    <phoneticPr fontId="2" type="noConversion"/>
  </si>
  <si>
    <t>수신기
자동화재속보설비
비상경보설비
가스누설경보기</t>
    <phoneticPr fontId="2" type="noConversion"/>
  </si>
  <si>
    <t>누전경보기
유도등
비상조명등
시각경보장치</t>
    <phoneticPr fontId="2" type="noConversion"/>
  </si>
  <si>
    <t>경종
표시등
발신기
중계기
비상콘센트</t>
    <phoneticPr fontId="2" type="noConversion"/>
  </si>
  <si>
    <t>500V</t>
    <phoneticPr fontId="2" type="noConversion"/>
  </si>
  <si>
    <t>0.2MΩ</t>
    <phoneticPr fontId="2" type="noConversion"/>
  </si>
  <si>
    <t>절연된 선로간,
교류입력측과 외함간
20MΩ</t>
    <phoneticPr fontId="2" type="noConversion"/>
  </si>
  <si>
    <t>5MΩ</t>
    <phoneticPr fontId="2" type="noConversion"/>
  </si>
  <si>
    <t>20MΩ</t>
    <phoneticPr fontId="2" type="noConversion"/>
  </si>
  <si>
    <t>50MΩ</t>
    <phoneticPr fontId="2" type="noConversion"/>
  </si>
  <si>
    <t>정온식 감지선형 감지기
1000MΩ</t>
    <phoneticPr fontId="2" type="noConversion"/>
  </si>
  <si>
    <t>수신기(10회로 이상)
가스누설경보기(10회로 이상)</t>
    <phoneticPr fontId="2" type="noConversion"/>
  </si>
  <si>
    <t>교류입력측과 외함간
20MΩ?</t>
    <phoneticPr fontId="2" type="noConversion"/>
  </si>
  <si>
    <t>작동 소요시간</t>
    <phoneticPr fontId="2" type="noConversion"/>
  </si>
  <si>
    <t>구분</t>
    <phoneticPr fontId="2" type="noConversion"/>
  </si>
  <si>
    <t>시간</t>
    <phoneticPr fontId="2" type="noConversion"/>
  </si>
  <si>
    <t>구분</t>
    <phoneticPr fontId="2" type="noConversion"/>
  </si>
  <si>
    <t>색상</t>
    <phoneticPr fontId="2" type="noConversion"/>
  </si>
  <si>
    <t>등기구 색상</t>
    <phoneticPr fontId="2" type="noConversion"/>
  </si>
  <si>
    <t>가스누설경보기 누설등, 지구등</t>
    <phoneticPr fontId="2" type="noConversion"/>
  </si>
  <si>
    <t>기타 표시등</t>
    <phoneticPr fontId="2" type="noConversion"/>
  </si>
  <si>
    <t>황색</t>
    <phoneticPr fontId="2" type="noConversion"/>
  </si>
  <si>
    <t>적색</t>
    <phoneticPr fontId="2" type="noConversion"/>
  </si>
  <si>
    <t>비상방송설비</t>
    <phoneticPr fontId="2" type="noConversion"/>
  </si>
  <si>
    <t>P형/R형 수신기, 중계기</t>
    <phoneticPr fontId="2" type="noConversion"/>
  </si>
  <si>
    <t>5초</t>
    <phoneticPr fontId="2" type="noConversion"/>
  </si>
  <si>
    <t>10초</t>
    <phoneticPr fontId="2" type="noConversion"/>
  </si>
  <si>
    <t>60초</t>
    <phoneticPr fontId="2" type="noConversion"/>
  </si>
  <si>
    <t>P형/R형 수신기(축적형)
가스누설경보기</t>
    <phoneticPr fontId="2" type="noConversion"/>
  </si>
  <si>
    <t>음량</t>
    <phoneticPr fontId="2" type="noConversion"/>
  </si>
  <si>
    <t>기타 (전압수치)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</si>
</sst>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numFmt numFmtId="0" formatCode="General"/>
    </dxf>
    <dxf>
      <numFmt numFmtId="17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1" displayName="표1" ref="B1:AH48" totalsRowShown="0">
  <autoFilter ref="B1:AH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대분류"/>
    <tableColumn id="2" name="소분류"/>
    <tableColumn id="37" name="비중" dataDxfId="1">
      <calculatedColumnFormula>ROUND(표1[[#This Row],[계]]/$E$2,3)</calculatedColumnFormula>
    </tableColumn>
    <tableColumn id="36" name="계" dataDxfId="0">
      <calculatedColumnFormula>SUM(표1[[#This Row],[21-1]:[13-4]])</calculatedColumnFormula>
    </tableColumn>
    <tableColumn id="3" name="21-1"/>
    <tableColumn id="4" name="21-2"/>
    <tableColumn id="5" name="21-4"/>
    <tableColumn id="6" name="20-1"/>
    <tableColumn id="7" name="20-2"/>
    <tableColumn id="8" name="20-3"/>
    <tableColumn id="40" name="20-4"/>
    <tableColumn id="39" name="20-5"/>
    <tableColumn id="9" name="19-1"/>
    <tableColumn id="10" name="19-2"/>
    <tableColumn id="11" name="19-4"/>
    <tableColumn id="12" name="18-1"/>
    <tableColumn id="13" name="18-2"/>
    <tableColumn id="14" name="18-4"/>
    <tableColumn id="15" name="17-1"/>
    <tableColumn id="16" name="17-2"/>
    <tableColumn id="17" name="17-4"/>
    <tableColumn id="18" name="16-1"/>
    <tableColumn id="19" name="16-2"/>
    <tableColumn id="20" name="16-4"/>
    <tableColumn id="21" name="15-1"/>
    <tableColumn id="22" name="15-2"/>
    <tableColumn id="23" name="15-4"/>
    <tableColumn id="24" name="14-1"/>
    <tableColumn id="25" name="14-2"/>
    <tableColumn id="26" name="14-4"/>
    <tableColumn id="27" name="13-1"/>
    <tableColumn id="28" name="13-2"/>
    <tableColumn id="29" name="13-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2:G15" totalsRowShown="0">
  <autoFilter ref="B2:G15"/>
  <tableColumns count="6">
    <tableColumn id="1" name="설비 종류"/>
    <tableColumn id="2" name="용량"/>
    <tableColumn id="3" name="자가발전설비"/>
    <tableColumn id="4" name="비상전원수전설비"/>
    <tableColumn id="5" name="축전지"/>
    <tableColumn id="6" name="전기저장장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zoomScale="85" zoomScaleNormal="85" workbookViewId="0">
      <selection activeCell="H54" sqref="H54"/>
    </sheetView>
  </sheetViews>
  <sheetFormatPr defaultRowHeight="16.5" x14ac:dyDescent="0.3"/>
  <cols>
    <col min="3" max="3" width="11.625" bestFit="1" customWidth="1"/>
    <col min="4" max="4" width="10.625" customWidth="1"/>
    <col min="5" max="5" width="4.875" bestFit="1" customWidth="1"/>
    <col min="6" max="6" width="9" bestFit="1" customWidth="1"/>
    <col min="7" max="7" width="5.875" customWidth="1"/>
    <col min="8" max="11" width="5.875" bestFit="1" customWidth="1"/>
    <col min="12" max="13" width="5.875" customWidth="1"/>
    <col min="14" max="40" width="5.875" bestFit="1" customWidth="1"/>
  </cols>
  <sheetData>
    <row r="1" spans="1:40" x14ac:dyDescent="0.3">
      <c r="B1" t="s">
        <v>40</v>
      </c>
      <c r="C1" t="s">
        <v>41</v>
      </c>
      <c r="D1" s="1" t="s">
        <v>143</v>
      </c>
      <c r="E1" s="1" t="s">
        <v>87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144</v>
      </c>
      <c r="L1" s="2" t="s">
        <v>47</v>
      </c>
      <c r="M1" s="2" t="s">
        <v>145</v>
      </c>
      <c r="N1" s="2" t="s">
        <v>48</v>
      </c>
      <c r="O1" s="2" t="s">
        <v>49</v>
      </c>
      <c r="P1" s="2" t="s">
        <v>50</v>
      </c>
      <c r="Q1" s="2" t="s">
        <v>59</v>
      </c>
      <c r="R1" s="2" t="s">
        <v>51</v>
      </c>
      <c r="S1" s="2" t="s">
        <v>60</v>
      </c>
      <c r="T1" s="2" t="s">
        <v>61</v>
      </c>
      <c r="U1" s="2" t="s">
        <v>52</v>
      </c>
      <c r="V1" s="2" t="s">
        <v>62</v>
      </c>
      <c r="W1" s="2" t="s">
        <v>63</v>
      </c>
      <c r="X1" s="2" t="s">
        <v>53</v>
      </c>
      <c r="Y1" s="2" t="s">
        <v>64</v>
      </c>
      <c r="Z1" s="2" t="s">
        <v>65</v>
      </c>
      <c r="AA1" s="2" t="s">
        <v>54</v>
      </c>
      <c r="AB1" s="2" t="s">
        <v>66</v>
      </c>
      <c r="AC1" s="2" t="s">
        <v>67</v>
      </c>
      <c r="AD1" s="2" t="s">
        <v>55</v>
      </c>
      <c r="AE1" s="2" t="s">
        <v>56</v>
      </c>
      <c r="AF1" s="2" t="s">
        <v>68</v>
      </c>
      <c r="AG1" s="2" t="s">
        <v>57</v>
      </c>
      <c r="AH1" s="2" t="s">
        <v>58</v>
      </c>
      <c r="AI1" s="2"/>
      <c r="AJ1" s="2"/>
      <c r="AK1" s="2"/>
      <c r="AL1" s="2"/>
      <c r="AM1" s="2"/>
      <c r="AN1" s="2"/>
    </row>
    <row r="2" spans="1:40" x14ac:dyDescent="0.3">
      <c r="B2" t="s">
        <v>92</v>
      </c>
      <c r="D2" s="6"/>
      <c r="E2" s="1">
        <f>SUM(표1[[#This Row],[21-1]:[13-4]])</f>
        <v>243</v>
      </c>
      <c r="F2" s="5">
        <f t="shared" ref="F2:AH2" si="0">SUBTOTAL(9,F3:F29)</f>
        <v>18</v>
      </c>
      <c r="G2" s="5">
        <f t="shared" si="0"/>
        <v>18</v>
      </c>
      <c r="H2" s="5">
        <f t="shared" si="0"/>
        <v>18</v>
      </c>
      <c r="I2" s="5">
        <f t="shared" si="0"/>
        <v>18</v>
      </c>
      <c r="J2" s="5">
        <f t="shared" si="0"/>
        <v>18</v>
      </c>
      <c r="K2" s="5">
        <f t="shared" si="0"/>
        <v>18</v>
      </c>
      <c r="L2" s="5">
        <f t="shared" si="0"/>
        <v>18</v>
      </c>
      <c r="M2" s="5">
        <f t="shared" si="0"/>
        <v>18</v>
      </c>
      <c r="N2" s="5">
        <f t="shared" si="0"/>
        <v>18</v>
      </c>
      <c r="O2" s="5">
        <f t="shared" si="0"/>
        <v>19</v>
      </c>
      <c r="P2" s="5">
        <f t="shared" si="0"/>
        <v>18</v>
      </c>
      <c r="Q2" s="5">
        <f t="shared" si="0"/>
        <v>15</v>
      </c>
      <c r="R2" s="5">
        <f t="shared" si="0"/>
        <v>13</v>
      </c>
      <c r="S2" s="5">
        <f t="shared" si="0"/>
        <v>16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5">
        <f t="shared" si="0"/>
        <v>0</v>
      </c>
      <c r="AI2" s="5"/>
      <c r="AJ2" s="5"/>
      <c r="AK2" s="5"/>
      <c r="AL2" s="5"/>
      <c r="AM2" s="5"/>
      <c r="AN2" s="5"/>
    </row>
    <row r="3" spans="1:40" x14ac:dyDescent="0.3">
      <c r="A3" t="s">
        <v>1</v>
      </c>
      <c r="B3" t="s">
        <v>0</v>
      </c>
      <c r="D3" s="6">
        <f>ROUND(표1[[#This Row],[계]]/$E$2,3)</f>
        <v>0.3</v>
      </c>
      <c r="E3" s="1">
        <f>SUM(표1[[#This Row],[21-1]:[13-4]])</f>
        <v>73</v>
      </c>
      <c r="F3" s="5">
        <f>SUBTOTAL(9,F4:F6)</f>
        <v>5</v>
      </c>
      <c r="G3" s="5">
        <f t="shared" ref="G3:AH3" si="1">SUBTOTAL(9,G4:G6)</f>
        <v>6</v>
      </c>
      <c r="H3" s="5">
        <f t="shared" si="1"/>
        <v>5</v>
      </c>
      <c r="I3" s="5">
        <f t="shared" si="1"/>
        <v>5</v>
      </c>
      <c r="J3" s="5">
        <f t="shared" si="1"/>
        <v>4</v>
      </c>
      <c r="K3" s="5">
        <f t="shared" si="1"/>
        <v>6</v>
      </c>
      <c r="L3" s="5">
        <f t="shared" ref="L3" si="2">SUBTOTAL(9,L4:L6)</f>
        <v>7</v>
      </c>
      <c r="M3" s="5">
        <f t="shared" ref="M3" si="3">SUBTOTAL(9,M4:M6)</f>
        <v>6</v>
      </c>
      <c r="N3" s="5">
        <f t="shared" si="1"/>
        <v>4</v>
      </c>
      <c r="O3" s="5">
        <f t="shared" si="1"/>
        <v>6</v>
      </c>
      <c r="P3" s="5">
        <f t="shared" si="1"/>
        <v>9</v>
      </c>
      <c r="Q3" s="5">
        <f t="shared" si="1"/>
        <v>3</v>
      </c>
      <c r="R3" s="5">
        <f t="shared" si="1"/>
        <v>3</v>
      </c>
      <c r="S3" s="5">
        <f t="shared" si="1"/>
        <v>4</v>
      </c>
      <c r="T3" s="5">
        <f t="shared" si="1"/>
        <v>0</v>
      </c>
      <c r="U3" s="5">
        <f t="shared" si="1"/>
        <v>0</v>
      </c>
      <c r="V3" s="5">
        <f t="shared" si="1"/>
        <v>0</v>
      </c>
      <c r="W3" s="5">
        <f t="shared" si="1"/>
        <v>0</v>
      </c>
      <c r="X3" s="5">
        <f t="shared" si="1"/>
        <v>0</v>
      </c>
      <c r="Y3" s="5">
        <f t="shared" si="1"/>
        <v>0</v>
      </c>
      <c r="Z3" s="5">
        <f t="shared" si="1"/>
        <v>0</v>
      </c>
      <c r="AA3" s="5">
        <f t="shared" si="1"/>
        <v>0</v>
      </c>
      <c r="AB3" s="5">
        <f t="shared" si="1"/>
        <v>0</v>
      </c>
      <c r="AC3" s="5">
        <f t="shared" si="1"/>
        <v>0</v>
      </c>
      <c r="AD3" s="5">
        <f t="shared" si="1"/>
        <v>0</v>
      </c>
      <c r="AE3" s="5">
        <f t="shared" si="1"/>
        <v>0</v>
      </c>
      <c r="AF3" s="5">
        <f t="shared" si="1"/>
        <v>0</v>
      </c>
      <c r="AG3" s="5">
        <f t="shared" si="1"/>
        <v>0</v>
      </c>
      <c r="AH3" s="5">
        <f t="shared" si="1"/>
        <v>0</v>
      </c>
      <c r="AI3" s="5"/>
      <c r="AJ3" s="5"/>
      <c r="AK3" s="5"/>
      <c r="AL3" s="5"/>
      <c r="AM3" s="5"/>
      <c r="AN3" s="5"/>
    </row>
    <row r="4" spans="1:40" x14ac:dyDescent="0.3">
      <c r="A4" t="s">
        <v>3</v>
      </c>
      <c r="C4" s="7" t="s">
        <v>2</v>
      </c>
      <c r="D4" s="6">
        <f>ROUND(표1[[#This Row],[계]]/$E$2,3)</f>
        <v>0.152</v>
      </c>
      <c r="E4" s="1">
        <f>SUM(표1[[#This Row],[21-1]:[13-4]])</f>
        <v>37</v>
      </c>
      <c r="F4">
        <f>COUNTIF(F$30:F$47,표1[[#This Row],[소분류]])</f>
        <v>3</v>
      </c>
      <c r="G4">
        <f>COUNTIF(G$30:G$47,표1[[#This Row],[소분류]])</f>
        <v>3</v>
      </c>
      <c r="H4">
        <f>COUNTIF(H$30:H$47,표1[[#This Row],[소분류]])</f>
        <v>1</v>
      </c>
      <c r="I4">
        <f>COUNTIF(I$30:I$47,표1[[#This Row],[소분류]])</f>
        <v>3</v>
      </c>
      <c r="J4">
        <f>COUNTIF(J$30:J$47,표1[[#This Row],[소분류]])</f>
        <v>2</v>
      </c>
      <c r="K4">
        <f>COUNTIF(K$30:K$47,표1[[#This Row],[소분류]])</f>
        <v>3</v>
      </c>
      <c r="L4">
        <f>COUNTIF(L$30:L$47,표1[[#This Row],[소분류]])</f>
        <v>3</v>
      </c>
      <c r="M4">
        <f>COUNTIF(M$30:M$47,표1[[#This Row],[소분류]])</f>
        <v>6</v>
      </c>
      <c r="N4">
        <f>COUNTIF(N$30:N$47,표1[[#This Row],[소분류]])</f>
        <v>1</v>
      </c>
      <c r="O4">
        <f>COUNTIF(O$30:O$47,표1[[#This Row],[소분류]])</f>
        <v>3</v>
      </c>
      <c r="P4">
        <f>COUNTIF(P$30:P$47,표1[[#This Row],[소분류]])</f>
        <v>6</v>
      </c>
      <c r="Q4">
        <f>COUNTIF(Q$30:Q$47,표1[[#This Row],[소분류]])</f>
        <v>0</v>
      </c>
      <c r="R4">
        <f>COUNTIF(R$30:R$47,표1[[#This Row],[소분류]])</f>
        <v>1</v>
      </c>
      <c r="S4">
        <f>COUNTIF(S$30:S$47,표1[[#This Row],[소분류]])</f>
        <v>2</v>
      </c>
      <c r="T4">
        <f>COUNTIF(T$30:T$47,표1[[#This Row],[소분류]])</f>
        <v>0</v>
      </c>
      <c r="U4">
        <f>COUNTIF(U$30:U$47,표1[[#This Row],[소분류]])</f>
        <v>0</v>
      </c>
      <c r="V4">
        <f>COUNTIF(V$30:V$47,표1[[#This Row],[소분류]])</f>
        <v>0</v>
      </c>
      <c r="W4">
        <f>COUNTIF(W$30:W$47,표1[[#This Row],[소분류]])</f>
        <v>0</v>
      </c>
      <c r="X4">
        <f>COUNTIF(X$30:X$47,표1[[#This Row],[소분류]])</f>
        <v>0</v>
      </c>
      <c r="Y4">
        <f>COUNTIF(Y$30:Y$47,표1[[#This Row],[소분류]])</f>
        <v>0</v>
      </c>
      <c r="Z4">
        <f>COUNTIF(Z$30:Z$47,표1[[#This Row],[소분류]])</f>
        <v>0</v>
      </c>
      <c r="AA4">
        <f>COUNTIF(AA$30:AA$47,표1[[#This Row],[소분류]])</f>
        <v>0</v>
      </c>
      <c r="AB4">
        <f>COUNTIF(AB$30:AB$47,표1[[#This Row],[소분류]])</f>
        <v>0</v>
      </c>
      <c r="AC4">
        <f>COUNTIF(AC$30:AC$47,표1[[#This Row],[소분류]])</f>
        <v>0</v>
      </c>
      <c r="AD4">
        <f>COUNTIF(AD$30:AD$47,표1[[#This Row],[소분류]])</f>
        <v>0</v>
      </c>
      <c r="AE4">
        <f>COUNTIF(AE$30:AE$47,표1[[#This Row],[소분류]])</f>
        <v>0</v>
      </c>
      <c r="AF4">
        <f>COUNTIF(AF$30:AF$47,표1[[#This Row],[소분류]])</f>
        <v>0</v>
      </c>
      <c r="AG4">
        <f>COUNTIF(AG$30:AG$47,표1[[#This Row],[소분류]])</f>
        <v>0</v>
      </c>
      <c r="AH4">
        <f>COUNTIF(AH$30:AH$47,표1[[#This Row],[소분류]])</f>
        <v>0</v>
      </c>
    </row>
    <row r="5" spans="1:40" x14ac:dyDescent="0.3">
      <c r="A5" t="s">
        <v>5</v>
      </c>
      <c r="C5" s="7" t="s">
        <v>4</v>
      </c>
      <c r="D5" s="6">
        <f>ROUND(표1[[#This Row],[계]]/$E$2,3)</f>
        <v>0.128</v>
      </c>
      <c r="E5" s="1">
        <f>SUM(표1[[#This Row],[21-1]:[13-4]])</f>
        <v>31</v>
      </c>
      <c r="F5">
        <f>COUNTIF(F$30:F$47,표1[[#This Row],[소분류]])</f>
        <v>1</v>
      </c>
      <c r="G5">
        <f>COUNTIF(G$30:G$47,표1[[#This Row],[소분류]])</f>
        <v>3</v>
      </c>
      <c r="H5">
        <f>COUNTIF(H$30:H$47,표1[[#This Row],[소분류]])</f>
        <v>3</v>
      </c>
      <c r="I5">
        <f>COUNTIF(I$30:I$47,표1[[#This Row],[소분류]])</f>
        <v>2</v>
      </c>
      <c r="J5">
        <f>COUNTIF(J$30:J$47,표1[[#This Row],[소분류]])</f>
        <v>2</v>
      </c>
      <c r="K5">
        <f>COUNTIF(K$30:K$47,표1[[#This Row],[소분류]])</f>
        <v>3</v>
      </c>
      <c r="L5">
        <f>COUNTIF(L$30:L$47,표1[[#This Row],[소분류]])</f>
        <v>4</v>
      </c>
      <c r="M5">
        <f>COUNTIF(M$30:M$47,표1[[#This Row],[소분류]])</f>
        <v>0</v>
      </c>
      <c r="N5">
        <f>COUNTIF(N$30:N$47,표1[[#This Row],[소분류]])</f>
        <v>2</v>
      </c>
      <c r="O5">
        <f>COUNTIF(O$30:O$47,표1[[#This Row],[소분류]])</f>
        <v>2</v>
      </c>
      <c r="P5">
        <f>COUNTIF(P$30:P$47,표1[[#This Row],[소분류]])</f>
        <v>3</v>
      </c>
      <c r="Q5">
        <f>COUNTIF(Q$30:Q$47,표1[[#This Row],[소분류]])</f>
        <v>3</v>
      </c>
      <c r="R5">
        <f>COUNTIF(R$30:R$47,표1[[#This Row],[소분류]])</f>
        <v>2</v>
      </c>
      <c r="S5">
        <f>COUNTIF(S$30:S$47,표1[[#This Row],[소분류]])</f>
        <v>1</v>
      </c>
      <c r="T5">
        <f>COUNTIF(T$30:T$47,표1[[#This Row],[소분류]])</f>
        <v>0</v>
      </c>
      <c r="U5">
        <f>COUNTIF(U$30:U$47,표1[[#This Row],[소분류]])</f>
        <v>0</v>
      </c>
      <c r="V5">
        <f>COUNTIF(V$30:V$47,표1[[#This Row],[소분류]])</f>
        <v>0</v>
      </c>
      <c r="W5">
        <f>COUNTIF(W$30:W$47,표1[[#This Row],[소분류]])</f>
        <v>0</v>
      </c>
      <c r="X5">
        <f>COUNTIF(X$30:X$47,표1[[#This Row],[소분류]])</f>
        <v>0</v>
      </c>
      <c r="Y5">
        <f>COUNTIF(Y$30:Y$47,표1[[#This Row],[소분류]])</f>
        <v>0</v>
      </c>
      <c r="Z5">
        <f>COUNTIF(Z$30:Z$47,표1[[#This Row],[소분류]])</f>
        <v>0</v>
      </c>
      <c r="AA5">
        <f>COUNTIF(AA$30:AA$47,표1[[#This Row],[소분류]])</f>
        <v>0</v>
      </c>
      <c r="AB5">
        <f>COUNTIF(AB$30:AB$47,표1[[#This Row],[소분류]])</f>
        <v>0</v>
      </c>
      <c r="AC5">
        <f>COUNTIF(AC$30:AC$47,표1[[#This Row],[소분류]])</f>
        <v>0</v>
      </c>
      <c r="AD5">
        <f>COUNTIF(AD$30:AD$47,표1[[#This Row],[소분류]])</f>
        <v>0</v>
      </c>
      <c r="AE5">
        <f>COUNTIF(AE$30:AE$47,표1[[#This Row],[소분류]])</f>
        <v>0</v>
      </c>
      <c r="AF5">
        <f>COUNTIF(AF$30:AF$47,표1[[#This Row],[소분류]])</f>
        <v>0</v>
      </c>
      <c r="AG5">
        <f>COUNTIF(AG$30:AG$47,표1[[#This Row],[소분류]])</f>
        <v>0</v>
      </c>
      <c r="AH5">
        <f>COUNTIF(AH$30:AH$47,표1[[#This Row],[소분류]])</f>
        <v>0</v>
      </c>
    </row>
    <row r="6" spans="1:40" x14ac:dyDescent="0.3">
      <c r="A6" t="s">
        <v>8</v>
      </c>
      <c r="C6" t="s">
        <v>6</v>
      </c>
      <c r="D6" s="6">
        <f>ROUND(표1[[#This Row],[계]]/$E$2,3)</f>
        <v>2.1000000000000001E-2</v>
      </c>
      <c r="E6" s="1">
        <f>SUM(표1[[#This Row],[21-1]:[13-4]])</f>
        <v>5</v>
      </c>
      <c r="F6">
        <f>COUNTIF(F$30:F$47,표1[[#This Row],[소분류]])</f>
        <v>1</v>
      </c>
      <c r="G6">
        <f>COUNTIF(G$30:G$47,표1[[#This Row],[소분류]])</f>
        <v>0</v>
      </c>
      <c r="H6">
        <f>COUNTIF(H$30:H$47,표1[[#This Row],[소분류]])</f>
        <v>1</v>
      </c>
      <c r="I6">
        <f>COUNTIF(I$30:I$47,표1[[#This Row],[소분류]])</f>
        <v>0</v>
      </c>
      <c r="J6">
        <f>COUNTIF(J$30:J$47,표1[[#This Row],[소분류]])</f>
        <v>0</v>
      </c>
      <c r="K6">
        <f>COUNTIF(K$30:K$47,표1[[#This Row],[소분류]])</f>
        <v>0</v>
      </c>
      <c r="L6">
        <f>COUNTIF(L$30:L$47,표1[[#This Row],[소분류]])</f>
        <v>0</v>
      </c>
      <c r="M6">
        <f>COUNTIF(M$30:M$47,표1[[#This Row],[소분류]])</f>
        <v>0</v>
      </c>
      <c r="N6">
        <f>COUNTIF(N$30:N$47,표1[[#This Row],[소분류]])</f>
        <v>1</v>
      </c>
      <c r="O6">
        <f>COUNTIF(O$30:O$47,표1[[#This Row],[소분류]])</f>
        <v>1</v>
      </c>
      <c r="P6">
        <f>COUNTIF(P$30:P$47,표1[[#This Row],[소분류]])</f>
        <v>0</v>
      </c>
      <c r="Q6">
        <f>COUNTIF(Q$30:Q$47,표1[[#This Row],[소분류]])</f>
        <v>0</v>
      </c>
      <c r="R6">
        <f>COUNTIF(R$30:R$47,표1[[#This Row],[소분류]])</f>
        <v>0</v>
      </c>
      <c r="S6">
        <f>COUNTIF(S$30:S$47,표1[[#This Row],[소분류]])</f>
        <v>1</v>
      </c>
      <c r="T6">
        <f>COUNTIF(T$30:T$47,표1[[#This Row],[소분류]])</f>
        <v>0</v>
      </c>
      <c r="U6">
        <f>COUNTIF(U$30:U$47,표1[[#This Row],[소분류]])</f>
        <v>0</v>
      </c>
      <c r="V6">
        <f>COUNTIF(V$30:V$47,표1[[#This Row],[소분류]])</f>
        <v>0</v>
      </c>
      <c r="W6">
        <f>COUNTIF(W$30:W$47,표1[[#This Row],[소분류]])</f>
        <v>0</v>
      </c>
      <c r="X6">
        <f>COUNTIF(X$30:X$47,표1[[#This Row],[소분류]])</f>
        <v>0</v>
      </c>
      <c r="Y6">
        <f>COUNTIF(Y$30:Y$47,표1[[#This Row],[소분류]])</f>
        <v>0</v>
      </c>
      <c r="Z6">
        <f>COUNTIF(Z$30:Z$47,표1[[#This Row],[소분류]])</f>
        <v>0</v>
      </c>
      <c r="AA6">
        <f>COUNTIF(AA$30:AA$47,표1[[#This Row],[소분류]])</f>
        <v>0</v>
      </c>
      <c r="AB6">
        <f>COUNTIF(AB$30:AB$47,표1[[#This Row],[소분류]])</f>
        <v>0</v>
      </c>
      <c r="AC6">
        <f>COUNTIF(AC$30:AC$47,표1[[#This Row],[소분류]])</f>
        <v>0</v>
      </c>
      <c r="AD6">
        <f>COUNTIF(AD$30:AD$47,표1[[#This Row],[소분류]])</f>
        <v>0</v>
      </c>
      <c r="AE6">
        <f>COUNTIF(AE$30:AE$47,표1[[#This Row],[소분류]])</f>
        <v>0</v>
      </c>
      <c r="AF6">
        <f>COUNTIF(AF$30:AF$47,표1[[#This Row],[소분류]])</f>
        <v>0</v>
      </c>
      <c r="AG6">
        <f>COUNTIF(AG$30:AG$47,표1[[#This Row],[소분류]])</f>
        <v>0</v>
      </c>
      <c r="AH6">
        <f>COUNTIF(AH$30:AH$47,표1[[#This Row],[소분류]])</f>
        <v>0</v>
      </c>
    </row>
    <row r="7" spans="1:40" x14ac:dyDescent="0.3">
      <c r="A7" t="s">
        <v>123</v>
      </c>
      <c r="B7" t="s">
        <v>7</v>
      </c>
      <c r="D7" s="6">
        <f>ROUND(표1[[#This Row],[계]]/$E$2,3)</f>
        <v>6.6000000000000003E-2</v>
      </c>
      <c r="E7" s="1">
        <f>SUM(표1[[#This Row],[21-1]:[13-4]])</f>
        <v>16</v>
      </c>
      <c r="F7" s="5">
        <f>SUBTOTAL(9,F8)</f>
        <v>0</v>
      </c>
      <c r="G7" s="5">
        <f t="shared" ref="G7:AH7" si="4">SUBTOTAL(9,G8)</f>
        <v>4</v>
      </c>
      <c r="H7" s="5">
        <f t="shared" si="4"/>
        <v>1</v>
      </c>
      <c r="I7" s="5">
        <f t="shared" si="4"/>
        <v>1</v>
      </c>
      <c r="J7" s="5">
        <f t="shared" si="4"/>
        <v>1</v>
      </c>
      <c r="K7" s="5">
        <f t="shared" si="4"/>
        <v>0</v>
      </c>
      <c r="L7" s="5">
        <f t="shared" ref="L7" si="5">SUBTOTAL(9,L8)</f>
        <v>0</v>
      </c>
      <c r="M7" s="5">
        <f t="shared" ref="M7" si="6">SUBTOTAL(9,M8)</f>
        <v>2</v>
      </c>
      <c r="N7" s="5">
        <f t="shared" si="4"/>
        <v>2</v>
      </c>
      <c r="O7" s="5">
        <f t="shared" si="4"/>
        <v>1</v>
      </c>
      <c r="P7" s="5">
        <f t="shared" si="4"/>
        <v>1</v>
      </c>
      <c r="Q7" s="5">
        <f t="shared" si="4"/>
        <v>0</v>
      </c>
      <c r="R7" s="5">
        <f t="shared" si="4"/>
        <v>0</v>
      </c>
      <c r="S7" s="5">
        <f t="shared" si="4"/>
        <v>3</v>
      </c>
      <c r="T7" s="5">
        <f t="shared" si="4"/>
        <v>0</v>
      </c>
      <c r="U7" s="5">
        <f t="shared" si="4"/>
        <v>0</v>
      </c>
      <c r="V7" s="5">
        <f t="shared" si="4"/>
        <v>0</v>
      </c>
      <c r="W7" s="5">
        <f t="shared" si="4"/>
        <v>0</v>
      </c>
      <c r="X7" s="5">
        <f t="shared" si="4"/>
        <v>0</v>
      </c>
      <c r="Y7" s="5">
        <f t="shared" si="4"/>
        <v>0</v>
      </c>
      <c r="Z7" s="5">
        <f t="shared" si="4"/>
        <v>0</v>
      </c>
      <c r="AA7" s="5">
        <f t="shared" si="4"/>
        <v>0</v>
      </c>
      <c r="AB7" s="5">
        <f t="shared" si="4"/>
        <v>0</v>
      </c>
      <c r="AC7" s="5">
        <f t="shared" si="4"/>
        <v>0</v>
      </c>
      <c r="AD7" s="5">
        <f t="shared" si="4"/>
        <v>0</v>
      </c>
      <c r="AE7" s="5">
        <f t="shared" si="4"/>
        <v>0</v>
      </c>
      <c r="AF7" s="5">
        <f t="shared" si="4"/>
        <v>0</v>
      </c>
      <c r="AG7" s="5">
        <f t="shared" si="4"/>
        <v>0</v>
      </c>
      <c r="AH7" s="5">
        <f t="shared" si="4"/>
        <v>0</v>
      </c>
      <c r="AI7" s="5"/>
      <c r="AJ7" s="5"/>
      <c r="AK7" s="5"/>
      <c r="AL7" s="5"/>
      <c r="AM7" s="5"/>
      <c r="AN7" s="5"/>
    </row>
    <row r="8" spans="1:40" x14ac:dyDescent="0.3">
      <c r="A8" t="s">
        <v>146</v>
      </c>
      <c r="C8" s="7" t="s">
        <v>9</v>
      </c>
      <c r="D8" s="6">
        <f>ROUND(표1[[#This Row],[계]]/$E$2,3)</f>
        <v>6.6000000000000003E-2</v>
      </c>
      <c r="E8" s="1">
        <f>SUM(표1[[#This Row],[21-1]:[13-4]])</f>
        <v>16</v>
      </c>
      <c r="F8">
        <f>COUNTIF(F$30:F$47,표1[[#This Row],[소분류]])</f>
        <v>0</v>
      </c>
      <c r="G8">
        <f>COUNTIF(G$30:G$47,표1[[#This Row],[소분류]])</f>
        <v>4</v>
      </c>
      <c r="H8">
        <f>COUNTIF(H$30:H$47,표1[[#This Row],[소분류]])</f>
        <v>1</v>
      </c>
      <c r="I8">
        <f>COUNTIF(I$30:I$47,표1[[#This Row],[소분류]])</f>
        <v>1</v>
      </c>
      <c r="J8">
        <f>COUNTIF(J$30:J$47,표1[[#This Row],[소분류]])</f>
        <v>1</v>
      </c>
      <c r="K8">
        <f>COUNTIF(K$30:K$47,표1[[#This Row],[소분류]])</f>
        <v>0</v>
      </c>
      <c r="L8">
        <f>COUNTIF(L$30:L$47,표1[[#This Row],[소분류]])</f>
        <v>0</v>
      </c>
      <c r="M8">
        <f>COUNTIF(M$30:M$47,표1[[#This Row],[소분류]])</f>
        <v>2</v>
      </c>
      <c r="N8">
        <f>COUNTIF(N$30:N$47,표1[[#This Row],[소분류]])</f>
        <v>2</v>
      </c>
      <c r="O8">
        <f>COUNTIF(O$30:O$47,표1[[#This Row],[소분류]])</f>
        <v>1</v>
      </c>
      <c r="P8">
        <f>COUNTIF(P$30:P$47,표1[[#This Row],[소분류]])</f>
        <v>1</v>
      </c>
      <c r="Q8">
        <f>COUNTIF(Q$30:Q$47,표1[[#This Row],[소분류]])</f>
        <v>0</v>
      </c>
      <c r="R8">
        <f>COUNTIF(R$30:R$47,표1[[#This Row],[소분류]])</f>
        <v>0</v>
      </c>
      <c r="S8">
        <f>COUNTIF(S$30:S$47,표1[[#This Row],[소분류]])</f>
        <v>3</v>
      </c>
      <c r="T8">
        <f>COUNTIF(T$30:T$47,표1[[#This Row],[소분류]])</f>
        <v>0</v>
      </c>
      <c r="U8">
        <f>COUNTIF(U$30:U$47,표1[[#This Row],[소분류]])</f>
        <v>0</v>
      </c>
      <c r="V8">
        <f>COUNTIF(V$30:V$47,표1[[#This Row],[소분류]])</f>
        <v>0</v>
      </c>
      <c r="W8">
        <f>COUNTIF(W$30:W$47,표1[[#This Row],[소분류]])</f>
        <v>0</v>
      </c>
      <c r="X8">
        <f>COUNTIF(X$30:X$47,표1[[#This Row],[소분류]])</f>
        <v>0</v>
      </c>
      <c r="Y8">
        <f>COUNTIF(Y$30:Y$47,표1[[#This Row],[소분류]])</f>
        <v>0</v>
      </c>
      <c r="Z8">
        <f>COUNTIF(Z$30:Z$47,표1[[#This Row],[소분류]])</f>
        <v>0</v>
      </c>
      <c r="AA8">
        <f>COUNTIF(AA$30:AA$47,표1[[#This Row],[소분류]])</f>
        <v>0</v>
      </c>
      <c r="AB8">
        <f>COUNTIF(AB$30:AB$47,표1[[#This Row],[소분류]])</f>
        <v>0</v>
      </c>
      <c r="AC8">
        <f>COUNTIF(AC$30:AC$47,표1[[#This Row],[소분류]])</f>
        <v>0</v>
      </c>
      <c r="AD8">
        <f>COUNTIF(AD$30:AD$47,표1[[#This Row],[소분류]])</f>
        <v>0</v>
      </c>
      <c r="AE8">
        <f>COUNTIF(AE$30:AE$47,표1[[#This Row],[소분류]])</f>
        <v>0</v>
      </c>
      <c r="AF8">
        <f>COUNTIF(AF$30:AF$47,표1[[#This Row],[소분류]])</f>
        <v>0</v>
      </c>
      <c r="AG8">
        <f>COUNTIF(AG$30:AG$47,표1[[#This Row],[소분류]])</f>
        <v>0</v>
      </c>
      <c r="AH8">
        <f>COUNTIF(AH$30:AH$47,표1[[#This Row],[소분류]])</f>
        <v>0</v>
      </c>
    </row>
    <row r="9" spans="1:40" x14ac:dyDescent="0.3">
      <c r="A9" t="s">
        <v>10</v>
      </c>
      <c r="B9" t="s">
        <v>13</v>
      </c>
      <c r="D9" s="6">
        <f>ROUND(표1[[#This Row],[계]]/$E$2,3)</f>
        <v>0.152</v>
      </c>
      <c r="E9" s="1">
        <f>SUM(표1[[#This Row],[21-1]:[13-4]])</f>
        <v>37</v>
      </c>
      <c r="F9" s="5">
        <f>SUBTOTAL(9,F10:F12)</f>
        <v>2</v>
      </c>
      <c r="G9" s="5">
        <f t="shared" ref="G9:AH9" si="7">SUBTOTAL(9,G10:G12)</f>
        <v>2</v>
      </c>
      <c r="H9" s="5">
        <f t="shared" si="7"/>
        <v>3</v>
      </c>
      <c r="I9" s="5">
        <f t="shared" si="7"/>
        <v>1</v>
      </c>
      <c r="J9" s="5">
        <f t="shared" si="7"/>
        <v>3</v>
      </c>
      <c r="K9" s="5">
        <f t="shared" si="7"/>
        <v>3</v>
      </c>
      <c r="L9" s="5">
        <f t="shared" ref="L9" si="8">SUBTOTAL(9,L10:L12)</f>
        <v>2</v>
      </c>
      <c r="M9" s="5">
        <f t="shared" ref="M9" si="9">SUBTOTAL(9,M10:M12)</f>
        <v>3</v>
      </c>
      <c r="N9" s="5">
        <f t="shared" si="7"/>
        <v>3</v>
      </c>
      <c r="O9" s="5">
        <f t="shared" si="7"/>
        <v>3</v>
      </c>
      <c r="P9" s="5">
        <f t="shared" si="7"/>
        <v>2</v>
      </c>
      <c r="Q9" s="5">
        <f t="shared" si="7"/>
        <v>3</v>
      </c>
      <c r="R9" s="5">
        <f t="shared" si="7"/>
        <v>3</v>
      </c>
      <c r="S9" s="5">
        <f t="shared" si="7"/>
        <v>4</v>
      </c>
      <c r="T9" s="5">
        <f t="shared" si="7"/>
        <v>0</v>
      </c>
      <c r="U9" s="5">
        <f t="shared" si="7"/>
        <v>0</v>
      </c>
      <c r="V9" s="5">
        <f t="shared" si="7"/>
        <v>0</v>
      </c>
      <c r="W9" s="5">
        <f t="shared" si="7"/>
        <v>0</v>
      </c>
      <c r="X9" s="5">
        <f t="shared" si="7"/>
        <v>0</v>
      </c>
      <c r="Y9" s="5">
        <f t="shared" si="7"/>
        <v>0</v>
      </c>
      <c r="Z9" s="5">
        <f t="shared" si="7"/>
        <v>0</v>
      </c>
      <c r="AA9" s="5">
        <f t="shared" si="7"/>
        <v>0</v>
      </c>
      <c r="AB9" s="5">
        <f t="shared" si="7"/>
        <v>0</v>
      </c>
      <c r="AC9" s="5">
        <f t="shared" si="7"/>
        <v>0</v>
      </c>
      <c r="AD9" s="5">
        <f t="shared" si="7"/>
        <v>0</v>
      </c>
      <c r="AE9" s="5">
        <f t="shared" si="7"/>
        <v>0</v>
      </c>
      <c r="AF9" s="5">
        <f t="shared" si="7"/>
        <v>0</v>
      </c>
      <c r="AG9" s="5">
        <f t="shared" si="7"/>
        <v>0</v>
      </c>
      <c r="AH9" s="5">
        <f t="shared" si="7"/>
        <v>0</v>
      </c>
      <c r="AI9" s="5"/>
      <c r="AJ9" s="5"/>
      <c r="AK9" s="5"/>
      <c r="AL9" s="5"/>
      <c r="AM9" s="5"/>
      <c r="AN9" s="5"/>
    </row>
    <row r="10" spans="1:40" x14ac:dyDescent="0.3">
      <c r="A10" t="s">
        <v>14</v>
      </c>
      <c r="C10" s="7" t="s">
        <v>123</v>
      </c>
      <c r="D10" s="6">
        <f>ROUND(표1[[#This Row],[계]]/$E$2,3)</f>
        <v>8.5999999999999993E-2</v>
      </c>
      <c r="E10" s="1">
        <f>SUM(표1[[#This Row],[21-1]:[13-4]])</f>
        <v>21</v>
      </c>
      <c r="F10">
        <f>COUNTIF(F$30:F$47,표1[[#This Row],[소분류]])</f>
        <v>1</v>
      </c>
      <c r="G10">
        <f>COUNTIF(G$30:G$47,표1[[#This Row],[소분류]])</f>
        <v>0</v>
      </c>
      <c r="H10">
        <f>COUNTIF(H$30:H$47,표1[[#This Row],[소분류]])</f>
        <v>3</v>
      </c>
      <c r="I10">
        <f>COUNTIF(I$30:I$47,표1[[#This Row],[소분류]])</f>
        <v>0</v>
      </c>
      <c r="J10">
        <f>COUNTIF(J$30:J$47,표1[[#This Row],[소분류]])</f>
        <v>2</v>
      </c>
      <c r="K10">
        <f>COUNTIF(K$30:K$47,표1[[#This Row],[소분류]])</f>
        <v>3</v>
      </c>
      <c r="L10">
        <f>COUNTIF(L$30:L$47,표1[[#This Row],[소분류]])</f>
        <v>1</v>
      </c>
      <c r="M10">
        <f>COUNTIF(M$30:M$47,표1[[#This Row],[소분류]])</f>
        <v>1</v>
      </c>
      <c r="N10">
        <f>COUNTIF(N$30:N$47,표1[[#This Row],[소분류]])</f>
        <v>0</v>
      </c>
      <c r="O10">
        <f>COUNTIF(O$30:O$48,표1[[#This Row],[소분류]])</f>
        <v>2</v>
      </c>
      <c r="P10">
        <f>COUNTIF(P$30:P$47,표1[[#This Row],[소분류]])</f>
        <v>1</v>
      </c>
      <c r="Q10">
        <f>COUNTIF(Q$30:Q$47,표1[[#This Row],[소분류]])</f>
        <v>2</v>
      </c>
      <c r="R10">
        <f>COUNTIF(R$30:R$47,표1[[#This Row],[소분류]])</f>
        <v>2</v>
      </c>
      <c r="S10">
        <f>COUNTIF(S$30:S$47,표1[[#This Row],[소분류]])</f>
        <v>3</v>
      </c>
      <c r="T10">
        <f>COUNTIF(T$30:T$47,표1[[#This Row],[소분류]])</f>
        <v>0</v>
      </c>
      <c r="U10">
        <f>COUNTIF(U$30:U$47,표1[[#This Row],[소분류]])</f>
        <v>0</v>
      </c>
      <c r="V10">
        <f>COUNTIF(V$30:V$47,표1[[#This Row],[소분류]])</f>
        <v>0</v>
      </c>
      <c r="W10">
        <f>COUNTIF(W$30:W$47,표1[[#This Row],[소분류]])</f>
        <v>0</v>
      </c>
      <c r="X10">
        <f>COUNTIF(X$30:X$47,표1[[#This Row],[소분류]])</f>
        <v>0</v>
      </c>
      <c r="Y10">
        <f>COUNTIF(Y$30:Y$47,표1[[#This Row],[소분류]])</f>
        <v>0</v>
      </c>
      <c r="Z10">
        <f>COUNTIF(Z$30:Z$47,표1[[#This Row],[소분류]])</f>
        <v>0</v>
      </c>
      <c r="AA10">
        <f>COUNTIF(AA$30:AA$47,표1[[#This Row],[소분류]])</f>
        <v>0</v>
      </c>
      <c r="AB10">
        <f>COUNTIF(AB$30:AB$47,표1[[#This Row],[소분류]])</f>
        <v>0</v>
      </c>
      <c r="AC10">
        <f>COUNTIF(AC$30:AC$47,표1[[#This Row],[소분류]])</f>
        <v>0</v>
      </c>
      <c r="AD10">
        <f>COUNTIF(AD$30:AD$47,표1[[#This Row],[소분류]])</f>
        <v>0</v>
      </c>
      <c r="AE10">
        <f>COUNTIF(AE$30:AE$47,표1[[#This Row],[소분류]])</f>
        <v>0</v>
      </c>
      <c r="AF10">
        <f>COUNTIF(AF$30:AF$47,표1[[#This Row],[소분류]])</f>
        <v>0</v>
      </c>
      <c r="AG10">
        <f>COUNTIF(AG$30:AG$47,표1[[#This Row],[소분류]])</f>
        <v>0</v>
      </c>
      <c r="AH10">
        <f>COUNTIF(AH$30:AH$47,표1[[#This Row],[소분류]])</f>
        <v>0</v>
      </c>
    </row>
    <row r="11" spans="1:40" x14ac:dyDescent="0.3">
      <c r="A11" t="s">
        <v>16</v>
      </c>
      <c r="C11" s="7" t="s">
        <v>146</v>
      </c>
      <c r="D11" s="6">
        <f>ROUND(표1[[#This Row],[계]]/$E$2,3)</f>
        <v>4.1000000000000002E-2</v>
      </c>
      <c r="E11" s="1">
        <f>SUM(표1[[#This Row],[21-1]:[13-4]])</f>
        <v>10</v>
      </c>
      <c r="F11">
        <f>COUNTIF(F$30:F$47,표1[[#This Row],[소분류]])</f>
        <v>1</v>
      </c>
      <c r="G11">
        <f>COUNTIF(G$30:G$47,표1[[#This Row],[소분류]])</f>
        <v>1</v>
      </c>
      <c r="H11">
        <f>COUNTIF(H$30:H$47,표1[[#This Row],[소분류]])</f>
        <v>0</v>
      </c>
      <c r="I11">
        <f>COUNTIF(I$30:I$47,표1[[#This Row],[소분류]])</f>
        <v>0</v>
      </c>
      <c r="J11">
        <f>COUNTIF(J$30:J$47,표1[[#This Row],[소분류]])</f>
        <v>1</v>
      </c>
      <c r="K11">
        <f>COUNTIF(K$30:K$47,표1[[#This Row],[소분류]])</f>
        <v>0</v>
      </c>
      <c r="L11">
        <f>COUNTIF(L$30:L$47,표1[[#This Row],[소분류]])</f>
        <v>1</v>
      </c>
      <c r="M11">
        <f>COUNTIF(M$30:M$47,표1[[#This Row],[소분류]])</f>
        <v>1</v>
      </c>
      <c r="N11">
        <f>COUNTIF(N$30:N$47,표1[[#This Row],[소분류]])</f>
        <v>3</v>
      </c>
      <c r="O11">
        <f>COUNTIF(O$30:O$47,표1[[#This Row],[소분류]])</f>
        <v>0</v>
      </c>
      <c r="P11">
        <f>COUNTIF(P$30:P$47,표1[[#This Row],[소분류]])</f>
        <v>0</v>
      </c>
      <c r="Q11">
        <f>COUNTIF(Q$30:Q$47,표1[[#This Row],[소분류]])</f>
        <v>1</v>
      </c>
      <c r="R11">
        <f>COUNTIF(R$30:R$47,표1[[#This Row],[소분류]])</f>
        <v>1</v>
      </c>
      <c r="S11">
        <f>COUNTIF(S$30:S$47,표1[[#This Row],[소분류]])</f>
        <v>0</v>
      </c>
      <c r="T11">
        <f>COUNTIF(T$30:T$47,표1[[#This Row],[소분류]])</f>
        <v>0</v>
      </c>
      <c r="U11">
        <f>COUNTIF(U$30:U$47,표1[[#This Row],[소분류]])</f>
        <v>0</v>
      </c>
      <c r="V11">
        <f>COUNTIF(V$30:V$47,표1[[#This Row],[소분류]])</f>
        <v>0</v>
      </c>
      <c r="W11">
        <f>COUNTIF(W$30:W$47,표1[[#This Row],[소분류]])</f>
        <v>0</v>
      </c>
      <c r="X11">
        <f>COUNTIF(X$30:X$47,표1[[#This Row],[소분류]])</f>
        <v>0</v>
      </c>
      <c r="Y11">
        <f>COUNTIF(Y$30:Y$47,표1[[#This Row],[소분류]])</f>
        <v>0</v>
      </c>
      <c r="Z11">
        <f>COUNTIF(Z$30:Z$47,표1[[#This Row],[소분류]])</f>
        <v>0</v>
      </c>
      <c r="AA11">
        <f>COUNTIF(AA$30:AA$47,표1[[#This Row],[소분류]])</f>
        <v>0</v>
      </c>
      <c r="AB11">
        <f>COUNTIF(AB$30:AB$47,표1[[#This Row],[소분류]])</f>
        <v>0</v>
      </c>
      <c r="AC11">
        <f>COUNTIF(AC$30:AC$47,표1[[#This Row],[소분류]])</f>
        <v>0</v>
      </c>
      <c r="AD11">
        <f>COUNTIF(AD$30:AD$47,표1[[#This Row],[소분류]])</f>
        <v>0</v>
      </c>
      <c r="AE11">
        <f>COUNTIF(AE$30:AE$47,표1[[#This Row],[소분류]])</f>
        <v>0</v>
      </c>
      <c r="AF11">
        <f>COUNTIF(AF$30:AF$47,표1[[#This Row],[소분류]])</f>
        <v>0</v>
      </c>
      <c r="AG11">
        <f>COUNTIF(AG$30:AG$47,표1[[#This Row],[소분류]])</f>
        <v>0</v>
      </c>
      <c r="AH11">
        <f>COUNTIF(AH$30:AH$47,표1[[#This Row],[소분류]])</f>
        <v>0</v>
      </c>
    </row>
    <row r="12" spans="1:40" x14ac:dyDescent="0.3">
      <c r="A12" t="s">
        <v>18</v>
      </c>
      <c r="C12" s="7" t="s">
        <v>11</v>
      </c>
      <c r="D12" s="6">
        <f>ROUND(표1[[#This Row],[계]]/$E$2,3)</f>
        <v>2.5000000000000001E-2</v>
      </c>
      <c r="E12" s="1">
        <f>SUM(표1[[#This Row],[21-1]:[13-4]])</f>
        <v>6</v>
      </c>
      <c r="F12">
        <f>COUNTIF(F$30:F$47,표1[[#This Row],[소분류]])</f>
        <v>0</v>
      </c>
      <c r="G12">
        <f>COUNTIF(G$30:G$47,표1[[#This Row],[소분류]])</f>
        <v>1</v>
      </c>
      <c r="H12">
        <f>COUNTIF(H$30:H$47,표1[[#This Row],[소분류]])</f>
        <v>0</v>
      </c>
      <c r="I12">
        <f>COUNTIF(I$30:I$47,표1[[#This Row],[소분류]])</f>
        <v>1</v>
      </c>
      <c r="J12">
        <f>COUNTIF(J$30:J$47,표1[[#This Row],[소분류]])</f>
        <v>0</v>
      </c>
      <c r="K12">
        <f>COUNTIF(K$30:K$47,표1[[#This Row],[소분류]])</f>
        <v>0</v>
      </c>
      <c r="L12">
        <f>COUNTIF(L$30:L$47,표1[[#This Row],[소분류]])</f>
        <v>0</v>
      </c>
      <c r="M12">
        <f>COUNTIF(M$30:M$47,표1[[#This Row],[소분류]])</f>
        <v>1</v>
      </c>
      <c r="N12">
        <f>COUNTIF(N$30:N$47,표1[[#This Row],[소분류]])</f>
        <v>0</v>
      </c>
      <c r="O12">
        <f>COUNTIF(O$30:O$47,표1[[#This Row],[소분류]])</f>
        <v>1</v>
      </c>
      <c r="P12">
        <f>COUNTIF(P$30:P$47,표1[[#This Row],[소분류]])</f>
        <v>1</v>
      </c>
      <c r="Q12">
        <f>COUNTIF(Q$30:Q$47,표1[[#This Row],[소분류]])</f>
        <v>0</v>
      </c>
      <c r="R12">
        <f>COUNTIF(R$30:R$47,표1[[#This Row],[소분류]])</f>
        <v>0</v>
      </c>
      <c r="S12">
        <f>COUNTIF(S$30:S$47,표1[[#This Row],[소분류]])</f>
        <v>1</v>
      </c>
      <c r="T12">
        <f>COUNTIF(T$30:T$47,표1[[#This Row],[소분류]])</f>
        <v>0</v>
      </c>
      <c r="U12">
        <f>COUNTIF(U$30:U$47,표1[[#This Row],[소분류]])</f>
        <v>0</v>
      </c>
      <c r="V12">
        <f>COUNTIF(V$30:V$47,표1[[#This Row],[소분류]])</f>
        <v>0</v>
      </c>
      <c r="W12">
        <f>COUNTIF(W$30:W$47,표1[[#This Row],[소분류]])</f>
        <v>0</v>
      </c>
      <c r="X12">
        <f>COUNTIF(X$30:X$47,표1[[#This Row],[소분류]])</f>
        <v>0</v>
      </c>
      <c r="Y12">
        <f>COUNTIF(Y$30:Y$47,표1[[#This Row],[소분류]])</f>
        <v>0</v>
      </c>
      <c r="Z12">
        <f>COUNTIF(Z$30:Z$47,표1[[#This Row],[소분류]])</f>
        <v>0</v>
      </c>
      <c r="AA12">
        <f>COUNTIF(AA$30:AA$47,표1[[#This Row],[소분류]])</f>
        <v>0</v>
      </c>
      <c r="AB12">
        <f>COUNTIF(AB$30:AB$47,표1[[#This Row],[소분류]])</f>
        <v>0</v>
      </c>
      <c r="AC12">
        <f>COUNTIF(AC$30:AC$47,표1[[#This Row],[소분류]])</f>
        <v>0</v>
      </c>
      <c r="AD12">
        <f>COUNTIF(AD$30:AD$47,표1[[#This Row],[소분류]])</f>
        <v>0</v>
      </c>
      <c r="AE12">
        <f>COUNTIF(AE$30:AE$47,표1[[#This Row],[소분류]])</f>
        <v>0</v>
      </c>
      <c r="AF12">
        <f>COUNTIF(AF$30:AF$47,표1[[#This Row],[소분류]])</f>
        <v>0</v>
      </c>
      <c r="AG12">
        <f>COUNTIF(AG$30:AG$47,표1[[#This Row],[소분류]])</f>
        <v>0</v>
      </c>
      <c r="AH12">
        <f>COUNTIF(AH$30:AH$47,표1[[#This Row],[소분류]])</f>
        <v>0</v>
      </c>
    </row>
    <row r="13" spans="1:40" x14ac:dyDescent="0.3">
      <c r="A13" t="s">
        <v>20</v>
      </c>
      <c r="B13" t="s">
        <v>12</v>
      </c>
      <c r="D13" s="6">
        <f>ROUND(표1[[#This Row],[계]]/$E$2,3)</f>
        <v>1.6E-2</v>
      </c>
      <c r="E13" s="1">
        <f>SUM(표1[[#This Row],[21-1]:[13-4]])</f>
        <v>4</v>
      </c>
      <c r="F13" s="5">
        <f>SUBTOTAL(9,F14:F16)</f>
        <v>2</v>
      </c>
      <c r="G13" s="5">
        <f t="shared" ref="G13:AH13" si="10">SUBTOTAL(9,G14:G16)</f>
        <v>0</v>
      </c>
      <c r="H13" s="5">
        <f t="shared" si="10"/>
        <v>1</v>
      </c>
      <c r="I13" s="5">
        <f t="shared" si="10"/>
        <v>1</v>
      </c>
      <c r="J13" s="5">
        <f t="shared" si="10"/>
        <v>0</v>
      </c>
      <c r="K13" s="5">
        <f t="shared" si="10"/>
        <v>0</v>
      </c>
      <c r="L13" s="5">
        <f t="shared" ref="L13" si="11">SUBTOTAL(9,L14:L16)</f>
        <v>0</v>
      </c>
      <c r="M13" s="5">
        <f t="shared" ref="M13" si="12">SUBTOTAL(9,M14:M16)</f>
        <v>0</v>
      </c>
      <c r="N13" s="5">
        <f t="shared" si="10"/>
        <v>0</v>
      </c>
      <c r="O13" s="5">
        <f t="shared" si="10"/>
        <v>0</v>
      </c>
      <c r="P13" s="5">
        <f t="shared" si="10"/>
        <v>0</v>
      </c>
      <c r="Q13" s="5">
        <f t="shared" si="10"/>
        <v>0</v>
      </c>
      <c r="R13" s="5">
        <f t="shared" si="10"/>
        <v>0</v>
      </c>
      <c r="S13" s="5">
        <f t="shared" si="10"/>
        <v>0</v>
      </c>
      <c r="T13" s="5">
        <f t="shared" si="10"/>
        <v>0</v>
      </c>
      <c r="U13" s="5">
        <f t="shared" si="10"/>
        <v>0</v>
      </c>
      <c r="V13" s="5">
        <f t="shared" si="10"/>
        <v>0</v>
      </c>
      <c r="W13" s="5">
        <f t="shared" si="10"/>
        <v>0</v>
      </c>
      <c r="X13" s="5">
        <f t="shared" si="10"/>
        <v>0</v>
      </c>
      <c r="Y13" s="5">
        <f t="shared" si="10"/>
        <v>0</v>
      </c>
      <c r="Z13" s="5">
        <f t="shared" si="10"/>
        <v>0</v>
      </c>
      <c r="AA13" s="5">
        <f t="shared" si="10"/>
        <v>0</v>
      </c>
      <c r="AB13" s="5">
        <f t="shared" si="10"/>
        <v>0</v>
      </c>
      <c r="AC13" s="5">
        <f t="shared" si="10"/>
        <v>0</v>
      </c>
      <c r="AD13" s="5">
        <f t="shared" si="10"/>
        <v>0</v>
      </c>
      <c r="AE13" s="5">
        <f t="shared" si="10"/>
        <v>0</v>
      </c>
      <c r="AF13" s="5">
        <f t="shared" si="10"/>
        <v>0</v>
      </c>
      <c r="AG13" s="5">
        <f t="shared" si="10"/>
        <v>0</v>
      </c>
      <c r="AH13" s="5">
        <f t="shared" si="10"/>
        <v>0</v>
      </c>
      <c r="AI13" s="5"/>
      <c r="AJ13" s="5"/>
      <c r="AK13" s="5"/>
      <c r="AL13" s="5"/>
      <c r="AM13" s="5"/>
      <c r="AN13" s="5"/>
    </row>
    <row r="14" spans="1:40" x14ac:dyDescent="0.3">
      <c r="A14" t="s">
        <v>25</v>
      </c>
      <c r="C14" t="s">
        <v>15</v>
      </c>
      <c r="D14" s="6">
        <f>ROUND(표1[[#This Row],[계]]/$E$2,3)</f>
        <v>8.0000000000000002E-3</v>
      </c>
      <c r="E14" s="1">
        <f>SUM(표1[[#This Row],[21-1]:[13-4]])</f>
        <v>2</v>
      </c>
      <c r="F14">
        <f>COUNTIF(F$30:F$47,표1[[#This Row],[소분류]])</f>
        <v>1</v>
      </c>
      <c r="G14">
        <f>COUNTIF(G$30:G$47,표1[[#This Row],[소분류]])</f>
        <v>0</v>
      </c>
      <c r="H14">
        <f>COUNTIF(H$30:H$47,표1[[#This Row],[소분류]])</f>
        <v>0</v>
      </c>
      <c r="I14">
        <f>COUNTIF(I$30:I$47,표1[[#This Row],[소분류]])</f>
        <v>1</v>
      </c>
      <c r="J14">
        <f>COUNTIF(J$30:J$47,표1[[#This Row],[소분류]])</f>
        <v>0</v>
      </c>
      <c r="K14">
        <f>COUNTIF(K$30:K$47,표1[[#This Row],[소분류]])</f>
        <v>0</v>
      </c>
      <c r="L14">
        <f>COUNTIF(L$30:L$47,표1[[#This Row],[소분류]])</f>
        <v>0</v>
      </c>
      <c r="M14">
        <f>COUNTIF(M$30:M$47,표1[[#This Row],[소분류]])</f>
        <v>0</v>
      </c>
      <c r="N14">
        <f>COUNTIF(N$30:N$47,표1[[#This Row],[소분류]])</f>
        <v>0</v>
      </c>
      <c r="O14">
        <f>COUNTIF(O$30:O$47,표1[[#This Row],[소분류]])</f>
        <v>0</v>
      </c>
      <c r="P14">
        <f>COUNTIF(P$30:P$47,표1[[#This Row],[소분류]])</f>
        <v>0</v>
      </c>
      <c r="Q14">
        <f>COUNTIF(Q$30:Q$47,표1[[#This Row],[소분류]])</f>
        <v>0</v>
      </c>
      <c r="R14">
        <f>COUNTIF(R$30:R$47,표1[[#This Row],[소분류]])</f>
        <v>0</v>
      </c>
      <c r="S14">
        <f>COUNTIF(S$30:S$47,표1[[#This Row],[소분류]])</f>
        <v>0</v>
      </c>
      <c r="T14">
        <f>COUNTIF(T$30:T$47,표1[[#This Row],[소분류]])</f>
        <v>0</v>
      </c>
      <c r="U14">
        <f>COUNTIF(U$30:U$47,표1[[#This Row],[소분류]])</f>
        <v>0</v>
      </c>
      <c r="V14">
        <f>COUNTIF(V$30:V$47,표1[[#This Row],[소분류]])</f>
        <v>0</v>
      </c>
      <c r="W14">
        <f>COUNTIF(W$30:W$47,표1[[#This Row],[소분류]])</f>
        <v>0</v>
      </c>
      <c r="X14">
        <f>COUNTIF(X$30:X$47,표1[[#This Row],[소분류]])</f>
        <v>0</v>
      </c>
      <c r="Y14">
        <f>COUNTIF(Y$30:Y$47,표1[[#This Row],[소분류]])</f>
        <v>0</v>
      </c>
      <c r="Z14">
        <f>COUNTIF(Z$30:Z$47,표1[[#This Row],[소분류]])</f>
        <v>0</v>
      </c>
      <c r="AA14">
        <f>COUNTIF(AA$30:AA$47,표1[[#This Row],[소분류]])</f>
        <v>0</v>
      </c>
      <c r="AB14">
        <f>COUNTIF(AB$30:AB$47,표1[[#This Row],[소분류]])</f>
        <v>0</v>
      </c>
      <c r="AC14">
        <f>COUNTIF(AC$30:AC$47,표1[[#This Row],[소분류]])</f>
        <v>0</v>
      </c>
      <c r="AD14">
        <f>COUNTIF(AD$30:AD$47,표1[[#This Row],[소분류]])</f>
        <v>0</v>
      </c>
      <c r="AE14">
        <f>COUNTIF(AE$30:AE$47,표1[[#This Row],[소분류]])</f>
        <v>0</v>
      </c>
      <c r="AF14">
        <f>COUNTIF(AF$30:AF$47,표1[[#This Row],[소분류]])</f>
        <v>0</v>
      </c>
      <c r="AG14">
        <f>COUNTIF(AG$30:AG$47,표1[[#This Row],[소분류]])</f>
        <v>0</v>
      </c>
      <c r="AH14">
        <f>COUNTIF(AH$30:AH$47,표1[[#This Row],[소분류]])</f>
        <v>0</v>
      </c>
    </row>
    <row r="15" spans="1:40" x14ac:dyDescent="0.3">
      <c r="A15" t="s">
        <v>27</v>
      </c>
      <c r="C15" t="s">
        <v>17</v>
      </c>
      <c r="D15" s="6">
        <f>ROUND(표1[[#This Row],[계]]/$E$2,3)</f>
        <v>0</v>
      </c>
      <c r="E15" s="1">
        <f>SUM(표1[[#This Row],[21-1]:[13-4]])</f>
        <v>0</v>
      </c>
      <c r="F15">
        <f>COUNTIF(F$30:F$47,표1[[#This Row],[소분류]])</f>
        <v>0</v>
      </c>
      <c r="G15">
        <f>COUNTIF(G$30:G$47,표1[[#This Row],[소분류]])</f>
        <v>0</v>
      </c>
      <c r="H15">
        <f>COUNTIF(H$30:H$47,표1[[#This Row],[소분류]])</f>
        <v>0</v>
      </c>
      <c r="I15">
        <f>COUNTIF(I$30:I$47,표1[[#This Row],[소분류]])</f>
        <v>0</v>
      </c>
      <c r="J15">
        <f>COUNTIF(J$30:J$47,표1[[#This Row],[소분류]])</f>
        <v>0</v>
      </c>
      <c r="K15">
        <f>COUNTIF(K$30:K$47,표1[[#This Row],[소분류]])</f>
        <v>0</v>
      </c>
      <c r="L15">
        <f>COUNTIF(L$30:L$47,표1[[#This Row],[소분류]])</f>
        <v>0</v>
      </c>
      <c r="M15">
        <f>COUNTIF(M$30:M$47,표1[[#This Row],[소분류]])</f>
        <v>0</v>
      </c>
      <c r="N15">
        <f>COUNTIF(N$30:N$47,표1[[#This Row],[소분류]])</f>
        <v>0</v>
      </c>
      <c r="O15">
        <f>COUNTIF(O$30:O$47,표1[[#This Row],[소분류]])</f>
        <v>0</v>
      </c>
      <c r="P15">
        <f>COUNTIF(P$30:P$47,표1[[#This Row],[소분류]])</f>
        <v>0</v>
      </c>
      <c r="Q15">
        <f>COUNTIF(Q$30:Q$47,표1[[#This Row],[소분류]])</f>
        <v>0</v>
      </c>
      <c r="R15">
        <f>COUNTIF(R$30:R$47,표1[[#This Row],[소분류]])</f>
        <v>0</v>
      </c>
      <c r="S15">
        <f>COUNTIF(S$30:S$47,표1[[#This Row],[소분류]])</f>
        <v>0</v>
      </c>
      <c r="T15">
        <f>COUNTIF(T$30:T$47,표1[[#This Row],[소분류]])</f>
        <v>0</v>
      </c>
      <c r="U15">
        <f>COUNTIF(U$30:U$47,표1[[#This Row],[소분류]])</f>
        <v>0</v>
      </c>
      <c r="V15">
        <f>COUNTIF(V$30:V$47,표1[[#This Row],[소분류]])</f>
        <v>0</v>
      </c>
      <c r="W15">
        <f>COUNTIF(W$30:W$47,표1[[#This Row],[소분류]])</f>
        <v>0</v>
      </c>
      <c r="X15">
        <f>COUNTIF(X$30:X$47,표1[[#This Row],[소분류]])</f>
        <v>0</v>
      </c>
      <c r="Y15">
        <f>COUNTIF(Y$30:Y$47,표1[[#This Row],[소분류]])</f>
        <v>0</v>
      </c>
      <c r="Z15">
        <f>COUNTIF(Z$30:Z$47,표1[[#This Row],[소분류]])</f>
        <v>0</v>
      </c>
      <c r="AA15">
        <f>COUNTIF(AA$30:AA$47,표1[[#This Row],[소분류]])</f>
        <v>0</v>
      </c>
      <c r="AB15">
        <f>COUNTIF(AB$30:AB$47,표1[[#This Row],[소분류]])</f>
        <v>0</v>
      </c>
      <c r="AC15">
        <f>COUNTIF(AC$30:AC$47,표1[[#This Row],[소분류]])</f>
        <v>0</v>
      </c>
      <c r="AD15">
        <f>COUNTIF(AD$30:AD$47,표1[[#This Row],[소분류]])</f>
        <v>0</v>
      </c>
      <c r="AE15">
        <f>COUNTIF(AE$30:AE$47,표1[[#This Row],[소분류]])</f>
        <v>0</v>
      </c>
      <c r="AF15">
        <f>COUNTIF(AF$30:AF$47,표1[[#This Row],[소분류]])</f>
        <v>0</v>
      </c>
      <c r="AG15">
        <f>COUNTIF(AG$30:AG$47,표1[[#This Row],[소분류]])</f>
        <v>0</v>
      </c>
      <c r="AH15">
        <f>COUNTIF(AH$30:AH$47,표1[[#This Row],[소분류]])</f>
        <v>0</v>
      </c>
    </row>
    <row r="16" spans="1:40" x14ac:dyDescent="0.3">
      <c r="A16" t="s">
        <v>29</v>
      </c>
      <c r="C16" t="s">
        <v>19</v>
      </c>
      <c r="D16" s="6">
        <f>ROUND(표1[[#This Row],[계]]/$E$2,3)</f>
        <v>8.0000000000000002E-3</v>
      </c>
      <c r="E16" s="1">
        <f>SUM(표1[[#This Row],[21-1]:[13-4]])</f>
        <v>2</v>
      </c>
      <c r="F16">
        <f>COUNTIF(F$30:F$47,표1[[#This Row],[소분류]])</f>
        <v>1</v>
      </c>
      <c r="G16">
        <f>COUNTIF(G$30:G$47,표1[[#This Row],[소분류]])</f>
        <v>0</v>
      </c>
      <c r="H16">
        <f>COUNTIF(H$30:H$47,표1[[#This Row],[소분류]])</f>
        <v>1</v>
      </c>
      <c r="I16">
        <f>COUNTIF(I$30:I$47,표1[[#This Row],[소분류]])</f>
        <v>0</v>
      </c>
      <c r="J16">
        <f>COUNTIF(J$30:J$47,표1[[#This Row],[소분류]])</f>
        <v>0</v>
      </c>
      <c r="K16">
        <f>COUNTIF(K$30:K$47,표1[[#This Row],[소분류]])</f>
        <v>0</v>
      </c>
      <c r="L16">
        <f>COUNTIF(L$30:L$47,표1[[#This Row],[소분류]])</f>
        <v>0</v>
      </c>
      <c r="M16">
        <f>COUNTIF(M$30:M$47,표1[[#This Row],[소분류]])</f>
        <v>0</v>
      </c>
      <c r="N16">
        <f>COUNTIF(N$30:N$47,표1[[#This Row],[소분류]])</f>
        <v>0</v>
      </c>
      <c r="O16">
        <f>COUNTIF(O$30:O$47,표1[[#This Row],[소분류]])</f>
        <v>0</v>
      </c>
      <c r="P16">
        <f>COUNTIF(P$30:P$47,표1[[#This Row],[소분류]])</f>
        <v>0</v>
      </c>
      <c r="Q16">
        <f>COUNTIF(Q$30:Q$47,표1[[#This Row],[소분류]])</f>
        <v>0</v>
      </c>
      <c r="R16">
        <f>COUNTIF(R$30:R$47,표1[[#This Row],[소분류]])</f>
        <v>0</v>
      </c>
      <c r="S16">
        <f>COUNTIF(S$30:S$47,표1[[#This Row],[소분류]])</f>
        <v>0</v>
      </c>
      <c r="T16">
        <f>COUNTIF(T$30:T$47,표1[[#This Row],[소분류]])</f>
        <v>0</v>
      </c>
      <c r="U16">
        <f>COUNTIF(U$30:U$47,표1[[#This Row],[소분류]])</f>
        <v>0</v>
      </c>
      <c r="V16">
        <f>COUNTIF(V$30:V$47,표1[[#This Row],[소분류]])</f>
        <v>0</v>
      </c>
      <c r="W16">
        <f>COUNTIF(W$30:W$47,표1[[#This Row],[소분류]])</f>
        <v>0</v>
      </c>
      <c r="X16">
        <f>COUNTIF(X$30:X$47,표1[[#This Row],[소분류]])</f>
        <v>0</v>
      </c>
      <c r="Y16">
        <f>COUNTIF(Y$30:Y$47,표1[[#This Row],[소분류]])</f>
        <v>0</v>
      </c>
      <c r="Z16">
        <f>COUNTIF(Z$30:Z$47,표1[[#This Row],[소분류]])</f>
        <v>0</v>
      </c>
      <c r="AA16">
        <f>COUNTIF(AA$30:AA$47,표1[[#This Row],[소분류]])</f>
        <v>0</v>
      </c>
      <c r="AB16">
        <f>COUNTIF(AB$30:AB$47,표1[[#This Row],[소분류]])</f>
        <v>0</v>
      </c>
      <c r="AC16">
        <f>COUNTIF(AC$30:AC$47,표1[[#This Row],[소분류]])</f>
        <v>0</v>
      </c>
      <c r="AD16">
        <f>COUNTIF(AD$30:AD$47,표1[[#This Row],[소분류]])</f>
        <v>0</v>
      </c>
      <c r="AE16">
        <f>COUNTIF(AE$30:AE$47,표1[[#This Row],[소분류]])</f>
        <v>0</v>
      </c>
      <c r="AF16">
        <f>COUNTIF(AF$30:AF$47,표1[[#This Row],[소분류]])</f>
        <v>0</v>
      </c>
      <c r="AG16">
        <f>COUNTIF(AG$30:AG$47,표1[[#This Row],[소분류]])</f>
        <v>0</v>
      </c>
      <c r="AH16">
        <f>COUNTIF(AH$30:AH$47,표1[[#This Row],[소분류]])</f>
        <v>0</v>
      </c>
    </row>
    <row r="17" spans="1:40" x14ac:dyDescent="0.3">
      <c r="A17" t="s">
        <v>31</v>
      </c>
      <c r="B17" t="s">
        <v>21</v>
      </c>
      <c r="D17" s="6">
        <f>ROUND(표1[[#This Row],[계]]/$E$2,3)</f>
        <v>4.1000000000000002E-2</v>
      </c>
      <c r="E17" s="1">
        <f>SUM(표1[[#This Row],[21-1]:[13-4]])</f>
        <v>10</v>
      </c>
      <c r="F17" s="5">
        <f>SUBTOTAL(9,F18)</f>
        <v>1</v>
      </c>
      <c r="G17" s="5">
        <f t="shared" ref="G17:AH17" si="13">SUBTOTAL(9,G18)</f>
        <v>1</v>
      </c>
      <c r="H17" s="5">
        <f t="shared" si="13"/>
        <v>1</v>
      </c>
      <c r="I17" s="5">
        <f t="shared" si="13"/>
        <v>1</v>
      </c>
      <c r="J17" s="5">
        <f t="shared" si="13"/>
        <v>0</v>
      </c>
      <c r="K17" s="5">
        <f t="shared" si="13"/>
        <v>1</v>
      </c>
      <c r="L17" s="5">
        <f t="shared" ref="L17" si="14">SUBTOTAL(9,L18)</f>
        <v>2</v>
      </c>
      <c r="M17" s="5">
        <f t="shared" ref="M17" si="15">SUBTOTAL(9,M18)</f>
        <v>0</v>
      </c>
      <c r="N17" s="5">
        <f t="shared" si="13"/>
        <v>1</v>
      </c>
      <c r="O17" s="5">
        <f t="shared" si="13"/>
        <v>1</v>
      </c>
      <c r="P17" s="5">
        <f t="shared" si="13"/>
        <v>1</v>
      </c>
      <c r="Q17" s="5">
        <f t="shared" si="13"/>
        <v>0</v>
      </c>
      <c r="R17" s="5">
        <f t="shared" si="13"/>
        <v>0</v>
      </c>
      <c r="S17" s="5">
        <f t="shared" si="13"/>
        <v>0</v>
      </c>
      <c r="T17" s="5">
        <f t="shared" si="13"/>
        <v>0</v>
      </c>
      <c r="U17" s="5">
        <f t="shared" si="13"/>
        <v>0</v>
      </c>
      <c r="V17" s="5">
        <f t="shared" si="13"/>
        <v>0</v>
      </c>
      <c r="W17" s="5">
        <f t="shared" si="13"/>
        <v>0</v>
      </c>
      <c r="X17" s="5">
        <f t="shared" si="13"/>
        <v>0</v>
      </c>
      <c r="Y17" s="5">
        <f t="shared" si="13"/>
        <v>0</v>
      </c>
      <c r="Z17" s="5">
        <f t="shared" si="13"/>
        <v>0</v>
      </c>
      <c r="AA17" s="5">
        <f t="shared" si="13"/>
        <v>0</v>
      </c>
      <c r="AB17" s="5">
        <f t="shared" si="13"/>
        <v>0</v>
      </c>
      <c r="AC17" s="5">
        <f t="shared" si="13"/>
        <v>0</v>
      </c>
      <c r="AD17" s="5">
        <f t="shared" si="13"/>
        <v>0</v>
      </c>
      <c r="AE17" s="5">
        <f t="shared" si="13"/>
        <v>0</v>
      </c>
      <c r="AF17" s="5">
        <f t="shared" si="13"/>
        <v>0</v>
      </c>
      <c r="AG17" s="5">
        <f t="shared" si="13"/>
        <v>0</v>
      </c>
      <c r="AH17" s="5">
        <f t="shared" si="13"/>
        <v>0</v>
      </c>
      <c r="AI17" s="5"/>
      <c r="AJ17" s="5"/>
      <c r="AK17" s="5"/>
      <c r="AL17" s="5"/>
      <c r="AM17" s="5"/>
      <c r="AN17" s="5"/>
    </row>
    <row r="18" spans="1:40" x14ac:dyDescent="0.3">
      <c r="A18" t="s">
        <v>210</v>
      </c>
      <c r="C18" s="7" t="s">
        <v>22</v>
      </c>
      <c r="D18" s="6">
        <f>ROUND(표1[[#This Row],[계]]/$E$2,3)</f>
        <v>4.1000000000000002E-2</v>
      </c>
      <c r="E18" s="1">
        <f>SUM(표1[[#This Row],[21-1]:[13-4]])</f>
        <v>10</v>
      </c>
      <c r="F18">
        <f>COUNTIF(F$30:F$47,표1[[#This Row],[소분류]])</f>
        <v>1</v>
      </c>
      <c r="G18">
        <f>COUNTIF(G$30:G$47,표1[[#This Row],[소분류]])</f>
        <v>1</v>
      </c>
      <c r="H18">
        <f>COUNTIF(H$30:H$47,표1[[#This Row],[소분류]])</f>
        <v>1</v>
      </c>
      <c r="I18">
        <f>COUNTIF(I$30:I$47,표1[[#This Row],[소분류]])</f>
        <v>1</v>
      </c>
      <c r="J18">
        <f>COUNTIF(J$30:J$47,표1[[#This Row],[소분류]])</f>
        <v>0</v>
      </c>
      <c r="K18">
        <f>COUNTIF(K$30:K$47,표1[[#This Row],[소분류]])</f>
        <v>1</v>
      </c>
      <c r="L18">
        <f>COUNTIF(L$30:L$47,표1[[#This Row],[소분류]])</f>
        <v>2</v>
      </c>
      <c r="M18">
        <f>COUNTIF(M$30:M$47,표1[[#This Row],[소분류]])</f>
        <v>0</v>
      </c>
      <c r="N18">
        <f>COUNTIF(N$30:N$47,표1[[#This Row],[소분류]])</f>
        <v>1</v>
      </c>
      <c r="O18">
        <f>COUNTIF(O$30:O$47,표1[[#This Row],[소분류]])</f>
        <v>1</v>
      </c>
      <c r="P18">
        <f>COUNTIF(P$30:P$47,표1[[#This Row],[소분류]])</f>
        <v>1</v>
      </c>
      <c r="Q18">
        <f>COUNTIF(Q$30:Q$47,표1[[#This Row],[소분류]])</f>
        <v>0</v>
      </c>
      <c r="R18">
        <f>COUNTIF(R$30:R$47,표1[[#This Row],[소분류]])</f>
        <v>0</v>
      </c>
      <c r="S18">
        <f>COUNTIF(S$30:S$47,표1[[#This Row],[소분류]])</f>
        <v>0</v>
      </c>
      <c r="T18">
        <f>COUNTIF(T$30:T$47,표1[[#This Row],[소분류]])</f>
        <v>0</v>
      </c>
      <c r="U18">
        <f>COUNTIF(U$30:U$47,표1[[#This Row],[소분류]])</f>
        <v>0</v>
      </c>
      <c r="V18">
        <f>COUNTIF(V$30:V$47,표1[[#This Row],[소분류]])</f>
        <v>0</v>
      </c>
      <c r="W18">
        <f>COUNTIF(W$30:W$47,표1[[#This Row],[소분류]])</f>
        <v>0</v>
      </c>
      <c r="X18">
        <f>COUNTIF(X$30:X$47,표1[[#This Row],[소분류]])</f>
        <v>0</v>
      </c>
      <c r="Y18">
        <f>COUNTIF(Y$30:Y$47,표1[[#This Row],[소분류]])</f>
        <v>0</v>
      </c>
      <c r="Z18">
        <f>COUNTIF(Z$30:Z$47,표1[[#This Row],[소분류]])</f>
        <v>0</v>
      </c>
      <c r="AA18">
        <f>COUNTIF(AA$30:AA$47,표1[[#This Row],[소분류]])</f>
        <v>0</v>
      </c>
      <c r="AB18">
        <f>COUNTIF(AB$30:AB$47,표1[[#This Row],[소분류]])</f>
        <v>0</v>
      </c>
      <c r="AC18">
        <f>COUNTIF(AC$30:AC$47,표1[[#This Row],[소분류]])</f>
        <v>0</v>
      </c>
      <c r="AD18">
        <f>COUNTIF(AD$30:AD$47,표1[[#This Row],[소분류]])</f>
        <v>0</v>
      </c>
      <c r="AE18">
        <f>COUNTIF(AE$30:AE$47,표1[[#This Row],[소분류]])</f>
        <v>0</v>
      </c>
      <c r="AF18">
        <f>COUNTIF(AF$30:AF$47,표1[[#This Row],[소분류]])</f>
        <v>0</v>
      </c>
      <c r="AG18">
        <f>COUNTIF(AG$30:AG$47,표1[[#This Row],[소분류]])</f>
        <v>0</v>
      </c>
      <c r="AH18">
        <f>COUNTIF(AH$30:AH$47,표1[[#This Row],[소분류]])</f>
        <v>0</v>
      </c>
    </row>
    <row r="19" spans="1:40" x14ac:dyDescent="0.3">
      <c r="A19" t="s">
        <v>33</v>
      </c>
      <c r="B19" t="s">
        <v>23</v>
      </c>
      <c r="D19" s="6">
        <f>ROUND(표1[[#This Row],[계]]/$E$2,3)</f>
        <v>0.255</v>
      </c>
      <c r="E19" s="1">
        <f>SUM(표1[[#This Row],[21-1]:[13-4]])</f>
        <v>62</v>
      </c>
      <c r="F19" s="5">
        <f t="shared" ref="F19:AH19" si="16">SUBTOTAL(9,F20:F25)</f>
        <v>5</v>
      </c>
      <c r="G19" s="5">
        <f t="shared" si="16"/>
        <v>4</v>
      </c>
      <c r="H19" s="5">
        <f t="shared" si="16"/>
        <v>5</v>
      </c>
      <c r="I19" s="5">
        <f t="shared" si="16"/>
        <v>6</v>
      </c>
      <c r="J19" s="5">
        <f t="shared" si="16"/>
        <v>4</v>
      </c>
      <c r="K19" s="5">
        <f t="shared" si="16"/>
        <v>4</v>
      </c>
      <c r="L19" s="5">
        <f t="shared" si="16"/>
        <v>3</v>
      </c>
      <c r="M19" s="5">
        <f t="shared" si="16"/>
        <v>6</v>
      </c>
      <c r="N19" s="5">
        <f t="shared" si="16"/>
        <v>3</v>
      </c>
      <c r="O19" s="5">
        <f t="shared" si="16"/>
        <v>3</v>
      </c>
      <c r="P19" s="5">
        <f t="shared" si="16"/>
        <v>4</v>
      </c>
      <c r="Q19" s="5">
        <f t="shared" si="16"/>
        <v>6</v>
      </c>
      <c r="R19" s="5">
        <f t="shared" si="16"/>
        <v>6</v>
      </c>
      <c r="S19" s="5">
        <f t="shared" si="16"/>
        <v>3</v>
      </c>
      <c r="T19" s="5">
        <f t="shared" si="16"/>
        <v>0</v>
      </c>
      <c r="U19" s="5">
        <f t="shared" si="16"/>
        <v>0</v>
      </c>
      <c r="V19" s="5">
        <f t="shared" si="16"/>
        <v>0</v>
      </c>
      <c r="W19" s="5">
        <f t="shared" si="16"/>
        <v>0</v>
      </c>
      <c r="X19" s="5">
        <f t="shared" si="16"/>
        <v>0</v>
      </c>
      <c r="Y19" s="5">
        <f t="shared" si="16"/>
        <v>0</v>
      </c>
      <c r="Z19" s="5">
        <f t="shared" si="16"/>
        <v>0</v>
      </c>
      <c r="AA19" s="5">
        <f t="shared" si="16"/>
        <v>0</v>
      </c>
      <c r="AB19" s="5">
        <f t="shared" si="16"/>
        <v>0</v>
      </c>
      <c r="AC19" s="5">
        <f t="shared" si="16"/>
        <v>0</v>
      </c>
      <c r="AD19" s="5">
        <f t="shared" si="16"/>
        <v>0</v>
      </c>
      <c r="AE19" s="5">
        <f t="shared" si="16"/>
        <v>0</v>
      </c>
      <c r="AF19" s="5">
        <f t="shared" si="16"/>
        <v>0</v>
      </c>
      <c r="AG19" s="5">
        <f t="shared" si="16"/>
        <v>0</v>
      </c>
      <c r="AH19" s="5">
        <f t="shared" si="16"/>
        <v>0</v>
      </c>
      <c r="AI19" s="5"/>
      <c r="AJ19" s="5"/>
      <c r="AK19" s="5"/>
      <c r="AL19" s="5"/>
      <c r="AM19" s="5"/>
      <c r="AN19" s="5"/>
    </row>
    <row r="20" spans="1:40" x14ac:dyDescent="0.3">
      <c r="A20" t="s">
        <v>35</v>
      </c>
      <c r="C20" s="7" t="s">
        <v>26</v>
      </c>
      <c r="D20" s="6">
        <f>ROUND(표1[[#This Row],[계]]/$E$2,3)</f>
        <v>1.2E-2</v>
      </c>
      <c r="E20" s="1">
        <f>SUM(표1[[#This Row],[21-1]:[13-4]])</f>
        <v>3</v>
      </c>
      <c r="F20">
        <f>COUNTIF(F$30:F$47,표1[[#This Row],[소분류]])</f>
        <v>0</v>
      </c>
      <c r="G20">
        <f>COUNTIF(G$30:G$47,표1[[#This Row],[소분류]])</f>
        <v>0</v>
      </c>
      <c r="H20">
        <f>COUNTIF(H$30:H$47,표1[[#This Row],[소분류]])</f>
        <v>1</v>
      </c>
      <c r="I20">
        <f>COUNTIF(I$30:I$47,표1[[#This Row],[소분류]])</f>
        <v>0</v>
      </c>
      <c r="J20">
        <f>COUNTIF(J$30:J$47,표1[[#This Row],[소분류]])</f>
        <v>1</v>
      </c>
      <c r="K20">
        <f>COUNTIF(K$30:K$47,표1[[#This Row],[소분류]])</f>
        <v>0</v>
      </c>
      <c r="L20">
        <f>COUNTIF(L$30:L$47,표1[[#This Row],[소분류]])</f>
        <v>0</v>
      </c>
      <c r="M20">
        <f>COUNTIF(M$30:M$47,표1[[#This Row],[소분류]])</f>
        <v>0</v>
      </c>
      <c r="N20">
        <f>COUNTIF(N$30:N$47,표1[[#This Row],[소분류]])</f>
        <v>0</v>
      </c>
      <c r="O20">
        <f>COUNTIF(O$30:O$47,표1[[#This Row],[소분류]])</f>
        <v>0</v>
      </c>
      <c r="P20">
        <f>COUNTIF(P$30:P$47,표1[[#This Row],[소분류]])</f>
        <v>0</v>
      </c>
      <c r="Q20">
        <f>COUNTIF(Q$30:Q$47,표1[[#This Row],[소분류]])</f>
        <v>0</v>
      </c>
      <c r="R20">
        <f>COUNTIF(R$30:R$47,표1[[#This Row],[소분류]])</f>
        <v>1</v>
      </c>
      <c r="S20">
        <f>COUNTIF(S$30:S$47,표1[[#This Row],[소분류]])</f>
        <v>0</v>
      </c>
      <c r="T20">
        <f>COUNTIF(T$30:T$47,표1[[#This Row],[소분류]])</f>
        <v>0</v>
      </c>
      <c r="U20">
        <f>COUNTIF(U$30:U$47,표1[[#This Row],[소분류]])</f>
        <v>0</v>
      </c>
      <c r="V20">
        <f>COUNTIF(V$30:V$47,표1[[#This Row],[소분류]])</f>
        <v>0</v>
      </c>
      <c r="W20">
        <f>COUNTIF(W$30:W$47,표1[[#This Row],[소분류]])</f>
        <v>0</v>
      </c>
      <c r="X20">
        <f>COUNTIF(X$30:X$47,표1[[#This Row],[소분류]])</f>
        <v>0</v>
      </c>
      <c r="Y20">
        <f>COUNTIF(Y$30:Y$47,표1[[#This Row],[소분류]])</f>
        <v>0</v>
      </c>
      <c r="Z20">
        <f>COUNTIF(Z$30:Z$47,표1[[#This Row],[소분류]])</f>
        <v>0</v>
      </c>
      <c r="AA20">
        <f>COUNTIF(AA$30:AA$47,표1[[#This Row],[소분류]])</f>
        <v>0</v>
      </c>
      <c r="AB20">
        <f>COUNTIF(AB$30:AB$47,표1[[#This Row],[소분류]])</f>
        <v>0</v>
      </c>
      <c r="AC20">
        <f>COUNTIF(AC$30:AC$47,표1[[#This Row],[소분류]])</f>
        <v>0</v>
      </c>
      <c r="AD20">
        <f>COUNTIF(AD$30:AD$47,표1[[#This Row],[소분류]])</f>
        <v>0</v>
      </c>
      <c r="AE20">
        <f>COUNTIF(AE$30:AE$47,표1[[#This Row],[소분류]])</f>
        <v>0</v>
      </c>
      <c r="AF20">
        <f>COUNTIF(AF$30:AF$47,표1[[#This Row],[소분류]])</f>
        <v>0</v>
      </c>
      <c r="AG20">
        <f>COUNTIF(AG$30:AG$47,표1[[#This Row],[소분류]])</f>
        <v>0</v>
      </c>
      <c r="AH20">
        <f>COUNTIF(AH$30:AH$47,표1[[#This Row],[소분류]])</f>
        <v>0</v>
      </c>
    </row>
    <row r="21" spans="1:40" x14ac:dyDescent="0.3">
      <c r="A21" t="s">
        <v>137</v>
      </c>
      <c r="C21" s="7" t="s">
        <v>28</v>
      </c>
      <c r="D21" s="6">
        <f>ROUND(표1[[#This Row],[계]]/$E$2,3)</f>
        <v>5.8000000000000003E-2</v>
      </c>
      <c r="E21" s="1">
        <f>SUM(표1[[#This Row],[21-1]:[13-4]])</f>
        <v>14</v>
      </c>
      <c r="F21">
        <f>COUNTIF(F$30:F$47,표1[[#This Row],[소분류]])</f>
        <v>1</v>
      </c>
      <c r="G21">
        <f>COUNTIF(G$30:G$47,표1[[#This Row],[소분류]])</f>
        <v>1</v>
      </c>
      <c r="H21">
        <f>COUNTIF(H$30:H$47,표1[[#This Row],[소분류]])</f>
        <v>1</v>
      </c>
      <c r="I21">
        <f>COUNTIF(I$30:I$47,표1[[#This Row],[소분류]])</f>
        <v>2</v>
      </c>
      <c r="J21">
        <f>COUNTIF(J$30:J$47,표1[[#This Row],[소분류]])</f>
        <v>1</v>
      </c>
      <c r="K21">
        <f>COUNTIF(K$30:K$47,표1[[#This Row],[소분류]])</f>
        <v>1</v>
      </c>
      <c r="L21">
        <f>COUNTIF(L$30:L$47,표1[[#This Row],[소분류]])</f>
        <v>1</v>
      </c>
      <c r="M21">
        <f>COUNTIF(M$30:M$47,표1[[#This Row],[소분류]])</f>
        <v>1</v>
      </c>
      <c r="N21">
        <f>COUNTIF(N$30:N$47,표1[[#This Row],[소분류]])</f>
        <v>1</v>
      </c>
      <c r="O21">
        <f>COUNTIF(O$30:O$47,표1[[#This Row],[소분류]])</f>
        <v>0</v>
      </c>
      <c r="P21">
        <f>COUNTIF(P$30:P$47,표1[[#This Row],[소분류]])</f>
        <v>1</v>
      </c>
      <c r="Q21">
        <f>COUNTIF(Q$30:Q$47,표1[[#This Row],[소분류]])</f>
        <v>2</v>
      </c>
      <c r="R21">
        <f>COUNTIF(R$30:R$47,표1[[#This Row],[소분류]])</f>
        <v>1</v>
      </c>
      <c r="S21">
        <f>COUNTIF(S$30:S$47,표1[[#This Row],[소분류]])</f>
        <v>0</v>
      </c>
      <c r="T21">
        <f>COUNTIF(T$30:T$47,표1[[#This Row],[소분류]])</f>
        <v>0</v>
      </c>
      <c r="U21">
        <f>COUNTIF(U$30:U$47,표1[[#This Row],[소분류]])</f>
        <v>0</v>
      </c>
      <c r="V21">
        <f>COUNTIF(V$30:V$47,표1[[#This Row],[소분류]])</f>
        <v>0</v>
      </c>
      <c r="W21">
        <f>COUNTIF(W$30:W$47,표1[[#This Row],[소분류]])</f>
        <v>0</v>
      </c>
      <c r="X21">
        <f>COUNTIF(X$30:X$47,표1[[#This Row],[소분류]])</f>
        <v>0</v>
      </c>
      <c r="Y21">
        <f>COUNTIF(Y$30:Y$47,표1[[#This Row],[소분류]])</f>
        <v>0</v>
      </c>
      <c r="Z21">
        <f>COUNTIF(Z$30:Z$47,표1[[#This Row],[소분류]])</f>
        <v>0</v>
      </c>
      <c r="AA21">
        <f>COUNTIF(AA$30:AA$47,표1[[#This Row],[소분류]])</f>
        <v>0</v>
      </c>
      <c r="AB21">
        <f>COUNTIF(AB$30:AB$47,표1[[#This Row],[소분류]])</f>
        <v>0</v>
      </c>
      <c r="AC21">
        <f>COUNTIF(AC$30:AC$47,표1[[#This Row],[소분류]])</f>
        <v>0</v>
      </c>
      <c r="AD21">
        <f>COUNTIF(AD$30:AD$47,표1[[#This Row],[소분류]])</f>
        <v>0</v>
      </c>
      <c r="AE21">
        <f>COUNTIF(AE$30:AE$47,표1[[#This Row],[소분류]])</f>
        <v>0</v>
      </c>
      <c r="AF21">
        <f>COUNTIF(AF$30:AF$47,표1[[#This Row],[소분류]])</f>
        <v>0</v>
      </c>
      <c r="AG21">
        <f>COUNTIF(AG$30:AG$47,표1[[#This Row],[소분류]])</f>
        <v>0</v>
      </c>
      <c r="AH21">
        <f>COUNTIF(AH$30:AH$47,표1[[#This Row],[소분류]])</f>
        <v>0</v>
      </c>
    </row>
    <row r="22" spans="1:40" x14ac:dyDescent="0.3">
      <c r="A22" t="s">
        <v>38</v>
      </c>
      <c r="C22" s="7" t="s">
        <v>30</v>
      </c>
      <c r="D22" s="6">
        <f>ROUND(표1[[#This Row],[계]]/$E$2,3)</f>
        <v>5.2999999999999999E-2</v>
      </c>
      <c r="E22" s="1">
        <f>SUM(표1[[#This Row],[21-1]:[13-4]])</f>
        <v>13</v>
      </c>
      <c r="F22">
        <f>COUNTIF(F$30:F$47,표1[[#This Row],[소분류]])</f>
        <v>0</v>
      </c>
      <c r="G22">
        <f>COUNTIF(G$30:G$47,표1[[#This Row],[소분류]])</f>
        <v>1</v>
      </c>
      <c r="H22">
        <f>COUNTIF(H$30:H$47,표1[[#This Row],[소분류]])</f>
        <v>0</v>
      </c>
      <c r="I22">
        <f>COUNTIF(I$30:I$47,표1[[#This Row],[소분류]])</f>
        <v>2</v>
      </c>
      <c r="J22">
        <f>COUNTIF(J$30:J$47,표1[[#This Row],[소분류]])</f>
        <v>0</v>
      </c>
      <c r="K22">
        <f>COUNTIF(K$30:K$47,표1[[#This Row],[소분류]])</f>
        <v>0</v>
      </c>
      <c r="L22">
        <f>COUNTIF(L$30:L$47,표1[[#This Row],[소분류]])</f>
        <v>0</v>
      </c>
      <c r="M22">
        <f>COUNTIF(M$30:M$47,표1[[#This Row],[소분류]])</f>
        <v>2</v>
      </c>
      <c r="N22">
        <f>COUNTIF(N$30:N$47,표1[[#This Row],[소분류]])</f>
        <v>1</v>
      </c>
      <c r="O22">
        <f>COUNTIF(O$30:O$47,표1[[#This Row],[소분류]])</f>
        <v>1</v>
      </c>
      <c r="P22">
        <f>COUNTIF(P$30:P$47,표1[[#This Row],[소분류]])</f>
        <v>2</v>
      </c>
      <c r="Q22">
        <f>COUNTIF(Q$30:Q$47,표1[[#This Row],[소분류]])</f>
        <v>0</v>
      </c>
      <c r="R22">
        <f>COUNTIF(R$30:R$47,표1[[#This Row],[소분류]])</f>
        <v>3</v>
      </c>
      <c r="S22">
        <f>COUNTIF(S$30:S$47,표1[[#This Row],[소분류]])</f>
        <v>1</v>
      </c>
      <c r="T22">
        <f>COUNTIF(T$30:T$47,표1[[#This Row],[소분류]])</f>
        <v>0</v>
      </c>
      <c r="U22">
        <f>COUNTIF(U$30:U$47,표1[[#This Row],[소분류]])</f>
        <v>0</v>
      </c>
      <c r="V22">
        <f>COUNTIF(V$30:V$47,표1[[#This Row],[소분류]])</f>
        <v>0</v>
      </c>
      <c r="W22">
        <f>COUNTIF(W$30:W$47,표1[[#This Row],[소분류]])</f>
        <v>0</v>
      </c>
      <c r="X22">
        <f>COUNTIF(X$30:X$47,표1[[#This Row],[소분류]])</f>
        <v>0</v>
      </c>
      <c r="Y22">
        <f>COUNTIF(Y$30:Y$47,표1[[#This Row],[소분류]])</f>
        <v>0</v>
      </c>
      <c r="Z22">
        <f>COUNTIF(Z$30:Z$47,표1[[#This Row],[소분류]])</f>
        <v>0</v>
      </c>
      <c r="AA22">
        <f>COUNTIF(AA$30:AA$47,표1[[#This Row],[소분류]])</f>
        <v>0</v>
      </c>
      <c r="AB22">
        <f>COUNTIF(AB$30:AB$47,표1[[#This Row],[소분류]])</f>
        <v>0</v>
      </c>
      <c r="AC22">
        <f>COUNTIF(AC$30:AC$47,표1[[#This Row],[소분류]])</f>
        <v>0</v>
      </c>
      <c r="AD22">
        <f>COUNTIF(AD$30:AD$47,표1[[#This Row],[소분류]])</f>
        <v>0</v>
      </c>
      <c r="AE22">
        <f>COUNTIF(AE$30:AE$47,표1[[#This Row],[소분류]])</f>
        <v>0</v>
      </c>
      <c r="AF22">
        <f>COUNTIF(AF$30:AF$47,표1[[#This Row],[소분류]])</f>
        <v>0</v>
      </c>
      <c r="AG22">
        <f>COUNTIF(AG$30:AG$47,표1[[#This Row],[소분류]])</f>
        <v>0</v>
      </c>
      <c r="AH22">
        <f>COUNTIF(AH$30:AH$47,표1[[#This Row],[소분류]])</f>
        <v>0</v>
      </c>
    </row>
    <row r="23" spans="1:40" x14ac:dyDescent="0.3">
      <c r="C23" t="s">
        <v>32</v>
      </c>
      <c r="D23" s="6">
        <f>ROUND(표1[[#This Row],[계]]/$E$2,3)</f>
        <v>2.1000000000000001E-2</v>
      </c>
      <c r="E23" s="1">
        <f>SUM(표1[[#This Row],[21-1]:[13-4]])</f>
        <v>5</v>
      </c>
      <c r="F23">
        <f>COUNTIF(F$30:F$47,표1[[#This Row],[소분류]])</f>
        <v>1</v>
      </c>
      <c r="G23">
        <f>COUNTIF(G$30:G$47,표1[[#This Row],[소분류]])</f>
        <v>0</v>
      </c>
      <c r="H23">
        <f>COUNTIF(H$30:H$47,표1[[#This Row],[소분류]])</f>
        <v>0</v>
      </c>
      <c r="I23">
        <f>COUNTIF(I$30:I$47,표1[[#This Row],[소분류]])</f>
        <v>0</v>
      </c>
      <c r="J23">
        <f>COUNTIF(J$30:J$47,표1[[#This Row],[소분류]])</f>
        <v>0</v>
      </c>
      <c r="K23">
        <f>COUNTIF(K$30:K$47,표1[[#This Row],[소분류]])</f>
        <v>1</v>
      </c>
      <c r="L23">
        <f>COUNTIF(L$30:L$47,표1[[#This Row],[소분류]])</f>
        <v>0</v>
      </c>
      <c r="M23">
        <f>COUNTIF(M$30:M$47,표1[[#This Row],[소분류]])</f>
        <v>0</v>
      </c>
      <c r="N23">
        <f>COUNTIF(N$30:N$47,표1[[#This Row],[소분류]])</f>
        <v>0</v>
      </c>
      <c r="O23">
        <f>COUNTIF(O$30:O$47,표1[[#This Row],[소분류]])</f>
        <v>0</v>
      </c>
      <c r="P23">
        <f>COUNTIF(P$30:P$47,표1[[#This Row],[소분류]])</f>
        <v>0</v>
      </c>
      <c r="Q23">
        <f>COUNTIF(Q$30:Q$47,표1[[#This Row],[소분류]])</f>
        <v>2</v>
      </c>
      <c r="R23">
        <f>COUNTIF(R$30:R$47,표1[[#This Row],[소분류]])</f>
        <v>1</v>
      </c>
      <c r="S23">
        <f>COUNTIF(S$30:S$47,표1[[#This Row],[소분류]])</f>
        <v>0</v>
      </c>
      <c r="T23">
        <f>COUNTIF(T$30:T$47,표1[[#This Row],[소분류]])</f>
        <v>0</v>
      </c>
      <c r="U23">
        <f>COUNTIF(U$30:U$47,표1[[#This Row],[소분류]])</f>
        <v>0</v>
      </c>
      <c r="V23">
        <f>COUNTIF(V$30:V$47,표1[[#This Row],[소분류]])</f>
        <v>0</v>
      </c>
      <c r="W23">
        <f>COUNTIF(W$30:W$47,표1[[#This Row],[소분류]])</f>
        <v>0</v>
      </c>
      <c r="X23">
        <f>COUNTIF(X$30:X$47,표1[[#This Row],[소분류]])</f>
        <v>0</v>
      </c>
      <c r="Y23">
        <f>COUNTIF(Y$30:Y$47,표1[[#This Row],[소분류]])</f>
        <v>0</v>
      </c>
      <c r="Z23">
        <f>COUNTIF(Z$30:Z$47,표1[[#This Row],[소분류]])</f>
        <v>0</v>
      </c>
      <c r="AA23">
        <f>COUNTIF(AA$30:AA$47,표1[[#This Row],[소분류]])</f>
        <v>0</v>
      </c>
      <c r="AB23">
        <f>COUNTIF(AB$30:AB$47,표1[[#This Row],[소분류]])</f>
        <v>0</v>
      </c>
      <c r="AC23">
        <f>COUNTIF(AC$30:AC$47,표1[[#This Row],[소분류]])</f>
        <v>0</v>
      </c>
      <c r="AD23">
        <f>COUNTIF(AD$30:AD$47,표1[[#This Row],[소분류]])</f>
        <v>0</v>
      </c>
      <c r="AE23">
        <f>COUNTIF(AE$30:AE$47,표1[[#This Row],[소분류]])</f>
        <v>0</v>
      </c>
      <c r="AF23">
        <f>COUNTIF(AF$30:AF$47,표1[[#This Row],[소분류]])</f>
        <v>0</v>
      </c>
      <c r="AG23">
        <f>COUNTIF(AG$30:AG$47,표1[[#This Row],[소분류]])</f>
        <v>0</v>
      </c>
      <c r="AH23">
        <f>COUNTIF(AH$30:AH$47,표1[[#This Row],[소분류]])</f>
        <v>0</v>
      </c>
    </row>
    <row r="24" spans="1:40" x14ac:dyDescent="0.3">
      <c r="C24" t="s">
        <v>209</v>
      </c>
      <c r="D24" s="6">
        <f>ROUND(표1[[#This Row],[계]]/$E$2,3)</f>
        <v>8.0000000000000002E-3</v>
      </c>
      <c r="E24" s="5">
        <f>SUM(표1[[#This Row],[21-1]:[13-4]])</f>
        <v>2</v>
      </c>
      <c r="F24">
        <f>COUNTIF(F$30:F$47,표1[[#This Row],[소분류]])</f>
        <v>0</v>
      </c>
      <c r="G24">
        <f>COUNTIF(G$30:G$47,표1[[#This Row],[소분류]])</f>
        <v>0</v>
      </c>
      <c r="H24">
        <f>COUNTIF(H$30:H$47,표1[[#This Row],[소분류]])</f>
        <v>0</v>
      </c>
      <c r="I24">
        <f>COUNTIF(I$30:I$47,표1[[#This Row],[소분류]])</f>
        <v>0</v>
      </c>
      <c r="J24">
        <f>COUNTIF(J$30:J$47,표1[[#This Row],[소분류]])</f>
        <v>0</v>
      </c>
      <c r="K24">
        <f>COUNTIF(K$30:K$47,표1[[#This Row],[소분류]])</f>
        <v>0</v>
      </c>
      <c r="L24">
        <f>COUNTIF(L$30:L$47,표1[[#This Row],[소분류]])</f>
        <v>0</v>
      </c>
      <c r="M24">
        <f>COUNTIF(M$30:M$47,표1[[#This Row],[소분류]])</f>
        <v>0</v>
      </c>
      <c r="N24">
        <f>COUNTIF(N$30:N$47,표1[[#This Row],[소분류]])</f>
        <v>0</v>
      </c>
      <c r="O24">
        <f>COUNTIF(O$30:O$47,표1[[#This Row],[소분류]])</f>
        <v>0</v>
      </c>
      <c r="P24">
        <f>COUNTIF(P$30:P$47,표1[[#This Row],[소분류]])</f>
        <v>0</v>
      </c>
      <c r="Q24">
        <f>COUNTIF(Q$30:Q$47,표1[[#This Row],[소분류]])</f>
        <v>2</v>
      </c>
      <c r="R24">
        <f>COUNTIF(R$30:R$47,표1[[#This Row],[소분류]])</f>
        <v>0</v>
      </c>
      <c r="S24">
        <f>COUNTIF(S$30:S$47,표1[[#This Row],[소분류]])</f>
        <v>0</v>
      </c>
      <c r="T24">
        <f>COUNTIF(T$30:T$47,표1[[#This Row],[소분류]])</f>
        <v>0</v>
      </c>
      <c r="U24">
        <f>COUNTIF(U$30:U$47,표1[[#This Row],[소분류]])</f>
        <v>0</v>
      </c>
      <c r="V24">
        <f>COUNTIF(V$30:V$47,표1[[#This Row],[소분류]])</f>
        <v>0</v>
      </c>
      <c r="W24">
        <f>COUNTIF(W$30:W$47,표1[[#This Row],[소분류]])</f>
        <v>0</v>
      </c>
      <c r="X24">
        <f>COUNTIF(X$30:X$47,표1[[#This Row],[소분류]])</f>
        <v>0</v>
      </c>
      <c r="Y24">
        <f>COUNTIF(Y$30:Y$47,표1[[#This Row],[소분류]])</f>
        <v>0</v>
      </c>
      <c r="Z24">
        <f>COUNTIF(Z$30:Z$47,표1[[#This Row],[소분류]])</f>
        <v>0</v>
      </c>
      <c r="AA24">
        <f>COUNTIF(AA$30:AA$47,표1[[#This Row],[소분류]])</f>
        <v>0</v>
      </c>
      <c r="AB24">
        <f>COUNTIF(AB$30:AB$47,표1[[#This Row],[소분류]])</f>
        <v>0</v>
      </c>
      <c r="AC24">
        <f>COUNTIF(AC$30:AC$47,표1[[#This Row],[소분류]])</f>
        <v>0</v>
      </c>
      <c r="AD24">
        <f>COUNTIF(AD$30:AD$47,표1[[#This Row],[소분류]])</f>
        <v>0</v>
      </c>
      <c r="AE24">
        <f>COUNTIF(AE$30:AE$47,표1[[#This Row],[소분류]])</f>
        <v>0</v>
      </c>
      <c r="AF24">
        <f>COUNTIF(AF$30:AF$47,표1[[#This Row],[소분류]])</f>
        <v>0</v>
      </c>
      <c r="AG24">
        <f>COUNTIF(AG$30:AG$47,표1[[#This Row],[소분류]])</f>
        <v>0</v>
      </c>
      <c r="AH24">
        <f>COUNTIF(AH$30:AH$47,표1[[#This Row],[소분류]])</f>
        <v>0</v>
      </c>
    </row>
    <row r="25" spans="1:40" x14ac:dyDescent="0.3">
      <c r="C25" s="7" t="s">
        <v>34</v>
      </c>
      <c r="D25" s="6">
        <f>ROUND(표1[[#This Row],[계]]/$E$2,3)</f>
        <v>0.10299999999999999</v>
      </c>
      <c r="E25" s="1">
        <f>SUM(표1[[#This Row],[21-1]:[13-4]])</f>
        <v>25</v>
      </c>
      <c r="F25">
        <f>COUNTIF(F$30:F$47,표1[[#This Row],[소분류]])</f>
        <v>3</v>
      </c>
      <c r="G25">
        <f>COUNTIF(G$30:G$47,표1[[#This Row],[소분류]])</f>
        <v>2</v>
      </c>
      <c r="H25">
        <f>COUNTIF(H$30:H$47,표1[[#This Row],[소분류]])</f>
        <v>3</v>
      </c>
      <c r="I25">
        <f>COUNTIF(I$30:I$47,표1[[#This Row],[소분류]])</f>
        <v>2</v>
      </c>
      <c r="J25">
        <f>COUNTIF(J$30:J$47,표1[[#This Row],[소분류]])</f>
        <v>2</v>
      </c>
      <c r="K25">
        <f>COUNTIF(K$30:K$47,표1[[#This Row],[소분류]])</f>
        <v>2</v>
      </c>
      <c r="L25">
        <f>COUNTIF(L$30:L$47,표1[[#This Row],[소분류]])</f>
        <v>2</v>
      </c>
      <c r="M25">
        <f>COUNTIF(M$30:M$47,표1[[#This Row],[소분류]])</f>
        <v>3</v>
      </c>
      <c r="N25">
        <f>COUNTIF(N$30:N$47,표1[[#This Row],[소분류]])</f>
        <v>1</v>
      </c>
      <c r="O25">
        <f>COUNTIF(O$30:O$47,표1[[#This Row],[소분류]])</f>
        <v>2</v>
      </c>
      <c r="P25">
        <f>COUNTIF(P$30:P$47,표1[[#This Row],[소분류]])</f>
        <v>1</v>
      </c>
      <c r="Q25">
        <f>COUNTIF(Q$30:Q$47,표1[[#This Row],[소분류]])</f>
        <v>0</v>
      </c>
      <c r="R25">
        <f>COUNTIF(R$30:R$47,표1[[#This Row],[소분류]])</f>
        <v>0</v>
      </c>
      <c r="S25">
        <f>COUNTIF(S$30:S$47,표1[[#This Row],[소분류]])</f>
        <v>2</v>
      </c>
      <c r="T25">
        <f>COUNTIF(T$30:T$47,표1[[#This Row],[소분류]])</f>
        <v>0</v>
      </c>
      <c r="U25">
        <f>COUNTIF(U$30:U$47,표1[[#This Row],[소분류]])</f>
        <v>0</v>
      </c>
      <c r="V25">
        <f>COUNTIF(V$30:V$47,표1[[#This Row],[소분류]])</f>
        <v>0</v>
      </c>
      <c r="W25">
        <f>COUNTIF(W$30:W$47,표1[[#This Row],[소분류]])</f>
        <v>0</v>
      </c>
      <c r="X25">
        <f>COUNTIF(X$30:X$47,표1[[#This Row],[소분류]])</f>
        <v>0</v>
      </c>
      <c r="Y25">
        <f>COUNTIF(Y$30:Y$47,표1[[#This Row],[소분류]])</f>
        <v>0</v>
      </c>
      <c r="Z25">
        <f>COUNTIF(Z$30:Z$47,표1[[#This Row],[소분류]])</f>
        <v>0</v>
      </c>
      <c r="AA25">
        <f>COUNTIF(AA$30:AA$47,표1[[#This Row],[소분류]])</f>
        <v>0</v>
      </c>
      <c r="AB25">
        <f>COUNTIF(AB$30:AB$47,표1[[#This Row],[소분류]])</f>
        <v>0</v>
      </c>
      <c r="AC25">
        <f>COUNTIF(AC$30:AC$47,표1[[#This Row],[소분류]])</f>
        <v>0</v>
      </c>
      <c r="AD25">
        <f>COUNTIF(AD$30:AD$47,표1[[#This Row],[소분류]])</f>
        <v>0</v>
      </c>
      <c r="AE25">
        <f>COUNTIF(AE$30:AE$47,표1[[#This Row],[소분류]])</f>
        <v>0</v>
      </c>
      <c r="AF25">
        <f>COUNTIF(AF$30:AF$47,표1[[#This Row],[소분류]])</f>
        <v>0</v>
      </c>
      <c r="AG25">
        <f>COUNTIF(AG$30:AG$47,표1[[#This Row],[소분류]])</f>
        <v>0</v>
      </c>
      <c r="AH25">
        <f>COUNTIF(AH$30:AH$47,표1[[#This Row],[소분류]])</f>
        <v>0</v>
      </c>
    </row>
    <row r="26" spans="1:40" x14ac:dyDescent="0.3">
      <c r="B26" t="s">
        <v>37</v>
      </c>
      <c r="D26" s="6">
        <f>ROUND(표1[[#This Row],[계]]/$E$2,3)</f>
        <v>0.16900000000000001</v>
      </c>
      <c r="E26" s="1">
        <f>SUM(표1[[#This Row],[21-1]:[13-4]])</f>
        <v>41</v>
      </c>
      <c r="F26" s="5">
        <f>SUBTOTAL(9,F27:F29)</f>
        <v>3</v>
      </c>
      <c r="G26" s="5">
        <f t="shared" ref="G26:AH26" si="17">SUBTOTAL(9,G27:G29)</f>
        <v>1</v>
      </c>
      <c r="H26" s="5">
        <f t="shared" si="17"/>
        <v>2</v>
      </c>
      <c r="I26" s="5">
        <f t="shared" si="17"/>
        <v>3</v>
      </c>
      <c r="J26" s="5">
        <f t="shared" si="17"/>
        <v>6</v>
      </c>
      <c r="K26" s="5">
        <f t="shared" si="17"/>
        <v>4</v>
      </c>
      <c r="L26" s="5">
        <f t="shared" ref="L26" si="18">SUBTOTAL(9,L27:L29)</f>
        <v>4</v>
      </c>
      <c r="M26" s="5">
        <f t="shared" ref="M26" si="19">SUBTOTAL(9,M27:M29)</f>
        <v>1</v>
      </c>
      <c r="N26" s="5">
        <f t="shared" si="17"/>
        <v>5</v>
      </c>
      <c r="O26" s="5">
        <f t="shared" si="17"/>
        <v>5</v>
      </c>
      <c r="P26" s="5">
        <f t="shared" si="17"/>
        <v>1</v>
      </c>
      <c r="Q26" s="5">
        <f t="shared" si="17"/>
        <v>3</v>
      </c>
      <c r="R26" s="5">
        <f t="shared" si="17"/>
        <v>1</v>
      </c>
      <c r="S26" s="5">
        <f t="shared" si="17"/>
        <v>2</v>
      </c>
      <c r="T26" s="5">
        <f t="shared" si="17"/>
        <v>0</v>
      </c>
      <c r="U26" s="5">
        <f t="shared" si="17"/>
        <v>0</v>
      </c>
      <c r="V26" s="5">
        <f t="shared" si="17"/>
        <v>0</v>
      </c>
      <c r="W26" s="5">
        <f t="shared" si="17"/>
        <v>0</v>
      </c>
      <c r="X26" s="5">
        <f t="shared" si="17"/>
        <v>0</v>
      </c>
      <c r="Y26" s="5">
        <f t="shared" si="17"/>
        <v>0</v>
      </c>
      <c r="Z26" s="5">
        <f t="shared" si="17"/>
        <v>0</v>
      </c>
      <c r="AA26" s="5">
        <f t="shared" si="17"/>
        <v>0</v>
      </c>
      <c r="AB26" s="5">
        <f t="shared" si="17"/>
        <v>0</v>
      </c>
      <c r="AC26" s="5">
        <f t="shared" si="17"/>
        <v>0</v>
      </c>
      <c r="AD26" s="5">
        <f t="shared" si="17"/>
        <v>0</v>
      </c>
      <c r="AE26" s="5">
        <f t="shared" si="17"/>
        <v>0</v>
      </c>
      <c r="AF26" s="5">
        <f t="shared" si="17"/>
        <v>0</v>
      </c>
      <c r="AG26" s="5">
        <f t="shared" si="17"/>
        <v>0</v>
      </c>
      <c r="AH26" s="5">
        <f t="shared" si="17"/>
        <v>0</v>
      </c>
      <c r="AI26" s="5"/>
      <c r="AJ26" s="5"/>
      <c r="AK26" s="5"/>
      <c r="AL26" s="5"/>
      <c r="AM26" s="5"/>
      <c r="AN26" s="5"/>
    </row>
    <row r="27" spans="1:40" x14ac:dyDescent="0.3">
      <c r="C27" s="7" t="s">
        <v>36</v>
      </c>
      <c r="D27" s="6">
        <f>ROUND(표1[[#This Row],[계]]/$E$2,3)</f>
        <v>7.8E-2</v>
      </c>
      <c r="E27" s="1">
        <f>SUM(표1[[#This Row],[21-1]:[13-4]])</f>
        <v>19</v>
      </c>
      <c r="F27">
        <f>COUNTIF(F$30:F$47,표1[[#This Row],[소분류]])</f>
        <v>3</v>
      </c>
      <c r="G27">
        <f>COUNTIF(G$30:G$47,표1[[#This Row],[소분류]])</f>
        <v>0</v>
      </c>
      <c r="H27">
        <f>COUNTIF(H$30:H$47,표1[[#This Row],[소분류]])</f>
        <v>1</v>
      </c>
      <c r="I27">
        <f>COUNTIF(I$30:I$47,표1[[#This Row],[소분류]])</f>
        <v>1</v>
      </c>
      <c r="J27">
        <f>COUNTIF(J$30:J$47,표1[[#This Row],[소분류]])</f>
        <v>3</v>
      </c>
      <c r="K27">
        <f>COUNTIF(K$30:K$47,표1[[#This Row],[소분류]])</f>
        <v>2</v>
      </c>
      <c r="L27">
        <f>COUNTIF(L$30:L$47,표1[[#This Row],[소분류]])</f>
        <v>2</v>
      </c>
      <c r="M27">
        <f>COUNTIF(M$30:M$47,표1[[#This Row],[소분류]])</f>
        <v>1</v>
      </c>
      <c r="N27">
        <f>COUNTIF(N$30:N$47,표1[[#This Row],[소분류]])</f>
        <v>1</v>
      </c>
      <c r="O27">
        <f>COUNTIF(O$30:O$47,표1[[#This Row],[소분류]])</f>
        <v>2</v>
      </c>
      <c r="P27">
        <f>COUNTIF(P$30:P$47,표1[[#This Row],[소분류]])</f>
        <v>1</v>
      </c>
      <c r="Q27">
        <f>COUNTIF(Q$30:Q$47,표1[[#This Row],[소분류]])</f>
        <v>1</v>
      </c>
      <c r="R27">
        <f>COUNTIF(R$30:R$47,표1[[#This Row],[소분류]])</f>
        <v>0</v>
      </c>
      <c r="S27">
        <f>COUNTIF(S$30:S$47,표1[[#This Row],[소분류]])</f>
        <v>1</v>
      </c>
      <c r="T27">
        <f>COUNTIF(T$30:T$47,표1[[#This Row],[소분류]])</f>
        <v>0</v>
      </c>
      <c r="U27">
        <f>COUNTIF(U$30:U$47,표1[[#This Row],[소분류]])</f>
        <v>0</v>
      </c>
      <c r="V27">
        <f>COUNTIF(V$30:V$47,표1[[#This Row],[소분류]])</f>
        <v>0</v>
      </c>
      <c r="W27">
        <f>COUNTIF(W$30:W$47,표1[[#This Row],[소분류]])</f>
        <v>0</v>
      </c>
      <c r="X27">
        <f>COUNTIF(X$30:X$47,표1[[#This Row],[소분류]])</f>
        <v>0</v>
      </c>
      <c r="Y27">
        <f>COUNTIF(Y$30:Y$47,표1[[#This Row],[소분류]])</f>
        <v>0</v>
      </c>
      <c r="Z27">
        <f>COUNTIF(Z$30:Z$47,표1[[#This Row],[소분류]])</f>
        <v>0</v>
      </c>
      <c r="AA27">
        <f>COUNTIF(AA$30:AA$47,표1[[#This Row],[소분류]])</f>
        <v>0</v>
      </c>
      <c r="AB27">
        <f>COUNTIF(AB$30:AB$47,표1[[#This Row],[소분류]])</f>
        <v>0</v>
      </c>
      <c r="AC27">
        <f>COUNTIF(AC$30:AC$47,표1[[#This Row],[소분류]])</f>
        <v>0</v>
      </c>
      <c r="AD27">
        <f>COUNTIF(AD$30:AD$47,표1[[#This Row],[소분류]])</f>
        <v>0</v>
      </c>
      <c r="AE27">
        <f>COUNTIF(AE$30:AE$47,표1[[#This Row],[소분류]])</f>
        <v>0</v>
      </c>
      <c r="AF27">
        <f>COUNTIF(AF$30:AF$47,표1[[#This Row],[소분류]])</f>
        <v>0</v>
      </c>
      <c r="AG27">
        <f>COUNTIF(AG$30:AG$47,표1[[#This Row],[소분류]])</f>
        <v>0</v>
      </c>
      <c r="AH27">
        <f>COUNTIF(AH$30:AH$47,표1[[#This Row],[소분류]])</f>
        <v>0</v>
      </c>
    </row>
    <row r="28" spans="1:40" x14ac:dyDescent="0.3">
      <c r="C28" s="7" t="s">
        <v>136</v>
      </c>
      <c r="D28" s="6">
        <f>ROUND(표1[[#This Row],[계]]/$E$2,3)</f>
        <v>5.8000000000000003E-2</v>
      </c>
      <c r="E28" s="1">
        <f>SUM(표1[[#This Row],[21-1]:[13-4]])</f>
        <v>14</v>
      </c>
      <c r="F28">
        <f>COUNTIF(F$30:F$47,표1[[#This Row],[소분류]])</f>
        <v>0</v>
      </c>
      <c r="G28">
        <f>COUNTIF(G$30:G$47,표1[[#This Row],[소분류]])</f>
        <v>0</v>
      </c>
      <c r="H28">
        <f>COUNTIF(H$30:H$47,표1[[#This Row],[소분류]])</f>
        <v>1</v>
      </c>
      <c r="I28">
        <f>COUNTIF(I$30:I$47,표1[[#This Row],[소분류]])</f>
        <v>1</v>
      </c>
      <c r="J28">
        <f>COUNTIF(J$30:J$47,표1[[#This Row],[소분류]])</f>
        <v>2</v>
      </c>
      <c r="K28">
        <f>COUNTIF(K$30:K$47,표1[[#This Row],[소분류]])</f>
        <v>1</v>
      </c>
      <c r="L28">
        <f>COUNTIF(L$30:L$47,표1[[#This Row],[소분류]])</f>
        <v>1</v>
      </c>
      <c r="M28">
        <f>COUNTIF(M$30:M$47,표1[[#This Row],[소분류]])</f>
        <v>0</v>
      </c>
      <c r="N28">
        <f>COUNTIF(N$30:N$47,표1[[#This Row],[소분류]])</f>
        <v>4</v>
      </c>
      <c r="O28">
        <f>COUNTIF(O$30:O$47,표1[[#This Row],[소분류]])</f>
        <v>1</v>
      </c>
      <c r="P28">
        <f>COUNTIF(P$30:P$47,표1[[#This Row],[소분류]])</f>
        <v>0</v>
      </c>
      <c r="Q28">
        <f>COUNTIF(Q$30:Q$47,표1[[#This Row],[소분류]])</f>
        <v>1</v>
      </c>
      <c r="R28">
        <f>COUNTIF(R$30:R$47,표1[[#This Row],[소분류]])</f>
        <v>1</v>
      </c>
      <c r="S28">
        <f>COUNTIF(S$30:S$47,표1[[#This Row],[소분류]])</f>
        <v>1</v>
      </c>
      <c r="T28">
        <f>COUNTIF(T$30:T$47,표1[[#This Row],[소분류]])</f>
        <v>0</v>
      </c>
      <c r="U28">
        <f>COUNTIF(U$30:U$47,표1[[#This Row],[소분류]])</f>
        <v>0</v>
      </c>
      <c r="V28">
        <f>COUNTIF(V$30:V$47,표1[[#This Row],[소분류]])</f>
        <v>0</v>
      </c>
      <c r="W28">
        <f>COUNTIF(W$30:W$47,표1[[#This Row],[소분류]])</f>
        <v>0</v>
      </c>
      <c r="X28">
        <f>COUNTIF(X$30:X$47,표1[[#This Row],[소분류]])</f>
        <v>0</v>
      </c>
      <c r="Y28">
        <f>COUNTIF(Y$30:Y$47,표1[[#This Row],[소분류]])</f>
        <v>0</v>
      </c>
      <c r="Z28">
        <f>COUNTIF(Z$30:Z$47,표1[[#This Row],[소분류]])</f>
        <v>0</v>
      </c>
      <c r="AA28">
        <f>COUNTIF(AA$30:AA$47,표1[[#This Row],[소분류]])</f>
        <v>0</v>
      </c>
      <c r="AB28">
        <f>COUNTIF(AB$30:AB$47,표1[[#This Row],[소분류]])</f>
        <v>0</v>
      </c>
      <c r="AC28">
        <f>COUNTIF(AC$30:AC$47,표1[[#This Row],[소분류]])</f>
        <v>0</v>
      </c>
      <c r="AD28">
        <f>COUNTIF(AD$30:AD$47,표1[[#This Row],[소분류]])</f>
        <v>0</v>
      </c>
      <c r="AE28">
        <f>COUNTIF(AE$30:AE$47,표1[[#This Row],[소분류]])</f>
        <v>0</v>
      </c>
      <c r="AF28">
        <f>COUNTIF(AF$30:AF$47,표1[[#This Row],[소분류]])</f>
        <v>0</v>
      </c>
      <c r="AG28">
        <f>COUNTIF(AG$30:AG$47,표1[[#This Row],[소분류]])</f>
        <v>0</v>
      </c>
      <c r="AH28">
        <f>COUNTIF(AH$30:AH$47,표1[[#This Row],[소분류]])</f>
        <v>0</v>
      </c>
    </row>
    <row r="29" spans="1:40" x14ac:dyDescent="0.3">
      <c r="C29" t="s">
        <v>39</v>
      </c>
      <c r="D29" s="6">
        <f>ROUND(표1[[#This Row],[계]]/$E$2,3)</f>
        <v>3.3000000000000002E-2</v>
      </c>
      <c r="E29" s="1">
        <f>SUM(표1[[#This Row],[21-1]:[13-4]])</f>
        <v>8</v>
      </c>
      <c r="F29">
        <f>COUNTIF(F$30:F$47,표1[[#This Row],[소분류]])</f>
        <v>0</v>
      </c>
      <c r="G29">
        <f>COUNTIF(G$30:G$47,표1[[#This Row],[소분류]])</f>
        <v>1</v>
      </c>
      <c r="H29">
        <f>COUNTIF(H$30:H$47,표1[[#This Row],[소분류]])</f>
        <v>0</v>
      </c>
      <c r="I29">
        <f>COUNTIF(I$30:I$47,표1[[#This Row],[소분류]])</f>
        <v>1</v>
      </c>
      <c r="J29">
        <f>COUNTIF(J$30:J$47,표1[[#This Row],[소분류]])</f>
        <v>1</v>
      </c>
      <c r="K29">
        <f>COUNTIF(K$30:K$47,표1[[#This Row],[소분류]])</f>
        <v>1</v>
      </c>
      <c r="L29">
        <f>COUNTIF(L$30:L$47,표1[[#This Row],[소분류]])</f>
        <v>1</v>
      </c>
      <c r="M29">
        <f>COUNTIF(M$30:M$47,표1[[#This Row],[소분류]])</f>
        <v>0</v>
      </c>
      <c r="N29">
        <f>COUNTIF(N$30:N$47,표1[[#This Row],[소분류]])</f>
        <v>0</v>
      </c>
      <c r="O29">
        <f>COUNTIF(O$30:O$47,표1[[#This Row],[소분류]])</f>
        <v>2</v>
      </c>
      <c r="P29">
        <f>COUNTIF(P$30:P$47,표1[[#This Row],[소분류]])</f>
        <v>0</v>
      </c>
      <c r="Q29">
        <f>COUNTIF(Q$30:Q$47,표1[[#This Row],[소분류]])</f>
        <v>1</v>
      </c>
      <c r="R29">
        <f>COUNTIF(R$30:R$47,표1[[#This Row],[소분류]])</f>
        <v>0</v>
      </c>
      <c r="S29">
        <f>COUNTIF(S$30:S$47,표1[[#This Row],[소분류]])</f>
        <v>0</v>
      </c>
      <c r="T29">
        <f>COUNTIF(T$30:T$47,표1[[#This Row],[소분류]])</f>
        <v>0</v>
      </c>
      <c r="U29">
        <f>COUNTIF(U$30:U$47,표1[[#This Row],[소분류]])</f>
        <v>0</v>
      </c>
      <c r="V29">
        <f>COUNTIF(V$30:V$47,표1[[#This Row],[소분류]])</f>
        <v>0</v>
      </c>
      <c r="W29">
        <f>COUNTIF(W$30:W$47,표1[[#This Row],[소분류]])</f>
        <v>0</v>
      </c>
      <c r="X29">
        <f>COUNTIF(X$30:X$47,표1[[#This Row],[소분류]])</f>
        <v>0</v>
      </c>
      <c r="Y29">
        <f>COUNTIF(Y$30:Y$47,표1[[#This Row],[소분류]])</f>
        <v>0</v>
      </c>
      <c r="Z29">
        <f>COUNTIF(Z$30:Z$47,표1[[#This Row],[소분류]])</f>
        <v>0</v>
      </c>
      <c r="AA29">
        <f>COUNTIF(AA$30:AA$47,표1[[#This Row],[소분류]])</f>
        <v>0</v>
      </c>
      <c r="AB29">
        <f>COUNTIF(AB$30:AB$47,표1[[#This Row],[소분류]])</f>
        <v>0</v>
      </c>
      <c r="AC29">
        <f>COUNTIF(AC$30:AC$47,표1[[#This Row],[소분류]])</f>
        <v>0</v>
      </c>
      <c r="AD29">
        <f>COUNTIF(AD$30:AD$47,표1[[#This Row],[소분류]])</f>
        <v>0</v>
      </c>
      <c r="AE29">
        <f>COUNTIF(AE$30:AE$47,표1[[#This Row],[소분류]])</f>
        <v>0</v>
      </c>
      <c r="AF29">
        <f>COUNTIF(AF$30:AF$47,표1[[#This Row],[소분류]])</f>
        <v>0</v>
      </c>
      <c r="AG29">
        <f>COUNTIF(AG$30:AG$47,표1[[#This Row],[소분류]])</f>
        <v>0</v>
      </c>
      <c r="AH29">
        <f>COUNTIF(AH$30:AH$47,표1[[#This Row],[소분류]])</f>
        <v>0</v>
      </c>
    </row>
    <row r="30" spans="1:40" x14ac:dyDescent="0.3">
      <c r="B30" t="s">
        <v>69</v>
      </c>
      <c r="D30" s="6"/>
      <c r="E30" s="1"/>
      <c r="F30" t="s">
        <v>88</v>
      </c>
      <c r="G30" t="s">
        <v>1</v>
      </c>
      <c r="H30" t="s">
        <v>137</v>
      </c>
      <c r="I30" t="s">
        <v>110</v>
      </c>
      <c r="J30" t="s">
        <v>121</v>
      </c>
      <c r="K30" t="s">
        <v>130</v>
      </c>
      <c r="L30" t="s">
        <v>147</v>
      </c>
      <c r="M30" t="s">
        <v>157</v>
      </c>
      <c r="N30" t="s">
        <v>166</v>
      </c>
      <c r="O30" t="s">
        <v>193</v>
      </c>
      <c r="P30" t="s">
        <v>152</v>
      </c>
      <c r="Q30" t="s">
        <v>166</v>
      </c>
      <c r="R30" t="s">
        <v>113</v>
      </c>
      <c r="S30" t="s">
        <v>220</v>
      </c>
    </row>
    <row r="31" spans="1:40" x14ac:dyDescent="0.3">
      <c r="B31" t="s">
        <v>70</v>
      </c>
      <c r="D31" s="6"/>
      <c r="E31" s="1"/>
      <c r="F31" t="s">
        <v>89</v>
      </c>
      <c r="G31" t="s">
        <v>93</v>
      </c>
      <c r="H31" t="s">
        <v>123</v>
      </c>
      <c r="I31" t="s">
        <v>36</v>
      </c>
      <c r="J31" t="s">
        <v>88</v>
      </c>
      <c r="K31" t="s">
        <v>113</v>
      </c>
      <c r="L31" t="s">
        <v>104</v>
      </c>
      <c r="M31" t="s">
        <v>158</v>
      </c>
      <c r="N31" t="s">
        <v>95</v>
      </c>
      <c r="O31" t="s">
        <v>160</v>
      </c>
      <c r="P31" t="s">
        <v>201</v>
      </c>
      <c r="Q31" t="s">
        <v>104</v>
      </c>
      <c r="R31" t="s">
        <v>215</v>
      </c>
      <c r="S31" t="s">
        <v>194</v>
      </c>
    </row>
    <row r="32" spans="1:40" x14ac:dyDescent="0.3">
      <c r="B32" t="s">
        <v>71</v>
      </c>
      <c r="D32" s="6"/>
      <c r="E32" s="1"/>
      <c r="F32" t="s">
        <v>1</v>
      </c>
      <c r="G32" t="s">
        <v>90</v>
      </c>
      <c r="H32" t="s">
        <v>107</v>
      </c>
      <c r="I32" t="s">
        <v>15</v>
      </c>
      <c r="J32" t="s">
        <v>39</v>
      </c>
      <c r="K32" t="s">
        <v>88</v>
      </c>
      <c r="L32" t="s">
        <v>148</v>
      </c>
      <c r="M32" t="s">
        <v>159</v>
      </c>
      <c r="N32" t="s">
        <v>113</v>
      </c>
      <c r="O32" t="s">
        <v>170</v>
      </c>
      <c r="P32" t="s">
        <v>169</v>
      </c>
      <c r="Q32" t="s">
        <v>104</v>
      </c>
      <c r="R32" t="s">
        <v>216</v>
      </c>
      <c r="S32" t="s">
        <v>93</v>
      </c>
    </row>
    <row r="33" spans="2:19" x14ac:dyDescent="0.3">
      <c r="B33" t="s">
        <v>72</v>
      </c>
      <c r="D33" s="6"/>
      <c r="E33" s="1"/>
      <c r="F33" t="s">
        <v>27</v>
      </c>
      <c r="G33" t="s">
        <v>94</v>
      </c>
      <c r="H33" t="s">
        <v>93</v>
      </c>
      <c r="I33" t="s">
        <v>115</v>
      </c>
      <c r="J33" t="s">
        <v>122</v>
      </c>
      <c r="K33" t="s">
        <v>132</v>
      </c>
      <c r="L33" t="s">
        <v>149</v>
      </c>
      <c r="M33" t="s">
        <v>160</v>
      </c>
      <c r="N33" t="s">
        <v>169</v>
      </c>
      <c r="O33" t="s">
        <v>194</v>
      </c>
      <c r="P33" t="s">
        <v>11</v>
      </c>
      <c r="Q33" t="s">
        <v>193</v>
      </c>
      <c r="R33" t="s">
        <v>193</v>
      </c>
      <c r="S33" t="s">
        <v>192</v>
      </c>
    </row>
    <row r="34" spans="2:19" x14ac:dyDescent="0.3">
      <c r="B34" t="s">
        <v>73</v>
      </c>
      <c r="D34" s="6"/>
      <c r="E34" s="1"/>
      <c r="F34" t="s">
        <v>1</v>
      </c>
      <c r="G34" t="s">
        <v>88</v>
      </c>
      <c r="H34" t="s">
        <v>108</v>
      </c>
      <c r="I34" t="s">
        <v>9</v>
      </c>
      <c r="J34" t="s">
        <v>137</v>
      </c>
      <c r="K34" t="s">
        <v>113</v>
      </c>
      <c r="L34" t="s">
        <v>150</v>
      </c>
      <c r="M34" t="s">
        <v>161</v>
      </c>
      <c r="N34" t="s">
        <v>170</v>
      </c>
      <c r="O34" t="s">
        <v>109</v>
      </c>
      <c r="P34" t="s">
        <v>113</v>
      </c>
      <c r="Q34" t="s">
        <v>208</v>
      </c>
      <c r="R34" t="s">
        <v>104</v>
      </c>
      <c r="S34" t="s">
        <v>104</v>
      </c>
    </row>
    <row r="35" spans="2:19" x14ac:dyDescent="0.3">
      <c r="B35" t="s">
        <v>74</v>
      </c>
      <c r="D35" s="6"/>
      <c r="E35" s="1"/>
      <c r="F35" t="s">
        <v>1</v>
      </c>
      <c r="G35" t="s">
        <v>95</v>
      </c>
      <c r="H35" t="s">
        <v>104</v>
      </c>
      <c r="I35" t="s">
        <v>116</v>
      </c>
      <c r="J35" t="s">
        <v>137</v>
      </c>
      <c r="K35" t="s">
        <v>131</v>
      </c>
      <c r="L35" t="s">
        <v>151</v>
      </c>
      <c r="M35" t="s">
        <v>88</v>
      </c>
      <c r="N35" t="s">
        <v>171</v>
      </c>
      <c r="O35" t="s">
        <v>125</v>
      </c>
      <c r="P35" t="s">
        <v>202</v>
      </c>
      <c r="Q35" t="s">
        <v>209</v>
      </c>
      <c r="R35" t="s">
        <v>159</v>
      </c>
      <c r="S35" t="s">
        <v>208</v>
      </c>
    </row>
    <row r="36" spans="2:19" x14ac:dyDescent="0.3">
      <c r="B36" t="s">
        <v>75</v>
      </c>
      <c r="D36" s="6"/>
      <c r="E36" s="1"/>
      <c r="F36" t="s">
        <v>90</v>
      </c>
      <c r="G36" t="s">
        <v>96</v>
      </c>
      <c r="H36" t="s">
        <v>123</v>
      </c>
      <c r="I36" t="s">
        <v>116</v>
      </c>
      <c r="J36" t="s">
        <v>123</v>
      </c>
      <c r="K36" t="s">
        <v>123</v>
      </c>
      <c r="L36" t="s">
        <v>22</v>
      </c>
      <c r="M36" t="s">
        <v>113</v>
      </c>
      <c r="N36" t="s">
        <v>108</v>
      </c>
      <c r="O36" t="s">
        <v>195</v>
      </c>
      <c r="P36" t="s">
        <v>204</v>
      </c>
      <c r="Q36" t="s">
        <v>130</v>
      </c>
      <c r="R36" t="s">
        <v>193</v>
      </c>
      <c r="S36" t="s">
        <v>221</v>
      </c>
    </row>
    <row r="37" spans="2:19" x14ac:dyDescent="0.3">
      <c r="B37" t="s">
        <v>76</v>
      </c>
      <c r="D37" s="6"/>
      <c r="E37" s="1"/>
      <c r="F37" t="s">
        <v>36</v>
      </c>
      <c r="G37" t="s">
        <v>97</v>
      </c>
      <c r="H37" t="s">
        <v>109</v>
      </c>
      <c r="I37" t="s">
        <v>100</v>
      </c>
      <c r="J37" t="s">
        <v>123</v>
      </c>
      <c r="K37" t="s">
        <v>133</v>
      </c>
      <c r="L37" t="s">
        <v>104</v>
      </c>
      <c r="M37" t="s">
        <v>162</v>
      </c>
      <c r="N37" t="s">
        <v>172</v>
      </c>
      <c r="O37" t="s">
        <v>104</v>
      </c>
      <c r="P37" t="s">
        <v>115</v>
      </c>
      <c r="Q37" t="s">
        <v>211</v>
      </c>
      <c r="R37" t="s">
        <v>217</v>
      </c>
      <c r="S37" t="s">
        <v>222</v>
      </c>
    </row>
    <row r="38" spans="2:19" x14ac:dyDescent="0.3">
      <c r="B38" t="s">
        <v>77</v>
      </c>
      <c r="D38" s="6"/>
      <c r="E38" s="1"/>
      <c r="F38" t="s">
        <v>31</v>
      </c>
      <c r="G38" t="s">
        <v>98</v>
      </c>
      <c r="H38" t="s">
        <v>104</v>
      </c>
      <c r="I38" t="s">
        <v>34</v>
      </c>
      <c r="J38" t="s">
        <v>113</v>
      </c>
      <c r="K38" t="s">
        <v>134</v>
      </c>
      <c r="L38" t="s">
        <v>152</v>
      </c>
      <c r="M38" t="s">
        <v>88</v>
      </c>
      <c r="N38" t="s">
        <v>173</v>
      </c>
      <c r="O38" t="s">
        <v>106</v>
      </c>
      <c r="P38" t="s">
        <v>88</v>
      </c>
      <c r="Q38" t="s">
        <v>212</v>
      </c>
      <c r="R38" t="s">
        <v>192</v>
      </c>
      <c r="S38" t="s">
        <v>223</v>
      </c>
    </row>
    <row r="39" spans="2:19" x14ac:dyDescent="0.3">
      <c r="B39" t="s">
        <v>78</v>
      </c>
      <c r="D39" s="6"/>
      <c r="E39" s="1"/>
      <c r="F39" t="s">
        <v>88</v>
      </c>
      <c r="G39" t="s">
        <v>99</v>
      </c>
      <c r="H39" t="s">
        <v>110</v>
      </c>
      <c r="I39" t="s">
        <v>117</v>
      </c>
      <c r="J39" t="s">
        <v>146</v>
      </c>
      <c r="K39" t="s">
        <v>135</v>
      </c>
      <c r="L39" t="s">
        <v>115</v>
      </c>
      <c r="M39" t="s">
        <v>9</v>
      </c>
      <c r="N39" t="s">
        <v>174</v>
      </c>
      <c r="O39" t="s">
        <v>9</v>
      </c>
      <c r="P39" t="s">
        <v>162</v>
      </c>
      <c r="Q39" t="s">
        <v>213</v>
      </c>
      <c r="R39" t="s">
        <v>170</v>
      </c>
      <c r="S39" t="s">
        <v>88</v>
      </c>
    </row>
    <row r="40" spans="2:19" x14ac:dyDescent="0.3">
      <c r="B40" t="s">
        <v>79</v>
      </c>
      <c r="D40" s="6"/>
      <c r="E40" s="1"/>
      <c r="F40" t="s">
        <v>146</v>
      </c>
      <c r="G40" t="s">
        <v>100</v>
      </c>
      <c r="H40" t="s">
        <v>111</v>
      </c>
      <c r="I40" t="s">
        <v>24</v>
      </c>
      <c r="J40" t="s">
        <v>104</v>
      </c>
      <c r="K40" t="s">
        <v>123</v>
      </c>
      <c r="L40" t="s">
        <v>153</v>
      </c>
      <c r="M40" t="s">
        <v>163</v>
      </c>
      <c r="N40" t="s">
        <v>174</v>
      </c>
      <c r="O40" t="s">
        <v>39</v>
      </c>
      <c r="P40" t="s">
        <v>162</v>
      </c>
      <c r="Q40" t="s">
        <v>214</v>
      </c>
      <c r="R40" t="s">
        <v>218</v>
      </c>
      <c r="S40" t="s">
        <v>193</v>
      </c>
    </row>
    <row r="41" spans="2:19" x14ac:dyDescent="0.3">
      <c r="B41" t="s">
        <v>80</v>
      </c>
      <c r="D41" s="6"/>
      <c r="E41" s="1"/>
      <c r="F41" t="s">
        <v>33</v>
      </c>
      <c r="G41" t="s">
        <v>101</v>
      </c>
      <c r="H41" t="s">
        <v>100</v>
      </c>
      <c r="I41" t="s">
        <v>105</v>
      </c>
      <c r="J41" t="s">
        <v>88</v>
      </c>
      <c r="K41" t="s">
        <v>123</v>
      </c>
      <c r="L41" t="s">
        <v>125</v>
      </c>
      <c r="M41" t="s">
        <v>164</v>
      </c>
      <c r="N41" t="s">
        <v>189</v>
      </c>
      <c r="O41" t="s">
        <v>196</v>
      </c>
      <c r="P41" t="s">
        <v>159</v>
      </c>
      <c r="Q41" t="s">
        <v>124</v>
      </c>
      <c r="R41" t="s">
        <v>219</v>
      </c>
      <c r="S41" t="s">
        <v>93</v>
      </c>
    </row>
    <row r="42" spans="2:19" x14ac:dyDescent="0.3">
      <c r="B42" t="s">
        <v>81</v>
      </c>
      <c r="D42" s="6"/>
      <c r="E42" s="1"/>
      <c r="F42" t="s">
        <v>36</v>
      </c>
      <c r="G42" t="s">
        <v>102</v>
      </c>
      <c r="H42" t="s">
        <v>112</v>
      </c>
      <c r="I42" t="s">
        <v>118</v>
      </c>
      <c r="J42" t="s">
        <v>125</v>
      </c>
      <c r="K42" t="s">
        <v>36</v>
      </c>
      <c r="L42" t="s">
        <v>154</v>
      </c>
      <c r="M42" t="s">
        <v>165</v>
      </c>
      <c r="N42" t="s">
        <v>190</v>
      </c>
      <c r="O42" t="s">
        <v>159</v>
      </c>
      <c r="P42" t="s">
        <v>203</v>
      </c>
      <c r="Q42" t="s">
        <v>212</v>
      </c>
      <c r="R42" t="s">
        <v>212</v>
      </c>
      <c r="S42" t="s">
        <v>9</v>
      </c>
    </row>
    <row r="43" spans="2:19" x14ac:dyDescent="0.3">
      <c r="B43" t="s">
        <v>82</v>
      </c>
      <c r="D43" s="6"/>
      <c r="E43" s="1"/>
      <c r="F43" t="s">
        <v>18</v>
      </c>
      <c r="G43" t="s">
        <v>146</v>
      </c>
      <c r="H43" t="s">
        <v>113</v>
      </c>
      <c r="I43" t="s">
        <v>118</v>
      </c>
      <c r="J43" t="s">
        <v>126</v>
      </c>
      <c r="K43" t="s">
        <v>138</v>
      </c>
      <c r="L43" t="s">
        <v>155</v>
      </c>
      <c r="M43" t="s">
        <v>166</v>
      </c>
      <c r="N43" t="s">
        <v>9</v>
      </c>
      <c r="O43" t="s">
        <v>22</v>
      </c>
      <c r="P43" t="s">
        <v>104</v>
      </c>
      <c r="Q43" t="s">
        <v>170</v>
      </c>
      <c r="S43" t="s">
        <v>222</v>
      </c>
    </row>
    <row r="44" spans="2:19" x14ac:dyDescent="0.3">
      <c r="B44" t="s">
        <v>83</v>
      </c>
      <c r="D44" s="6"/>
      <c r="E44" s="1"/>
      <c r="F44" t="s">
        <v>123</v>
      </c>
      <c r="G44" t="s">
        <v>103</v>
      </c>
      <c r="H44" t="s">
        <v>123</v>
      </c>
      <c r="I44" t="s">
        <v>39</v>
      </c>
      <c r="J44" t="s">
        <v>127</v>
      </c>
      <c r="K44" t="s">
        <v>139</v>
      </c>
      <c r="L44" t="s">
        <v>88</v>
      </c>
      <c r="M44" t="s">
        <v>167</v>
      </c>
      <c r="N44" t="s">
        <v>166</v>
      </c>
      <c r="O44" t="s">
        <v>137</v>
      </c>
      <c r="P44" t="s">
        <v>104</v>
      </c>
      <c r="Q44" t="s">
        <v>36</v>
      </c>
      <c r="S44" t="s">
        <v>194</v>
      </c>
    </row>
    <row r="45" spans="2:19" x14ac:dyDescent="0.3">
      <c r="B45" t="s">
        <v>84</v>
      </c>
      <c r="D45" s="6"/>
      <c r="E45" s="1"/>
      <c r="F45" t="s">
        <v>35</v>
      </c>
      <c r="G45" t="s">
        <v>104</v>
      </c>
      <c r="H45" t="s">
        <v>110</v>
      </c>
      <c r="I45" t="s">
        <v>11</v>
      </c>
      <c r="J45" t="s">
        <v>128</v>
      </c>
      <c r="K45" t="s">
        <v>140</v>
      </c>
      <c r="L45" t="s">
        <v>119</v>
      </c>
      <c r="M45" t="s">
        <v>167</v>
      </c>
      <c r="N45" t="s">
        <v>191</v>
      </c>
      <c r="O45" t="s">
        <v>197</v>
      </c>
      <c r="P45" t="s">
        <v>205</v>
      </c>
      <c r="S45" t="s">
        <v>224</v>
      </c>
    </row>
    <row r="46" spans="2:19" x14ac:dyDescent="0.3">
      <c r="B46" t="s">
        <v>85</v>
      </c>
      <c r="D46" s="6"/>
      <c r="E46" s="1"/>
      <c r="F46" t="s">
        <v>91</v>
      </c>
      <c r="G46" t="s">
        <v>9</v>
      </c>
      <c r="H46" t="s">
        <v>114</v>
      </c>
      <c r="I46" t="s">
        <v>137</v>
      </c>
      <c r="J46" t="s">
        <v>129</v>
      </c>
      <c r="K46" t="s">
        <v>141</v>
      </c>
      <c r="L46" t="s">
        <v>104</v>
      </c>
      <c r="M46" t="s">
        <v>167</v>
      </c>
      <c r="N46" t="s">
        <v>192</v>
      </c>
      <c r="O46" t="s">
        <v>198</v>
      </c>
      <c r="P46" t="s">
        <v>206</v>
      </c>
    </row>
    <row r="47" spans="2:19" x14ac:dyDescent="0.3">
      <c r="B47" t="s">
        <v>86</v>
      </c>
      <c r="D47" s="6"/>
      <c r="E47" s="1"/>
      <c r="F47" t="s">
        <v>15</v>
      </c>
      <c r="G47" t="s">
        <v>105</v>
      </c>
      <c r="H47" t="s">
        <v>36</v>
      </c>
      <c r="I47" t="s">
        <v>120</v>
      </c>
      <c r="J47" t="s">
        <v>36</v>
      </c>
      <c r="K47" t="s">
        <v>142</v>
      </c>
      <c r="L47" t="s">
        <v>156</v>
      </c>
      <c r="M47" t="s">
        <v>168</v>
      </c>
      <c r="N47" t="s">
        <v>115</v>
      </c>
      <c r="O47" t="s">
        <v>199</v>
      </c>
      <c r="P47" t="s">
        <v>207</v>
      </c>
    </row>
    <row r="48" spans="2:19" x14ac:dyDescent="0.3">
      <c r="D48" s="8"/>
      <c r="E48" s="9"/>
      <c r="O48" t="s">
        <v>200</v>
      </c>
    </row>
    <row r="57" spans="7:7" x14ac:dyDescent="0.3">
      <c r="G57" s="3"/>
    </row>
  </sheetData>
  <phoneticPr fontId="2" type="noConversion"/>
  <conditionalFormatting sqref="D3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{9B40D262-4A8F-4E1A-9923-6FC6357A72EA}</x14:id>
        </ext>
      </extLst>
    </cfRule>
  </conditionalFormatting>
  <dataValidations count="1">
    <dataValidation type="list" allowBlank="1" showInputMessage="1" sqref="F30:F47 G31:G47 J32:J47 H30:I47 J30 K30:AN47">
      <formula1>$A$3:$A$22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0D262-4A8F-4E1A-9923-6FC6357A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28" sqref="B28:C32"/>
    </sheetView>
  </sheetViews>
  <sheetFormatPr defaultRowHeight="16.5" x14ac:dyDescent="0.3"/>
  <cols>
    <col min="2" max="2" width="10.875" customWidth="1"/>
    <col min="4" max="4" width="14" customWidth="1"/>
    <col min="5" max="5" width="17.75" customWidth="1"/>
    <col min="7" max="7" width="14" customWidth="1"/>
  </cols>
  <sheetData>
    <row r="2" spans="2:7" x14ac:dyDescent="0.3"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2:7" x14ac:dyDescent="0.3">
      <c r="B3" t="s">
        <v>104</v>
      </c>
      <c r="F3" s="1" t="s">
        <v>186</v>
      </c>
    </row>
    <row r="4" spans="2:7" x14ac:dyDescent="0.3">
      <c r="B4" t="s">
        <v>185</v>
      </c>
      <c r="F4" s="1" t="s">
        <v>186</v>
      </c>
    </row>
    <row r="5" spans="2:7" x14ac:dyDescent="0.3">
      <c r="B5" t="s">
        <v>181</v>
      </c>
      <c r="F5" s="1" t="s">
        <v>186</v>
      </c>
    </row>
    <row r="6" spans="2:7" x14ac:dyDescent="0.3">
      <c r="B6" t="s">
        <v>182</v>
      </c>
      <c r="F6" s="1" t="s">
        <v>186</v>
      </c>
    </row>
    <row r="7" spans="2:7" x14ac:dyDescent="0.3">
      <c r="B7" t="s">
        <v>183</v>
      </c>
      <c r="F7" s="1" t="s">
        <v>186</v>
      </c>
    </row>
    <row r="8" spans="2:7" x14ac:dyDescent="0.3">
      <c r="B8" t="s">
        <v>187</v>
      </c>
      <c r="D8" s="1" t="s">
        <v>186</v>
      </c>
      <c r="E8" s="1" t="s">
        <v>186</v>
      </c>
      <c r="F8" s="1" t="s">
        <v>186</v>
      </c>
      <c r="G8" s="1"/>
    </row>
    <row r="9" spans="2:7" x14ac:dyDescent="0.3">
      <c r="B9" t="s">
        <v>184</v>
      </c>
      <c r="D9" s="1" t="s">
        <v>186</v>
      </c>
      <c r="E9" s="1" t="s">
        <v>186</v>
      </c>
      <c r="G9" s="1" t="s">
        <v>186</v>
      </c>
    </row>
    <row r="10" spans="2:7" x14ac:dyDescent="0.3">
      <c r="B10" t="s">
        <v>188</v>
      </c>
      <c r="D10" s="1" t="s">
        <v>186</v>
      </c>
      <c r="F10" s="1" t="s">
        <v>186</v>
      </c>
      <c r="G10" s="1" t="s">
        <v>186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6" sqref="B26"/>
    </sheetView>
  </sheetViews>
  <sheetFormatPr defaultRowHeight="16.5" x14ac:dyDescent="0.3"/>
  <cols>
    <col min="2" max="2" width="29.375" bestFit="1" customWidth="1"/>
  </cols>
  <sheetData>
    <row r="2" spans="2:3" x14ac:dyDescent="0.3">
      <c r="B2" t="s">
        <v>331</v>
      </c>
    </row>
    <row r="3" spans="2:3" x14ac:dyDescent="0.3">
      <c r="B3" s="1" t="s">
        <v>332</v>
      </c>
      <c r="C3" s="1" t="s">
        <v>333</v>
      </c>
    </row>
    <row r="4" spans="2:3" x14ac:dyDescent="0.3">
      <c r="B4" s="1" t="s">
        <v>342</v>
      </c>
      <c r="C4" s="1" t="s">
        <v>343</v>
      </c>
    </row>
    <row r="5" spans="2:3" x14ac:dyDescent="0.3">
      <c r="B5" s="1" t="s">
        <v>341</v>
      </c>
      <c r="C5" s="1" t="s">
        <v>344</v>
      </c>
    </row>
    <row r="6" spans="2:3" ht="33" x14ac:dyDescent="0.3">
      <c r="B6" s="11" t="s">
        <v>346</v>
      </c>
      <c r="C6" s="1" t="s">
        <v>345</v>
      </c>
    </row>
    <row r="9" spans="2:3" x14ac:dyDescent="0.3">
      <c r="B9" t="s">
        <v>336</v>
      </c>
    </row>
    <row r="10" spans="2:3" x14ac:dyDescent="0.3">
      <c r="B10" s="1" t="s">
        <v>334</v>
      </c>
      <c r="C10" s="1" t="s">
        <v>335</v>
      </c>
    </row>
    <row r="11" spans="2:3" x14ac:dyDescent="0.3">
      <c r="B11" s="1" t="s">
        <v>337</v>
      </c>
      <c r="C11" s="1" t="s">
        <v>339</v>
      </c>
    </row>
    <row r="12" spans="2:3" x14ac:dyDescent="0.3">
      <c r="B12" s="1" t="s">
        <v>338</v>
      </c>
      <c r="C12" s="1" t="s">
        <v>340</v>
      </c>
    </row>
    <row r="14" spans="2:3" x14ac:dyDescent="0.3">
      <c r="B14" s="4" t="s">
        <v>347</v>
      </c>
    </row>
    <row r="25" spans="2:2" x14ac:dyDescent="0.3">
      <c r="B25" s="4" t="s">
        <v>348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="70" zoomScaleNormal="70" workbookViewId="0">
      <selection activeCell="H21" sqref="H21"/>
    </sheetView>
  </sheetViews>
  <sheetFormatPr defaultRowHeight="16.5" x14ac:dyDescent="0.3"/>
  <cols>
    <col min="3" max="3" width="18.5" customWidth="1"/>
    <col min="4" max="4" width="30.375" bestFit="1" customWidth="1"/>
    <col min="5" max="5" width="25.25" bestFit="1" customWidth="1"/>
    <col min="7" max="7" width="20.375" customWidth="1"/>
  </cols>
  <sheetData>
    <row r="2" spans="2:7" x14ac:dyDescent="0.3">
      <c r="B2" s="13" t="s">
        <v>230</v>
      </c>
    </row>
    <row r="4" spans="2:7" ht="33" x14ac:dyDescent="0.3">
      <c r="B4" s="19" t="s">
        <v>293</v>
      </c>
      <c r="C4" s="19"/>
      <c r="D4" s="11" t="s">
        <v>242</v>
      </c>
      <c r="E4" s="18" t="s">
        <v>243</v>
      </c>
      <c r="F4" s="18"/>
    </row>
    <row r="5" spans="2:7" x14ac:dyDescent="0.3">
      <c r="B5" s="19" t="s">
        <v>231</v>
      </c>
      <c r="C5" s="1" t="s">
        <v>225</v>
      </c>
      <c r="D5" s="1" t="s">
        <v>229</v>
      </c>
      <c r="E5" s="19" t="s">
        <v>244</v>
      </c>
      <c r="F5" s="19"/>
    </row>
    <row r="6" spans="2:7" x14ac:dyDescent="0.3">
      <c r="B6" s="19"/>
      <c r="C6" s="1" t="s">
        <v>226</v>
      </c>
      <c r="D6" s="1" t="s">
        <v>228</v>
      </c>
      <c r="E6" s="19"/>
      <c r="F6" s="19"/>
    </row>
    <row r="7" spans="2:7" x14ac:dyDescent="0.3">
      <c r="B7" s="19" t="s">
        <v>232</v>
      </c>
      <c r="C7" s="1" t="s">
        <v>233</v>
      </c>
      <c r="D7" s="1" t="s">
        <v>236</v>
      </c>
      <c r="E7" s="19" t="s">
        <v>239</v>
      </c>
      <c r="F7" s="19"/>
      <c r="G7" s="1"/>
    </row>
    <row r="8" spans="2:7" x14ac:dyDescent="0.3">
      <c r="B8" s="19"/>
      <c r="C8" s="1" t="s">
        <v>295</v>
      </c>
      <c r="D8" s="1" t="s">
        <v>237</v>
      </c>
      <c r="E8" s="19" t="s">
        <v>240</v>
      </c>
      <c r="F8" s="19"/>
      <c r="G8" s="1"/>
    </row>
    <row r="9" spans="2:7" x14ac:dyDescent="0.3">
      <c r="B9" s="19"/>
      <c r="C9" s="1" t="s">
        <v>234</v>
      </c>
      <c r="D9" s="1" t="s">
        <v>237</v>
      </c>
      <c r="E9" s="19" t="s">
        <v>240</v>
      </c>
      <c r="F9" s="19"/>
      <c r="G9" s="1"/>
    </row>
    <row r="10" spans="2:7" x14ac:dyDescent="0.3">
      <c r="B10" s="19"/>
      <c r="C10" s="1" t="s">
        <v>235</v>
      </c>
      <c r="D10" s="1" t="s">
        <v>238</v>
      </c>
      <c r="E10" s="19" t="s">
        <v>241</v>
      </c>
      <c r="F10" s="19"/>
      <c r="G10" s="1"/>
    </row>
    <row r="11" spans="2:7" x14ac:dyDescent="0.3">
      <c r="B11" s="19" t="s">
        <v>251</v>
      </c>
      <c r="C11" s="19" t="s">
        <v>245</v>
      </c>
      <c r="D11" s="19" t="s">
        <v>250</v>
      </c>
      <c r="E11" s="11" t="s">
        <v>255</v>
      </c>
      <c r="F11" t="s">
        <v>254</v>
      </c>
      <c r="G11" s="1"/>
    </row>
    <row r="12" spans="2:7" x14ac:dyDescent="0.3">
      <c r="B12" s="19"/>
      <c r="C12" s="19"/>
      <c r="D12" s="19"/>
      <c r="E12" s="1" t="s">
        <v>256</v>
      </c>
      <c r="F12" t="s">
        <v>257</v>
      </c>
    </row>
    <row r="13" spans="2:7" x14ac:dyDescent="0.3">
      <c r="B13" s="19"/>
      <c r="C13" s="1" t="s">
        <v>246</v>
      </c>
      <c r="D13" s="19"/>
      <c r="E13" s="1" t="s">
        <v>257</v>
      </c>
      <c r="F13" t="s">
        <v>258</v>
      </c>
    </row>
    <row r="14" spans="2:7" x14ac:dyDescent="0.3">
      <c r="B14" s="19" t="s">
        <v>247</v>
      </c>
      <c r="C14" s="1" t="s">
        <v>248</v>
      </c>
      <c r="D14" s="1" t="s">
        <v>253</v>
      </c>
    </row>
    <row r="15" spans="2:7" x14ac:dyDescent="0.3">
      <c r="B15" s="19"/>
      <c r="C15" s="1" t="s">
        <v>249</v>
      </c>
      <c r="D15" s="1" t="s">
        <v>252</v>
      </c>
    </row>
    <row r="17" spans="3:6" ht="33" x14ac:dyDescent="0.3">
      <c r="C17" s="1" t="s">
        <v>294</v>
      </c>
      <c r="D17" s="11" t="s">
        <v>267</v>
      </c>
      <c r="E17" s="11" t="s">
        <v>268</v>
      </c>
    </row>
    <row r="18" spans="3:6" x14ac:dyDescent="0.3">
      <c r="C18" s="1" t="s">
        <v>231</v>
      </c>
      <c r="D18" s="19" t="s">
        <v>227</v>
      </c>
      <c r="E18" s="19"/>
    </row>
    <row r="19" spans="3:6" x14ac:dyDescent="0.3">
      <c r="C19" s="1" t="s">
        <v>269</v>
      </c>
      <c r="D19" s="1" t="s">
        <v>270</v>
      </c>
      <c r="E19" s="1" t="s">
        <v>271</v>
      </c>
    </row>
    <row r="27" spans="3:6" x14ac:dyDescent="0.3">
      <c r="C27" s="12" t="s">
        <v>272</v>
      </c>
    </row>
    <row r="29" spans="3:6" x14ac:dyDescent="0.3">
      <c r="C29" s="1" t="s">
        <v>273</v>
      </c>
      <c r="D29" t="s">
        <v>275</v>
      </c>
      <c r="E29" t="s">
        <v>276</v>
      </c>
      <c r="F29" t="s">
        <v>277</v>
      </c>
    </row>
    <row r="30" spans="3:6" ht="33" x14ac:dyDescent="0.3">
      <c r="C30" s="11" t="s">
        <v>279</v>
      </c>
      <c r="D30" t="s">
        <v>278</v>
      </c>
    </row>
    <row r="31" spans="3:6" x14ac:dyDescent="0.3">
      <c r="C31" s="1" t="s">
        <v>274</v>
      </c>
      <c r="D31" t="s">
        <v>278</v>
      </c>
      <c r="E31" t="s">
        <v>292</v>
      </c>
    </row>
    <row r="32" spans="3:6" ht="49.5" x14ac:dyDescent="0.3">
      <c r="C32" s="1" t="s">
        <v>280</v>
      </c>
      <c r="D32" s="10" t="s">
        <v>281</v>
      </c>
    </row>
    <row r="33" spans="3:6" x14ac:dyDescent="0.3">
      <c r="C33" s="1" t="s">
        <v>282</v>
      </c>
      <c r="E33" t="s">
        <v>283</v>
      </c>
    </row>
    <row r="34" spans="3:6" ht="33" x14ac:dyDescent="0.3">
      <c r="C34" s="11" t="s">
        <v>284</v>
      </c>
      <c r="E34" t="s">
        <v>285</v>
      </c>
    </row>
    <row r="35" spans="3:6" x14ac:dyDescent="0.3">
      <c r="C35" s="1" t="s">
        <v>286</v>
      </c>
      <c r="E35" t="s">
        <v>288</v>
      </c>
      <c r="F35" t="s">
        <v>290</v>
      </c>
    </row>
    <row r="36" spans="3:6" x14ac:dyDescent="0.3">
      <c r="C36" s="1" t="s">
        <v>287</v>
      </c>
      <c r="E36" t="s">
        <v>289</v>
      </c>
      <c r="F36" t="s">
        <v>291</v>
      </c>
    </row>
    <row r="41" spans="3:6" x14ac:dyDescent="0.3">
      <c r="C41" s="12" t="s">
        <v>266</v>
      </c>
    </row>
    <row r="43" spans="3:6" x14ac:dyDescent="0.3">
      <c r="C43" s="19" t="s">
        <v>259</v>
      </c>
      <c r="D43" t="s">
        <v>263</v>
      </c>
    </row>
    <row r="44" spans="3:6" x14ac:dyDescent="0.3">
      <c r="C44" s="19"/>
      <c r="D44" t="s">
        <v>264</v>
      </c>
    </row>
    <row r="45" spans="3:6" x14ac:dyDescent="0.3">
      <c r="C45" t="s">
        <v>260</v>
      </c>
      <c r="D45" t="s">
        <v>265</v>
      </c>
    </row>
    <row r="46" spans="3:6" x14ac:dyDescent="0.3">
      <c r="C46" t="s">
        <v>261</v>
      </c>
      <c r="D46" t="s">
        <v>262</v>
      </c>
    </row>
  </sheetData>
  <mergeCells count="15">
    <mergeCell ref="E4:F4"/>
    <mergeCell ref="C43:C44"/>
    <mergeCell ref="D18:E18"/>
    <mergeCell ref="B4:C4"/>
    <mergeCell ref="B14:B15"/>
    <mergeCell ref="E5:F6"/>
    <mergeCell ref="E7:F7"/>
    <mergeCell ref="E8:F8"/>
    <mergeCell ref="E9:F9"/>
    <mergeCell ref="E10:F10"/>
    <mergeCell ref="B11:B13"/>
    <mergeCell ref="C11:C12"/>
    <mergeCell ref="D11:D13"/>
    <mergeCell ref="B5:B6"/>
    <mergeCell ref="B7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zoomScale="70" zoomScaleNormal="70" workbookViewId="0">
      <selection activeCell="B24" sqref="B24"/>
    </sheetView>
  </sheetViews>
  <sheetFormatPr defaultRowHeight="16.5" x14ac:dyDescent="0.3"/>
  <cols>
    <col min="2" max="2" width="29.875" bestFit="1" customWidth="1"/>
    <col min="5" max="5" width="21.25" customWidth="1"/>
  </cols>
  <sheetData>
    <row r="2" spans="2:5" x14ac:dyDescent="0.3">
      <c r="B2" t="s">
        <v>296</v>
      </c>
    </row>
    <row r="4" spans="2:5" x14ac:dyDescent="0.3">
      <c r="B4" s="1" t="s">
        <v>297</v>
      </c>
      <c r="C4" s="1" t="s">
        <v>303</v>
      </c>
    </row>
    <row r="5" spans="2:5" x14ac:dyDescent="0.3">
      <c r="B5" s="1" t="s">
        <v>298</v>
      </c>
      <c r="C5" s="1" t="s">
        <v>305</v>
      </c>
    </row>
    <row r="6" spans="2:5" x14ac:dyDescent="0.3">
      <c r="B6" s="1" t="s">
        <v>299</v>
      </c>
      <c r="C6" s="1" t="s">
        <v>304</v>
      </c>
    </row>
    <row r="7" spans="2:5" x14ac:dyDescent="0.3">
      <c r="B7" s="1" t="s">
        <v>300</v>
      </c>
      <c r="C7" s="1" t="s">
        <v>306</v>
      </c>
    </row>
    <row r="8" spans="2:5" x14ac:dyDescent="0.3">
      <c r="B8" s="1" t="s">
        <v>301</v>
      </c>
      <c r="C8" s="1" t="s">
        <v>307</v>
      </c>
    </row>
    <row r="9" spans="2:5" x14ac:dyDescent="0.3">
      <c r="B9" s="1" t="s">
        <v>302</v>
      </c>
      <c r="C9" s="1" t="s">
        <v>308</v>
      </c>
    </row>
    <row r="12" spans="2:5" x14ac:dyDescent="0.3">
      <c r="B12" s="4" t="s">
        <v>309</v>
      </c>
    </row>
    <row r="13" spans="2:5" x14ac:dyDescent="0.3">
      <c r="B13" s="1" t="s">
        <v>310</v>
      </c>
      <c r="C13" s="1" t="s">
        <v>315</v>
      </c>
      <c r="D13" s="1" t="s">
        <v>311</v>
      </c>
      <c r="E13" s="1" t="s">
        <v>318</v>
      </c>
    </row>
    <row r="14" spans="2:5" x14ac:dyDescent="0.3">
      <c r="B14" s="14" t="s">
        <v>317</v>
      </c>
      <c r="C14" s="14" t="s">
        <v>314</v>
      </c>
      <c r="D14" s="14" t="s">
        <v>316</v>
      </c>
    </row>
    <row r="15" spans="2:5" x14ac:dyDescent="0.3">
      <c r="B15" s="1" t="s">
        <v>312</v>
      </c>
      <c r="C15" s="1" t="s">
        <v>314</v>
      </c>
      <c r="D15" s="1" t="s">
        <v>316</v>
      </c>
    </row>
    <row r="16" spans="2:5" x14ac:dyDescent="0.3">
      <c r="B16" s="1" t="s">
        <v>313</v>
      </c>
      <c r="C16" s="1" t="s">
        <v>314</v>
      </c>
      <c r="D16" s="1" t="s">
        <v>323</v>
      </c>
    </row>
    <row r="17" spans="2:5" ht="66" x14ac:dyDescent="0.3">
      <c r="B17" s="16" t="s">
        <v>319</v>
      </c>
      <c r="C17" s="15" t="s">
        <v>322</v>
      </c>
      <c r="D17" s="14" t="s">
        <v>325</v>
      </c>
      <c r="E17" s="16" t="s">
        <v>324</v>
      </c>
    </row>
    <row r="18" spans="2:5" ht="66" x14ac:dyDescent="0.3">
      <c r="B18" s="11" t="s">
        <v>320</v>
      </c>
      <c r="C18" s="1" t="s">
        <v>322</v>
      </c>
      <c r="D18" s="1" t="s">
        <v>325</v>
      </c>
    </row>
    <row r="19" spans="2:5" ht="82.5" x14ac:dyDescent="0.3">
      <c r="B19" s="11" t="s">
        <v>321</v>
      </c>
      <c r="C19" s="1" t="s">
        <v>322</v>
      </c>
      <c r="D19" s="1" t="s">
        <v>326</v>
      </c>
    </row>
    <row r="20" spans="2:5" ht="33" x14ac:dyDescent="0.3">
      <c r="B20" s="16" t="s">
        <v>152</v>
      </c>
      <c r="C20" s="1" t="s">
        <v>322</v>
      </c>
      <c r="D20" s="14" t="s">
        <v>327</v>
      </c>
      <c r="E20" s="17" t="s">
        <v>328</v>
      </c>
    </row>
    <row r="21" spans="2:5" ht="33" x14ac:dyDescent="0.3">
      <c r="B21" s="11" t="s">
        <v>329</v>
      </c>
      <c r="C21" s="1" t="s">
        <v>322</v>
      </c>
      <c r="D21" s="1" t="s">
        <v>327</v>
      </c>
      <c r="E21" s="11" t="s">
        <v>330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기출분석</vt:lpstr>
      <vt:lpstr>Sheet2</vt:lpstr>
      <vt:lpstr>사양</vt:lpstr>
      <vt:lpstr>설치</vt:lpstr>
      <vt:lpstr>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김용회</dc:creator>
  <cp:lastModifiedBy>김용회</cp:lastModifiedBy>
  <dcterms:created xsi:type="dcterms:W3CDTF">2023-04-07T06:53:47Z</dcterms:created>
  <dcterms:modified xsi:type="dcterms:W3CDTF">2023-04-11T07:34:10Z</dcterms:modified>
</cp:coreProperties>
</file>