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1. Research\3. Articles\RotTPMS plates\2. Manuscript\Tables\"/>
    </mc:Choice>
  </mc:AlternateContent>
  <xr:revisionPtr revIDLastSave="0" documentId="13_ncr:1_{EA0CC8E8-928D-40B5-B939-33D423F66A5E}" xr6:coauthVersionLast="47" xr6:coauthVersionMax="47" xr10:uidLastSave="{00000000-0000-0000-0000-000000000000}"/>
  <bookViews>
    <workbookView xWindow="20370" yWindow="-2445" windowWidth="29040" windowHeight="16440" firstSheet="8" activeTab="9" xr2:uid="{00000000-000D-0000-FFFF-FFFF00000000}"/>
  </bookViews>
  <sheets>
    <sheet name="Mesh_Convergence" sheetId="33" state="hidden" r:id="rId1"/>
    <sheet name="Verif_IGA_Static" sheetId="1" state="hidden" r:id="rId2"/>
    <sheet name="Verif_IGA_Vibra" sheetId="4" state="hidden" r:id="rId3"/>
    <sheet name="Verif_Rot_xy_Static" sheetId="25" state="hidden" r:id="rId4"/>
    <sheet name="Verif_Rot_xy_Vibra" sheetId="26" state="hidden" r:id="rId5"/>
    <sheet name="Compare_Rot_xy" sheetId="30" state="hidden" r:id="rId6"/>
    <sheet name="Verif_Rot_z_Static" sheetId="27" state="hidden" r:id="rId7"/>
    <sheet name="Verif_Rot_z_Vibra" sheetId="29" state="hidden" r:id="rId8"/>
    <sheet name="Load_Direc" sheetId="31" r:id="rId9"/>
    <sheet name="Inves_RD_xy_Static" sheetId="6" r:id="rId10"/>
    <sheet name="Inves_RD_z_A_Static" sheetId="28" r:id="rId11"/>
    <sheet name="Inves_RD_z_B_Static" sheetId="3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3" l="1"/>
  <c r="J20" i="33"/>
  <c r="I20" i="33"/>
  <c r="H20" i="33"/>
  <c r="G20" i="33"/>
  <c r="F20" i="33"/>
  <c r="E20" i="33"/>
  <c r="K19" i="33"/>
  <c r="J19" i="33"/>
  <c r="I19" i="33"/>
  <c r="H19" i="33"/>
  <c r="G19" i="33"/>
  <c r="F19" i="33"/>
  <c r="E19" i="33"/>
  <c r="K10" i="33" l="1"/>
  <c r="K11" i="33"/>
  <c r="J11" i="33"/>
  <c r="J10" i="33"/>
  <c r="J9" i="33"/>
  <c r="J8" i="33"/>
  <c r="I11" i="33"/>
  <c r="H11" i="33"/>
  <c r="G11" i="33"/>
  <c r="F11" i="33"/>
  <c r="E11" i="33"/>
  <c r="I10" i="33"/>
  <c r="H10" i="33"/>
  <c r="G10" i="33"/>
  <c r="F10" i="33"/>
  <c r="E10" i="33"/>
  <c r="D20" i="33"/>
  <c r="D19" i="33"/>
  <c r="K9" i="33"/>
  <c r="K8" i="33"/>
  <c r="I8" i="33"/>
  <c r="H8" i="33"/>
  <c r="G8" i="33"/>
  <c r="F8" i="33"/>
  <c r="E8" i="33"/>
  <c r="D8" i="33"/>
  <c r="I9" i="33"/>
  <c r="H9" i="33"/>
  <c r="G9" i="33"/>
  <c r="F9" i="33"/>
  <c r="E9" i="33"/>
  <c r="D9" i="33"/>
  <c r="F16" i="32"/>
  <c r="E16" i="32"/>
  <c r="D16" i="32"/>
  <c r="F15" i="32"/>
  <c r="E15" i="32"/>
  <c r="D15" i="32"/>
  <c r="F14" i="32"/>
  <c r="E14" i="32"/>
  <c r="D14" i="32"/>
  <c r="F13" i="32"/>
  <c r="E13" i="32"/>
  <c r="D13" i="32"/>
  <c r="F16" i="28"/>
  <c r="E16" i="28"/>
  <c r="D16" i="28"/>
  <c r="F15" i="28"/>
  <c r="E15" i="28"/>
  <c r="D15" i="28"/>
  <c r="F14" i="28"/>
  <c r="E14" i="28"/>
  <c r="D14" i="28"/>
  <c r="F13" i="28"/>
  <c r="E13" i="28"/>
  <c r="D13" i="28"/>
  <c r="F7" i="32"/>
  <c r="E7" i="32"/>
  <c r="F6" i="32"/>
  <c r="E6" i="32"/>
  <c r="F5" i="32"/>
  <c r="E5" i="32"/>
  <c r="F4" i="32"/>
  <c r="E4" i="32"/>
  <c r="D5" i="32"/>
  <c r="D6" i="32"/>
  <c r="D7" i="32"/>
  <c r="D4" i="32"/>
  <c r="E4" i="28"/>
  <c r="F4" i="28"/>
  <c r="E5" i="28"/>
  <c r="F5" i="28"/>
  <c r="E6" i="28"/>
  <c r="F6" i="28"/>
  <c r="E7" i="28"/>
  <c r="F7" i="28"/>
  <c r="D5" i="28"/>
  <c r="D6" i="28"/>
  <c r="D7" i="28"/>
  <c r="D4" i="28"/>
  <c r="N6" i="30"/>
  <c r="O6" i="30"/>
  <c r="N7" i="30"/>
  <c r="O7" i="30"/>
  <c r="N8" i="30"/>
  <c r="O8" i="30"/>
  <c r="N9" i="30"/>
  <c r="O9" i="30"/>
  <c r="N10" i="30"/>
  <c r="O10" i="30"/>
  <c r="N11" i="30"/>
  <c r="O11" i="30"/>
  <c r="N12" i="30"/>
  <c r="O12" i="30"/>
  <c r="N13" i="30"/>
  <c r="O13" i="30"/>
  <c r="N14" i="30"/>
  <c r="O14" i="30"/>
  <c r="N15" i="30"/>
  <c r="O15" i="30"/>
  <c r="N16" i="30"/>
  <c r="O16" i="30"/>
  <c r="O5" i="30"/>
  <c r="N5" i="30"/>
  <c r="H6" i="30"/>
  <c r="I6" i="30"/>
  <c r="H7" i="30"/>
  <c r="I7" i="30"/>
  <c r="H8" i="30"/>
  <c r="I8" i="30"/>
  <c r="J8" i="30" s="1"/>
  <c r="H9" i="30"/>
  <c r="I9" i="30"/>
  <c r="H10" i="30"/>
  <c r="I10" i="30"/>
  <c r="H11" i="30"/>
  <c r="I11" i="30"/>
  <c r="H12" i="30"/>
  <c r="I12" i="30"/>
  <c r="J12" i="30" s="1"/>
  <c r="H13" i="30"/>
  <c r="I13" i="30"/>
  <c r="H14" i="30"/>
  <c r="I14" i="30"/>
  <c r="H15" i="30"/>
  <c r="I15" i="30"/>
  <c r="H16" i="30"/>
  <c r="I16" i="30"/>
  <c r="I5" i="30"/>
  <c r="H5" i="30"/>
  <c r="D14" i="6"/>
  <c r="E14" i="6"/>
  <c r="F14" i="6"/>
  <c r="D15" i="6"/>
  <c r="E15" i="6"/>
  <c r="F15" i="6"/>
  <c r="D16" i="6"/>
  <c r="E16" i="6"/>
  <c r="F16" i="6"/>
  <c r="E13" i="6"/>
  <c r="F13" i="6"/>
  <c r="D13" i="6"/>
  <c r="D5" i="6"/>
  <c r="E5" i="6"/>
  <c r="F5" i="6"/>
  <c r="D6" i="6"/>
  <c r="E6" i="6"/>
  <c r="F6" i="6"/>
  <c r="D7" i="6"/>
  <c r="E7" i="6"/>
  <c r="F7" i="6"/>
  <c r="E4" i="6"/>
  <c r="F4" i="6"/>
  <c r="D4" i="6"/>
  <c r="P5" i="30" l="1"/>
  <c r="J16" i="30"/>
  <c r="J5" i="30"/>
  <c r="J6" i="30"/>
  <c r="J9" i="30"/>
  <c r="J10" i="30"/>
  <c r="J11" i="30"/>
  <c r="J13" i="30"/>
  <c r="J14" i="30"/>
  <c r="J15" i="30"/>
  <c r="J7" i="30"/>
  <c r="P8" i="30"/>
  <c r="P16" i="30"/>
  <c r="P12" i="30"/>
  <c r="P7" i="30"/>
  <c r="P11" i="30"/>
  <c r="P6" i="30"/>
  <c r="P13" i="30"/>
  <c r="P14" i="30"/>
  <c r="P15" i="30"/>
  <c r="P9" i="30"/>
  <c r="P10" i="30"/>
</calcChain>
</file>

<file path=xl/sharedStrings.xml><?xml version="1.0" encoding="utf-8"?>
<sst xmlns="http://schemas.openxmlformats.org/spreadsheetml/2006/main" count="435" uniqueCount="99">
  <si>
    <t>h/a</t>
  </si>
  <si>
    <t>Type</t>
  </si>
  <si>
    <t>P</t>
  </si>
  <si>
    <t>G</t>
  </si>
  <si>
    <t>IWP</t>
  </si>
  <si>
    <t>PD A</t>
  </si>
  <si>
    <t>PD B</t>
  </si>
  <si>
    <t>PD C</t>
  </si>
  <si>
    <t>M/\rho_{s}h = 0.35</t>
  </si>
  <si>
    <t>RD_{max} = 1</t>
  </si>
  <si>
    <t>SSSS</t>
  </si>
  <si>
    <t>Notes:</t>
  </si>
  <si>
    <t>a/b = 1</t>
  </si>
  <si>
    <t>Static (uniform)</t>
  </si>
  <si>
    <t>Free vibration</t>
  </si>
  <si>
    <t>E_{s} = 200 GPa</t>
  </si>
  <si>
    <t>\rho_{s} = 8000 kg/m^3</t>
  </si>
  <si>
    <t>Base material:</t>
  </si>
  <si>
    <t>\bar{w}_{c} = w \x 100D_{s} / qa^{4}</t>
  </si>
  <si>
    <t>D_{s} = E_{s}h^{3} / (12(1-\nu_{s}^{2}))</t>
  </si>
  <si>
    <t>\bar{\omega} = (\omega^{2} \rho_{s}a^{4}h/D_{s})^{1/4}</t>
  </si>
  <si>
    <t>RD_{0}</t>
  </si>
  <si>
    <t xml:space="preserve">PD B </t>
  </si>
  <si>
    <t>HSDT</t>
  </si>
  <si>
    <t>Quasi-3D</t>
  </si>
  <si>
    <t>Present</t>
  </si>
  <si>
    <t>RD = 0.35</t>
  </si>
  <si>
    <t>CCCC</t>
  </si>
  <si>
    <t>Loading direction</t>
  </si>
  <si>
    <t>[0, 0, 1]</t>
  </si>
  <si>
    <t>[1, 0, 0]</t>
  </si>
  <si>
    <t>[1, 0, 1]</t>
  </si>
  <si>
    <t>[0, 1, 0]</t>
  </si>
  <si>
    <t>[1, 1, 0]</t>
  </si>
  <si>
    <t>[0, 1, 1]</t>
  </si>
  <si>
    <t>[1, 1, 1]</t>
  </si>
  <si>
    <t>BC</t>
  </si>
  <si>
    <t>Desired loading direction</t>
  </si>
  <si>
    <t>\nu_{s} = 0.3</t>
  </si>
  <si>
    <t>\alpha_z = 0</t>
  </si>
  <si>
    <t>RD</t>
  </si>
  <si>
    <t>\alpha_x</t>
  </si>
  <si>
    <t>\alpha_y</t>
  </si>
  <si>
    <r>
      <t xml:space="preserve">\alpha_y = </t>
    </r>
    <r>
      <rPr>
        <i/>
        <sz val="11"/>
        <color theme="1"/>
        <rFont val="Times New Roman"/>
        <family val="1"/>
      </rPr>
      <t>investigation</t>
    </r>
  </si>
  <si>
    <r>
      <t xml:space="preserve">\alpha_x = </t>
    </r>
    <r>
      <rPr>
        <i/>
        <sz val="11"/>
        <color theme="1"/>
        <rFont val="Times New Roman"/>
        <family val="1"/>
      </rPr>
      <t>investigation</t>
    </r>
  </si>
  <si>
    <t>* Values indicate the name of the data file</t>
  </si>
  <si>
    <r>
      <t xml:space="preserve">\alpha_x = </t>
    </r>
    <r>
      <rPr>
        <i/>
        <sz val="11"/>
        <color theme="1"/>
        <rFont val="Times New Roman"/>
        <family val="1"/>
      </rPr>
      <t>corresponding</t>
    </r>
  </si>
  <si>
    <r>
      <t xml:space="preserve">\alpha_y = </t>
    </r>
    <r>
      <rPr>
        <i/>
        <sz val="11"/>
        <color theme="1"/>
        <rFont val="Times New Roman"/>
        <family val="1"/>
      </rPr>
      <t>corresponding</t>
    </r>
  </si>
  <si>
    <r>
      <t xml:space="preserve">\alpha_z = </t>
    </r>
    <r>
      <rPr>
        <i/>
        <sz val="11"/>
        <color theme="1"/>
        <rFont val="Times New Roman"/>
        <family val="1"/>
      </rPr>
      <t>investigation</t>
    </r>
  </si>
  <si>
    <t>Static</t>
  </si>
  <si>
    <t>The effect on thin plate is higher than it on thick plate -&gt; This study keep investigating the thin plate</t>
  </si>
  <si>
    <t>The effect on static is higher than on free vibration -&gt; This study investigate the static responses</t>
  </si>
  <si>
    <t>In case of P and G, changing the loading direction from [1,1,0] to [1,1,1] results in lower stiffness. This is contrary with type IWP</t>
  </si>
  <si>
    <t>Higher effect on CCCC than on SSSS</t>
  </si>
  <si>
    <t>SSSS and CCC cause contrary effect of changing rotation angles from [1,1,0]  to [1,1,1] on the plate responses: S + -&gt; C - vice versa -&gt; In different BCs, the effect of rotation angles are differents</t>
  </si>
  <si>
    <t>h/a = 0.01</t>
  </si>
  <si>
    <t>\alpha_z  = 0</t>
  </si>
  <si>
    <t>Rotation angles</t>
  </si>
  <si>
    <t>\alpha_z</t>
  </si>
  <si>
    <r>
      <t xml:space="preserve">\alpha_z = </t>
    </r>
    <r>
      <rPr>
        <i/>
        <sz val="11"/>
        <color theme="1"/>
        <rFont val="Times New Roman"/>
        <family val="1"/>
      </rPr>
      <t>corresponding</t>
    </r>
  </si>
  <si>
    <t>\kappa_{w} = \bar{w}_{c}^{[0, 0, 1]} / \bar{w}_{c}^{[a, b, c]}</t>
  </si>
  <si>
    <t>\kappa_{\omega} = \bar{\omega}^{[a, b, c]} / \bar{\omega}^{[0, 0, 1]}</t>
  </si>
  <si>
    <t>\kappa_{w}</t>
  </si>
  <si>
    <t xml:space="preserve">\kappa_{\omega} </t>
  </si>
  <si>
    <t>\kappa_{w}^{[1, 1, 1]} - \kappa_{w}^{[1, 1, 0]}</t>
  </si>
  <si>
    <t>\kappa_{\omega}^{[1, 1, 1]} - \kappa_{\omega}^{[1, 1, 0]}</t>
  </si>
  <si>
    <t>Loading directions: Curve A</t>
  </si>
  <si>
    <t>[1; 0; 0]</t>
  </si>
  <si>
    <t>[0; 1; 1]</t>
  </si>
  <si>
    <t>Curve A</t>
  </si>
  <si>
    <t>[0; 0; 1]</t>
  </si>
  <si>
    <t>Curve B</t>
  </si>
  <si>
    <t>[0; \sqrt{2}-1; 1]</t>
  </si>
  <si>
    <t>[0; 1; 0]</t>
  </si>
  <si>
    <t>\alpha_A</t>
  </si>
  <si>
    <t>[\sqrt{2}-1; 1; 1]</t>
  </si>
  <si>
    <t>[1; 1; 1]</t>
  </si>
  <si>
    <t>[\sqrt{2}+1; 1; 1]</t>
  </si>
  <si>
    <t>[0; \sqrt{2}+1; 1]</t>
  </si>
  <si>
    <t>\alpha_B</t>
  </si>
  <si>
    <t>Number of element</t>
  </si>
  <si>
    <t>5x5</t>
  </si>
  <si>
    <t>7x7</t>
  </si>
  <si>
    <t>9x9</t>
  </si>
  <si>
    <t>11x11</t>
  </si>
  <si>
    <t>13x13</t>
  </si>
  <si>
    <t>15x15</t>
  </si>
  <si>
    <t>17x17</t>
  </si>
  <si>
    <t>Ref</t>
  </si>
  <si>
    <t>21x21</t>
  </si>
  <si>
    <t>31x31</t>
  </si>
  <si>
    <t>19x19</t>
  </si>
  <si>
    <t>41x41</t>
  </si>
  <si>
    <t>51x51</t>
  </si>
  <si>
    <t>61x61</t>
  </si>
  <si>
    <t>71x71</t>
  </si>
  <si>
    <t>81x81</t>
  </si>
  <si>
    <t>91x91</t>
  </si>
  <si>
    <t>101x101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</si>
</sst>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rgb="FFFFC000"/>
      <name val="Times New Roman"/>
      <family val="1"/>
    </font>
    <font>
      <sz val="11"/>
      <color theme="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indent="1"/>
    </xf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left"/>
    </xf>
    <xf numFmtId="164" fontId="0" fillId="0" borderId="0" xfId="0" applyNumberFormat="1"/>
    <xf numFmtId="164" fontId="1" fillId="0" borderId="0" xfId="1" applyNumberFormat="1" applyFont="1"/>
    <xf numFmtId="164" fontId="1" fillId="2" borderId="0" xfId="0" applyNumberFormat="1" applyFont="1" applyFill="1"/>
    <xf numFmtId="0" fontId="1" fillId="2" borderId="0" xfId="0" applyFont="1" applyFill="1"/>
    <xf numFmtId="164" fontId="0" fillId="2" borderId="0" xfId="0" applyNumberFormat="1" applyFill="1"/>
    <xf numFmtId="166" fontId="1" fillId="0" borderId="0" xfId="0" applyNumberFormat="1" applyFont="1"/>
    <xf numFmtId="1" fontId="1" fillId="0" borderId="0" xfId="0" applyNumberFormat="1" applyFont="1"/>
    <xf numFmtId="2" fontId="4" fillId="0" borderId="0" xfId="0" applyNumberFormat="1" applyFont="1"/>
    <xf numFmtId="164" fontId="6" fillId="2" borderId="0" xfId="0" applyNumberFormat="1" applyFont="1" applyFill="1"/>
    <xf numFmtId="164" fontId="7" fillId="0" borderId="0" xfId="0" applyNumberFormat="1" applyFont="1"/>
    <xf numFmtId="0" fontId="8" fillId="0" borderId="0" xfId="0" applyFont="1"/>
    <xf numFmtId="165" fontId="1" fillId="0" borderId="0" xfId="1" applyNumberFormat="1" applyFont="1"/>
    <xf numFmtId="165" fontId="5" fillId="0" borderId="0" xfId="1" applyNumberFormat="1" applyFont="1"/>
    <xf numFmtId="167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527D-E771-4C32-B235-EE10AC3F8B93}">
  <dimension ref="B1:Q33"/>
  <sheetViews>
    <sheetView workbookViewId="0">
      <selection activeCell="J22" sqref="J22"/>
    </sheetView>
  </sheetViews>
  <sheetFormatPr defaultRowHeight="15" x14ac:dyDescent="0.25"/>
  <cols>
    <col min="1" max="1" width="3" style="1" customWidth="1"/>
    <col min="2" max="2" width="9.140625" style="1"/>
    <col min="3" max="3" width="8.28515625" style="1" customWidth="1"/>
    <col min="4" max="14" width="9.42578125" style="1" customWidth="1"/>
    <col min="15" max="15" width="8.7109375" style="1" customWidth="1"/>
    <col min="16" max="16384" width="9.140625" style="1"/>
  </cols>
  <sheetData>
    <row r="1" spans="2:17" ht="12" customHeight="1" x14ac:dyDescent="0.25"/>
    <row r="2" spans="2:17" x14ac:dyDescent="0.25">
      <c r="B2" s="1" t="s">
        <v>36</v>
      </c>
      <c r="C2" s="1" t="s">
        <v>0</v>
      </c>
      <c r="D2" s="1" t="s">
        <v>80</v>
      </c>
      <c r="Q2" s="2" t="s">
        <v>11</v>
      </c>
    </row>
    <row r="3" spans="2:17" x14ac:dyDescent="0.25">
      <c r="D3" s="1" t="s">
        <v>81</v>
      </c>
      <c r="E3" s="1" t="s">
        <v>82</v>
      </c>
      <c r="F3" s="1" t="s">
        <v>83</v>
      </c>
      <c r="G3" s="1" t="s">
        <v>84</v>
      </c>
      <c r="H3" s="1" t="s">
        <v>85</v>
      </c>
      <c r="I3" s="1" t="s">
        <v>86</v>
      </c>
      <c r="J3" s="1" t="s">
        <v>87</v>
      </c>
      <c r="K3" s="1" t="s">
        <v>91</v>
      </c>
      <c r="L3" s="1" t="s">
        <v>89</v>
      </c>
      <c r="M3" s="1" t="s">
        <v>88</v>
      </c>
      <c r="Q3" s="3" t="s">
        <v>12</v>
      </c>
    </row>
    <row r="4" spans="2:17" x14ac:dyDescent="0.25">
      <c r="B4" s="1" t="s">
        <v>10</v>
      </c>
      <c r="C4" s="1">
        <v>0.01</v>
      </c>
      <c r="D4" s="1">
        <v>0.40633728800000002</v>
      </c>
      <c r="E4" s="4">
        <v>0.406334898</v>
      </c>
      <c r="F4" s="4">
        <v>0.40633080100000002</v>
      </c>
      <c r="G4" s="4">
        <v>0.406330725</v>
      </c>
      <c r="H4" s="4">
        <v>0.406330627</v>
      </c>
      <c r="I4" s="4">
        <v>0.40633064499999999</v>
      </c>
      <c r="J4" s="4">
        <v>0.40633064699999999</v>
      </c>
      <c r="K4" s="4">
        <v>0.40633065699999998</v>
      </c>
      <c r="L4" s="4">
        <v>0.40633066099999998</v>
      </c>
      <c r="M4" s="4">
        <v>0.40639999999999998</v>
      </c>
      <c r="N4" s="4"/>
      <c r="P4" s="4"/>
      <c r="Q4" s="3" t="s">
        <v>13</v>
      </c>
    </row>
    <row r="5" spans="2:17" x14ac:dyDescent="0.25">
      <c r="C5" s="1">
        <v>0.1</v>
      </c>
      <c r="D5" s="1">
        <v>0.42887513300000002</v>
      </c>
      <c r="E5" s="4">
        <v>0.428664253</v>
      </c>
      <c r="F5" s="4">
        <v>0.42867322699999999</v>
      </c>
      <c r="G5" s="4">
        <v>0.42867826999999997</v>
      </c>
      <c r="H5" s="4">
        <v>0.42867495700000002</v>
      </c>
      <c r="I5" s="4">
        <v>0.42867503000000001</v>
      </c>
      <c r="J5" s="4">
        <v>0.42867525200000001</v>
      </c>
      <c r="K5" s="4">
        <v>0.42867516700000002</v>
      </c>
      <c r="L5" s="4">
        <v>0.42867509100000001</v>
      </c>
      <c r="M5" s="4">
        <v>0.42730000000000001</v>
      </c>
      <c r="N5" s="4"/>
      <c r="P5" s="4"/>
      <c r="Q5" s="3" t="s">
        <v>18</v>
      </c>
    </row>
    <row r="6" spans="2:17" x14ac:dyDescent="0.25">
      <c r="B6" s="1" t="s">
        <v>27</v>
      </c>
      <c r="C6" s="1">
        <v>0.01</v>
      </c>
      <c r="D6" s="1">
        <v>0.11680074</v>
      </c>
      <c r="E6" s="4">
        <v>0.118367587</v>
      </c>
      <c r="F6" s="4">
        <v>0.119931106</v>
      </c>
      <c r="G6" s="4">
        <v>0.12088085699999999</v>
      </c>
      <c r="H6" s="4">
        <v>0.12165675500000001</v>
      </c>
      <c r="I6" s="4">
        <v>0.122229424</v>
      </c>
      <c r="J6" s="4">
        <v>0.122698846</v>
      </c>
      <c r="K6" s="4">
        <v>0.123075111</v>
      </c>
      <c r="L6" s="4">
        <v>0.12339045899999999</v>
      </c>
      <c r="M6" s="4">
        <v>0.12670000000000001</v>
      </c>
      <c r="N6" s="4"/>
      <c r="P6" s="4"/>
      <c r="Q6" s="3" t="s">
        <v>19</v>
      </c>
    </row>
    <row r="7" spans="2:17" x14ac:dyDescent="0.25">
      <c r="C7" s="1">
        <v>0.1</v>
      </c>
      <c r="D7" s="1">
        <v>0.13712609000000001</v>
      </c>
      <c r="E7" s="4">
        <v>0.139648148</v>
      </c>
      <c r="F7" s="4">
        <v>0.141963332</v>
      </c>
      <c r="G7" s="4">
        <v>0.14265593200000001</v>
      </c>
      <c r="H7" s="4">
        <v>0.14347948499999999</v>
      </c>
      <c r="I7" s="4">
        <v>0.14408194399999999</v>
      </c>
      <c r="J7" s="4">
        <v>0.14451921600000001</v>
      </c>
      <c r="K7" s="4">
        <v>0.144852972</v>
      </c>
      <c r="L7" s="4">
        <v>0.14513305100000001</v>
      </c>
      <c r="M7" s="4">
        <v>0.14990000000000001</v>
      </c>
      <c r="N7" s="4"/>
      <c r="P7" s="4"/>
    </row>
    <row r="8" spans="2:17" x14ac:dyDescent="0.25">
      <c r="D8" s="20">
        <f t="shared" ref="D8:K8" si="0">ABS(E6-$M$6)/$M$6</f>
        <v>6.5764901341752252E-2</v>
      </c>
      <c r="E8" s="20">
        <f t="shared" si="0"/>
        <v>5.3424577742699375E-2</v>
      </c>
      <c r="F8" s="20">
        <f t="shared" si="0"/>
        <v>4.5928516179952743E-2</v>
      </c>
      <c r="G8" s="20">
        <f t="shared" si="0"/>
        <v>3.9804617205998434E-2</v>
      </c>
      <c r="H8" s="20">
        <f t="shared" si="0"/>
        <v>3.5284735595895844E-2</v>
      </c>
      <c r="I8" s="20">
        <f t="shared" si="0"/>
        <v>3.1579747434885605E-2</v>
      </c>
      <c r="J8" s="20">
        <f t="shared" si="0"/>
        <v>2.8610015785319701E-2</v>
      </c>
      <c r="K8" s="20">
        <f t="shared" si="0"/>
        <v>2.6121081294396314E-2</v>
      </c>
      <c r="M8" s="20"/>
      <c r="N8" s="4"/>
      <c r="O8" s="4"/>
    </row>
    <row r="9" spans="2:17" x14ac:dyDescent="0.25">
      <c r="D9" s="20">
        <f t="shared" ref="D9:K9" si="1">ABS(E7-$M$7)/$M$7</f>
        <v>6.8391274182788564E-2</v>
      </c>
      <c r="E9" s="20">
        <f t="shared" si="1"/>
        <v>5.2946417611741209E-2</v>
      </c>
      <c r="F9" s="20">
        <f t="shared" si="1"/>
        <v>4.8326004002668392E-2</v>
      </c>
      <c r="G9" s="20">
        <f t="shared" si="1"/>
        <v>4.2831987991994766E-2</v>
      </c>
      <c r="H9" s="20">
        <f t="shared" si="1"/>
        <v>3.8812915276851337E-2</v>
      </c>
      <c r="I9" s="20">
        <f t="shared" si="1"/>
        <v>3.5895823882588385E-2</v>
      </c>
      <c r="J9" s="20">
        <f t="shared" si="1"/>
        <v>3.3669299533022071E-2</v>
      </c>
      <c r="K9" s="20">
        <f t="shared" si="1"/>
        <v>3.1800860573715763E-2</v>
      </c>
      <c r="M9" s="20"/>
      <c r="N9" s="4"/>
      <c r="O9" s="4"/>
      <c r="P9" s="2" t="s">
        <v>17</v>
      </c>
    </row>
    <row r="10" spans="2:17" x14ac:dyDescent="0.25">
      <c r="D10" s="20"/>
      <c r="E10" s="20">
        <f t="shared" ref="E10:I10" si="2">ABS(E6-F6)/E6</f>
        <v>1.320901303834131E-2</v>
      </c>
      <c r="F10" s="20">
        <f t="shared" si="2"/>
        <v>7.919138175879064E-3</v>
      </c>
      <c r="G10" s="20">
        <f t="shared" si="2"/>
        <v>6.418700357162516E-3</v>
      </c>
      <c r="H10" s="20">
        <f t="shared" si="2"/>
        <v>4.7072519729792059E-3</v>
      </c>
      <c r="I10" s="20">
        <f t="shared" si="2"/>
        <v>3.8404991583695682E-3</v>
      </c>
      <c r="J10" s="20">
        <f t="shared" ref="J10:K10" si="3">ABS(J6-K6)/J6</f>
        <v>3.0665732585618663E-3</v>
      </c>
      <c r="K10" s="20">
        <f t="shared" si="3"/>
        <v>2.5622402241830444E-3</v>
      </c>
      <c r="L10" s="4"/>
      <c r="M10" s="4"/>
      <c r="N10" s="4"/>
      <c r="O10" s="4"/>
      <c r="P10" s="3" t="s">
        <v>15</v>
      </c>
    </row>
    <row r="11" spans="2:17" x14ac:dyDescent="0.25">
      <c r="D11" s="20"/>
      <c r="E11" s="20">
        <f t="shared" ref="E11:I11" si="4">ABS(E7-F7)/E7</f>
        <v>1.6578694620425598E-2</v>
      </c>
      <c r="F11" s="20">
        <f t="shared" si="4"/>
        <v>4.8787245991099692E-3</v>
      </c>
      <c r="G11" s="20">
        <f t="shared" si="4"/>
        <v>5.7730021349548704E-3</v>
      </c>
      <c r="H11" s="20">
        <f t="shared" si="4"/>
        <v>4.1989208422374786E-3</v>
      </c>
      <c r="I11" s="20">
        <f t="shared" si="4"/>
        <v>3.0348840934573754E-3</v>
      </c>
      <c r="J11" s="20">
        <f t="shared" ref="J11:K11" si="5">ABS(J7-K7)/J7</f>
        <v>2.3094229905038415E-3</v>
      </c>
      <c r="K11" s="20">
        <f t="shared" si="5"/>
        <v>1.9335398931270558E-3</v>
      </c>
      <c r="L11" s="4"/>
      <c r="M11" s="4"/>
      <c r="N11" s="4"/>
      <c r="O11" s="4"/>
      <c r="P11" s="3" t="s">
        <v>16</v>
      </c>
    </row>
    <row r="12" spans="2:17" x14ac:dyDescent="0.25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3" t="s">
        <v>38</v>
      </c>
    </row>
    <row r="13" spans="2:17" x14ac:dyDescent="0.25">
      <c r="B13" s="1" t="s">
        <v>36</v>
      </c>
      <c r="C13" s="1" t="s">
        <v>0</v>
      </c>
      <c r="D13" s="1" t="s">
        <v>80</v>
      </c>
      <c r="E13" s="4"/>
      <c r="F13" s="4"/>
      <c r="G13" s="4"/>
      <c r="H13" s="4"/>
      <c r="I13" s="4"/>
      <c r="J13" s="4"/>
      <c r="K13" s="4"/>
      <c r="L13" s="1" t="s">
        <v>88</v>
      </c>
      <c r="M13" s="4"/>
      <c r="N13" s="4"/>
      <c r="O13" s="4"/>
    </row>
    <row r="14" spans="2:17" x14ac:dyDescent="0.25">
      <c r="D14" s="1" t="s">
        <v>90</v>
      </c>
      <c r="E14" s="1" t="s">
        <v>92</v>
      </c>
      <c r="F14" s="1" t="s">
        <v>93</v>
      </c>
      <c r="G14" s="1" t="s">
        <v>94</v>
      </c>
      <c r="H14" s="1" t="s">
        <v>95</v>
      </c>
      <c r="I14" s="1" t="s">
        <v>96</v>
      </c>
      <c r="J14" s="1" t="s">
        <v>97</v>
      </c>
      <c r="K14" s="1" t="s">
        <v>98</v>
      </c>
      <c r="L14" s="4">
        <v>0.40639999999999998</v>
      </c>
      <c r="M14" s="4"/>
      <c r="N14" s="4"/>
      <c r="O14" s="4"/>
    </row>
    <row r="15" spans="2:17" x14ac:dyDescent="0.25">
      <c r="B15" s="1" t="s">
        <v>10</v>
      </c>
      <c r="C15" s="1">
        <v>0.01</v>
      </c>
      <c r="D15" s="4">
        <v>0.40633067299999998</v>
      </c>
      <c r="E15" s="4">
        <v>0.40633067499999997</v>
      </c>
      <c r="F15" s="4">
        <v>0.406330676</v>
      </c>
      <c r="G15" s="4">
        <v>0.406330676</v>
      </c>
      <c r="H15" s="4">
        <v>0.406330676</v>
      </c>
      <c r="I15" s="4">
        <v>0.406330676</v>
      </c>
      <c r="J15" s="4">
        <v>0.406330676</v>
      </c>
      <c r="K15" s="4">
        <v>0.40633067699999997</v>
      </c>
      <c r="L15" s="4">
        <v>0.42730000000000001</v>
      </c>
      <c r="M15" s="4"/>
      <c r="N15" s="4"/>
      <c r="O15" s="4"/>
    </row>
    <row r="16" spans="2:17" x14ac:dyDescent="0.25">
      <c r="C16" s="1">
        <v>0.1</v>
      </c>
      <c r="D16" s="4">
        <v>0.42867507999999999</v>
      </c>
      <c r="E16" s="4">
        <v>0.42867507500000002</v>
      </c>
      <c r="F16" s="4">
        <v>0.42867507300000002</v>
      </c>
      <c r="G16" s="4">
        <v>0.42867507300000002</v>
      </c>
      <c r="H16" s="4">
        <v>0.42867507199999999</v>
      </c>
      <c r="I16" s="4">
        <v>0.42867507199999999</v>
      </c>
      <c r="J16" s="4">
        <v>0.42867507199999999</v>
      </c>
      <c r="K16" s="4">
        <v>0.42867507199999999</v>
      </c>
      <c r="L16" s="4">
        <v>0.12670000000000001</v>
      </c>
      <c r="M16" s="4"/>
      <c r="N16" s="4"/>
      <c r="O16" s="4"/>
    </row>
    <row r="17" spans="2:15" x14ac:dyDescent="0.25">
      <c r="B17" s="1" t="s">
        <v>27</v>
      </c>
      <c r="C17" s="1">
        <v>0.01</v>
      </c>
      <c r="D17" s="4">
        <v>0.12439649</v>
      </c>
      <c r="E17" s="4">
        <v>0.124936807</v>
      </c>
      <c r="F17" s="4">
        <v>0.12527248799999999</v>
      </c>
      <c r="G17" s="4">
        <v>0.12550035100000001</v>
      </c>
      <c r="H17" s="4">
        <v>0.125664473</v>
      </c>
      <c r="I17" s="4">
        <v>0.125787804</v>
      </c>
      <c r="J17" s="4">
        <v>0.12588348599999999</v>
      </c>
      <c r="K17" s="4">
        <v>0.12595958700000001</v>
      </c>
      <c r="L17" s="4">
        <v>0.14990000000000001</v>
      </c>
      <c r="M17" s="4"/>
      <c r="N17" s="4"/>
      <c r="O17" s="4"/>
    </row>
    <row r="18" spans="2:15" x14ac:dyDescent="0.25">
      <c r="C18" s="1">
        <v>0.1</v>
      </c>
      <c r="D18" s="4">
        <v>0.14598333099999999</v>
      </c>
      <c r="E18" s="4">
        <v>0.14640191699999999</v>
      </c>
      <c r="F18" s="4">
        <v>0.14663886400000001</v>
      </c>
      <c r="G18" s="4">
        <v>0.14678253399999999</v>
      </c>
      <c r="H18" s="4">
        <v>0.146873382</v>
      </c>
      <c r="I18" s="4">
        <v>0.14693261399999999</v>
      </c>
      <c r="J18" s="4">
        <v>0.14697221199999999</v>
      </c>
      <c r="K18" s="4">
        <v>0.14699926899999999</v>
      </c>
      <c r="L18" s="4"/>
      <c r="M18" s="4"/>
      <c r="N18" s="4"/>
      <c r="O18" s="4"/>
    </row>
    <row r="19" spans="2:15" x14ac:dyDescent="0.25">
      <c r="D19" s="20">
        <f>ABS(D17-$M$6)/$M$6</f>
        <v>1.8180820836622008E-2</v>
      </c>
      <c r="E19" s="20">
        <f t="shared" ref="E19:K19" si="6">ABS(E17-$M$6)/$M$6</f>
        <v>1.3916282557221863E-2</v>
      </c>
      <c r="F19" s="20">
        <f t="shared" si="6"/>
        <v>1.126686661404909E-2</v>
      </c>
      <c r="G19" s="20">
        <f t="shared" si="6"/>
        <v>9.4684214680347042E-3</v>
      </c>
      <c r="H19" s="20">
        <f t="shared" si="6"/>
        <v>8.1730623520126933E-3</v>
      </c>
      <c r="I19" s="20">
        <f t="shared" si="6"/>
        <v>7.1996527229676709E-3</v>
      </c>
      <c r="J19" s="20">
        <f t="shared" si="6"/>
        <v>6.4444672454618632E-3</v>
      </c>
      <c r="K19" s="20">
        <f t="shared" si="6"/>
        <v>5.8438279400157478E-3</v>
      </c>
      <c r="L19" s="4"/>
      <c r="M19" s="4"/>
      <c r="N19" s="4"/>
      <c r="O19" s="4"/>
    </row>
    <row r="20" spans="2:15" x14ac:dyDescent="0.25">
      <c r="D20" s="20">
        <f>ABS(D18-$M$7)/$M$7</f>
        <v>2.6128545697131498E-2</v>
      </c>
      <c r="E20" s="20">
        <f t="shared" ref="E20:K20" si="7">ABS(E18-$M$7)/$M$7</f>
        <v>2.3336110740493746E-2</v>
      </c>
      <c r="F20" s="20">
        <f t="shared" si="7"/>
        <v>2.1755410273515661E-2</v>
      </c>
      <c r="G20" s="20">
        <f t="shared" si="7"/>
        <v>2.0796971314209559E-2</v>
      </c>
      <c r="H20" s="20">
        <f t="shared" si="7"/>
        <v>2.0190913942628477E-2</v>
      </c>
      <c r="I20" s="20">
        <f t="shared" si="7"/>
        <v>1.9795770513675891E-2</v>
      </c>
      <c r="J20" s="20">
        <f t="shared" si="7"/>
        <v>1.9531607738492423E-2</v>
      </c>
      <c r="K20" s="20">
        <f t="shared" si="7"/>
        <v>1.935110740493674E-2</v>
      </c>
      <c r="L20" s="4"/>
      <c r="M20" s="4"/>
      <c r="N20" s="4"/>
      <c r="O20" s="4"/>
    </row>
    <row r="21" spans="2:15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2:15" x14ac:dyDescent="0.25">
      <c r="B22" s="1" t="s">
        <v>36</v>
      </c>
      <c r="C22" s="1" t="s">
        <v>0</v>
      </c>
      <c r="D22" s="1" t="s">
        <v>80</v>
      </c>
      <c r="N22" s="4"/>
    </row>
    <row r="23" spans="2:15" x14ac:dyDescent="0.25">
      <c r="D23" s="1" t="s">
        <v>81</v>
      </c>
      <c r="E23" s="1" t="s">
        <v>84</v>
      </c>
      <c r="F23" s="1" t="s">
        <v>86</v>
      </c>
      <c r="G23" s="1" t="s">
        <v>89</v>
      </c>
      <c r="H23" s="1" t="s">
        <v>90</v>
      </c>
      <c r="I23" s="1" t="s">
        <v>93</v>
      </c>
      <c r="J23" s="1" t="s">
        <v>98</v>
      </c>
      <c r="K23" s="1" t="s">
        <v>88</v>
      </c>
      <c r="N23" s="4"/>
      <c r="O23" s="4"/>
    </row>
    <row r="24" spans="2:15" x14ac:dyDescent="0.25">
      <c r="B24" s="1" t="s">
        <v>10</v>
      </c>
      <c r="C24" s="1">
        <v>0.01</v>
      </c>
      <c r="D24" s="4">
        <v>0.40633728800000002</v>
      </c>
      <c r="E24" s="4">
        <v>0.406330725</v>
      </c>
      <c r="F24" s="4">
        <v>0.40633064499999999</v>
      </c>
      <c r="G24" s="4">
        <v>0.40633066099999998</v>
      </c>
      <c r="H24" s="4">
        <v>0.40633064699999999</v>
      </c>
      <c r="I24" s="4">
        <v>0.406330676</v>
      </c>
      <c r="J24" s="4">
        <v>0.40633067699999997</v>
      </c>
      <c r="K24" s="4">
        <v>0.40639999999999998</v>
      </c>
      <c r="N24" s="4"/>
      <c r="O24" s="4"/>
    </row>
    <row r="25" spans="2:15" x14ac:dyDescent="0.25">
      <c r="C25" s="1">
        <v>0.1</v>
      </c>
      <c r="D25" s="4">
        <v>0.42887513300000002</v>
      </c>
      <c r="E25" s="4">
        <v>0.42867826999999997</v>
      </c>
      <c r="F25" s="4">
        <v>0.42867503000000001</v>
      </c>
      <c r="G25" s="4">
        <v>0.42867509100000001</v>
      </c>
      <c r="H25" s="4">
        <v>0.42867525200000001</v>
      </c>
      <c r="I25" s="4">
        <v>0.42867507300000002</v>
      </c>
      <c r="J25" s="4">
        <v>0.42867507199999999</v>
      </c>
      <c r="K25" s="4">
        <v>0.42730000000000001</v>
      </c>
      <c r="N25" s="4"/>
      <c r="O25" s="4"/>
    </row>
    <row r="26" spans="2:15" x14ac:dyDescent="0.25">
      <c r="B26" s="1" t="s">
        <v>27</v>
      </c>
      <c r="C26" s="1">
        <v>0.01</v>
      </c>
      <c r="D26" s="4">
        <v>0.11680074</v>
      </c>
      <c r="E26" s="4">
        <v>0.12088085699999999</v>
      </c>
      <c r="F26" s="4">
        <v>0.122229424</v>
      </c>
      <c r="G26" s="4">
        <v>0.12339045899999999</v>
      </c>
      <c r="H26" s="4">
        <v>0.1244</v>
      </c>
      <c r="I26" s="4">
        <v>0.12527248799999999</v>
      </c>
      <c r="J26" s="4">
        <v>0.12595958700000001</v>
      </c>
      <c r="K26" s="4">
        <v>0.12670000000000001</v>
      </c>
      <c r="N26" s="4"/>
      <c r="O26" s="4"/>
    </row>
    <row r="27" spans="2:15" x14ac:dyDescent="0.25">
      <c r="C27" s="1">
        <v>0.1</v>
      </c>
      <c r="D27" s="4">
        <v>0.13712609000000001</v>
      </c>
      <c r="E27" s="4">
        <v>0.14265593200000001</v>
      </c>
      <c r="F27" s="4">
        <v>0.14408194399999999</v>
      </c>
      <c r="G27" s="4">
        <v>0.14513305100000001</v>
      </c>
      <c r="H27" s="4">
        <v>0.14599999999999999</v>
      </c>
      <c r="I27" s="4">
        <v>0.14663886400000001</v>
      </c>
      <c r="J27" s="4">
        <v>0.14699926899999999</v>
      </c>
      <c r="K27" s="4">
        <v>0.14990000000000001</v>
      </c>
      <c r="N27" s="4"/>
      <c r="O27" s="4"/>
    </row>
    <row r="28" spans="2:15" x14ac:dyDescent="0.25">
      <c r="D28" s="20"/>
      <c r="E28" s="20"/>
      <c r="F28" s="20"/>
      <c r="G28" s="20"/>
      <c r="H28" s="20"/>
      <c r="I28" s="20"/>
      <c r="J28" s="20"/>
      <c r="K28" s="20"/>
      <c r="M28" s="20"/>
      <c r="N28" s="4"/>
    </row>
    <row r="29" spans="2:15" x14ac:dyDescent="0.25">
      <c r="D29" s="20"/>
      <c r="E29" s="20"/>
      <c r="F29" s="20"/>
      <c r="G29" s="20"/>
      <c r="H29" s="20"/>
      <c r="I29" s="20"/>
      <c r="J29" s="20"/>
      <c r="K29" s="20"/>
      <c r="M29" s="20"/>
      <c r="N29" s="4"/>
      <c r="O29" s="4"/>
    </row>
    <row r="30" spans="2:15" x14ac:dyDescent="0.25">
      <c r="D30" s="20"/>
      <c r="E30" s="20"/>
      <c r="F30" s="20"/>
      <c r="G30" s="20"/>
      <c r="H30" s="20"/>
      <c r="I30" s="20"/>
      <c r="J30" s="20"/>
      <c r="K30" s="20"/>
      <c r="L30" s="4"/>
      <c r="M30" s="4"/>
      <c r="N30" s="4"/>
      <c r="O30" s="4"/>
    </row>
    <row r="31" spans="2:15" x14ac:dyDescent="0.25">
      <c r="D31" s="20"/>
      <c r="E31" s="20"/>
      <c r="F31" s="20"/>
      <c r="G31" s="20"/>
      <c r="H31" s="20"/>
      <c r="I31" s="20"/>
      <c r="J31" s="20"/>
      <c r="K31" s="20"/>
      <c r="L31" s="4"/>
      <c r="M31" s="4"/>
      <c r="N31" s="4"/>
      <c r="O31" s="4"/>
    </row>
    <row r="32" spans="2:15" x14ac:dyDescent="0.25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4:15" x14ac:dyDescent="0.25"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9F928-78D9-45B2-B1A4-E307F8C2C589}">
  <sheetPr codeName="Sheet8"/>
  <dimension ref="B1:H54"/>
  <sheetViews>
    <sheetView tabSelected="1" workbookViewId="0">
      <selection activeCell="H19" sqref="H19"/>
    </sheetView>
  </sheetViews>
  <sheetFormatPr defaultRowHeight="15" x14ac:dyDescent="0.25"/>
  <cols>
    <col min="1" max="1" width="3" style="1" customWidth="1"/>
    <col min="2" max="2" width="7.5703125" style="1" customWidth="1"/>
    <col min="3" max="3" width="9.7109375" style="1" customWidth="1"/>
    <col min="4" max="6" width="14.28515625" style="1" customWidth="1"/>
    <col min="7" max="7" width="10.42578125" style="1" customWidth="1"/>
    <col min="8" max="16384" width="9.140625" style="1"/>
  </cols>
  <sheetData>
    <row r="1" spans="2:8" ht="12" customHeight="1" x14ac:dyDescent="0.25"/>
    <row r="2" spans="2:8" x14ac:dyDescent="0.25">
      <c r="B2" s="1" t="s">
        <v>36</v>
      </c>
      <c r="C2" s="1" t="s">
        <v>40</v>
      </c>
      <c r="D2" s="1" t="s">
        <v>1</v>
      </c>
      <c r="H2" s="2" t="s">
        <v>11</v>
      </c>
    </row>
    <row r="3" spans="2:8" x14ac:dyDescent="0.25">
      <c r="D3" s="1" t="s">
        <v>2</v>
      </c>
      <c r="E3" s="1" t="s">
        <v>3</v>
      </c>
      <c r="F3" s="1" t="s">
        <v>4</v>
      </c>
      <c r="H3" s="3" t="s">
        <v>44</v>
      </c>
    </row>
    <row r="4" spans="2:8" x14ac:dyDescent="0.25">
      <c r="B4" s="1" t="s">
        <v>10</v>
      </c>
      <c r="C4" s="12">
        <v>0.2</v>
      </c>
      <c r="D4" s="5" t="str">
        <f>D$3&amp;"_"&amp;$C4*100&amp;"_xy"&amp;"_S"</f>
        <v>P_20_xy_S</v>
      </c>
      <c r="E4" s="5" t="str">
        <f t="shared" ref="E4:F7" si="0">E$3&amp;"_"&amp;$C4*100&amp;"_xy"&amp;"_S"</f>
        <v>G_20_xy_S</v>
      </c>
      <c r="F4" s="5" t="str">
        <f t="shared" si="0"/>
        <v>IWP_20_xy_S</v>
      </c>
      <c r="G4" s="4"/>
      <c r="H4" s="3" t="s">
        <v>43</v>
      </c>
    </row>
    <row r="5" spans="2:8" x14ac:dyDescent="0.25">
      <c r="C5" s="12">
        <v>0.4</v>
      </c>
      <c r="D5" s="5" t="str">
        <f t="shared" ref="D5:D7" si="1">D$3&amp;"_"&amp;$C5*100&amp;"_xy"&amp;"_S"</f>
        <v>P_40_xy_S</v>
      </c>
      <c r="E5" s="5" t="str">
        <f t="shared" si="0"/>
        <v>G_40_xy_S</v>
      </c>
      <c r="F5" s="5" t="str">
        <f t="shared" si="0"/>
        <v>IWP_40_xy_S</v>
      </c>
      <c r="G5" s="4"/>
      <c r="H5" s="3" t="s">
        <v>59</v>
      </c>
    </row>
    <row r="6" spans="2:8" x14ac:dyDescent="0.25">
      <c r="C6" s="12">
        <v>0.6</v>
      </c>
      <c r="D6" s="5" t="str">
        <f t="shared" si="1"/>
        <v>P_60_xy_S</v>
      </c>
      <c r="E6" s="5" t="str">
        <f t="shared" si="0"/>
        <v>G_60_xy_S</v>
      </c>
      <c r="F6" s="5" t="str">
        <f t="shared" si="0"/>
        <v>IWP_60_xy_S</v>
      </c>
      <c r="G6" s="4"/>
      <c r="H6" s="3" t="s">
        <v>12</v>
      </c>
    </row>
    <row r="7" spans="2:8" x14ac:dyDescent="0.25">
      <c r="C7" s="12">
        <v>0.8</v>
      </c>
      <c r="D7" s="5" t="str">
        <f t="shared" si="1"/>
        <v>P_80_xy_S</v>
      </c>
      <c r="E7" s="5" t="str">
        <f t="shared" si="0"/>
        <v>G_80_xy_S</v>
      </c>
      <c r="F7" s="5" t="str">
        <f t="shared" si="0"/>
        <v>IWP_80_xy_S</v>
      </c>
      <c r="G7" s="4"/>
      <c r="H7" s="3" t="s">
        <v>55</v>
      </c>
    </row>
    <row r="8" spans="2:8" x14ac:dyDescent="0.25">
      <c r="G8" s="4"/>
      <c r="H8" s="3" t="s">
        <v>13</v>
      </c>
    </row>
    <row r="9" spans="2:8" x14ac:dyDescent="0.25">
      <c r="B9" s="14" t="s">
        <v>45</v>
      </c>
      <c r="G9" s="4"/>
      <c r="H9" s="3" t="s">
        <v>18</v>
      </c>
    </row>
    <row r="10" spans="2:8" x14ac:dyDescent="0.25">
      <c r="G10" s="7"/>
      <c r="H10" s="3" t="s">
        <v>19</v>
      </c>
    </row>
    <row r="11" spans="2:8" x14ac:dyDescent="0.25">
      <c r="B11" s="1" t="s">
        <v>36</v>
      </c>
      <c r="C11" s="1" t="s">
        <v>40</v>
      </c>
      <c r="D11" s="1" t="s">
        <v>1</v>
      </c>
      <c r="G11" s="4"/>
    </row>
    <row r="12" spans="2:8" x14ac:dyDescent="0.25">
      <c r="D12" s="1" t="s">
        <v>2</v>
      </c>
      <c r="E12" s="1" t="s">
        <v>3</v>
      </c>
      <c r="F12" s="1" t="s">
        <v>4</v>
      </c>
      <c r="G12" s="4"/>
    </row>
    <row r="13" spans="2:8" x14ac:dyDescent="0.25">
      <c r="B13" s="1" t="s">
        <v>27</v>
      </c>
      <c r="C13" s="12">
        <v>0.2</v>
      </c>
      <c r="D13" s="5" t="str">
        <f>D$3&amp;"_"&amp;$C13*100&amp;"_xy"&amp;"_C"</f>
        <v>P_20_xy_C</v>
      </c>
      <c r="E13" s="5" t="str">
        <f t="shared" ref="E13:F16" si="2">E$3&amp;"_"&amp;$C13*100&amp;"_xy"&amp;"_C"</f>
        <v>G_20_xy_C</v>
      </c>
      <c r="F13" s="5" t="str">
        <f t="shared" si="2"/>
        <v>IWP_20_xy_C</v>
      </c>
      <c r="G13" s="8"/>
      <c r="H13" s="2" t="s">
        <v>17</v>
      </c>
    </row>
    <row r="14" spans="2:8" x14ac:dyDescent="0.25">
      <c r="C14" s="12">
        <v>0.4</v>
      </c>
      <c r="D14" s="5" t="str">
        <f t="shared" ref="D14:D16" si="3">D$3&amp;"_"&amp;$C14*100&amp;"_xy"&amp;"_C"</f>
        <v>P_40_xy_C</v>
      </c>
      <c r="E14" s="5" t="str">
        <f t="shared" si="2"/>
        <v>G_40_xy_C</v>
      </c>
      <c r="F14" s="5" t="str">
        <f t="shared" si="2"/>
        <v>IWP_40_xy_C</v>
      </c>
      <c r="G14" s="4"/>
      <c r="H14" s="3" t="s">
        <v>15</v>
      </c>
    </row>
    <row r="15" spans="2:8" x14ac:dyDescent="0.25">
      <c r="C15" s="12">
        <v>0.6</v>
      </c>
      <c r="D15" s="5" t="str">
        <f t="shared" si="3"/>
        <v>P_60_xy_C</v>
      </c>
      <c r="E15" s="5" t="str">
        <f t="shared" si="2"/>
        <v>G_60_xy_C</v>
      </c>
      <c r="F15" s="5" t="str">
        <f t="shared" si="2"/>
        <v>IWP_60_xy_C</v>
      </c>
      <c r="G15" s="4"/>
      <c r="H15" s="3" t="s">
        <v>16</v>
      </c>
    </row>
    <row r="16" spans="2:8" x14ac:dyDescent="0.25">
      <c r="C16" s="12">
        <v>0.8</v>
      </c>
      <c r="D16" s="5" t="str">
        <f t="shared" si="3"/>
        <v>P_80_xy_C</v>
      </c>
      <c r="E16" s="5" t="str">
        <f t="shared" si="2"/>
        <v>G_80_xy_C</v>
      </c>
      <c r="F16" s="5" t="str">
        <f t="shared" si="2"/>
        <v>IWP_80_xy_C</v>
      </c>
      <c r="G16" s="7"/>
      <c r="H16" s="3" t="s">
        <v>38</v>
      </c>
    </row>
    <row r="17" spans="2:8" x14ac:dyDescent="0.25">
      <c r="C17" s="5"/>
      <c r="D17" s="13"/>
      <c r="E17" s="5"/>
      <c r="F17" s="5"/>
      <c r="G17" s="4"/>
    </row>
    <row r="18" spans="2:8" x14ac:dyDescent="0.25">
      <c r="B18" s="14" t="s">
        <v>45</v>
      </c>
      <c r="D18" s="13"/>
      <c r="E18" s="5"/>
      <c r="F18" s="5"/>
      <c r="G18" s="4"/>
    </row>
    <row r="19" spans="2:8" x14ac:dyDescent="0.25">
      <c r="C19" s="5"/>
      <c r="D19" s="13"/>
      <c r="E19" s="5"/>
      <c r="F19" s="5"/>
      <c r="G19" s="4"/>
      <c r="H19" s="3"/>
    </row>
    <row r="20" spans="2:8" x14ac:dyDescent="0.25">
      <c r="D20" s="13"/>
      <c r="E20" s="5"/>
      <c r="F20" s="5"/>
      <c r="G20" s="4"/>
      <c r="H20" s="3"/>
    </row>
    <row r="21" spans="2:8" x14ac:dyDescent="0.25">
      <c r="C21" s="5"/>
      <c r="D21" s="13"/>
      <c r="E21" s="5"/>
      <c r="F21" s="5"/>
      <c r="G21" s="4"/>
      <c r="H21" s="3"/>
    </row>
    <row r="22" spans="2:8" x14ac:dyDescent="0.25">
      <c r="C22" s="5"/>
      <c r="D22" s="13"/>
      <c r="E22" s="5"/>
      <c r="F22" s="5"/>
      <c r="G22" s="7"/>
      <c r="H22" s="3"/>
    </row>
    <row r="23" spans="2:8" x14ac:dyDescent="0.25">
      <c r="C23" s="5"/>
      <c r="D23" s="13"/>
      <c r="E23" s="5"/>
      <c r="F23" s="5"/>
      <c r="G23" s="4"/>
      <c r="H23" s="3"/>
    </row>
    <row r="24" spans="2:8" x14ac:dyDescent="0.25">
      <c r="C24" s="5"/>
      <c r="D24" s="13"/>
      <c r="E24" s="5"/>
      <c r="F24" s="5"/>
      <c r="G24" s="4"/>
      <c r="H24" s="3"/>
    </row>
    <row r="25" spans="2:8" x14ac:dyDescent="0.25">
      <c r="C25" s="5"/>
      <c r="D25" s="13"/>
      <c r="E25" s="5"/>
      <c r="F25" s="5"/>
      <c r="G25" s="4"/>
      <c r="H25" s="3"/>
    </row>
    <row r="26" spans="2:8" x14ac:dyDescent="0.25">
      <c r="C26" s="5"/>
      <c r="D26" s="13"/>
      <c r="E26" s="5"/>
      <c r="F26" s="5"/>
      <c r="G26" s="4"/>
      <c r="H26" s="3"/>
    </row>
    <row r="27" spans="2:8" x14ac:dyDescent="0.25">
      <c r="C27" s="5"/>
      <c r="D27" s="13"/>
      <c r="E27" s="5"/>
      <c r="F27" s="5"/>
      <c r="G27" s="4"/>
      <c r="H27" s="3"/>
    </row>
    <row r="28" spans="2:8" x14ac:dyDescent="0.25">
      <c r="C28" s="5"/>
      <c r="D28" s="13"/>
      <c r="E28" s="5"/>
      <c r="F28" s="5"/>
      <c r="G28" s="7"/>
      <c r="H28" s="3"/>
    </row>
    <row r="29" spans="2:8" x14ac:dyDescent="0.25">
      <c r="C29" s="5"/>
      <c r="D29" s="13"/>
      <c r="E29" s="5"/>
      <c r="F29" s="5"/>
      <c r="G29" s="4"/>
      <c r="H29" s="3"/>
    </row>
    <row r="30" spans="2:8" x14ac:dyDescent="0.25">
      <c r="C30" s="5"/>
      <c r="D30" s="13"/>
      <c r="E30" s="5"/>
      <c r="F30" s="5"/>
      <c r="G30" s="4"/>
    </row>
    <row r="31" spans="2:8" x14ac:dyDescent="0.25">
      <c r="C31" s="5"/>
      <c r="D31" s="13"/>
      <c r="E31" s="5"/>
      <c r="F31" s="5"/>
      <c r="G31" s="4"/>
    </row>
    <row r="32" spans="2:8" x14ac:dyDescent="0.25">
      <c r="C32" s="5"/>
      <c r="D32" s="13"/>
      <c r="E32" s="5"/>
      <c r="F32" s="5"/>
      <c r="G32" s="4"/>
    </row>
    <row r="33" spans="3:7" x14ac:dyDescent="0.25">
      <c r="C33" s="5"/>
      <c r="D33" s="13"/>
      <c r="E33" s="5"/>
      <c r="F33" s="5"/>
      <c r="G33" s="4"/>
    </row>
    <row r="34" spans="3:7" x14ac:dyDescent="0.25">
      <c r="C34" s="5"/>
      <c r="D34" s="13"/>
      <c r="E34" s="5"/>
      <c r="F34" s="5"/>
      <c r="G34" s="7"/>
    </row>
    <row r="35" spans="3:7" x14ac:dyDescent="0.25">
      <c r="C35" s="5"/>
      <c r="D35" s="13"/>
      <c r="E35" s="5"/>
      <c r="F35" s="5"/>
      <c r="G35" s="4"/>
    </row>
    <row r="36" spans="3:7" x14ac:dyDescent="0.25">
      <c r="C36" s="5"/>
      <c r="D36" s="13"/>
      <c r="E36" s="5"/>
      <c r="F36" s="5"/>
      <c r="G36" s="4"/>
    </row>
    <row r="37" spans="3:7" x14ac:dyDescent="0.25">
      <c r="C37" s="5"/>
      <c r="D37" s="13"/>
      <c r="E37" s="5"/>
      <c r="F37" s="5"/>
      <c r="G37" s="4"/>
    </row>
    <row r="38" spans="3:7" x14ac:dyDescent="0.25">
      <c r="C38" s="5"/>
      <c r="D38" s="13"/>
      <c r="E38" s="5"/>
      <c r="F38" s="5"/>
      <c r="G38" s="4"/>
    </row>
    <row r="39" spans="3:7" x14ac:dyDescent="0.25">
      <c r="D39" s="13"/>
      <c r="G39" s="4"/>
    </row>
    <row r="40" spans="3:7" x14ac:dyDescent="0.25">
      <c r="D40" s="13"/>
      <c r="G40" s="7"/>
    </row>
    <row r="41" spans="3:7" x14ac:dyDescent="0.25">
      <c r="D41" s="13"/>
    </row>
    <row r="42" spans="3:7" x14ac:dyDescent="0.25">
      <c r="D42" s="13"/>
    </row>
    <row r="43" spans="3:7" x14ac:dyDescent="0.25">
      <c r="D43" s="13"/>
    </row>
    <row r="44" spans="3:7" x14ac:dyDescent="0.25">
      <c r="D44" s="13"/>
    </row>
    <row r="45" spans="3:7" x14ac:dyDescent="0.25">
      <c r="D45" s="13"/>
    </row>
    <row r="46" spans="3:7" x14ac:dyDescent="0.25">
      <c r="D46" s="13"/>
    </row>
    <row r="47" spans="3:7" x14ac:dyDescent="0.25">
      <c r="D47" s="13"/>
    </row>
    <row r="48" spans="3:7" x14ac:dyDescent="0.25">
      <c r="D48" s="13"/>
    </row>
    <row r="49" spans="4:4" x14ac:dyDescent="0.25">
      <c r="D49" s="13"/>
    </row>
    <row r="50" spans="4:4" x14ac:dyDescent="0.25">
      <c r="D50" s="13"/>
    </row>
    <row r="51" spans="4:4" x14ac:dyDescent="0.25">
      <c r="D51" s="13"/>
    </row>
    <row r="52" spans="4:4" x14ac:dyDescent="0.25">
      <c r="D52" s="13"/>
    </row>
    <row r="53" spans="4:4" x14ac:dyDescent="0.25">
      <c r="D53" s="13"/>
    </row>
    <row r="54" spans="4:4" x14ac:dyDescent="0.25">
      <c r="D54" s="1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458A-5C54-468A-932B-308E32ABC725}">
  <sheetPr codeName="Sheet9"/>
  <dimension ref="B1:H52"/>
  <sheetViews>
    <sheetView workbookViewId="0">
      <selection activeCell="F19" sqref="F19"/>
    </sheetView>
  </sheetViews>
  <sheetFormatPr defaultRowHeight="15" x14ac:dyDescent="0.25"/>
  <cols>
    <col min="1" max="1" width="3" style="1" customWidth="1"/>
    <col min="2" max="2" width="7.5703125" style="1" customWidth="1"/>
    <col min="3" max="3" width="9.7109375" style="1" customWidth="1"/>
    <col min="4" max="4" width="16.42578125" style="1" customWidth="1"/>
    <col min="5" max="6" width="15" style="1" customWidth="1"/>
    <col min="7" max="7" width="9.140625" style="1" customWidth="1"/>
    <col min="8" max="16384" width="9.140625" style="1"/>
  </cols>
  <sheetData>
    <row r="1" spans="2:8" ht="12" customHeight="1" x14ac:dyDescent="0.25">
      <c r="D1" s="17"/>
      <c r="E1" s="17"/>
      <c r="F1" s="17"/>
    </row>
    <row r="2" spans="2:8" x14ac:dyDescent="0.25">
      <c r="B2" s="1" t="s">
        <v>36</v>
      </c>
      <c r="C2" s="1" t="s">
        <v>40</v>
      </c>
      <c r="D2" s="1" t="s">
        <v>1</v>
      </c>
      <c r="H2" s="2" t="s">
        <v>11</v>
      </c>
    </row>
    <row r="3" spans="2:8" x14ac:dyDescent="0.25">
      <c r="D3" s="1" t="s">
        <v>2</v>
      </c>
      <c r="E3" s="1" t="s">
        <v>3</v>
      </c>
      <c r="F3" s="1" t="s">
        <v>4</v>
      </c>
      <c r="H3" s="3" t="s">
        <v>66</v>
      </c>
    </row>
    <row r="4" spans="2:8" x14ac:dyDescent="0.25">
      <c r="B4" s="1" t="s">
        <v>10</v>
      </c>
      <c r="C4" s="12">
        <v>0.2</v>
      </c>
      <c r="D4" s="5" t="str">
        <f>D$3&amp;"_"&amp;$C4*100&amp;"_z"&amp;"_S"&amp;"_A"</f>
        <v>P_20_z_S_A</v>
      </c>
      <c r="E4" s="5" t="str">
        <f t="shared" ref="E4:F4" si="0">E$3&amp;"_"&amp;$C4*100&amp;"_z"&amp;"_S"&amp;"_A"</f>
        <v>G_20_z_S_A</v>
      </c>
      <c r="F4" s="5" t="str">
        <f t="shared" si="0"/>
        <v>IWP_20_z_S_A</v>
      </c>
      <c r="H4" s="3" t="s">
        <v>46</v>
      </c>
    </row>
    <row r="5" spans="2:8" x14ac:dyDescent="0.25">
      <c r="C5" s="12">
        <v>0.4</v>
      </c>
      <c r="D5" s="5" t="str">
        <f t="shared" ref="D5:F7" si="1">D$3&amp;"_"&amp;$C5*100&amp;"_z"&amp;"_S"&amp;"_A"</f>
        <v>P_40_z_S_A</v>
      </c>
      <c r="E5" s="5" t="str">
        <f t="shared" si="1"/>
        <v>G_40_z_S_A</v>
      </c>
      <c r="F5" s="5" t="str">
        <f t="shared" si="1"/>
        <v>IWP_40_z_S_A</v>
      </c>
      <c r="H5" s="3" t="s">
        <v>47</v>
      </c>
    </row>
    <row r="6" spans="2:8" x14ac:dyDescent="0.25">
      <c r="C6" s="12">
        <v>0.6</v>
      </c>
      <c r="D6" s="5" t="str">
        <f t="shared" si="1"/>
        <v>P_60_z_S_A</v>
      </c>
      <c r="E6" s="5" t="str">
        <f t="shared" si="1"/>
        <v>G_60_z_S_A</v>
      </c>
      <c r="F6" s="5" t="str">
        <f t="shared" si="1"/>
        <v>IWP_60_z_S_A</v>
      </c>
      <c r="H6" s="3" t="s">
        <v>48</v>
      </c>
    </row>
    <row r="7" spans="2:8" x14ac:dyDescent="0.25">
      <c r="C7" s="12">
        <v>0.8</v>
      </c>
      <c r="D7" s="5" t="str">
        <f t="shared" si="1"/>
        <v>P_80_z_S_A</v>
      </c>
      <c r="E7" s="5" t="str">
        <f t="shared" si="1"/>
        <v>G_80_z_S_A</v>
      </c>
      <c r="F7" s="5" t="str">
        <f t="shared" si="1"/>
        <v>IWP_80_z_S_A</v>
      </c>
      <c r="H7" s="3" t="s">
        <v>12</v>
      </c>
    </row>
    <row r="8" spans="2:8" x14ac:dyDescent="0.25">
      <c r="H8" s="3" t="s">
        <v>55</v>
      </c>
    </row>
    <row r="9" spans="2:8" x14ac:dyDescent="0.25">
      <c r="B9" s="14" t="s">
        <v>45</v>
      </c>
      <c r="E9" s="5"/>
      <c r="F9" s="5"/>
      <c r="G9" s="5"/>
      <c r="H9" s="3" t="s">
        <v>13</v>
      </c>
    </row>
    <row r="10" spans="2:8" x14ac:dyDescent="0.25">
      <c r="C10" s="14"/>
      <c r="E10" s="5"/>
      <c r="F10" s="5"/>
      <c r="G10" s="5"/>
      <c r="H10" s="3" t="s">
        <v>18</v>
      </c>
    </row>
    <row r="11" spans="2:8" x14ac:dyDescent="0.25">
      <c r="B11" s="1" t="s">
        <v>36</v>
      </c>
      <c r="C11" s="1" t="s">
        <v>40</v>
      </c>
      <c r="D11" s="1" t="s">
        <v>28</v>
      </c>
      <c r="G11" s="5"/>
      <c r="H11" s="3" t="s">
        <v>19</v>
      </c>
    </row>
    <row r="12" spans="2:8" x14ac:dyDescent="0.25">
      <c r="D12" s="1" t="s">
        <v>2</v>
      </c>
      <c r="E12" s="1" t="s">
        <v>3</v>
      </c>
      <c r="F12" s="1" t="s">
        <v>4</v>
      </c>
      <c r="G12" s="5"/>
    </row>
    <row r="13" spans="2:8" x14ac:dyDescent="0.25">
      <c r="B13" s="1" t="s">
        <v>27</v>
      </c>
      <c r="C13" s="12">
        <v>0.2</v>
      </c>
      <c r="D13" s="5" t="str">
        <f>D$3&amp;"_"&amp;$C13*100&amp;"_z"&amp;"_C"&amp;"_A"</f>
        <v>P_20_z_C_A</v>
      </c>
      <c r="E13" s="5" t="str">
        <f t="shared" ref="E13:F16" si="2">E$3&amp;"_"&amp;$C13*100&amp;"_z"&amp;"_C"&amp;"_A"</f>
        <v>G_20_z_C_A</v>
      </c>
      <c r="F13" s="5" t="str">
        <f t="shared" si="2"/>
        <v>IWP_20_z_C_A</v>
      </c>
      <c r="G13" s="5"/>
    </row>
    <row r="14" spans="2:8" x14ac:dyDescent="0.25">
      <c r="C14" s="12">
        <v>0.4</v>
      </c>
      <c r="D14" s="5" t="str">
        <f t="shared" ref="D14:D16" si="3">D$3&amp;"_"&amp;$C14*100&amp;"_z"&amp;"_C"&amp;"_A"</f>
        <v>P_40_z_C_A</v>
      </c>
      <c r="E14" s="5" t="str">
        <f t="shared" si="2"/>
        <v>G_40_z_C_A</v>
      </c>
      <c r="F14" s="5" t="str">
        <f t="shared" si="2"/>
        <v>IWP_40_z_C_A</v>
      </c>
      <c r="G14" s="5"/>
      <c r="H14" s="2" t="s">
        <v>17</v>
      </c>
    </row>
    <row r="15" spans="2:8" x14ac:dyDescent="0.25">
      <c r="C15" s="12">
        <v>0.6</v>
      </c>
      <c r="D15" s="5" t="str">
        <f t="shared" si="3"/>
        <v>P_60_z_C_A</v>
      </c>
      <c r="E15" s="5" t="str">
        <f t="shared" si="2"/>
        <v>G_60_z_C_A</v>
      </c>
      <c r="F15" s="5" t="str">
        <f t="shared" si="2"/>
        <v>IWP_60_z_C_A</v>
      </c>
      <c r="G15" s="5"/>
      <c r="H15" s="3" t="s">
        <v>15</v>
      </c>
    </row>
    <row r="16" spans="2:8" x14ac:dyDescent="0.25">
      <c r="C16" s="12">
        <v>0.8</v>
      </c>
      <c r="D16" s="5" t="str">
        <f t="shared" si="3"/>
        <v>P_80_z_C_A</v>
      </c>
      <c r="E16" s="5" t="str">
        <f t="shared" si="2"/>
        <v>G_80_z_C_A</v>
      </c>
      <c r="F16" s="5" t="str">
        <f t="shared" si="2"/>
        <v>IWP_80_z_C_A</v>
      </c>
      <c r="G16" s="5"/>
      <c r="H16" s="3" t="s">
        <v>16</v>
      </c>
    </row>
    <row r="17" spans="2:8" x14ac:dyDescent="0.25">
      <c r="D17" s="17"/>
      <c r="E17" s="17"/>
      <c r="F17" s="17"/>
      <c r="G17" s="5"/>
      <c r="H17" s="3" t="s">
        <v>38</v>
      </c>
    </row>
    <row r="18" spans="2:8" x14ac:dyDescent="0.25">
      <c r="B18" s="14" t="s">
        <v>45</v>
      </c>
      <c r="E18" s="5"/>
      <c r="F18" s="5"/>
      <c r="G18" s="5"/>
    </row>
    <row r="19" spans="2:8" x14ac:dyDescent="0.25">
      <c r="C19" s="5"/>
      <c r="E19" s="5"/>
      <c r="F19" s="5"/>
      <c r="G19" s="5"/>
      <c r="H19" s="3"/>
    </row>
    <row r="20" spans="2:8" x14ac:dyDescent="0.25">
      <c r="C20" s="5"/>
      <c r="D20" s="13"/>
      <c r="E20" s="5"/>
      <c r="F20" s="5"/>
      <c r="G20" s="5"/>
      <c r="H20" s="3"/>
    </row>
    <row r="21" spans="2:8" x14ac:dyDescent="0.25">
      <c r="D21" s="13"/>
      <c r="E21" s="5"/>
      <c r="F21" s="5"/>
      <c r="G21" s="5"/>
      <c r="H21" s="3"/>
    </row>
    <row r="22" spans="2:8" x14ac:dyDescent="0.25">
      <c r="C22" s="5"/>
      <c r="D22" s="13"/>
      <c r="E22" s="5"/>
      <c r="F22" s="5"/>
      <c r="G22" s="5"/>
      <c r="H22" s="3"/>
    </row>
    <row r="23" spans="2:8" x14ac:dyDescent="0.25">
      <c r="D23" s="13"/>
      <c r="E23" s="5"/>
      <c r="F23" s="5"/>
      <c r="G23" s="5"/>
      <c r="H23" s="3"/>
    </row>
    <row r="24" spans="2:8" x14ac:dyDescent="0.25">
      <c r="C24" s="5"/>
      <c r="G24" s="5"/>
      <c r="H24" s="3"/>
    </row>
    <row r="25" spans="2:8" x14ac:dyDescent="0.25">
      <c r="C25" s="5"/>
      <c r="D25" s="13"/>
      <c r="E25" s="5"/>
      <c r="F25" s="5"/>
      <c r="G25" s="5"/>
      <c r="H25" s="3"/>
    </row>
    <row r="26" spans="2:8" x14ac:dyDescent="0.25">
      <c r="C26" s="5"/>
      <c r="D26" s="13"/>
      <c r="E26" s="5"/>
      <c r="F26" s="5"/>
      <c r="G26" s="5"/>
      <c r="H26" s="3"/>
    </row>
    <row r="27" spans="2:8" x14ac:dyDescent="0.25">
      <c r="C27" s="5"/>
      <c r="D27" s="13"/>
      <c r="E27" s="5"/>
      <c r="F27" s="5"/>
      <c r="G27" s="5"/>
      <c r="H27" s="3"/>
    </row>
    <row r="28" spans="2:8" x14ac:dyDescent="0.25">
      <c r="C28" s="5"/>
      <c r="D28" s="13"/>
      <c r="E28" s="5"/>
      <c r="F28" s="5"/>
      <c r="G28" s="5"/>
      <c r="H28" s="3"/>
    </row>
    <row r="29" spans="2:8" x14ac:dyDescent="0.25">
      <c r="C29" s="5"/>
      <c r="D29" s="13"/>
      <c r="E29" s="5"/>
      <c r="F29" s="5"/>
      <c r="G29" s="5"/>
      <c r="H29" s="3"/>
    </row>
    <row r="30" spans="2:8" x14ac:dyDescent="0.25">
      <c r="C30" s="5"/>
      <c r="D30" s="13"/>
      <c r="E30" s="5"/>
      <c r="F30" s="5"/>
      <c r="G30" s="5"/>
    </row>
    <row r="31" spans="2:8" x14ac:dyDescent="0.25">
      <c r="C31" s="5"/>
      <c r="D31" s="13"/>
      <c r="E31" s="5"/>
      <c r="F31" s="5"/>
      <c r="G31" s="5"/>
    </row>
    <row r="32" spans="2:8" x14ac:dyDescent="0.25">
      <c r="C32" s="5"/>
      <c r="D32" s="13"/>
      <c r="E32" s="5"/>
      <c r="F32" s="5"/>
      <c r="G32" s="5"/>
    </row>
    <row r="33" spans="3:7" x14ac:dyDescent="0.25">
      <c r="C33" s="5"/>
      <c r="D33" s="13"/>
      <c r="E33" s="5"/>
      <c r="F33" s="5"/>
      <c r="G33" s="5"/>
    </row>
    <row r="34" spans="3:7" x14ac:dyDescent="0.25">
      <c r="C34" s="5"/>
      <c r="D34" s="13"/>
      <c r="E34" s="5"/>
      <c r="F34" s="5"/>
      <c r="G34" s="5"/>
    </row>
    <row r="35" spans="3:7" x14ac:dyDescent="0.25">
      <c r="C35" s="5"/>
      <c r="D35" s="13"/>
      <c r="E35" s="5"/>
      <c r="F35" s="5"/>
      <c r="G35" s="5"/>
    </row>
    <row r="36" spans="3:7" x14ac:dyDescent="0.25">
      <c r="C36" s="5"/>
      <c r="D36" s="13"/>
      <c r="E36" s="5"/>
      <c r="F36" s="5"/>
      <c r="G36" s="5"/>
    </row>
    <row r="37" spans="3:7" x14ac:dyDescent="0.25">
      <c r="D37" s="13"/>
    </row>
    <row r="38" spans="3:7" x14ac:dyDescent="0.25">
      <c r="D38" s="13"/>
    </row>
    <row r="39" spans="3:7" x14ac:dyDescent="0.25">
      <c r="D39" s="13"/>
    </row>
    <row r="40" spans="3:7" x14ac:dyDescent="0.25">
      <c r="D40" s="13"/>
    </row>
    <row r="41" spans="3:7" x14ac:dyDescent="0.25">
      <c r="D41" s="13"/>
    </row>
    <row r="42" spans="3:7" x14ac:dyDescent="0.25">
      <c r="D42" s="13"/>
    </row>
    <row r="43" spans="3:7" x14ac:dyDescent="0.25">
      <c r="D43" s="13"/>
    </row>
    <row r="44" spans="3:7" x14ac:dyDescent="0.25">
      <c r="D44" s="13"/>
    </row>
    <row r="45" spans="3:7" x14ac:dyDescent="0.25">
      <c r="D45" s="13"/>
    </row>
    <row r="46" spans="3:7" x14ac:dyDescent="0.25">
      <c r="D46" s="13"/>
    </row>
    <row r="47" spans="3:7" x14ac:dyDescent="0.25">
      <c r="D47" s="13"/>
    </row>
    <row r="48" spans="3:7" x14ac:dyDescent="0.25">
      <c r="D48" s="13"/>
    </row>
    <row r="49" spans="4:4" x14ac:dyDescent="0.25">
      <c r="D49" s="13"/>
    </row>
    <row r="50" spans="4:4" x14ac:dyDescent="0.25">
      <c r="D50" s="13"/>
    </row>
    <row r="51" spans="4:4" x14ac:dyDescent="0.25">
      <c r="D51" s="13"/>
    </row>
    <row r="52" spans="4:4" x14ac:dyDescent="0.25">
      <c r="D52" s="1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578BF-9CCC-4907-B605-BA7773A658E8}">
  <sheetPr codeName="Sheet10"/>
  <dimension ref="B1:H52"/>
  <sheetViews>
    <sheetView workbookViewId="0">
      <selection activeCell="J21" sqref="J21"/>
    </sheetView>
  </sheetViews>
  <sheetFormatPr defaultRowHeight="15" x14ac:dyDescent="0.25"/>
  <cols>
    <col min="1" max="1" width="3" style="1" customWidth="1"/>
    <col min="2" max="2" width="7.5703125" style="1" customWidth="1"/>
    <col min="3" max="3" width="9.7109375" style="1" customWidth="1"/>
    <col min="4" max="4" width="16.42578125" style="1" customWidth="1"/>
    <col min="5" max="6" width="15" style="1" customWidth="1"/>
    <col min="7" max="7" width="9.140625" style="1" customWidth="1"/>
    <col min="8" max="16384" width="9.140625" style="1"/>
  </cols>
  <sheetData>
    <row r="1" spans="2:8" ht="12" customHeight="1" x14ac:dyDescent="0.25">
      <c r="D1" s="17"/>
      <c r="E1" s="17"/>
      <c r="F1" s="17"/>
    </row>
    <row r="2" spans="2:8" x14ac:dyDescent="0.25">
      <c r="B2" s="1" t="s">
        <v>36</v>
      </c>
      <c r="C2" s="1" t="s">
        <v>40</v>
      </c>
      <c r="D2" s="1" t="s">
        <v>1</v>
      </c>
      <c r="H2" s="2" t="s">
        <v>11</v>
      </c>
    </row>
    <row r="3" spans="2:8" x14ac:dyDescent="0.25">
      <c r="D3" s="1" t="s">
        <v>2</v>
      </c>
      <c r="E3" s="1" t="s">
        <v>3</v>
      </c>
      <c r="F3" s="1" t="s">
        <v>4</v>
      </c>
      <c r="H3" s="3" t="s">
        <v>66</v>
      </c>
    </row>
    <row r="4" spans="2:8" x14ac:dyDescent="0.25">
      <c r="B4" s="1" t="s">
        <v>10</v>
      </c>
      <c r="C4" s="12">
        <v>0.2</v>
      </c>
      <c r="D4" s="5" t="str">
        <f>D$3&amp;"_"&amp;$C4*100&amp;"_z"&amp;"_S"&amp;"_B"</f>
        <v>P_20_z_S_B</v>
      </c>
      <c r="E4" s="5" t="str">
        <f t="shared" ref="E4:F4" si="0">E$3&amp;"_"&amp;$C4*100&amp;"_z"&amp;"_S"&amp;"_B"</f>
        <v>G_20_z_S_B</v>
      </c>
      <c r="F4" s="5" t="str">
        <f t="shared" si="0"/>
        <v>IWP_20_z_S_B</v>
      </c>
      <c r="H4" s="3" t="s">
        <v>46</v>
      </c>
    </row>
    <row r="5" spans="2:8" x14ac:dyDescent="0.25">
      <c r="C5" s="12">
        <v>0.4</v>
      </c>
      <c r="D5" s="5" t="str">
        <f t="shared" ref="D5:F7" si="1">D$3&amp;"_"&amp;$C5*100&amp;"_z"&amp;"_S"&amp;"_B"</f>
        <v>P_40_z_S_B</v>
      </c>
      <c r="E5" s="5" t="str">
        <f t="shared" si="1"/>
        <v>G_40_z_S_B</v>
      </c>
      <c r="F5" s="5" t="str">
        <f t="shared" si="1"/>
        <v>IWP_40_z_S_B</v>
      </c>
      <c r="H5" s="3" t="s">
        <v>47</v>
      </c>
    </row>
    <row r="6" spans="2:8" x14ac:dyDescent="0.25">
      <c r="C6" s="12">
        <v>0.6</v>
      </c>
      <c r="D6" s="5" t="str">
        <f t="shared" si="1"/>
        <v>P_60_z_S_B</v>
      </c>
      <c r="E6" s="5" t="str">
        <f t="shared" si="1"/>
        <v>G_60_z_S_B</v>
      </c>
      <c r="F6" s="5" t="str">
        <f t="shared" si="1"/>
        <v>IWP_60_z_S_B</v>
      </c>
      <c r="H6" s="3" t="s">
        <v>48</v>
      </c>
    </row>
    <row r="7" spans="2:8" x14ac:dyDescent="0.25">
      <c r="C7" s="12">
        <v>0.8</v>
      </c>
      <c r="D7" s="5" t="str">
        <f t="shared" si="1"/>
        <v>P_80_z_S_B</v>
      </c>
      <c r="E7" s="5" t="str">
        <f t="shared" si="1"/>
        <v>G_80_z_S_B</v>
      </c>
      <c r="F7" s="5" t="str">
        <f t="shared" si="1"/>
        <v>IWP_80_z_S_B</v>
      </c>
      <c r="H7" s="3" t="s">
        <v>12</v>
      </c>
    </row>
    <row r="8" spans="2:8" x14ac:dyDescent="0.25">
      <c r="H8" s="3" t="s">
        <v>55</v>
      </c>
    </row>
    <row r="9" spans="2:8" x14ac:dyDescent="0.25">
      <c r="B9" s="14" t="s">
        <v>45</v>
      </c>
      <c r="E9" s="5"/>
      <c r="F9" s="5"/>
      <c r="G9" s="5"/>
      <c r="H9" s="3" t="s">
        <v>13</v>
      </c>
    </row>
    <row r="10" spans="2:8" x14ac:dyDescent="0.25">
      <c r="C10" s="14"/>
      <c r="E10" s="5"/>
      <c r="F10" s="5"/>
      <c r="G10" s="5"/>
      <c r="H10" s="3" t="s">
        <v>18</v>
      </c>
    </row>
    <row r="11" spans="2:8" x14ac:dyDescent="0.25">
      <c r="B11" s="1" t="s">
        <v>36</v>
      </c>
      <c r="C11" s="1" t="s">
        <v>40</v>
      </c>
      <c r="D11" s="1" t="s">
        <v>28</v>
      </c>
      <c r="G11" s="5"/>
      <c r="H11" s="3" t="s">
        <v>19</v>
      </c>
    </row>
    <row r="12" spans="2:8" x14ac:dyDescent="0.25">
      <c r="D12" s="1" t="s">
        <v>2</v>
      </c>
      <c r="E12" s="1" t="s">
        <v>3</v>
      </c>
      <c r="F12" s="1" t="s">
        <v>4</v>
      </c>
      <c r="G12" s="5"/>
    </row>
    <row r="13" spans="2:8" x14ac:dyDescent="0.25">
      <c r="B13" s="1" t="s">
        <v>27</v>
      </c>
      <c r="C13" s="12">
        <v>0.2</v>
      </c>
      <c r="D13" s="5" t="str">
        <f>D$3&amp;"_"&amp;$C13*100&amp;"_z"&amp;"_C"&amp;"_B"</f>
        <v>P_20_z_C_B</v>
      </c>
      <c r="E13" s="5" t="str">
        <f t="shared" ref="E13:F16" si="2">E$3&amp;"_"&amp;$C13*100&amp;"_z"&amp;"_C"&amp;"_B"</f>
        <v>G_20_z_C_B</v>
      </c>
      <c r="F13" s="5" t="str">
        <f t="shared" si="2"/>
        <v>IWP_20_z_C_B</v>
      </c>
      <c r="G13" s="5"/>
    </row>
    <row r="14" spans="2:8" x14ac:dyDescent="0.25">
      <c r="C14" s="12">
        <v>0.4</v>
      </c>
      <c r="D14" s="5" t="str">
        <f t="shared" ref="D14:D16" si="3">D$3&amp;"_"&amp;$C14*100&amp;"_z"&amp;"_C"&amp;"_B"</f>
        <v>P_40_z_C_B</v>
      </c>
      <c r="E14" s="5" t="str">
        <f t="shared" si="2"/>
        <v>G_40_z_C_B</v>
      </c>
      <c r="F14" s="5" t="str">
        <f t="shared" si="2"/>
        <v>IWP_40_z_C_B</v>
      </c>
      <c r="G14" s="5"/>
      <c r="H14" s="2" t="s">
        <v>17</v>
      </c>
    </row>
    <row r="15" spans="2:8" x14ac:dyDescent="0.25">
      <c r="C15" s="12">
        <v>0.6</v>
      </c>
      <c r="D15" s="5" t="str">
        <f t="shared" si="3"/>
        <v>P_60_z_C_B</v>
      </c>
      <c r="E15" s="5" t="str">
        <f t="shared" si="2"/>
        <v>G_60_z_C_B</v>
      </c>
      <c r="F15" s="5" t="str">
        <f t="shared" si="2"/>
        <v>IWP_60_z_C_B</v>
      </c>
      <c r="G15" s="5"/>
      <c r="H15" s="3" t="s">
        <v>15</v>
      </c>
    </row>
    <row r="16" spans="2:8" x14ac:dyDescent="0.25">
      <c r="C16" s="12">
        <v>0.8</v>
      </c>
      <c r="D16" s="5" t="str">
        <f t="shared" si="3"/>
        <v>P_80_z_C_B</v>
      </c>
      <c r="E16" s="5" t="str">
        <f t="shared" si="2"/>
        <v>G_80_z_C_B</v>
      </c>
      <c r="F16" s="5" t="str">
        <f t="shared" si="2"/>
        <v>IWP_80_z_C_B</v>
      </c>
      <c r="G16" s="5"/>
      <c r="H16" s="3" t="s">
        <v>16</v>
      </c>
    </row>
    <row r="17" spans="2:8" x14ac:dyDescent="0.25">
      <c r="D17" s="17"/>
      <c r="E17" s="17"/>
      <c r="F17" s="17"/>
      <c r="G17" s="5"/>
      <c r="H17" s="3" t="s">
        <v>38</v>
      </c>
    </row>
    <row r="18" spans="2:8" x14ac:dyDescent="0.25">
      <c r="B18" s="14" t="s">
        <v>45</v>
      </c>
      <c r="E18" s="5"/>
      <c r="F18" s="5"/>
      <c r="G18" s="5"/>
    </row>
    <row r="19" spans="2:8" x14ac:dyDescent="0.25">
      <c r="C19" s="5"/>
      <c r="E19" s="5"/>
      <c r="F19" s="5"/>
      <c r="G19" s="5"/>
      <c r="H19" s="3"/>
    </row>
    <row r="20" spans="2:8" x14ac:dyDescent="0.25">
      <c r="C20" s="5"/>
      <c r="D20" s="13"/>
      <c r="E20" s="5"/>
      <c r="F20" s="5"/>
      <c r="G20" s="5"/>
      <c r="H20" s="3"/>
    </row>
    <row r="21" spans="2:8" x14ac:dyDescent="0.25">
      <c r="D21" s="13"/>
      <c r="E21" s="5"/>
      <c r="F21" s="5"/>
      <c r="G21" s="5"/>
      <c r="H21" s="3"/>
    </row>
    <row r="22" spans="2:8" x14ac:dyDescent="0.25">
      <c r="C22" s="5"/>
      <c r="D22" s="13"/>
      <c r="E22" s="5"/>
      <c r="F22" s="5"/>
      <c r="G22" s="5"/>
      <c r="H22" s="3"/>
    </row>
    <row r="23" spans="2:8" x14ac:dyDescent="0.25">
      <c r="D23" s="13"/>
      <c r="E23" s="5"/>
      <c r="F23" s="5"/>
      <c r="G23" s="5"/>
      <c r="H23" s="3"/>
    </row>
    <row r="24" spans="2:8" x14ac:dyDescent="0.25">
      <c r="C24" s="5"/>
      <c r="G24" s="5"/>
      <c r="H24" s="3"/>
    </row>
    <row r="25" spans="2:8" x14ac:dyDescent="0.25">
      <c r="C25" s="5"/>
      <c r="D25" s="13"/>
      <c r="E25" s="5"/>
      <c r="F25" s="5"/>
      <c r="G25" s="5"/>
      <c r="H25" s="3"/>
    </row>
    <row r="26" spans="2:8" x14ac:dyDescent="0.25">
      <c r="C26" s="5"/>
      <c r="D26" s="13"/>
      <c r="E26" s="5"/>
      <c r="F26" s="5"/>
      <c r="G26" s="5"/>
      <c r="H26" s="3"/>
    </row>
    <row r="27" spans="2:8" x14ac:dyDescent="0.25">
      <c r="C27" s="5"/>
      <c r="D27" s="13"/>
      <c r="E27" s="5"/>
      <c r="F27" s="5"/>
      <c r="G27" s="5"/>
      <c r="H27" s="3"/>
    </row>
    <row r="28" spans="2:8" x14ac:dyDescent="0.25">
      <c r="C28" s="5"/>
      <c r="D28" s="13"/>
      <c r="E28" s="5"/>
      <c r="F28" s="5"/>
      <c r="G28" s="5"/>
      <c r="H28" s="3"/>
    </row>
    <row r="29" spans="2:8" x14ac:dyDescent="0.25">
      <c r="C29" s="5"/>
      <c r="D29" s="13"/>
      <c r="E29" s="5"/>
      <c r="F29" s="5"/>
      <c r="G29" s="5"/>
      <c r="H29" s="3"/>
    </row>
    <row r="30" spans="2:8" x14ac:dyDescent="0.25">
      <c r="C30" s="5"/>
      <c r="D30" s="13"/>
      <c r="E30" s="5"/>
      <c r="F30" s="5"/>
      <c r="G30" s="5"/>
    </row>
    <row r="31" spans="2:8" x14ac:dyDescent="0.25">
      <c r="C31" s="5"/>
      <c r="D31" s="13"/>
      <c r="E31" s="5"/>
      <c r="F31" s="5"/>
      <c r="G31" s="5"/>
    </row>
    <row r="32" spans="2:8" x14ac:dyDescent="0.25">
      <c r="C32" s="5"/>
      <c r="D32" s="13"/>
      <c r="E32" s="5"/>
      <c r="F32" s="5"/>
      <c r="G32" s="5"/>
    </row>
    <row r="33" spans="3:7" x14ac:dyDescent="0.25">
      <c r="C33" s="5"/>
      <c r="D33" s="13"/>
      <c r="E33" s="5"/>
      <c r="F33" s="5"/>
      <c r="G33" s="5"/>
    </row>
    <row r="34" spans="3:7" x14ac:dyDescent="0.25">
      <c r="C34" s="5"/>
      <c r="D34" s="13"/>
      <c r="E34" s="5"/>
      <c r="F34" s="5"/>
      <c r="G34" s="5"/>
    </row>
    <row r="35" spans="3:7" x14ac:dyDescent="0.25">
      <c r="C35" s="5"/>
      <c r="D35" s="13"/>
      <c r="E35" s="5"/>
      <c r="F35" s="5"/>
      <c r="G35" s="5"/>
    </row>
    <row r="36" spans="3:7" x14ac:dyDescent="0.25">
      <c r="C36" s="5"/>
      <c r="D36" s="13"/>
      <c r="E36" s="5"/>
      <c r="F36" s="5"/>
      <c r="G36" s="5"/>
    </row>
    <row r="37" spans="3:7" x14ac:dyDescent="0.25">
      <c r="D37" s="13"/>
    </row>
    <row r="38" spans="3:7" x14ac:dyDescent="0.25">
      <c r="D38" s="13"/>
    </row>
    <row r="39" spans="3:7" x14ac:dyDescent="0.25">
      <c r="D39" s="13"/>
    </row>
    <row r="40" spans="3:7" x14ac:dyDescent="0.25">
      <c r="D40" s="13"/>
    </row>
    <row r="41" spans="3:7" x14ac:dyDescent="0.25">
      <c r="D41" s="13"/>
    </row>
    <row r="42" spans="3:7" x14ac:dyDescent="0.25">
      <c r="D42" s="13"/>
    </row>
    <row r="43" spans="3:7" x14ac:dyDescent="0.25">
      <c r="D43" s="13"/>
    </row>
    <row r="44" spans="3:7" x14ac:dyDescent="0.25">
      <c r="D44" s="13"/>
    </row>
    <row r="45" spans="3:7" x14ac:dyDescent="0.25">
      <c r="D45" s="13"/>
    </row>
    <row r="46" spans="3:7" x14ac:dyDescent="0.25">
      <c r="D46" s="13"/>
    </row>
    <row r="47" spans="3:7" x14ac:dyDescent="0.25">
      <c r="D47" s="13"/>
    </row>
    <row r="48" spans="3:7" x14ac:dyDescent="0.25">
      <c r="D48" s="13"/>
    </row>
    <row r="49" spans="4:4" x14ac:dyDescent="0.25">
      <c r="D49" s="13"/>
    </row>
    <row r="50" spans="4:4" x14ac:dyDescent="0.25">
      <c r="D50" s="13"/>
    </row>
    <row r="51" spans="4:4" x14ac:dyDescent="0.25">
      <c r="D51" s="13"/>
    </row>
    <row r="52" spans="4:4" x14ac:dyDescent="0.25">
      <c r="D52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M33"/>
  <sheetViews>
    <sheetView workbookViewId="0">
      <selection activeCell="E19" sqref="E19:K19"/>
    </sheetView>
  </sheetViews>
  <sheetFormatPr defaultRowHeight="15" x14ac:dyDescent="0.25"/>
  <cols>
    <col min="1" max="1" width="3" style="1" customWidth="1"/>
    <col min="2" max="2" width="9.140625" style="1"/>
    <col min="3" max="3" width="8.28515625" style="1" customWidth="1"/>
    <col min="4" max="4" width="12" style="1" customWidth="1"/>
    <col min="5" max="11" width="9.42578125" style="1" customWidth="1"/>
    <col min="12" max="12" width="8.7109375" style="1" customWidth="1"/>
    <col min="13" max="16384" width="9.140625" style="1"/>
  </cols>
  <sheetData>
    <row r="1" spans="2:13" ht="12" customHeight="1" x14ac:dyDescent="0.25"/>
    <row r="2" spans="2:13" x14ac:dyDescent="0.25">
      <c r="B2" s="1" t="s">
        <v>0</v>
      </c>
      <c r="C2" s="1" t="s">
        <v>1</v>
      </c>
      <c r="E2" s="1" t="s">
        <v>5</v>
      </c>
      <c r="H2" s="1" t="s">
        <v>22</v>
      </c>
      <c r="K2" s="1" t="s">
        <v>7</v>
      </c>
      <c r="M2" s="2" t="s">
        <v>11</v>
      </c>
    </row>
    <row r="3" spans="2:13" x14ac:dyDescent="0.25">
      <c r="D3" s="1" t="s">
        <v>21</v>
      </c>
      <c r="E3" s="1">
        <v>0.75</v>
      </c>
      <c r="F3" s="1">
        <v>0.85</v>
      </c>
      <c r="G3" s="1">
        <v>0.95</v>
      </c>
      <c r="H3" s="1">
        <v>0.75</v>
      </c>
      <c r="I3" s="1">
        <v>0.85</v>
      </c>
      <c r="J3" s="1">
        <v>0.95</v>
      </c>
      <c r="M3" s="3" t="s">
        <v>9</v>
      </c>
    </row>
    <row r="4" spans="2:13" x14ac:dyDescent="0.25">
      <c r="B4" s="1">
        <v>0.01</v>
      </c>
      <c r="C4" s="1" t="s">
        <v>2</v>
      </c>
      <c r="D4" s="1" t="s">
        <v>25</v>
      </c>
      <c r="E4" s="4">
        <v>2.0097593200000001</v>
      </c>
      <c r="F4" s="4">
        <v>2.4692099199999999</v>
      </c>
      <c r="G4" s="4">
        <v>3.41991253</v>
      </c>
      <c r="H4" s="4">
        <v>1.29578408</v>
      </c>
      <c r="I4" s="4">
        <v>1.01228037</v>
      </c>
      <c r="J4" s="4">
        <v>0.89196326699999995</v>
      </c>
      <c r="K4" s="4">
        <v>2.6791151499999999</v>
      </c>
      <c r="L4" s="4"/>
      <c r="M4" s="3" t="s">
        <v>8</v>
      </c>
    </row>
    <row r="5" spans="2:13" x14ac:dyDescent="0.25">
      <c r="D5" s="10" t="s">
        <v>23</v>
      </c>
      <c r="E5" s="9">
        <v>2.2201308700000002</v>
      </c>
      <c r="F5" s="9">
        <v>2.9953132299999998</v>
      </c>
      <c r="G5" s="9">
        <v>4.3760620499999998</v>
      </c>
      <c r="H5" s="9">
        <v>1.30067936</v>
      </c>
      <c r="I5" s="9">
        <v>1.0148817800000001</v>
      </c>
      <c r="J5" s="9">
        <v>0.89377991199999995</v>
      </c>
      <c r="K5" s="9">
        <v>2.6800766899999999</v>
      </c>
      <c r="L5" s="4"/>
      <c r="M5" s="3" t="s">
        <v>12</v>
      </c>
    </row>
    <row r="6" spans="2:13" x14ac:dyDescent="0.25">
      <c r="D6" s="10" t="s">
        <v>24</v>
      </c>
      <c r="E6" s="9">
        <v>2.0095000000000001</v>
      </c>
      <c r="F6" s="4"/>
      <c r="G6" s="4"/>
      <c r="H6" s="9">
        <v>1.3008</v>
      </c>
      <c r="I6" s="4"/>
      <c r="J6" s="4"/>
      <c r="K6" s="4"/>
      <c r="L6" s="4"/>
      <c r="M6" s="3" t="s">
        <v>10</v>
      </c>
    </row>
    <row r="7" spans="2:13" x14ac:dyDescent="0.25">
      <c r="C7" s="1" t="s">
        <v>3</v>
      </c>
      <c r="D7" s="1" t="s">
        <v>25</v>
      </c>
      <c r="E7" s="4">
        <v>2.09234118</v>
      </c>
      <c r="F7" s="4">
        <v>2.7532297200000002</v>
      </c>
      <c r="G7" s="4">
        <v>4.0318929299999997</v>
      </c>
      <c r="H7" s="4">
        <v>1.3940919000000001</v>
      </c>
      <c r="I7" s="4">
        <v>1.0857130800000001</v>
      </c>
      <c r="J7" s="4">
        <v>0.95199028600000002</v>
      </c>
      <c r="K7" s="4">
        <v>2.9090878099999999</v>
      </c>
      <c r="L7" s="4"/>
      <c r="M7" s="3" t="s">
        <v>13</v>
      </c>
    </row>
    <row r="8" spans="2:13" x14ac:dyDescent="0.25">
      <c r="D8" s="10" t="s">
        <v>23</v>
      </c>
      <c r="E8" s="9">
        <v>2.2971221399999999</v>
      </c>
      <c r="F8" s="9">
        <v>3.3272618</v>
      </c>
      <c r="G8" s="9">
        <v>5.0842574899999997</v>
      </c>
      <c r="H8" s="9">
        <v>1.3986240299999999</v>
      </c>
      <c r="I8" s="9">
        <v>1.08816701</v>
      </c>
      <c r="J8" s="9">
        <v>0.95379370900000005</v>
      </c>
      <c r="K8" s="9">
        <v>2.9100837199999998</v>
      </c>
      <c r="L8" s="4"/>
      <c r="M8" s="3" t="s">
        <v>18</v>
      </c>
    </row>
    <row r="9" spans="2:13" x14ac:dyDescent="0.25">
      <c r="D9" s="10" t="s">
        <v>24</v>
      </c>
      <c r="E9" s="9">
        <v>2.0918999999999999</v>
      </c>
      <c r="F9" s="4"/>
      <c r="G9" s="4"/>
      <c r="H9" s="9">
        <v>1.3992</v>
      </c>
      <c r="I9" s="4"/>
      <c r="J9" s="4"/>
      <c r="K9" s="4"/>
      <c r="L9" s="4"/>
      <c r="M9" s="3" t="s">
        <v>19</v>
      </c>
    </row>
    <row r="10" spans="2:13" x14ac:dyDescent="0.25">
      <c r="C10" s="1" t="s">
        <v>4</v>
      </c>
      <c r="D10" s="1" t="s">
        <v>25</v>
      </c>
      <c r="E10" s="4">
        <v>1.9436959300000001</v>
      </c>
      <c r="F10" s="4">
        <v>2.48891222</v>
      </c>
      <c r="G10" s="4">
        <v>3.5322537600000001</v>
      </c>
      <c r="H10" s="4">
        <v>1.3019783199999999</v>
      </c>
      <c r="I10" s="4">
        <v>1.0233027100000001</v>
      </c>
      <c r="J10" s="4">
        <v>0.90221480499999995</v>
      </c>
      <c r="K10" s="4">
        <v>2.6950015899999999</v>
      </c>
      <c r="L10" s="4"/>
    </row>
    <row r="11" spans="2:13" x14ac:dyDescent="0.25">
      <c r="D11" s="10" t="s">
        <v>23</v>
      </c>
      <c r="E11" s="9">
        <v>2.0396996600000001</v>
      </c>
      <c r="F11" s="9">
        <v>2.75624533</v>
      </c>
      <c r="G11" s="9">
        <v>4.09062664</v>
      </c>
      <c r="H11" s="9">
        <v>1.3026039700000001</v>
      </c>
      <c r="I11" s="9">
        <v>1.02385039</v>
      </c>
      <c r="J11" s="9">
        <v>0.90289566200000004</v>
      </c>
      <c r="K11" s="9">
        <v>2.6955690300000001</v>
      </c>
      <c r="L11" s="4"/>
    </row>
    <row r="12" spans="2:13" x14ac:dyDescent="0.25">
      <c r="D12" s="10" t="s">
        <v>24</v>
      </c>
      <c r="E12" s="9">
        <v>1.9430000000000001</v>
      </c>
      <c r="F12" s="4"/>
      <c r="G12" s="4"/>
      <c r="H12" s="9">
        <v>1.3063</v>
      </c>
      <c r="I12" s="4"/>
      <c r="J12" s="4"/>
      <c r="K12" s="4"/>
      <c r="L12" s="4"/>
      <c r="M12" s="2" t="s">
        <v>17</v>
      </c>
    </row>
    <row r="13" spans="2:13" x14ac:dyDescent="0.25">
      <c r="B13" s="1">
        <v>0.1</v>
      </c>
      <c r="C13" s="1" t="s">
        <v>2</v>
      </c>
      <c r="D13" s="1" t="s">
        <v>25</v>
      </c>
      <c r="E13" s="4">
        <v>2.1315692899999998</v>
      </c>
      <c r="F13" s="4">
        <v>2.5838706899999999</v>
      </c>
      <c r="G13" s="4">
        <v>3.5210148100000001</v>
      </c>
      <c r="H13" s="4">
        <v>1.4251472599999999</v>
      </c>
      <c r="I13" s="4">
        <v>1.1749219099999999</v>
      </c>
      <c r="J13" s="4">
        <v>1.0820791199999999</v>
      </c>
      <c r="K13" s="4">
        <v>2.79249569</v>
      </c>
      <c r="L13" s="4"/>
      <c r="M13" s="3" t="s">
        <v>15</v>
      </c>
    </row>
    <row r="14" spans="2:13" x14ac:dyDescent="0.25">
      <c r="D14" s="10" t="s">
        <v>23</v>
      </c>
      <c r="E14" s="9">
        <v>2.3359210799999999</v>
      </c>
      <c r="F14" s="9">
        <v>3.10429164</v>
      </c>
      <c r="G14" s="9">
        <v>4.4689136500000002</v>
      </c>
      <c r="H14" s="9">
        <v>1.42260805</v>
      </c>
      <c r="I14" s="9">
        <v>1.18014281</v>
      </c>
      <c r="J14" s="9">
        <v>1.1019012500000001</v>
      </c>
      <c r="K14" s="9">
        <v>2.7814495300000002</v>
      </c>
      <c r="L14" s="4"/>
      <c r="M14" s="3" t="s">
        <v>16</v>
      </c>
    </row>
    <row r="15" spans="2:13" x14ac:dyDescent="0.25">
      <c r="D15" s="10" t="s">
        <v>24</v>
      </c>
      <c r="E15" s="9">
        <v>2.1103000000000001</v>
      </c>
      <c r="F15" s="4"/>
      <c r="G15" s="4"/>
      <c r="H15" s="15">
        <v>1.3978999999999999</v>
      </c>
      <c r="I15" s="4"/>
      <c r="J15" s="4"/>
      <c r="K15" s="4"/>
      <c r="L15" s="4"/>
      <c r="M15" s="3" t="s">
        <v>38</v>
      </c>
    </row>
    <row r="16" spans="2:13" x14ac:dyDescent="0.25">
      <c r="C16" s="1" t="s">
        <v>3</v>
      </c>
      <c r="D16" s="1" t="s">
        <v>25</v>
      </c>
      <c r="E16" s="4">
        <v>2.25967012</v>
      </c>
      <c r="F16" s="4">
        <v>2.90537942</v>
      </c>
      <c r="G16" s="4">
        <v>4.1590582300000003</v>
      </c>
      <c r="H16" s="4">
        <v>1.5783633100000001</v>
      </c>
      <c r="I16" s="4">
        <v>1.3259803699999999</v>
      </c>
      <c r="J16" s="4">
        <v>1.21956742</v>
      </c>
      <c r="K16" s="4">
        <v>3.0566098899999998</v>
      </c>
      <c r="L16" s="4"/>
    </row>
    <row r="17" spans="3:12" x14ac:dyDescent="0.25">
      <c r="D17" s="10" t="s">
        <v>23</v>
      </c>
      <c r="E17" s="9">
        <v>2.4596537999999999</v>
      </c>
      <c r="F17" s="9">
        <v>3.4751790200000001</v>
      </c>
      <c r="G17" s="9">
        <v>5.2033961499999997</v>
      </c>
      <c r="H17" s="9">
        <v>1.5760522299999999</v>
      </c>
      <c r="I17" s="9">
        <v>1.3412971199999999</v>
      </c>
      <c r="J17" s="9">
        <v>1.25929212</v>
      </c>
      <c r="K17" s="9">
        <v>3.0453398200000001</v>
      </c>
      <c r="L17" s="4"/>
    </row>
    <row r="18" spans="3:12" x14ac:dyDescent="0.25">
      <c r="D18" s="10" t="s">
        <v>24</v>
      </c>
      <c r="E18" s="9">
        <v>2.2160000000000002</v>
      </c>
      <c r="F18" s="4"/>
      <c r="G18" s="4"/>
      <c r="H18" s="15">
        <v>1.5128999999999999</v>
      </c>
      <c r="I18" s="4"/>
      <c r="J18" s="4"/>
      <c r="K18" s="4"/>
      <c r="L18" s="4"/>
    </row>
    <row r="19" spans="3:12" x14ac:dyDescent="0.25">
      <c r="C19" s="1" t="s">
        <v>4</v>
      </c>
      <c r="D19" s="1" t="s">
        <v>25</v>
      </c>
      <c r="E19" s="4">
        <v>2.1195058599999999</v>
      </c>
      <c r="F19" s="4">
        <v>2.6482329500000001</v>
      </c>
      <c r="G19" s="4">
        <v>3.6674325200000002</v>
      </c>
      <c r="H19" s="4">
        <v>1.4929194299999999</v>
      </c>
      <c r="I19" s="4">
        <v>1.2630744</v>
      </c>
      <c r="J19" s="4">
        <v>1.17237327</v>
      </c>
      <c r="K19" s="4">
        <v>2.8557957599999999</v>
      </c>
      <c r="L19" s="4"/>
    </row>
    <row r="20" spans="3:12" x14ac:dyDescent="0.25">
      <c r="D20" s="10" t="s">
        <v>23</v>
      </c>
      <c r="E20" s="9">
        <v>2.21264233</v>
      </c>
      <c r="F20" s="9">
        <v>2.9142835699999998</v>
      </c>
      <c r="G20" s="9">
        <v>4.22149456</v>
      </c>
      <c r="H20" s="9">
        <v>1.48809123</v>
      </c>
      <c r="I20" s="9">
        <v>1.27501014</v>
      </c>
      <c r="J20" s="9">
        <v>1.2083855800000001</v>
      </c>
      <c r="K20" s="9">
        <v>2.84724764</v>
      </c>
      <c r="L20" s="4"/>
    </row>
    <row r="21" spans="3:12" x14ac:dyDescent="0.25">
      <c r="D21" s="10" t="s">
        <v>24</v>
      </c>
      <c r="E21" s="9">
        <v>2.0566</v>
      </c>
      <c r="F21" s="4"/>
      <c r="G21" s="4"/>
      <c r="H21" s="15">
        <v>1.4092</v>
      </c>
      <c r="I21" s="4"/>
      <c r="J21" s="4"/>
      <c r="K21" s="4"/>
      <c r="L21" s="4"/>
    </row>
    <row r="22" spans="3:12" x14ac:dyDescent="0.25">
      <c r="E22" s="4"/>
      <c r="F22" s="4"/>
      <c r="G22" s="4"/>
      <c r="H22" s="4"/>
      <c r="I22" s="4"/>
      <c r="J22" s="4"/>
      <c r="K22" s="4"/>
    </row>
    <row r="23" spans="3:12" x14ac:dyDescent="0.25">
      <c r="E23" s="4"/>
      <c r="F23" s="4"/>
      <c r="G23" s="4"/>
      <c r="H23" s="4"/>
      <c r="I23" s="4"/>
      <c r="J23" s="4"/>
      <c r="K23" s="4"/>
      <c r="L23" s="4"/>
    </row>
    <row r="24" spans="3:12" x14ac:dyDescent="0.25">
      <c r="E24" s="4"/>
      <c r="F24" s="4"/>
      <c r="G24" s="4"/>
      <c r="H24" s="4"/>
      <c r="I24" s="4"/>
      <c r="J24" s="4"/>
      <c r="K24" s="4"/>
      <c r="L24" s="4"/>
    </row>
    <row r="25" spans="3:12" x14ac:dyDescent="0.25">
      <c r="E25" s="4"/>
      <c r="F25" s="4"/>
      <c r="G25" s="4"/>
      <c r="H25" s="4"/>
      <c r="I25" s="4"/>
      <c r="J25" s="4"/>
      <c r="K25" s="4"/>
      <c r="L25" s="4"/>
    </row>
    <row r="26" spans="3:12" x14ac:dyDescent="0.25">
      <c r="E26" s="4"/>
      <c r="F26" s="4"/>
      <c r="G26" s="4"/>
      <c r="H26" s="4"/>
      <c r="I26" s="4"/>
      <c r="J26" s="4"/>
      <c r="K26" s="4"/>
      <c r="L26" s="4"/>
    </row>
    <row r="27" spans="3:12" x14ac:dyDescent="0.25">
      <c r="E27" s="4"/>
      <c r="F27" s="4"/>
      <c r="G27" s="4"/>
      <c r="H27" s="4"/>
      <c r="I27" s="4"/>
      <c r="J27" s="4"/>
      <c r="K27" s="4"/>
      <c r="L27" s="4"/>
    </row>
    <row r="29" spans="3:12" x14ac:dyDescent="0.25">
      <c r="E29" s="4"/>
      <c r="F29" s="4"/>
      <c r="G29" s="4"/>
      <c r="H29" s="4"/>
      <c r="I29" s="4"/>
      <c r="J29" s="4"/>
      <c r="K29" s="4"/>
      <c r="L29" s="4"/>
    </row>
    <row r="30" spans="3:12" x14ac:dyDescent="0.25">
      <c r="E30" s="4"/>
      <c r="F30" s="4"/>
      <c r="G30" s="4"/>
      <c r="H30" s="4"/>
      <c r="I30" s="4"/>
      <c r="J30" s="4"/>
      <c r="K30" s="4"/>
      <c r="L30" s="4"/>
    </row>
    <row r="31" spans="3:12" x14ac:dyDescent="0.25">
      <c r="E31" s="4"/>
      <c r="F31" s="4"/>
      <c r="G31" s="4"/>
      <c r="H31" s="4"/>
      <c r="I31" s="4"/>
      <c r="J31" s="4"/>
      <c r="K31" s="4"/>
      <c r="L31" s="4"/>
    </row>
    <row r="32" spans="3:12" x14ac:dyDescent="0.25">
      <c r="E32" s="4"/>
      <c r="F32" s="4"/>
      <c r="G32" s="4"/>
      <c r="H32" s="4"/>
      <c r="I32" s="4"/>
      <c r="J32" s="4"/>
      <c r="K32" s="4"/>
      <c r="L32" s="4"/>
    </row>
    <row r="33" spans="5:12" x14ac:dyDescent="0.25">
      <c r="E33" s="4"/>
      <c r="F33" s="4"/>
      <c r="G33" s="4"/>
      <c r="H33" s="4"/>
      <c r="I33" s="4"/>
      <c r="J33" s="4"/>
      <c r="K33" s="4"/>
      <c r="L33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DE6C-2CD2-4419-82AC-A9EC58277BF5}">
  <sheetPr codeName="Sheet2"/>
  <dimension ref="B1:P17"/>
  <sheetViews>
    <sheetView workbookViewId="0">
      <selection activeCell="E19" sqref="E19:K19"/>
    </sheetView>
  </sheetViews>
  <sheetFormatPr defaultRowHeight="15" x14ac:dyDescent="0.25"/>
  <cols>
    <col min="1" max="1" width="3" style="1" customWidth="1"/>
    <col min="2" max="2" width="9.140625" style="1"/>
    <col min="3" max="3" width="8.7109375" style="1" customWidth="1"/>
    <col min="4" max="4" width="11.5703125" style="1" customWidth="1"/>
    <col min="5" max="9" width="9" style="1" customWidth="1"/>
    <col min="10" max="16384" width="9.140625" style="1"/>
  </cols>
  <sheetData>
    <row r="1" spans="2:16" ht="12" customHeight="1" x14ac:dyDescent="0.25"/>
    <row r="2" spans="2:16" x14ac:dyDescent="0.25">
      <c r="B2" s="1" t="s">
        <v>0</v>
      </c>
      <c r="C2" s="1" t="s">
        <v>1</v>
      </c>
      <c r="E2" s="1" t="s">
        <v>5</v>
      </c>
      <c r="F2" s="4"/>
      <c r="G2" s="4"/>
      <c r="H2" s="1" t="s">
        <v>6</v>
      </c>
      <c r="I2" s="4"/>
      <c r="J2" s="4"/>
      <c r="K2" s="4" t="s">
        <v>7</v>
      </c>
      <c r="M2" s="2" t="s">
        <v>11</v>
      </c>
    </row>
    <row r="3" spans="2:16" x14ac:dyDescent="0.25">
      <c r="D3" s="1" t="s">
        <v>21</v>
      </c>
      <c r="E3" s="1">
        <v>0.75</v>
      </c>
      <c r="F3" s="1">
        <v>0.85</v>
      </c>
      <c r="G3" s="1">
        <v>0.95</v>
      </c>
      <c r="H3" s="1">
        <v>0.75</v>
      </c>
      <c r="I3" s="1">
        <v>0.85</v>
      </c>
      <c r="J3" s="1">
        <v>0.95</v>
      </c>
      <c r="M3" s="3" t="s">
        <v>9</v>
      </c>
      <c r="P3" s="4"/>
    </row>
    <row r="4" spans="2:16" x14ac:dyDescent="0.25">
      <c r="B4" s="1">
        <v>5.0000000000000001E-3</v>
      </c>
      <c r="C4" s="1" t="s">
        <v>2</v>
      </c>
      <c r="D4" s="1" t="s">
        <v>25</v>
      </c>
      <c r="E4" s="4">
        <v>3.8698935900000002</v>
      </c>
      <c r="F4" s="4">
        <v>3.6758894500000001</v>
      </c>
      <c r="G4" s="4">
        <v>3.3887573</v>
      </c>
      <c r="H4" s="4">
        <v>4.3213676000000003</v>
      </c>
      <c r="I4" s="4">
        <v>4.5975960499999999</v>
      </c>
      <c r="J4" s="4">
        <v>4.7460813000000002</v>
      </c>
      <c r="K4" s="4">
        <v>3.6012145499999999</v>
      </c>
      <c r="M4" s="3" t="s">
        <v>8</v>
      </c>
      <c r="P4" s="7"/>
    </row>
    <row r="5" spans="2:16" x14ac:dyDescent="0.25">
      <c r="D5" s="10" t="s">
        <v>23</v>
      </c>
      <c r="E5" s="11">
        <v>3.77347901</v>
      </c>
      <c r="F5" s="11">
        <v>3.5009807799999999</v>
      </c>
      <c r="G5" s="11">
        <v>3.1848366000000001</v>
      </c>
      <c r="H5" s="11">
        <v>4.31721939</v>
      </c>
      <c r="I5" s="11">
        <v>4.59463577</v>
      </c>
      <c r="J5" s="11">
        <v>4.7438088900000004</v>
      </c>
      <c r="K5" s="11">
        <v>3.6008458000000001</v>
      </c>
      <c r="M5" s="3" t="s">
        <v>12</v>
      </c>
      <c r="P5" s="4"/>
    </row>
    <row r="6" spans="2:16" x14ac:dyDescent="0.25">
      <c r="C6" s="1" t="s">
        <v>3</v>
      </c>
      <c r="D6" s="1" t="s">
        <v>25</v>
      </c>
      <c r="E6" s="4">
        <v>3.8341572099999999</v>
      </c>
      <c r="F6" s="4">
        <v>3.5798528900000002</v>
      </c>
      <c r="G6" s="4">
        <v>3.2541623099999999</v>
      </c>
      <c r="H6" s="4">
        <v>4.24430146</v>
      </c>
      <c r="I6" s="4">
        <v>4.5189363699999996</v>
      </c>
      <c r="J6" s="4">
        <v>4.6705103799999996</v>
      </c>
      <c r="K6" s="4">
        <v>3.53032842</v>
      </c>
      <c r="M6" s="3" t="s">
        <v>10</v>
      </c>
      <c r="P6" s="4"/>
    </row>
    <row r="7" spans="2:16" x14ac:dyDescent="0.25">
      <c r="D7" s="10" t="s">
        <v>23</v>
      </c>
      <c r="E7" s="11">
        <v>3.7454969999999999</v>
      </c>
      <c r="F7" s="11">
        <v>3.41408888</v>
      </c>
      <c r="G7" s="11">
        <v>3.0706718199999998</v>
      </c>
      <c r="H7" s="11">
        <v>4.2407951099999996</v>
      </c>
      <c r="I7" s="11">
        <v>4.5164550400000003</v>
      </c>
      <c r="J7" s="11">
        <v>4.6686112499999997</v>
      </c>
      <c r="K7" s="11">
        <v>3.5299851800000002</v>
      </c>
      <c r="M7" s="3" t="s">
        <v>14</v>
      </c>
      <c r="P7" s="7"/>
    </row>
    <row r="8" spans="2:16" x14ac:dyDescent="0.25">
      <c r="C8" s="1" t="s">
        <v>4</v>
      </c>
      <c r="D8" s="1" t="s">
        <v>25</v>
      </c>
      <c r="E8" s="4">
        <v>3.9070322100000001</v>
      </c>
      <c r="F8" s="4">
        <v>3.6726314200000001</v>
      </c>
      <c r="G8" s="4">
        <v>3.3646539799999999</v>
      </c>
      <c r="H8" s="4">
        <v>4.3189576299999999</v>
      </c>
      <c r="I8" s="4">
        <v>4.5876158800000004</v>
      </c>
      <c r="J8" s="4">
        <v>4.7348849099999999</v>
      </c>
      <c r="K8" s="4">
        <v>3.6005438000000001</v>
      </c>
      <c r="M8" s="3" t="s">
        <v>20</v>
      </c>
      <c r="P8" s="4"/>
    </row>
    <row r="9" spans="2:16" x14ac:dyDescent="0.25">
      <c r="D9" s="10" t="s">
        <v>23</v>
      </c>
      <c r="E9" s="11">
        <v>3.8602413100000001</v>
      </c>
      <c r="F9" s="11">
        <v>3.5802175200000002</v>
      </c>
      <c r="G9" s="11">
        <v>3.2435542700000002</v>
      </c>
      <c r="H9" s="11">
        <v>4.3183865800000003</v>
      </c>
      <c r="I9" s="11">
        <v>4.5870717900000004</v>
      </c>
      <c r="J9" s="11">
        <v>4.7343057599999998</v>
      </c>
      <c r="K9" s="11">
        <v>3.6003214699999999</v>
      </c>
      <c r="M9" s="3" t="s">
        <v>19</v>
      </c>
      <c r="P9" s="4"/>
    </row>
    <row r="10" spans="2:16" x14ac:dyDescent="0.25">
      <c r="B10" s="1">
        <v>0.1</v>
      </c>
      <c r="C10" s="1" t="s">
        <v>2</v>
      </c>
      <c r="D10" s="1" t="s">
        <v>25</v>
      </c>
      <c r="E10" s="4">
        <v>3.79735654</v>
      </c>
      <c r="F10" s="4">
        <v>3.62187517</v>
      </c>
      <c r="G10" s="4">
        <v>3.3561213200000002</v>
      </c>
      <c r="H10" s="4">
        <v>4.1980836500000001</v>
      </c>
      <c r="I10" s="4">
        <v>4.3999297799999999</v>
      </c>
      <c r="J10" s="4">
        <v>4.4870194000000003</v>
      </c>
      <c r="K10" s="4">
        <v>3.5536835299999998</v>
      </c>
      <c r="P10" s="7"/>
    </row>
    <row r="11" spans="2:16" x14ac:dyDescent="0.25">
      <c r="D11" s="10" t="s">
        <v>23</v>
      </c>
      <c r="E11" s="11">
        <v>3.7050886599999999</v>
      </c>
      <c r="F11" s="11">
        <v>3.4542841599999998</v>
      </c>
      <c r="G11" s="11">
        <v>3.1584185699999998</v>
      </c>
      <c r="H11" s="11">
        <v>4.1936424700000003</v>
      </c>
      <c r="I11" s="11">
        <v>4.3894406899999998</v>
      </c>
      <c r="J11" s="11">
        <v>4.4619291900000002</v>
      </c>
      <c r="K11" s="11">
        <v>3.5511563399999999</v>
      </c>
      <c r="P11" s="4"/>
    </row>
    <row r="12" spans="2:16" x14ac:dyDescent="0.25">
      <c r="C12" s="1" t="s">
        <v>3</v>
      </c>
      <c r="D12" s="1" t="s">
        <v>25</v>
      </c>
      <c r="E12" s="4">
        <v>3.7440430600000001</v>
      </c>
      <c r="F12" s="4">
        <v>3.5188470600000001</v>
      </c>
      <c r="G12" s="4">
        <v>3.2206229300000002</v>
      </c>
      <c r="H12" s="4">
        <v>4.09053954</v>
      </c>
      <c r="I12" s="4">
        <v>4.2652101199999999</v>
      </c>
      <c r="J12" s="4">
        <v>4.35080358</v>
      </c>
      <c r="K12" s="4">
        <v>3.4756407</v>
      </c>
      <c r="M12" s="2" t="s">
        <v>17</v>
      </c>
      <c r="P12" s="4"/>
    </row>
    <row r="13" spans="2:16" x14ac:dyDescent="0.25">
      <c r="D13" s="10" t="s">
        <v>23</v>
      </c>
      <c r="E13" s="11">
        <v>3.66078949</v>
      </c>
      <c r="F13" s="11">
        <v>3.36138775</v>
      </c>
      <c r="G13" s="11">
        <v>3.0431909899999998</v>
      </c>
      <c r="H13" s="11">
        <v>4.0872281800000003</v>
      </c>
      <c r="I13" s="11">
        <v>4.2495944799999998</v>
      </c>
      <c r="J13" s="11">
        <v>4.31352139</v>
      </c>
      <c r="K13" s="11">
        <v>3.4735902099999998</v>
      </c>
      <c r="M13" s="3" t="s">
        <v>15</v>
      </c>
      <c r="P13" s="7"/>
    </row>
    <row r="14" spans="2:16" x14ac:dyDescent="0.25">
      <c r="C14" s="1" t="s">
        <v>4</v>
      </c>
      <c r="D14" s="1" t="s">
        <v>25</v>
      </c>
      <c r="E14" s="4">
        <v>3.8044425099999999</v>
      </c>
      <c r="F14" s="4">
        <v>3.6017549500000001</v>
      </c>
      <c r="G14" s="4">
        <v>3.3242392199999999</v>
      </c>
      <c r="H14" s="4">
        <v>4.1473239900000003</v>
      </c>
      <c r="I14" s="4">
        <v>4.3168912500000003</v>
      </c>
      <c r="J14" s="4">
        <v>4.3931923299999998</v>
      </c>
      <c r="K14" s="4">
        <v>3.5351954000000001</v>
      </c>
      <c r="M14" s="3" t="s">
        <v>16</v>
      </c>
      <c r="P14" s="4"/>
    </row>
    <row r="15" spans="2:16" x14ac:dyDescent="0.25">
      <c r="D15" s="10" t="s">
        <v>23</v>
      </c>
      <c r="E15" s="11">
        <v>3.7601698799999999</v>
      </c>
      <c r="F15" s="11">
        <v>3.5138605599999999</v>
      </c>
      <c r="G15" s="11">
        <v>3.2076129799999999</v>
      </c>
      <c r="H15" s="11">
        <v>4.1468510900000002</v>
      </c>
      <c r="I15" s="11">
        <v>4.3041519499999996</v>
      </c>
      <c r="J15" s="11">
        <v>4.3583524699999998</v>
      </c>
      <c r="K15" s="11">
        <v>3.53396738</v>
      </c>
      <c r="M15" s="3" t="s">
        <v>38</v>
      </c>
      <c r="P15" s="4"/>
    </row>
    <row r="16" spans="2:16" x14ac:dyDescent="0.25">
      <c r="D16" s="7"/>
      <c r="E16" s="7"/>
      <c r="F16" s="7"/>
      <c r="G16" s="7"/>
      <c r="H16" s="7"/>
      <c r="I16" s="7"/>
      <c r="P16" s="7"/>
    </row>
    <row r="17" spans="4:16" x14ac:dyDescent="0.25">
      <c r="D17" s="7"/>
      <c r="E17" s="7"/>
      <c r="F17" s="7"/>
      <c r="G17" s="7"/>
      <c r="H17" s="7"/>
      <c r="I17" s="7"/>
      <c r="P17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BFDA-E517-44EA-B04D-04A0A6F6675A}">
  <sheetPr codeName="Sheet3"/>
  <dimension ref="B1:N33"/>
  <sheetViews>
    <sheetView workbookViewId="0">
      <selection activeCell="B5" sqref="B5:L16"/>
    </sheetView>
  </sheetViews>
  <sheetFormatPr defaultRowHeight="15" x14ac:dyDescent="0.25"/>
  <cols>
    <col min="1" max="1" width="3" style="1" customWidth="1"/>
    <col min="2" max="2" width="7.5703125" style="1" customWidth="1"/>
    <col min="3" max="3" width="8.85546875" style="1" customWidth="1"/>
    <col min="4" max="4" width="10.28515625" style="1" customWidth="1"/>
    <col min="5" max="12" width="8.5703125" style="1" customWidth="1"/>
    <col min="13" max="13" width="9.42578125" style="1" customWidth="1"/>
    <col min="14" max="16384" width="9.140625" style="1"/>
  </cols>
  <sheetData>
    <row r="1" spans="2:14" ht="12" customHeight="1" x14ac:dyDescent="0.25"/>
    <row r="2" spans="2:14" x14ac:dyDescent="0.25">
      <c r="B2" s="1" t="s">
        <v>36</v>
      </c>
      <c r="C2" s="1" t="s">
        <v>0</v>
      </c>
      <c r="D2" s="1" t="s">
        <v>1</v>
      </c>
      <c r="E2" s="1" t="s">
        <v>37</v>
      </c>
      <c r="N2" s="2" t="s">
        <v>11</v>
      </c>
    </row>
    <row r="3" spans="2:14" x14ac:dyDescent="0.25">
      <c r="E3" s="1" t="s">
        <v>25</v>
      </c>
      <c r="L3" s="10" t="s">
        <v>23</v>
      </c>
      <c r="N3" s="3" t="s">
        <v>26</v>
      </c>
    </row>
    <row r="4" spans="2:14" x14ac:dyDescent="0.25">
      <c r="E4" s="1" t="s">
        <v>29</v>
      </c>
      <c r="F4" s="1" t="s">
        <v>30</v>
      </c>
      <c r="G4" s="1" t="s">
        <v>32</v>
      </c>
      <c r="H4" s="1" t="s">
        <v>33</v>
      </c>
      <c r="I4" s="1" t="s">
        <v>34</v>
      </c>
      <c r="J4" s="1" t="s">
        <v>31</v>
      </c>
      <c r="K4" s="1" t="s">
        <v>35</v>
      </c>
      <c r="L4" s="1" t="s">
        <v>29</v>
      </c>
      <c r="N4" s="3" t="s">
        <v>12</v>
      </c>
    </row>
    <row r="5" spans="2:14" x14ac:dyDescent="0.25">
      <c r="B5" s="1" t="s">
        <v>10</v>
      </c>
      <c r="C5" s="1">
        <v>0.01</v>
      </c>
      <c r="D5" s="1" t="s">
        <v>2</v>
      </c>
      <c r="E5" s="4">
        <v>2.6791151499999999</v>
      </c>
      <c r="F5" s="4">
        <v>2.6791151499999999</v>
      </c>
      <c r="G5" s="4">
        <v>2.6791151499999999</v>
      </c>
      <c r="H5" s="4">
        <v>2.26429693</v>
      </c>
      <c r="I5" s="4">
        <v>2.26429693</v>
      </c>
      <c r="J5" s="4">
        <v>2.26429693</v>
      </c>
      <c r="K5" s="4">
        <v>2.3165643999999999</v>
      </c>
      <c r="L5" s="9">
        <v>2.6800766899999999</v>
      </c>
      <c r="N5" s="3" t="s">
        <v>59</v>
      </c>
    </row>
    <row r="6" spans="2:14" x14ac:dyDescent="0.25">
      <c r="D6" s="1" t="s">
        <v>3</v>
      </c>
      <c r="E6" s="4">
        <v>2.9090878099999999</v>
      </c>
      <c r="F6" s="4">
        <v>2.9090878099999999</v>
      </c>
      <c r="G6" s="4">
        <v>2.9090878099999999</v>
      </c>
      <c r="H6" s="4">
        <v>2.7378048599999998</v>
      </c>
      <c r="I6" s="4">
        <v>2.7378048599999998</v>
      </c>
      <c r="J6" s="4">
        <v>2.7378048599999998</v>
      </c>
      <c r="K6" s="4">
        <v>2.7504374600000001</v>
      </c>
      <c r="L6" s="9">
        <v>2.9100837199999998</v>
      </c>
      <c r="N6" s="3" t="s">
        <v>13</v>
      </c>
    </row>
    <row r="7" spans="2:14" x14ac:dyDescent="0.25">
      <c r="D7" s="1" t="s">
        <v>4</v>
      </c>
      <c r="E7" s="4">
        <v>2.6950015899999999</v>
      </c>
      <c r="F7" s="4">
        <v>2.6950015899999999</v>
      </c>
      <c r="G7" s="4">
        <v>2.6950015899999999</v>
      </c>
      <c r="H7" s="4">
        <v>2.8641445399999999</v>
      </c>
      <c r="I7" s="4">
        <v>2.8641445399999999</v>
      </c>
      <c r="J7" s="4">
        <v>2.8641445399999999</v>
      </c>
      <c r="K7" s="4">
        <v>2.8526268099999998</v>
      </c>
      <c r="L7" s="9">
        <v>2.6955690300000001</v>
      </c>
      <c r="N7" s="3" t="s">
        <v>18</v>
      </c>
    </row>
    <row r="8" spans="2:14" x14ac:dyDescent="0.25">
      <c r="C8" s="1">
        <v>0.1</v>
      </c>
      <c r="D8" s="1" t="s">
        <v>2</v>
      </c>
      <c r="E8" s="4">
        <v>2.79249569</v>
      </c>
      <c r="F8" s="4">
        <v>2.79249569</v>
      </c>
      <c r="G8" s="4">
        <v>2.79249569</v>
      </c>
      <c r="H8" s="4">
        <v>2.42244174</v>
      </c>
      <c r="I8" s="4">
        <v>2.42244174</v>
      </c>
      <c r="J8" s="4">
        <v>2.42244174</v>
      </c>
      <c r="K8" s="4">
        <v>2.47831131</v>
      </c>
      <c r="L8" s="9">
        <v>2.7814495300000002</v>
      </c>
      <c r="N8" s="3" t="s">
        <v>19</v>
      </c>
    </row>
    <row r="9" spans="2:14" x14ac:dyDescent="0.25">
      <c r="D9" s="1" t="s">
        <v>3</v>
      </c>
      <c r="E9" s="4">
        <v>3.0566098899999998</v>
      </c>
      <c r="F9" s="4">
        <v>3.0566098899999998</v>
      </c>
      <c r="G9" s="4">
        <v>3.0566098899999998</v>
      </c>
      <c r="H9" s="4">
        <v>2.8995589900000001</v>
      </c>
      <c r="I9" s="4">
        <v>2.8995589900000001</v>
      </c>
      <c r="J9" s="4">
        <v>2.8995589900000001</v>
      </c>
      <c r="K9" s="4">
        <v>2.9155606000000001</v>
      </c>
      <c r="L9" s="9">
        <v>3.0453398200000001</v>
      </c>
    </row>
    <row r="10" spans="2:14" x14ac:dyDescent="0.25">
      <c r="D10" s="1" t="s">
        <v>4</v>
      </c>
      <c r="E10" s="4">
        <v>2.8557957599999999</v>
      </c>
      <c r="F10" s="4">
        <v>2.8557957599999999</v>
      </c>
      <c r="G10" s="4">
        <v>2.8557957599999999</v>
      </c>
      <c r="H10" s="4">
        <v>3.0138154699999999</v>
      </c>
      <c r="I10" s="4">
        <v>3.0138154699999999</v>
      </c>
      <c r="J10" s="4">
        <v>3.0138154699999999</v>
      </c>
      <c r="K10" s="4">
        <v>2.9964404400000002</v>
      </c>
      <c r="L10" s="9">
        <v>2.84724764</v>
      </c>
    </row>
    <row r="11" spans="2:14" x14ac:dyDescent="0.25">
      <c r="B11" s="1" t="s">
        <v>27</v>
      </c>
      <c r="C11" s="1">
        <v>0.01</v>
      </c>
      <c r="D11" s="1" t="s">
        <v>2</v>
      </c>
      <c r="E11" s="4">
        <v>0.91160255400000001</v>
      </c>
      <c r="F11" s="4">
        <v>0.91160255400000001</v>
      </c>
      <c r="G11" s="4">
        <v>0.91160255400000001</v>
      </c>
      <c r="H11" s="4">
        <v>0.75216846299999995</v>
      </c>
      <c r="I11" s="4">
        <v>0.75216846299999995</v>
      </c>
      <c r="J11" s="4">
        <v>0.75216846299999995</v>
      </c>
      <c r="K11" s="4">
        <v>0.71298353699999995</v>
      </c>
      <c r="N11" s="2" t="s">
        <v>17</v>
      </c>
    </row>
    <row r="12" spans="2:14" x14ac:dyDescent="0.25">
      <c r="D12" s="1" t="s">
        <v>3</v>
      </c>
      <c r="E12" s="4">
        <v>0.91289837699999998</v>
      </c>
      <c r="F12" s="4">
        <v>0.91289837699999998</v>
      </c>
      <c r="G12" s="4">
        <v>0.91289837699999998</v>
      </c>
      <c r="H12" s="4">
        <v>0.85525050700000005</v>
      </c>
      <c r="I12" s="4">
        <v>0.85525050700000005</v>
      </c>
      <c r="J12" s="4">
        <v>0.85525050700000005</v>
      </c>
      <c r="K12" s="4">
        <v>0.83750780700000005</v>
      </c>
      <c r="N12" s="3" t="s">
        <v>15</v>
      </c>
    </row>
    <row r="13" spans="2:14" x14ac:dyDescent="0.25">
      <c r="D13" s="1" t="s">
        <v>4</v>
      </c>
      <c r="E13" s="4">
        <v>0.79222725400000005</v>
      </c>
      <c r="F13" s="4">
        <v>0.79222725400000005</v>
      </c>
      <c r="G13" s="4">
        <v>0.79222725400000005</v>
      </c>
      <c r="H13" s="4">
        <v>0.84398813100000003</v>
      </c>
      <c r="I13" s="4">
        <v>0.84398813100000003</v>
      </c>
      <c r="J13" s="4">
        <v>0.84398813100000003</v>
      </c>
      <c r="K13" s="4">
        <v>0.86459417199999999</v>
      </c>
      <c r="N13" s="3" t="s">
        <v>16</v>
      </c>
    </row>
    <row r="14" spans="2:14" x14ac:dyDescent="0.25">
      <c r="C14" s="1">
        <v>0.1</v>
      </c>
      <c r="D14" s="1" t="s">
        <v>2</v>
      </c>
      <c r="E14" s="4">
        <v>1.0232707299999999</v>
      </c>
      <c r="F14" s="4">
        <v>1.0232707299999999</v>
      </c>
      <c r="G14" s="4">
        <v>1.0232707299999999</v>
      </c>
      <c r="H14" s="4">
        <v>0.91987499900000003</v>
      </c>
      <c r="I14" s="4">
        <v>0.91987499900000003</v>
      </c>
      <c r="J14" s="4">
        <v>0.91987499900000003</v>
      </c>
      <c r="K14" s="4">
        <v>0.86895003199999998</v>
      </c>
      <c r="N14" s="3" t="s">
        <v>38</v>
      </c>
    </row>
    <row r="15" spans="2:14" x14ac:dyDescent="0.25">
      <c r="D15" s="1" t="s">
        <v>3</v>
      </c>
      <c r="E15" s="4">
        <v>1.0561468700000001</v>
      </c>
      <c r="F15" s="4">
        <v>1.0561468700000001</v>
      </c>
      <c r="G15" s="4">
        <v>1.0561468700000001</v>
      </c>
      <c r="H15" s="4">
        <v>1.0160856300000001</v>
      </c>
      <c r="I15" s="4">
        <v>1.0160856300000001</v>
      </c>
      <c r="J15" s="4">
        <v>1.0160856300000001</v>
      </c>
      <c r="K15" s="4">
        <v>0.99917459200000003</v>
      </c>
    </row>
    <row r="16" spans="2:14" x14ac:dyDescent="0.25">
      <c r="D16" s="1" t="s">
        <v>4</v>
      </c>
      <c r="E16" s="4">
        <v>0.94903929200000003</v>
      </c>
      <c r="F16" s="4">
        <v>0.94903929200000003</v>
      </c>
      <c r="G16" s="4">
        <v>0.94903929200000003</v>
      </c>
      <c r="H16" s="4">
        <v>0.98736055899999997</v>
      </c>
      <c r="I16" s="4">
        <v>0.98736055899999997</v>
      </c>
      <c r="J16" s="4">
        <v>0.98736055899999997</v>
      </c>
      <c r="K16" s="4">
        <v>1.0020397599999999</v>
      </c>
    </row>
    <row r="17" spans="5:13" x14ac:dyDescent="0.25">
      <c r="F17" s="4"/>
      <c r="G17" s="4"/>
      <c r="H17" s="4"/>
      <c r="I17" s="4"/>
      <c r="J17" s="4"/>
      <c r="K17" s="4"/>
      <c r="L17" s="4"/>
    </row>
    <row r="18" spans="5:13" x14ac:dyDescent="0.25">
      <c r="F18" s="4"/>
      <c r="G18" s="4"/>
      <c r="H18" s="4"/>
      <c r="I18" s="4"/>
      <c r="J18" s="4"/>
      <c r="K18" s="4"/>
      <c r="L18" s="4"/>
    </row>
    <row r="19" spans="5:13" x14ac:dyDescent="0.25">
      <c r="F19" s="4"/>
      <c r="G19" s="4"/>
      <c r="H19" s="4"/>
      <c r="I19" s="4"/>
      <c r="J19" s="4"/>
      <c r="K19" s="4"/>
      <c r="L19" s="4"/>
    </row>
    <row r="20" spans="5:13" x14ac:dyDescent="0.25">
      <c r="F20" s="4"/>
      <c r="G20" s="4"/>
      <c r="H20" s="4"/>
      <c r="I20" s="4"/>
      <c r="J20" s="4"/>
      <c r="K20" s="4"/>
      <c r="L20" s="4"/>
    </row>
    <row r="21" spans="5:13" x14ac:dyDescent="0.25">
      <c r="E21" s="4"/>
      <c r="F21" s="4"/>
      <c r="G21" s="4"/>
      <c r="H21" s="4"/>
      <c r="I21" s="4"/>
      <c r="J21" s="4"/>
      <c r="K21" s="4"/>
      <c r="L21" s="4"/>
    </row>
    <row r="22" spans="5:13" x14ac:dyDescent="0.25">
      <c r="E22" s="4"/>
      <c r="F22" s="4"/>
      <c r="G22" s="4"/>
    </row>
    <row r="23" spans="5:13" x14ac:dyDescent="0.25">
      <c r="E23" s="4"/>
      <c r="F23" s="4"/>
      <c r="G23" s="4"/>
    </row>
    <row r="24" spans="5:13" x14ac:dyDescent="0.25">
      <c r="E24" s="4"/>
      <c r="F24" s="4"/>
      <c r="G24" s="4"/>
    </row>
    <row r="25" spans="5:13" x14ac:dyDescent="0.25">
      <c r="E25" s="4"/>
      <c r="F25" s="4"/>
      <c r="G25" s="4"/>
      <c r="M25" s="4"/>
    </row>
    <row r="26" spans="5:13" x14ac:dyDescent="0.25">
      <c r="E26" s="4"/>
      <c r="F26" s="4"/>
      <c r="G26" s="4"/>
      <c r="M26" s="4"/>
    </row>
    <row r="27" spans="5:13" x14ac:dyDescent="0.25">
      <c r="E27" s="4"/>
      <c r="F27" s="4"/>
      <c r="G27" s="4"/>
      <c r="M27" s="4"/>
    </row>
    <row r="28" spans="5:13" x14ac:dyDescent="0.25">
      <c r="E28" s="4"/>
      <c r="F28" s="4"/>
      <c r="G28" s="4"/>
    </row>
    <row r="29" spans="5:13" x14ac:dyDescent="0.25">
      <c r="E29" s="4"/>
      <c r="F29" s="4"/>
      <c r="G29" s="4"/>
      <c r="M29" s="4"/>
    </row>
    <row r="30" spans="5:13" x14ac:dyDescent="0.25">
      <c r="E30" s="4"/>
      <c r="F30" s="4"/>
      <c r="G30" s="4"/>
      <c r="M30" s="4"/>
    </row>
    <row r="31" spans="5:13" x14ac:dyDescent="0.25">
      <c r="E31" s="4"/>
      <c r="F31" s="4"/>
      <c r="G31" s="4"/>
      <c r="M31" s="4"/>
    </row>
    <row r="32" spans="5:13" x14ac:dyDescent="0.25">
      <c r="E32" s="4"/>
      <c r="F32" s="4"/>
      <c r="G32" s="4"/>
      <c r="M32" s="4"/>
    </row>
    <row r="33" spans="13:13" x14ac:dyDescent="0.25">
      <c r="M33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92612-66A1-4395-8B63-9602D5057373}">
  <sheetPr codeName="Sheet4"/>
  <dimension ref="B1:N33"/>
  <sheetViews>
    <sheetView workbookViewId="0">
      <selection activeCell="J19" sqref="J19"/>
    </sheetView>
  </sheetViews>
  <sheetFormatPr defaultRowHeight="15" x14ac:dyDescent="0.25"/>
  <cols>
    <col min="1" max="1" width="3" style="1" customWidth="1"/>
    <col min="2" max="2" width="7.5703125" style="1" customWidth="1"/>
    <col min="3" max="3" width="8.85546875" style="1" customWidth="1"/>
    <col min="4" max="4" width="10.28515625" style="1" customWidth="1"/>
    <col min="5" max="12" width="8.5703125" style="1" customWidth="1"/>
    <col min="13" max="13" width="9.42578125" style="1" customWidth="1"/>
    <col min="14" max="16384" width="9.140625" style="1"/>
  </cols>
  <sheetData>
    <row r="1" spans="2:14" ht="12" customHeight="1" x14ac:dyDescent="0.25"/>
    <row r="2" spans="2:14" x14ac:dyDescent="0.25">
      <c r="B2" s="1" t="s">
        <v>36</v>
      </c>
      <c r="C2" s="1" t="s">
        <v>0</v>
      </c>
      <c r="D2" s="1" t="s">
        <v>1</v>
      </c>
      <c r="E2" s="1" t="s">
        <v>37</v>
      </c>
      <c r="N2" s="2" t="s">
        <v>11</v>
      </c>
    </row>
    <row r="3" spans="2:14" x14ac:dyDescent="0.25">
      <c r="E3" s="1" t="s">
        <v>25</v>
      </c>
      <c r="L3" s="10" t="s">
        <v>23</v>
      </c>
      <c r="N3" s="3" t="s">
        <v>26</v>
      </c>
    </row>
    <row r="4" spans="2:14" x14ac:dyDescent="0.25">
      <c r="E4" s="1" t="s">
        <v>29</v>
      </c>
      <c r="F4" s="1" t="s">
        <v>30</v>
      </c>
      <c r="G4" s="1" t="s">
        <v>32</v>
      </c>
      <c r="H4" s="1" t="s">
        <v>33</v>
      </c>
      <c r="I4" s="1" t="s">
        <v>34</v>
      </c>
      <c r="J4" s="1" t="s">
        <v>31</v>
      </c>
      <c r="K4" s="1" t="s">
        <v>35</v>
      </c>
      <c r="L4" s="1" t="s">
        <v>29</v>
      </c>
      <c r="N4" s="3" t="s">
        <v>12</v>
      </c>
    </row>
    <row r="5" spans="2:14" x14ac:dyDescent="0.25">
      <c r="B5" s="1" t="s">
        <v>10</v>
      </c>
      <c r="C5" s="1">
        <v>0.01</v>
      </c>
      <c r="D5" s="1" t="s">
        <v>2</v>
      </c>
      <c r="E5" s="4">
        <v>3.6008443400000001</v>
      </c>
      <c r="F5" s="4">
        <v>3.6008443400000001</v>
      </c>
      <c r="G5" s="4">
        <v>3.6008443400000001</v>
      </c>
      <c r="H5" s="4">
        <v>3.75633645</v>
      </c>
      <c r="I5" s="4">
        <v>3.75633645</v>
      </c>
      <c r="J5" s="4">
        <v>3.75633645</v>
      </c>
      <c r="K5" s="4">
        <v>3.7377645899999998</v>
      </c>
      <c r="L5" s="11">
        <v>3.6008458000000001</v>
      </c>
      <c r="N5" s="3" t="s">
        <v>59</v>
      </c>
    </row>
    <row r="6" spans="2:14" x14ac:dyDescent="0.25">
      <c r="D6" s="1" t="s">
        <v>3</v>
      </c>
      <c r="E6" s="4">
        <v>3.5299002100000001</v>
      </c>
      <c r="F6" s="4">
        <v>3.5299002100000001</v>
      </c>
      <c r="G6" s="4">
        <v>3.5299002100000001</v>
      </c>
      <c r="H6" s="4">
        <v>3.5840902899999998</v>
      </c>
      <c r="I6" s="4">
        <v>3.5840902899999998</v>
      </c>
      <c r="J6" s="4">
        <v>3.5840902899999998</v>
      </c>
      <c r="K6" s="4">
        <v>3.5807592499999998</v>
      </c>
      <c r="L6" s="11">
        <v>3.5299851800000002</v>
      </c>
      <c r="N6" s="3" t="s">
        <v>14</v>
      </c>
    </row>
    <row r="7" spans="2:14" x14ac:dyDescent="0.25">
      <c r="D7" s="1" t="s">
        <v>4</v>
      </c>
      <c r="E7" s="4">
        <v>3.6000290100000001</v>
      </c>
      <c r="F7" s="4">
        <v>3.6000290100000001</v>
      </c>
      <c r="G7" s="4">
        <v>3.6000290100000001</v>
      </c>
      <c r="H7" s="4">
        <v>3.5453983899999999</v>
      </c>
      <c r="I7" s="4">
        <v>3.5453983899999999</v>
      </c>
      <c r="J7" s="4">
        <v>3.5453983899999999</v>
      </c>
      <c r="K7" s="4">
        <v>3.54826453</v>
      </c>
      <c r="L7" s="11">
        <v>3.6003214699999999</v>
      </c>
      <c r="N7" s="3" t="s">
        <v>20</v>
      </c>
    </row>
    <row r="8" spans="2:14" x14ac:dyDescent="0.25">
      <c r="C8" s="1">
        <v>0.1</v>
      </c>
      <c r="D8" s="1" t="s">
        <v>2</v>
      </c>
      <c r="E8" s="4">
        <v>3.5536835299999998</v>
      </c>
      <c r="F8" s="4">
        <v>3.5536835299999998</v>
      </c>
      <c r="G8" s="4">
        <v>3.5536835299999998</v>
      </c>
      <c r="H8" s="4">
        <v>3.6788434699999999</v>
      </c>
      <c r="I8" s="4">
        <v>3.6788434699999999</v>
      </c>
      <c r="J8" s="4">
        <v>3.6788434699999999</v>
      </c>
      <c r="K8" s="4">
        <v>3.6601183100000001</v>
      </c>
      <c r="L8" s="11">
        <v>3.5511563399999999</v>
      </c>
      <c r="N8" s="3" t="s">
        <v>19</v>
      </c>
    </row>
    <row r="9" spans="2:14" x14ac:dyDescent="0.25">
      <c r="D9" s="1" t="s">
        <v>3</v>
      </c>
      <c r="E9" s="4">
        <v>3.4756407</v>
      </c>
      <c r="F9" s="4">
        <v>3.4756407</v>
      </c>
      <c r="G9" s="4">
        <v>3.4756407</v>
      </c>
      <c r="H9" s="4">
        <v>3.5206962100000001</v>
      </c>
      <c r="I9" s="4">
        <v>3.5206962100000001</v>
      </c>
      <c r="J9" s="4">
        <v>3.5206962100000001</v>
      </c>
      <c r="K9" s="4">
        <v>3.5164060199999998</v>
      </c>
      <c r="L9" s="11">
        <v>3.4735902099999998</v>
      </c>
    </row>
    <row r="10" spans="2:14" x14ac:dyDescent="0.25">
      <c r="D10" s="1" t="s">
        <v>4</v>
      </c>
      <c r="E10" s="4">
        <v>3.5351954000000001</v>
      </c>
      <c r="F10" s="4">
        <v>3.5351954000000001</v>
      </c>
      <c r="G10" s="4">
        <v>3.5351954000000001</v>
      </c>
      <c r="H10" s="4">
        <v>3.4889726799999998</v>
      </c>
      <c r="I10" s="4">
        <v>3.4889726799999998</v>
      </c>
      <c r="J10" s="4">
        <v>3.4889726799999998</v>
      </c>
      <c r="K10" s="4">
        <v>3.4935953500000001</v>
      </c>
      <c r="L10" s="11">
        <v>3.53396738</v>
      </c>
    </row>
    <row r="11" spans="2:14" x14ac:dyDescent="0.25">
      <c r="B11" s="1" t="s">
        <v>27</v>
      </c>
      <c r="C11" s="1">
        <v>0.01</v>
      </c>
      <c r="D11" s="1" t="s">
        <v>2</v>
      </c>
      <c r="E11" s="4">
        <v>4.7525388499999996</v>
      </c>
      <c r="F11" s="4">
        <v>4.7525388499999996</v>
      </c>
      <c r="G11" s="4">
        <v>4.7525388499999996</v>
      </c>
      <c r="H11" s="4">
        <v>4.9878715600000003</v>
      </c>
      <c r="I11" s="4">
        <v>4.9878715600000003</v>
      </c>
      <c r="J11" s="4">
        <v>4.9878715600000003</v>
      </c>
      <c r="K11" s="4">
        <v>5.0616742800000001</v>
      </c>
      <c r="N11" s="2" t="s">
        <v>17</v>
      </c>
    </row>
    <row r="12" spans="2:14" x14ac:dyDescent="0.25">
      <c r="D12" s="1" t="s">
        <v>3</v>
      </c>
      <c r="E12" s="4">
        <v>4.7563016300000003</v>
      </c>
      <c r="F12" s="4">
        <v>4.7563016300000003</v>
      </c>
      <c r="G12" s="4">
        <v>4.7563016300000003</v>
      </c>
      <c r="H12" s="4">
        <v>4.8349273500000001</v>
      </c>
      <c r="I12" s="4">
        <v>4.8349273500000001</v>
      </c>
      <c r="J12" s="4">
        <v>4.8349273500000001</v>
      </c>
      <c r="K12" s="4">
        <v>4.8621549000000002</v>
      </c>
      <c r="N12" s="3" t="s">
        <v>15</v>
      </c>
    </row>
    <row r="13" spans="2:14" x14ac:dyDescent="0.25">
      <c r="D13" s="1" t="s">
        <v>4</v>
      </c>
      <c r="E13" s="4">
        <v>4.9324468399999999</v>
      </c>
      <c r="F13" s="4">
        <v>4.9324468399999999</v>
      </c>
      <c r="G13" s="4">
        <v>4.9324468399999999</v>
      </c>
      <c r="H13" s="4">
        <v>4.8544241299999999</v>
      </c>
      <c r="I13" s="4">
        <v>4.8544241299999999</v>
      </c>
      <c r="J13" s="4">
        <v>4.8544241299999999</v>
      </c>
      <c r="K13" s="4">
        <v>4.8236966399999996</v>
      </c>
      <c r="L13" s="4"/>
      <c r="N13" s="3" t="s">
        <v>16</v>
      </c>
    </row>
    <row r="14" spans="2:14" x14ac:dyDescent="0.25">
      <c r="C14" s="1">
        <v>0.1</v>
      </c>
      <c r="D14" s="1" t="s">
        <v>2</v>
      </c>
      <c r="E14" s="4">
        <v>4.5934137499999999</v>
      </c>
      <c r="F14" s="4">
        <v>4.5934137499999999</v>
      </c>
      <c r="G14" s="4">
        <v>4.5934137499999999</v>
      </c>
      <c r="H14" s="4">
        <v>4.7087873499999997</v>
      </c>
      <c r="I14" s="4">
        <v>4.7087873499999997</v>
      </c>
      <c r="J14" s="4">
        <v>4.7087873499999997</v>
      </c>
      <c r="K14" s="4">
        <v>4.7799621500000002</v>
      </c>
      <c r="L14" s="4"/>
      <c r="N14" s="3" t="s">
        <v>38</v>
      </c>
    </row>
    <row r="15" spans="2:14" x14ac:dyDescent="0.25">
      <c r="D15" s="1" t="s">
        <v>3</v>
      </c>
      <c r="E15" s="4">
        <v>4.5582029400000001</v>
      </c>
      <c r="F15" s="4">
        <v>4.5582029400000001</v>
      </c>
      <c r="G15" s="4">
        <v>4.5582029400000001</v>
      </c>
      <c r="H15" s="4">
        <v>4.5994606300000003</v>
      </c>
      <c r="I15" s="4">
        <v>4.5994606300000003</v>
      </c>
      <c r="J15" s="4">
        <v>4.5994606300000003</v>
      </c>
      <c r="K15" s="4">
        <v>4.6196366900000001</v>
      </c>
      <c r="L15" s="4"/>
    </row>
    <row r="16" spans="2:14" x14ac:dyDescent="0.25">
      <c r="D16" s="1" t="s">
        <v>4</v>
      </c>
      <c r="E16" s="4">
        <v>4.6801846400000002</v>
      </c>
      <c r="F16" s="4">
        <v>4.6801846400000002</v>
      </c>
      <c r="G16" s="4">
        <v>4.6801846400000002</v>
      </c>
      <c r="H16" s="4">
        <v>4.6372684199999998</v>
      </c>
      <c r="I16" s="4">
        <v>4.6372684199999998</v>
      </c>
      <c r="J16" s="4">
        <v>4.6372684199999998</v>
      </c>
      <c r="K16" s="4">
        <v>4.6196264999999999</v>
      </c>
    </row>
    <row r="17" spans="5:13" x14ac:dyDescent="0.25">
      <c r="F17" s="4"/>
      <c r="G17" s="4"/>
      <c r="H17" s="4"/>
      <c r="I17" s="4"/>
      <c r="J17" s="4"/>
      <c r="K17" s="4"/>
      <c r="L17" s="4"/>
    </row>
    <row r="18" spans="5:13" x14ac:dyDescent="0.25">
      <c r="F18" s="4"/>
      <c r="G18" s="4"/>
      <c r="H18" s="4"/>
      <c r="I18" s="4"/>
      <c r="J18" s="4"/>
      <c r="K18" s="4"/>
      <c r="L18" s="4"/>
    </row>
    <row r="20" spans="5:13" x14ac:dyDescent="0.25">
      <c r="E20" s="4"/>
      <c r="F20" s="4"/>
      <c r="G20" s="4"/>
    </row>
    <row r="21" spans="5:13" x14ac:dyDescent="0.25">
      <c r="E21" s="4"/>
      <c r="F21" s="4"/>
      <c r="G21" s="4"/>
    </row>
    <row r="22" spans="5:13" x14ac:dyDescent="0.25">
      <c r="E22" s="4"/>
      <c r="F22" s="4"/>
      <c r="G22" s="4"/>
    </row>
    <row r="23" spans="5:13" x14ac:dyDescent="0.25">
      <c r="E23" s="4"/>
      <c r="F23" s="4"/>
      <c r="G23" s="4"/>
    </row>
    <row r="24" spans="5:13" x14ac:dyDescent="0.25">
      <c r="E24" s="4"/>
      <c r="F24" s="4"/>
      <c r="G24" s="4"/>
    </row>
    <row r="25" spans="5:13" x14ac:dyDescent="0.25">
      <c r="E25" s="4"/>
      <c r="F25" s="4"/>
      <c r="G25" s="4"/>
    </row>
    <row r="26" spans="5:13" x14ac:dyDescent="0.25">
      <c r="E26" s="4"/>
      <c r="F26" s="4"/>
      <c r="G26" s="4"/>
    </row>
    <row r="27" spans="5:13" x14ac:dyDescent="0.25">
      <c r="E27" s="4"/>
      <c r="F27" s="4"/>
      <c r="G27" s="4"/>
    </row>
    <row r="28" spans="5:13" x14ac:dyDescent="0.25">
      <c r="E28" s="4"/>
      <c r="F28" s="4"/>
      <c r="G28" s="4"/>
    </row>
    <row r="29" spans="5:13" x14ac:dyDescent="0.25">
      <c r="E29" s="4"/>
      <c r="F29" s="4"/>
      <c r="G29" s="4"/>
    </row>
    <row r="30" spans="5:13" x14ac:dyDescent="0.25">
      <c r="E30" s="4"/>
      <c r="F30" s="4"/>
      <c r="G30" s="4"/>
    </row>
    <row r="31" spans="5:13" x14ac:dyDescent="0.25">
      <c r="E31" s="4"/>
      <c r="F31" s="4"/>
      <c r="G31" s="4"/>
      <c r="M31" s="4"/>
    </row>
    <row r="32" spans="5:13" x14ac:dyDescent="0.25">
      <c r="M32" s="4"/>
    </row>
    <row r="33" spans="13:13" x14ac:dyDescent="0.25">
      <c r="M33" s="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6A81-70DB-4EA1-8F2A-F4DFEF86403E}">
  <sheetPr codeName="Sheet5"/>
  <dimension ref="B2:R23"/>
  <sheetViews>
    <sheetView workbookViewId="0">
      <selection activeCell="J19" sqref="J19"/>
    </sheetView>
  </sheetViews>
  <sheetFormatPr defaultRowHeight="15" x14ac:dyDescent="0.25"/>
  <cols>
    <col min="2" max="2" width="7.7109375" customWidth="1"/>
    <col min="5" max="7" width="9.140625" hidden="1" customWidth="1"/>
    <col min="10" max="10" width="20.28515625" customWidth="1"/>
    <col min="11" max="13" width="9.140625" hidden="1" customWidth="1"/>
    <col min="14" max="15" width="9.5703125" bestFit="1" customWidth="1"/>
    <col min="16" max="16" width="25.140625" customWidth="1"/>
    <col min="18" max="18" width="9.140625" style="1"/>
  </cols>
  <sheetData>
    <row r="2" spans="2:18" x14ac:dyDescent="0.25">
      <c r="B2" s="1" t="s">
        <v>36</v>
      </c>
      <c r="C2" s="1" t="s">
        <v>0</v>
      </c>
      <c r="D2" s="1" t="s">
        <v>1</v>
      </c>
      <c r="E2" s="1" t="s">
        <v>49</v>
      </c>
      <c r="F2" s="1"/>
      <c r="G2" s="1"/>
      <c r="H2" s="1"/>
      <c r="I2" s="1"/>
      <c r="J2" s="1"/>
      <c r="K2" s="1" t="s">
        <v>14</v>
      </c>
      <c r="L2" s="1"/>
      <c r="M2" s="1"/>
      <c r="N2" s="1"/>
      <c r="O2" s="1"/>
      <c r="P2" s="1"/>
      <c r="R2" s="2" t="s">
        <v>11</v>
      </c>
    </row>
    <row r="3" spans="2:18" x14ac:dyDescent="0.25">
      <c r="B3" s="1"/>
      <c r="C3" s="1"/>
      <c r="D3" s="1"/>
      <c r="E3" s="1" t="s">
        <v>62</v>
      </c>
      <c r="F3" s="1"/>
      <c r="G3" s="1"/>
      <c r="H3" s="6"/>
      <c r="I3" s="1"/>
      <c r="J3" s="1" t="s">
        <v>64</v>
      </c>
      <c r="K3" s="1" t="s">
        <v>63</v>
      </c>
      <c r="L3" s="1"/>
      <c r="M3" s="1"/>
      <c r="N3" s="1"/>
      <c r="O3" s="1"/>
      <c r="P3" s="1" t="s">
        <v>65</v>
      </c>
      <c r="R3" s="3" t="s">
        <v>26</v>
      </c>
    </row>
    <row r="4" spans="2:18" x14ac:dyDescent="0.25">
      <c r="B4" s="1"/>
      <c r="C4" s="1"/>
      <c r="D4" s="1"/>
      <c r="E4" s="1"/>
      <c r="F4" s="1"/>
      <c r="G4" s="1"/>
      <c r="H4" s="1" t="s">
        <v>33</v>
      </c>
      <c r="I4" s="1" t="s">
        <v>35</v>
      </c>
      <c r="K4" s="1"/>
      <c r="L4" s="1"/>
      <c r="M4" s="1"/>
      <c r="N4" s="1" t="s">
        <v>33</v>
      </c>
      <c r="O4" s="1" t="s">
        <v>35</v>
      </c>
      <c r="R4" s="3" t="s">
        <v>12</v>
      </c>
    </row>
    <row r="5" spans="2:18" x14ac:dyDescent="0.25">
      <c r="B5" s="1" t="s">
        <v>10</v>
      </c>
      <c r="C5" s="1">
        <v>0.01</v>
      </c>
      <c r="D5" s="1" t="s">
        <v>2</v>
      </c>
      <c r="E5" s="16">
        <v>2.6791151499999999</v>
      </c>
      <c r="F5" s="16">
        <v>2.26429693</v>
      </c>
      <c r="G5" s="16">
        <v>2.3165643999999999</v>
      </c>
      <c r="H5" s="18">
        <f>1/(F5/E5)</f>
        <v>1.1831995682651038</v>
      </c>
      <c r="I5" s="18">
        <f>1/(G5/E5)</f>
        <v>1.1565036352971669</v>
      </c>
      <c r="J5" s="19">
        <f t="shared" ref="J5:J16" si="0">I5-H5</f>
        <v>-2.669593296793682E-2</v>
      </c>
      <c r="K5" s="16">
        <v>3.6008443400000001</v>
      </c>
      <c r="L5" s="16">
        <v>3.75633645</v>
      </c>
      <c r="M5" s="16">
        <v>3.7377645899999998</v>
      </c>
      <c r="N5" s="18">
        <f>(L5/K5)</f>
        <v>1.0431821248901862</v>
      </c>
      <c r="O5" s="18">
        <f>(M5/K5)</f>
        <v>1.0380244845574191</v>
      </c>
      <c r="P5" s="19">
        <f t="shared" ref="P5:P16" si="1">O5-N5</f>
        <v>-5.1576403327671105E-3</v>
      </c>
      <c r="R5" s="3" t="s">
        <v>39</v>
      </c>
    </row>
    <row r="6" spans="2:18" x14ac:dyDescent="0.25">
      <c r="B6" s="1"/>
      <c r="C6" s="1"/>
      <c r="D6" s="1" t="s">
        <v>3</v>
      </c>
      <c r="E6" s="16">
        <v>2.9090878099999999</v>
      </c>
      <c r="F6" s="16">
        <v>2.7378048599999998</v>
      </c>
      <c r="G6" s="16">
        <v>2.7504374600000001</v>
      </c>
      <c r="H6" s="18">
        <f t="shared" ref="H6:H16" si="2">1/(F6/E6)</f>
        <v>1.0625621469603208</v>
      </c>
      <c r="I6" s="18">
        <f t="shared" ref="I6:I16" si="3">1/(G6/E6)</f>
        <v>1.0576818605430134</v>
      </c>
      <c r="J6" s="19">
        <f t="shared" si="0"/>
        <v>-4.8802864173074223E-3</v>
      </c>
      <c r="K6" s="16">
        <v>3.5299002100000001</v>
      </c>
      <c r="L6" s="16">
        <v>3.5840902899999998</v>
      </c>
      <c r="M6" s="16">
        <v>3.5807592499999998</v>
      </c>
      <c r="N6" s="18">
        <f t="shared" ref="N6:N16" si="4">(L6/K6)</f>
        <v>1.0153517314303906</v>
      </c>
      <c r="O6" s="18">
        <f t="shared" ref="O6:O16" si="5">(M6/K6)</f>
        <v>1.0144080673600684</v>
      </c>
      <c r="P6" s="19">
        <f t="shared" si="1"/>
        <v>-9.4366407032220323E-4</v>
      </c>
      <c r="R6" s="3" t="s">
        <v>60</v>
      </c>
    </row>
    <row r="7" spans="2:18" x14ac:dyDescent="0.25">
      <c r="B7" s="1"/>
      <c r="C7" s="1"/>
      <c r="D7" s="1" t="s">
        <v>4</v>
      </c>
      <c r="E7" s="16">
        <v>2.6950015899999999</v>
      </c>
      <c r="F7" s="16">
        <v>2.8641445399999999</v>
      </c>
      <c r="G7" s="16">
        <v>2.8526268099999998</v>
      </c>
      <c r="H7" s="18">
        <f t="shared" si="2"/>
        <v>0.94094468779847262</v>
      </c>
      <c r="I7" s="18">
        <f t="shared" si="3"/>
        <v>0.94474383419259811</v>
      </c>
      <c r="J7" s="19">
        <f t="shared" si="0"/>
        <v>3.7991463941254855E-3</v>
      </c>
      <c r="K7" s="16">
        <v>3.6000290100000001</v>
      </c>
      <c r="L7" s="16">
        <v>3.5453983899999999</v>
      </c>
      <c r="M7" s="16">
        <v>3.54826453</v>
      </c>
      <c r="N7" s="18">
        <f t="shared" si="4"/>
        <v>0.98482495006338844</v>
      </c>
      <c r="O7" s="18">
        <f t="shared" si="5"/>
        <v>0.98562109364779815</v>
      </c>
      <c r="P7" s="19">
        <f t="shared" si="1"/>
        <v>7.9614358440971422E-4</v>
      </c>
      <c r="R7" s="3" t="s">
        <v>61</v>
      </c>
    </row>
    <row r="8" spans="2:18" x14ac:dyDescent="0.25">
      <c r="B8" s="1"/>
      <c r="C8" s="1">
        <v>0.1</v>
      </c>
      <c r="D8" s="1" t="s">
        <v>2</v>
      </c>
      <c r="E8" s="16">
        <v>2.79249569</v>
      </c>
      <c r="F8" s="16">
        <v>2.42244174</v>
      </c>
      <c r="G8" s="16">
        <v>2.47831131</v>
      </c>
      <c r="H8" s="18">
        <f t="shared" si="2"/>
        <v>1.1527607223280425</v>
      </c>
      <c r="I8" s="18">
        <f t="shared" si="3"/>
        <v>1.1267735730907833</v>
      </c>
      <c r="J8" s="19">
        <f t="shared" si="0"/>
        <v>-2.5987149237259199E-2</v>
      </c>
      <c r="K8" s="16">
        <v>3.5536835299999998</v>
      </c>
      <c r="L8" s="16">
        <v>3.6788434699999999</v>
      </c>
      <c r="M8" s="16">
        <v>3.6601183100000001</v>
      </c>
      <c r="N8" s="18">
        <f t="shared" si="4"/>
        <v>1.0352197765905171</v>
      </c>
      <c r="O8" s="18">
        <f t="shared" si="5"/>
        <v>1.0299505510554003</v>
      </c>
      <c r="P8" s="19">
        <f t="shared" si="1"/>
        <v>-5.2692255351167727E-3</v>
      </c>
      <c r="R8" s="3" t="s">
        <v>18</v>
      </c>
    </row>
    <row r="9" spans="2:18" x14ac:dyDescent="0.25">
      <c r="B9" s="1"/>
      <c r="C9" s="1"/>
      <c r="D9" s="1" t="s">
        <v>3</v>
      </c>
      <c r="E9" s="16">
        <v>3.0566098899999998</v>
      </c>
      <c r="F9" s="16">
        <v>2.8995589900000001</v>
      </c>
      <c r="G9" s="16">
        <v>2.9155606000000001</v>
      </c>
      <c r="H9" s="18">
        <f t="shared" si="2"/>
        <v>1.054163719566195</v>
      </c>
      <c r="I9" s="18">
        <f t="shared" si="3"/>
        <v>1.04837810265374</v>
      </c>
      <c r="J9" s="19">
        <f t="shared" si="0"/>
        <v>-5.7856169124550494E-3</v>
      </c>
      <c r="K9" s="16">
        <v>3.4756407</v>
      </c>
      <c r="L9" s="16">
        <v>3.5206962100000001</v>
      </c>
      <c r="M9" s="16">
        <v>3.5164060199999998</v>
      </c>
      <c r="N9" s="18">
        <f t="shared" si="4"/>
        <v>1.0129632243056654</v>
      </c>
      <c r="O9" s="18">
        <f t="shared" si="5"/>
        <v>1.0117288648392222</v>
      </c>
      <c r="P9" s="19">
        <f t="shared" si="1"/>
        <v>-1.2343594664432356E-3</v>
      </c>
      <c r="R9" s="3" t="s">
        <v>20</v>
      </c>
    </row>
    <row r="10" spans="2:18" x14ac:dyDescent="0.25">
      <c r="B10" s="1"/>
      <c r="C10" s="1"/>
      <c r="D10" s="1" t="s">
        <v>4</v>
      </c>
      <c r="E10" s="16">
        <v>2.8557957599999999</v>
      </c>
      <c r="F10" s="16">
        <v>3.0138154699999999</v>
      </c>
      <c r="G10" s="16">
        <v>2.9964404400000002</v>
      </c>
      <c r="H10" s="18">
        <f t="shared" si="2"/>
        <v>0.94756821989502904</v>
      </c>
      <c r="I10" s="18">
        <f t="shared" si="3"/>
        <v>0.95306274801177071</v>
      </c>
      <c r="J10" s="19">
        <f t="shared" si="0"/>
        <v>5.4945281167416704E-3</v>
      </c>
      <c r="K10" s="16">
        <v>3.5351954000000001</v>
      </c>
      <c r="L10" s="16">
        <v>3.4889726799999998</v>
      </c>
      <c r="M10" s="16">
        <v>3.4935953500000001</v>
      </c>
      <c r="N10" s="18">
        <f t="shared" si="4"/>
        <v>0.98692498864419198</v>
      </c>
      <c r="O10" s="18">
        <f t="shared" si="5"/>
        <v>0.98823260236195143</v>
      </c>
      <c r="P10" s="19">
        <f t="shared" si="1"/>
        <v>1.3076137177594482E-3</v>
      </c>
      <c r="R10" s="3" t="s">
        <v>19</v>
      </c>
    </row>
    <row r="11" spans="2:18" x14ac:dyDescent="0.25">
      <c r="B11" s="1" t="s">
        <v>27</v>
      </c>
      <c r="C11" s="1">
        <v>0.01</v>
      </c>
      <c r="D11" s="1" t="s">
        <v>2</v>
      </c>
      <c r="E11" s="16">
        <v>0.91160255400000001</v>
      </c>
      <c r="F11" s="16">
        <v>0.75216846299999995</v>
      </c>
      <c r="G11" s="16">
        <v>0.71298353699999995</v>
      </c>
      <c r="H11" s="18">
        <f t="shared" si="2"/>
        <v>1.2119659342856548</v>
      </c>
      <c r="I11" s="18">
        <f t="shared" si="3"/>
        <v>1.2785744785015984</v>
      </c>
      <c r="J11" s="19">
        <f t="shared" si="0"/>
        <v>6.6608544215943644E-2</v>
      </c>
      <c r="K11" s="16">
        <v>4.7525388499999996</v>
      </c>
      <c r="L11" s="16">
        <v>4.9878715600000003</v>
      </c>
      <c r="M11" s="16">
        <v>5.0616742800000001</v>
      </c>
      <c r="N11" s="18">
        <f t="shared" si="4"/>
        <v>1.0495172617052884</v>
      </c>
      <c r="O11" s="18">
        <f t="shared" si="5"/>
        <v>1.0650463762121587</v>
      </c>
      <c r="P11" s="19">
        <f t="shared" si="1"/>
        <v>1.5529114506870334E-2</v>
      </c>
    </row>
    <row r="12" spans="2:18" x14ac:dyDescent="0.25">
      <c r="B12" s="1"/>
      <c r="C12" s="1"/>
      <c r="D12" s="1" t="s">
        <v>3</v>
      </c>
      <c r="E12" s="16">
        <v>0.91289837699999998</v>
      </c>
      <c r="F12" s="16">
        <v>0.85525050700000005</v>
      </c>
      <c r="G12" s="16">
        <v>0.83750780700000005</v>
      </c>
      <c r="H12" s="18">
        <f t="shared" si="2"/>
        <v>1.0674046604219083</v>
      </c>
      <c r="I12" s="18">
        <f t="shared" si="3"/>
        <v>1.0900177519181022</v>
      </c>
      <c r="J12" s="19">
        <f t="shared" si="0"/>
        <v>2.2613091496193949E-2</v>
      </c>
      <c r="K12" s="16">
        <v>4.7563016300000003</v>
      </c>
      <c r="L12" s="16">
        <v>4.8349273500000001</v>
      </c>
      <c r="M12" s="16">
        <v>4.8621549000000002</v>
      </c>
      <c r="N12" s="18">
        <f t="shared" si="4"/>
        <v>1.0165308523547107</v>
      </c>
      <c r="O12" s="18">
        <f t="shared" si="5"/>
        <v>1.0222553736567797</v>
      </c>
      <c r="P12" s="19">
        <f t="shared" si="1"/>
        <v>5.7245213020689079E-3</v>
      </c>
    </row>
    <row r="13" spans="2:18" x14ac:dyDescent="0.25">
      <c r="B13" s="1"/>
      <c r="C13" s="1"/>
      <c r="D13" s="1" t="s">
        <v>4</v>
      </c>
      <c r="E13" s="16">
        <v>0.79222725400000005</v>
      </c>
      <c r="F13" s="16">
        <v>0.84398813100000003</v>
      </c>
      <c r="G13" s="16">
        <v>0.86459417199999999</v>
      </c>
      <c r="H13" s="18">
        <f t="shared" si="2"/>
        <v>0.9386710842264202</v>
      </c>
      <c r="I13" s="18">
        <f t="shared" si="3"/>
        <v>0.91629955377492411</v>
      </c>
      <c r="J13" s="19">
        <f t="shared" si="0"/>
        <v>-2.2371530451496091E-2</v>
      </c>
      <c r="K13" s="16">
        <v>4.9324468399999999</v>
      </c>
      <c r="L13" s="16">
        <v>4.8544241299999999</v>
      </c>
      <c r="M13" s="16">
        <v>4.8236966399999996</v>
      </c>
      <c r="N13" s="18">
        <f t="shared" si="4"/>
        <v>0.98418174335559594</v>
      </c>
      <c r="O13" s="18">
        <f t="shared" si="5"/>
        <v>0.97795207864825151</v>
      </c>
      <c r="P13" s="19">
        <f t="shared" si="1"/>
        <v>-6.2296647073444289E-3</v>
      </c>
      <c r="R13" s="2" t="s">
        <v>17</v>
      </c>
    </row>
    <row r="14" spans="2:18" x14ac:dyDescent="0.25">
      <c r="B14" s="1"/>
      <c r="C14" s="1">
        <v>0.1</v>
      </c>
      <c r="D14" s="1" t="s">
        <v>2</v>
      </c>
      <c r="E14" s="16">
        <v>1.0232707299999999</v>
      </c>
      <c r="F14" s="16">
        <v>0.91987499900000003</v>
      </c>
      <c r="G14" s="16">
        <v>0.86895003199999998</v>
      </c>
      <c r="H14" s="18">
        <f t="shared" si="2"/>
        <v>1.1124019362548192</v>
      </c>
      <c r="I14" s="18">
        <f t="shared" si="3"/>
        <v>1.1775944442338198</v>
      </c>
      <c r="J14" s="19">
        <f t="shared" si="0"/>
        <v>6.5192507979000558E-2</v>
      </c>
      <c r="K14" s="16">
        <v>4.5934137499999999</v>
      </c>
      <c r="L14" s="16">
        <v>4.7087873499999997</v>
      </c>
      <c r="M14" s="16">
        <v>4.7799621500000002</v>
      </c>
      <c r="N14" s="18">
        <f t="shared" si="4"/>
        <v>1.025117180005829</v>
      </c>
      <c r="O14" s="18">
        <f t="shared" si="5"/>
        <v>1.0406121482089439</v>
      </c>
      <c r="P14" s="19">
        <f t="shared" si="1"/>
        <v>1.5494968203114912E-2</v>
      </c>
      <c r="R14" s="3" t="s">
        <v>15</v>
      </c>
    </row>
    <row r="15" spans="2:18" x14ac:dyDescent="0.25">
      <c r="B15" s="1"/>
      <c r="C15" s="1"/>
      <c r="D15" s="1" t="s">
        <v>3</v>
      </c>
      <c r="E15" s="16">
        <v>1.0561468700000001</v>
      </c>
      <c r="F15" s="16">
        <v>1.0160856300000001</v>
      </c>
      <c r="G15" s="16">
        <v>0.99917459200000003</v>
      </c>
      <c r="H15" s="18">
        <f t="shared" si="2"/>
        <v>1.0394270313615201</v>
      </c>
      <c r="I15" s="18">
        <f t="shared" si="3"/>
        <v>1.0570193422212242</v>
      </c>
      <c r="J15" s="19">
        <f t="shared" si="0"/>
        <v>1.759231085970403E-2</v>
      </c>
      <c r="K15" s="16">
        <v>4.5582029400000001</v>
      </c>
      <c r="L15" s="16">
        <v>4.5994606300000003</v>
      </c>
      <c r="M15" s="16">
        <v>4.6196366900000001</v>
      </c>
      <c r="N15" s="18">
        <f t="shared" si="4"/>
        <v>1.0090513060833575</v>
      </c>
      <c r="O15" s="18">
        <f t="shared" si="5"/>
        <v>1.01347762502211</v>
      </c>
      <c r="P15" s="19">
        <f t="shared" si="1"/>
        <v>4.4263189387525603E-3</v>
      </c>
      <c r="R15" s="3" t="s">
        <v>16</v>
      </c>
    </row>
    <row r="16" spans="2:18" x14ac:dyDescent="0.25">
      <c r="B16" s="1"/>
      <c r="C16" s="1"/>
      <c r="D16" s="1" t="s">
        <v>4</v>
      </c>
      <c r="E16" s="16">
        <v>0.94903929200000003</v>
      </c>
      <c r="F16" s="16">
        <v>0.98736055899999997</v>
      </c>
      <c r="G16" s="16">
        <v>1.0020397599999999</v>
      </c>
      <c r="H16" s="18">
        <f t="shared" si="2"/>
        <v>0.96118817320512406</v>
      </c>
      <c r="I16" s="18">
        <f t="shared" si="3"/>
        <v>0.94710742016863692</v>
      </c>
      <c r="J16" s="19">
        <f t="shared" si="0"/>
        <v>-1.4080753036487148E-2</v>
      </c>
      <c r="K16" s="16">
        <v>4.6801846400000002</v>
      </c>
      <c r="L16" s="16">
        <v>4.6372684199999998</v>
      </c>
      <c r="M16" s="16">
        <v>4.6196264999999999</v>
      </c>
      <c r="N16" s="18">
        <f t="shared" si="4"/>
        <v>0.99083022929625264</v>
      </c>
      <c r="O16" s="18">
        <f t="shared" si="5"/>
        <v>0.98706073698835939</v>
      </c>
      <c r="P16" s="19">
        <f t="shared" si="1"/>
        <v>-3.7694923078932518E-3</v>
      </c>
      <c r="R16" s="3" t="s">
        <v>38</v>
      </c>
    </row>
    <row r="19" spans="3:3" x14ac:dyDescent="0.25">
      <c r="C19" t="s">
        <v>53</v>
      </c>
    </row>
    <row r="20" spans="3:3" x14ac:dyDescent="0.25">
      <c r="C20" t="s">
        <v>50</v>
      </c>
    </row>
    <row r="21" spans="3:3" x14ac:dyDescent="0.25">
      <c r="C21" t="s">
        <v>51</v>
      </c>
    </row>
    <row r="22" spans="3:3" x14ac:dyDescent="0.25">
      <c r="C22" t="s">
        <v>52</v>
      </c>
    </row>
    <row r="23" spans="3:3" x14ac:dyDescent="0.25">
      <c r="C23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7548-E463-4168-8C84-9E28F22088C9}">
  <sheetPr codeName="Sheet6"/>
  <dimension ref="B1:O33"/>
  <sheetViews>
    <sheetView workbookViewId="0">
      <selection activeCell="J19" sqref="J19"/>
    </sheetView>
  </sheetViews>
  <sheetFormatPr defaultRowHeight="15" x14ac:dyDescent="0.25"/>
  <cols>
    <col min="1" max="1" width="3" style="1" customWidth="1"/>
    <col min="2" max="2" width="7.5703125" style="1" customWidth="1"/>
    <col min="3" max="3" width="8.85546875" style="1" customWidth="1"/>
    <col min="4" max="4" width="10.28515625" style="1" customWidth="1"/>
    <col min="5" max="5" width="13.5703125" style="1" customWidth="1"/>
    <col min="6" max="12" width="8.5703125" style="1" customWidth="1"/>
    <col min="13" max="14" width="9.42578125" style="1" customWidth="1"/>
    <col min="15" max="16384" width="9.140625" style="1"/>
  </cols>
  <sheetData>
    <row r="1" spans="2:15" ht="12" customHeight="1" x14ac:dyDescent="0.25"/>
    <row r="2" spans="2:15" x14ac:dyDescent="0.25">
      <c r="B2" s="1" t="s">
        <v>36</v>
      </c>
      <c r="C2" s="1" t="s">
        <v>0</v>
      </c>
      <c r="D2" s="1" t="s">
        <v>1</v>
      </c>
      <c r="E2" s="1" t="s">
        <v>29</v>
      </c>
      <c r="H2" s="1" t="s">
        <v>33</v>
      </c>
      <c r="K2" s="1" t="s">
        <v>35</v>
      </c>
      <c r="O2" s="2" t="s">
        <v>11</v>
      </c>
    </row>
    <row r="3" spans="2:15" x14ac:dyDescent="0.25">
      <c r="E3" s="1" t="s">
        <v>56</v>
      </c>
      <c r="F3" s="1">
        <v>45</v>
      </c>
      <c r="G3" s="1">
        <v>90</v>
      </c>
      <c r="H3" s="1">
        <v>0</v>
      </c>
      <c r="I3" s="1">
        <v>45</v>
      </c>
      <c r="J3" s="1">
        <v>90</v>
      </c>
      <c r="K3" s="1">
        <v>0</v>
      </c>
      <c r="L3" s="1">
        <v>45</v>
      </c>
      <c r="M3" s="1">
        <v>90</v>
      </c>
      <c r="O3" s="3" t="s">
        <v>26</v>
      </c>
    </row>
    <row r="4" spans="2:15" x14ac:dyDescent="0.25">
      <c r="B4" s="1" t="s">
        <v>10</v>
      </c>
      <c r="C4" s="1">
        <v>0.01</v>
      </c>
      <c r="D4" s="1" t="s">
        <v>2</v>
      </c>
      <c r="E4" s="4">
        <v>2.6791151499999999</v>
      </c>
      <c r="F4" s="4">
        <v>3.4400370800000002</v>
      </c>
      <c r="G4" s="4">
        <v>2.6791151499999999</v>
      </c>
      <c r="H4" s="4">
        <v>2.26429693</v>
      </c>
      <c r="I4" s="4">
        <v>2.6877084999999998</v>
      </c>
      <c r="J4" s="4">
        <v>2.26429693</v>
      </c>
      <c r="K4" s="4">
        <v>2.3165643999999999</v>
      </c>
      <c r="L4" s="4">
        <v>2.3165700600000001</v>
      </c>
      <c r="M4" s="4">
        <v>2.3165643999999999</v>
      </c>
      <c r="O4" s="3" t="s">
        <v>12</v>
      </c>
    </row>
    <row r="5" spans="2:15" x14ac:dyDescent="0.25">
      <c r="D5" s="1" t="s">
        <v>3</v>
      </c>
      <c r="E5" s="4">
        <v>2.9090878099999999</v>
      </c>
      <c r="F5" s="4">
        <v>3.13578454</v>
      </c>
      <c r="G5" s="4">
        <v>2.9090878099999999</v>
      </c>
      <c r="H5" s="4">
        <v>2.7378048599999998</v>
      </c>
      <c r="I5" s="4">
        <v>2.8920305599999998</v>
      </c>
      <c r="J5" s="4">
        <v>2.7378048599999998</v>
      </c>
      <c r="K5" s="4">
        <v>2.7504374600000001</v>
      </c>
      <c r="L5" s="4">
        <v>2.7504398700000001</v>
      </c>
      <c r="M5" s="4">
        <v>2.7504374600000001</v>
      </c>
      <c r="O5" s="3" t="s">
        <v>13</v>
      </c>
    </row>
    <row r="6" spans="2:15" x14ac:dyDescent="0.25">
      <c r="D6" s="1" t="s">
        <v>4</v>
      </c>
      <c r="E6" s="4">
        <v>2.6950015899999999</v>
      </c>
      <c r="F6" s="4">
        <v>2.50481401</v>
      </c>
      <c r="G6" s="4">
        <v>2.6950015899999999</v>
      </c>
      <c r="H6" s="4">
        <v>2.8641445399999999</v>
      </c>
      <c r="I6" s="4">
        <v>2.7084380399999999</v>
      </c>
      <c r="J6" s="4">
        <v>2.8641445399999999</v>
      </c>
      <c r="K6" s="4">
        <v>2.8526268099999998</v>
      </c>
      <c r="L6" s="4">
        <v>2.85262387</v>
      </c>
      <c r="M6" s="4">
        <v>2.8526268099999998</v>
      </c>
      <c r="O6" s="3" t="s">
        <v>18</v>
      </c>
    </row>
    <row r="7" spans="2:15" x14ac:dyDescent="0.25">
      <c r="C7" s="1">
        <v>0.1</v>
      </c>
      <c r="D7" s="1" t="s">
        <v>2</v>
      </c>
      <c r="E7" s="4">
        <v>2.79249569</v>
      </c>
      <c r="F7" s="4">
        <v>3.5572003799999998</v>
      </c>
      <c r="G7" s="4">
        <v>2.79249569</v>
      </c>
      <c r="H7" s="4">
        <v>2.42244174</v>
      </c>
      <c r="I7" s="4">
        <v>2.8440075899999999</v>
      </c>
      <c r="J7" s="4">
        <v>2.42244174</v>
      </c>
      <c r="K7" s="4">
        <v>2.47831131</v>
      </c>
      <c r="L7" s="4">
        <v>2.4783076400000001</v>
      </c>
      <c r="M7" s="4">
        <v>2.47831131</v>
      </c>
      <c r="O7" s="3" t="s">
        <v>19</v>
      </c>
    </row>
    <row r="8" spans="2:15" x14ac:dyDescent="0.25">
      <c r="D8" s="1" t="s">
        <v>3</v>
      </c>
      <c r="E8" s="4">
        <v>3.0566098899999998</v>
      </c>
      <c r="F8" s="4">
        <v>3.28435071</v>
      </c>
      <c r="G8" s="4">
        <v>3.0566098899999998</v>
      </c>
      <c r="H8" s="4">
        <v>2.8995589900000001</v>
      </c>
      <c r="I8" s="4">
        <v>3.0538318000000002</v>
      </c>
      <c r="J8" s="4">
        <v>2.8995589900000001</v>
      </c>
      <c r="K8" s="4">
        <v>2.9155606000000001</v>
      </c>
      <c r="L8" s="4">
        <v>2.9155629099999998</v>
      </c>
      <c r="M8" s="4">
        <v>2.9155606000000001</v>
      </c>
    </row>
    <row r="9" spans="2:15" x14ac:dyDescent="0.25">
      <c r="D9" s="1" t="s">
        <v>4</v>
      </c>
      <c r="E9" s="4">
        <v>2.8557957599999999</v>
      </c>
      <c r="F9" s="4">
        <v>2.6649139100000001</v>
      </c>
      <c r="G9" s="4">
        <v>2.8557957599999999</v>
      </c>
      <c r="H9" s="4">
        <v>3.0138154699999999</v>
      </c>
      <c r="I9" s="4">
        <v>2.8566669600000001</v>
      </c>
      <c r="J9" s="4">
        <v>3.0138154699999999</v>
      </c>
      <c r="K9" s="4">
        <v>2.9964404400000002</v>
      </c>
      <c r="L9" s="4">
        <v>2.9964373800000002</v>
      </c>
      <c r="M9" s="4">
        <v>2.9964404400000002</v>
      </c>
    </row>
    <row r="10" spans="2:15" x14ac:dyDescent="0.25">
      <c r="B10" s="1" t="s">
        <v>27</v>
      </c>
      <c r="C10" s="1">
        <v>0.01</v>
      </c>
      <c r="D10" s="1" t="s">
        <v>2</v>
      </c>
      <c r="E10" s="4">
        <v>0.91160255400000001</v>
      </c>
      <c r="F10" s="4">
        <v>0.90333581200000002</v>
      </c>
      <c r="G10" s="4">
        <v>0.91160255400000001</v>
      </c>
      <c r="H10" s="4">
        <v>0.75216846299999995</v>
      </c>
      <c r="I10" s="4">
        <v>0.75164920000000002</v>
      </c>
      <c r="J10" s="4">
        <v>0.75216846299999995</v>
      </c>
      <c r="K10" s="4">
        <v>0.71298353699999995</v>
      </c>
      <c r="L10" s="4">
        <v>0.71298344800000002</v>
      </c>
      <c r="M10" s="4">
        <v>0.71298353699999995</v>
      </c>
    </row>
    <row r="11" spans="2:15" x14ac:dyDescent="0.25">
      <c r="D11" s="1" t="s">
        <v>3</v>
      </c>
      <c r="E11" s="4">
        <v>0.91289837699999998</v>
      </c>
      <c r="F11" s="4">
        <v>0.91025681800000002</v>
      </c>
      <c r="G11" s="4">
        <v>0.91289837699999998</v>
      </c>
      <c r="H11" s="4">
        <v>0.85525050700000005</v>
      </c>
      <c r="I11" s="4">
        <v>0.85407129400000004</v>
      </c>
      <c r="J11" s="4">
        <v>0.85525050700000005</v>
      </c>
      <c r="K11" s="4">
        <v>0.83750780700000005</v>
      </c>
      <c r="L11" s="4">
        <v>0.83750777499999995</v>
      </c>
      <c r="M11" s="4">
        <v>0.83750780700000005</v>
      </c>
      <c r="O11" s="2" t="s">
        <v>17</v>
      </c>
    </row>
    <row r="12" spans="2:15" x14ac:dyDescent="0.25">
      <c r="D12" s="1" t="s">
        <v>4</v>
      </c>
      <c r="E12" s="4">
        <v>0.79222725400000005</v>
      </c>
      <c r="F12" s="4">
        <v>0.79489384699999999</v>
      </c>
      <c r="G12" s="4">
        <v>0.79222725400000005</v>
      </c>
      <c r="H12" s="4">
        <v>0.84398813100000003</v>
      </c>
      <c r="I12" s="4">
        <v>0.84694572199999996</v>
      </c>
      <c r="J12" s="4">
        <v>0.84398813100000003</v>
      </c>
      <c r="K12" s="4">
        <v>0.86459417199999999</v>
      </c>
      <c r="L12" s="4">
        <v>0.86459420799999998</v>
      </c>
      <c r="M12" s="4">
        <v>0.86459417199999999</v>
      </c>
      <c r="O12" s="3" t="s">
        <v>15</v>
      </c>
    </row>
    <row r="13" spans="2:15" x14ac:dyDescent="0.25">
      <c r="C13" s="1">
        <v>0.1</v>
      </c>
      <c r="D13" s="1" t="s">
        <v>2</v>
      </c>
      <c r="E13" s="4">
        <v>1.0232707299999999</v>
      </c>
      <c r="F13" s="4">
        <v>1.0009821000000001</v>
      </c>
      <c r="G13" s="4">
        <v>1.0232707299999999</v>
      </c>
      <c r="H13" s="4">
        <v>0.91987499900000003</v>
      </c>
      <c r="I13" s="4">
        <v>0.902158193</v>
      </c>
      <c r="J13" s="4">
        <v>0.91987499900000003</v>
      </c>
      <c r="K13" s="4">
        <v>0.86895003199999998</v>
      </c>
      <c r="L13" s="4">
        <v>0.86894992599999998</v>
      </c>
      <c r="M13" s="4">
        <v>0.86895003199999998</v>
      </c>
      <c r="O13" s="3" t="s">
        <v>16</v>
      </c>
    </row>
    <row r="14" spans="2:15" x14ac:dyDescent="0.25">
      <c r="D14" s="1" t="s">
        <v>3</v>
      </c>
      <c r="E14" s="4">
        <v>1.0561468700000001</v>
      </c>
      <c r="F14" s="4">
        <v>1.04810011</v>
      </c>
      <c r="G14" s="4">
        <v>1.0561468700000001</v>
      </c>
      <c r="H14" s="4">
        <v>1.0160856300000001</v>
      </c>
      <c r="I14" s="4">
        <v>1.00999233</v>
      </c>
      <c r="J14" s="4">
        <v>1.0160856300000001</v>
      </c>
      <c r="K14" s="4">
        <v>0.99917459200000003</v>
      </c>
      <c r="L14" s="4">
        <v>0.99917449199999997</v>
      </c>
      <c r="M14" s="4">
        <v>0.99917459200000003</v>
      </c>
      <c r="O14" s="3" t="s">
        <v>38</v>
      </c>
    </row>
    <row r="15" spans="2:15" x14ac:dyDescent="0.25">
      <c r="D15" s="1" t="s">
        <v>4</v>
      </c>
      <c r="E15" s="4">
        <v>0.94903929200000003</v>
      </c>
      <c r="F15" s="4">
        <v>0.95723781600000002</v>
      </c>
      <c r="G15" s="4">
        <v>0.94903929200000003</v>
      </c>
      <c r="H15" s="4">
        <v>0.98736055899999997</v>
      </c>
      <c r="I15" s="4">
        <v>0.99354379599999998</v>
      </c>
      <c r="J15" s="4">
        <v>0.98736055899999997</v>
      </c>
      <c r="K15" s="4">
        <v>1.0020397599999999</v>
      </c>
      <c r="L15" s="4">
        <v>1.0020398699999999</v>
      </c>
      <c r="M15" s="4">
        <v>1.0020397599999999</v>
      </c>
    </row>
    <row r="16" spans="2:15" x14ac:dyDescent="0.25">
      <c r="F16" s="4"/>
      <c r="G16" s="4"/>
      <c r="H16" s="4"/>
      <c r="I16" s="4"/>
      <c r="J16" s="4"/>
      <c r="K16" s="4"/>
    </row>
    <row r="17" spans="6:14" x14ac:dyDescent="0.25">
      <c r="F17" s="4"/>
      <c r="G17" s="4"/>
      <c r="H17" s="4"/>
      <c r="I17" s="4"/>
      <c r="J17" s="4"/>
      <c r="K17" s="4"/>
    </row>
    <row r="18" spans="6:14" x14ac:dyDescent="0.25">
      <c r="F18" s="4"/>
      <c r="G18" s="4"/>
      <c r="H18" s="4"/>
      <c r="I18" s="4"/>
      <c r="J18" s="4"/>
      <c r="K18" s="4"/>
    </row>
    <row r="19" spans="6:14" x14ac:dyDescent="0.25">
      <c r="F19" s="4"/>
      <c r="G19" s="4"/>
      <c r="H19" s="4"/>
      <c r="I19" s="4"/>
      <c r="J19" s="4"/>
      <c r="K19" s="4"/>
    </row>
    <row r="20" spans="6:14" x14ac:dyDescent="0.25">
      <c r="F20" s="4"/>
      <c r="G20" s="4"/>
      <c r="H20" s="4"/>
      <c r="I20" s="4"/>
      <c r="J20" s="4"/>
      <c r="K20" s="4"/>
    </row>
    <row r="24" spans="6:14" x14ac:dyDescent="0.25">
      <c r="M24" s="4"/>
    </row>
    <row r="25" spans="6:14" x14ac:dyDescent="0.25">
      <c r="M25" s="4"/>
      <c r="N25" s="4"/>
    </row>
    <row r="26" spans="6:14" x14ac:dyDescent="0.25">
      <c r="M26" s="4"/>
      <c r="N26" s="4"/>
    </row>
    <row r="27" spans="6:14" x14ac:dyDescent="0.25">
      <c r="N27" s="4"/>
    </row>
    <row r="28" spans="6:14" x14ac:dyDescent="0.25">
      <c r="M28" s="4"/>
    </row>
    <row r="29" spans="6:14" x14ac:dyDescent="0.25">
      <c r="M29" s="4"/>
      <c r="N29" s="4"/>
    </row>
    <row r="30" spans="6:14" x14ac:dyDescent="0.25">
      <c r="M30" s="4"/>
      <c r="N30" s="4"/>
    </row>
    <row r="31" spans="6:14" x14ac:dyDescent="0.25">
      <c r="M31" s="4"/>
      <c r="N31" s="4"/>
    </row>
    <row r="32" spans="6:14" x14ac:dyDescent="0.25">
      <c r="M32" s="4"/>
      <c r="N32" s="4"/>
    </row>
    <row r="33" spans="14:14" x14ac:dyDescent="0.25">
      <c r="N33" s="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0DD1-4290-4379-A427-A6506A4A9276}">
  <sheetPr codeName="Sheet7"/>
  <dimension ref="B1:O33"/>
  <sheetViews>
    <sheetView workbookViewId="0">
      <selection activeCell="J19" sqref="J19"/>
    </sheetView>
  </sheetViews>
  <sheetFormatPr defaultRowHeight="15" x14ac:dyDescent="0.25"/>
  <cols>
    <col min="1" max="1" width="3" style="1" customWidth="1"/>
    <col min="2" max="2" width="7.5703125" style="1" customWidth="1"/>
    <col min="3" max="3" width="8.85546875" style="1" customWidth="1"/>
    <col min="4" max="4" width="10.28515625" style="1" customWidth="1"/>
    <col min="5" max="5" width="13.28515625" style="1" customWidth="1"/>
    <col min="6" max="12" width="8.5703125" style="1" customWidth="1"/>
    <col min="13" max="14" width="9.42578125" style="1" customWidth="1"/>
    <col min="15" max="16384" width="9.140625" style="1"/>
  </cols>
  <sheetData>
    <row r="1" spans="2:15" ht="12" customHeight="1" x14ac:dyDescent="0.25"/>
    <row r="2" spans="2:15" x14ac:dyDescent="0.25">
      <c r="B2" s="1" t="s">
        <v>36</v>
      </c>
      <c r="C2" s="1" t="s">
        <v>0</v>
      </c>
      <c r="D2" s="1" t="s">
        <v>1</v>
      </c>
      <c r="E2" s="1" t="s">
        <v>29</v>
      </c>
      <c r="H2" s="1" t="s">
        <v>33</v>
      </c>
      <c r="K2" s="1" t="s">
        <v>35</v>
      </c>
      <c r="O2" s="2" t="s">
        <v>11</v>
      </c>
    </row>
    <row r="3" spans="2:15" x14ac:dyDescent="0.25">
      <c r="E3" s="1" t="s">
        <v>56</v>
      </c>
      <c r="F3" s="1">
        <v>45</v>
      </c>
      <c r="G3" s="1">
        <v>90</v>
      </c>
      <c r="H3" s="1">
        <v>0</v>
      </c>
      <c r="I3" s="1">
        <v>45</v>
      </c>
      <c r="J3" s="1">
        <v>90</v>
      </c>
      <c r="K3" s="1">
        <v>0</v>
      </c>
      <c r="L3" s="1">
        <v>45</v>
      </c>
      <c r="M3" s="1">
        <v>90</v>
      </c>
      <c r="O3" s="3" t="s">
        <v>26</v>
      </c>
    </row>
    <row r="4" spans="2:15" x14ac:dyDescent="0.25">
      <c r="B4" s="1" t="s">
        <v>10</v>
      </c>
      <c r="C4" s="1">
        <v>0.01</v>
      </c>
      <c r="D4" s="1" t="s">
        <v>2</v>
      </c>
      <c r="E4" s="4">
        <v>3.6008443400000001</v>
      </c>
      <c r="F4" s="4">
        <v>3.38915429</v>
      </c>
      <c r="G4" s="4">
        <v>3.6008443400000001</v>
      </c>
      <c r="H4" s="4">
        <v>3.75633645</v>
      </c>
      <c r="I4" s="4">
        <v>3.6038874600000002</v>
      </c>
      <c r="J4" s="4">
        <v>3.75633653</v>
      </c>
      <c r="K4" s="4">
        <v>3.7377645899999998</v>
      </c>
      <c r="L4" s="4">
        <v>3.7377623799999999</v>
      </c>
      <c r="M4" s="4">
        <v>3.7377645899999998</v>
      </c>
      <c r="O4" s="3" t="s">
        <v>12</v>
      </c>
    </row>
    <row r="5" spans="2:15" x14ac:dyDescent="0.25">
      <c r="D5" s="1" t="s">
        <v>3</v>
      </c>
      <c r="E5" s="4">
        <v>3.5299002100000001</v>
      </c>
      <c r="F5" s="4">
        <v>3.46629239</v>
      </c>
      <c r="G5" s="4">
        <v>3.5299002100000001</v>
      </c>
      <c r="H5" s="4">
        <v>3.5840902899999998</v>
      </c>
      <c r="I5" s="4">
        <v>3.5368546799999998</v>
      </c>
      <c r="J5" s="4">
        <v>3.5840903100000001</v>
      </c>
      <c r="K5" s="4">
        <v>3.5807592499999998</v>
      </c>
      <c r="L5" s="4">
        <v>3.58075849</v>
      </c>
      <c r="M5" s="4">
        <v>3.5807592499999998</v>
      </c>
      <c r="O5" s="3" t="s">
        <v>14</v>
      </c>
    </row>
    <row r="6" spans="2:15" x14ac:dyDescent="0.25">
      <c r="D6" s="1" t="s">
        <v>4</v>
      </c>
      <c r="E6" s="4">
        <v>3.6000290100000001</v>
      </c>
      <c r="F6" s="4">
        <v>3.6644421299999999</v>
      </c>
      <c r="G6" s="4">
        <v>3.6000290100000001</v>
      </c>
      <c r="H6" s="4">
        <v>3.5453983899999999</v>
      </c>
      <c r="I6" s="4">
        <v>3.5937980199999999</v>
      </c>
      <c r="J6" s="4">
        <v>3.54539837</v>
      </c>
      <c r="K6" s="4">
        <v>3.54826453</v>
      </c>
      <c r="L6" s="4">
        <v>3.54826541</v>
      </c>
      <c r="M6" s="4">
        <v>3.54826453</v>
      </c>
      <c r="O6" s="3" t="s">
        <v>20</v>
      </c>
    </row>
    <row r="7" spans="2:15" x14ac:dyDescent="0.25">
      <c r="C7" s="1">
        <v>0.1</v>
      </c>
      <c r="D7" s="1" t="s">
        <v>2</v>
      </c>
      <c r="E7" s="4">
        <v>3.5536835299999998</v>
      </c>
      <c r="F7" s="4">
        <v>3.3518453500000001</v>
      </c>
      <c r="G7" s="4">
        <v>3.5536835299999998</v>
      </c>
      <c r="H7" s="4">
        <v>3.6788434699999999</v>
      </c>
      <c r="I7" s="4">
        <v>3.53972599</v>
      </c>
      <c r="J7" s="4">
        <v>3.6795471499999999</v>
      </c>
      <c r="K7" s="4">
        <v>3.6601183100000001</v>
      </c>
      <c r="L7" s="4">
        <v>3.66013908</v>
      </c>
      <c r="M7" s="4">
        <v>3.6601409</v>
      </c>
      <c r="O7" s="3" t="s">
        <v>19</v>
      </c>
    </row>
    <row r="8" spans="2:15" x14ac:dyDescent="0.25">
      <c r="D8" s="1" t="s">
        <v>3</v>
      </c>
      <c r="E8" s="4">
        <v>3.4756407</v>
      </c>
      <c r="F8" s="4">
        <v>3.4158707399999999</v>
      </c>
      <c r="G8" s="4">
        <v>3.4756407</v>
      </c>
      <c r="H8" s="4">
        <v>3.5206962100000001</v>
      </c>
      <c r="I8" s="4">
        <v>3.4770112599999998</v>
      </c>
      <c r="J8" s="4">
        <v>3.5209037699999999</v>
      </c>
      <c r="K8" s="4">
        <v>3.5164060199999998</v>
      </c>
      <c r="L8" s="4">
        <v>3.5164071699999999</v>
      </c>
      <c r="M8" s="4">
        <v>3.5164081700000001</v>
      </c>
    </row>
    <row r="9" spans="2:15" x14ac:dyDescent="0.25">
      <c r="D9" s="1" t="s">
        <v>4</v>
      </c>
      <c r="E9" s="4">
        <v>3.5351954000000001</v>
      </c>
      <c r="F9" s="4">
        <v>3.59467414</v>
      </c>
      <c r="G9" s="4">
        <v>3.5351954000000001</v>
      </c>
      <c r="H9" s="4">
        <v>3.4889726799999998</v>
      </c>
      <c r="I9" s="4">
        <v>3.5343937599999999</v>
      </c>
      <c r="J9" s="4">
        <v>3.4887787100000001</v>
      </c>
      <c r="K9" s="4">
        <v>3.4935953500000001</v>
      </c>
      <c r="L9" s="4">
        <v>3.4935978200000002</v>
      </c>
      <c r="M9" s="4">
        <v>3.4935972199999998</v>
      </c>
    </row>
    <row r="10" spans="2:15" x14ac:dyDescent="0.25">
      <c r="B10" s="1" t="s">
        <v>27</v>
      </c>
      <c r="C10" s="1">
        <v>0.01</v>
      </c>
      <c r="D10" s="1" t="s">
        <v>2</v>
      </c>
      <c r="E10" s="4">
        <v>4.7525388499999996</v>
      </c>
      <c r="F10" s="4">
        <v>4.7786853999999996</v>
      </c>
      <c r="G10" s="4">
        <v>4.7525388499999996</v>
      </c>
      <c r="H10" s="4">
        <v>4.9878715600000003</v>
      </c>
      <c r="I10" s="4">
        <v>5.0006188199999997</v>
      </c>
      <c r="J10" s="4">
        <v>4.9878719399999998</v>
      </c>
      <c r="K10" s="4">
        <v>5.0616742800000001</v>
      </c>
      <c r="L10" s="4">
        <v>5.06167459</v>
      </c>
      <c r="M10" s="4">
        <v>5.0616742700000001</v>
      </c>
    </row>
    <row r="11" spans="2:15" x14ac:dyDescent="0.25">
      <c r="D11" s="1" t="s">
        <v>3</v>
      </c>
      <c r="E11" s="4">
        <v>4.7563016300000003</v>
      </c>
      <c r="F11" s="4">
        <v>4.7643375199999998</v>
      </c>
      <c r="G11" s="4">
        <v>4.7563016300000003</v>
      </c>
      <c r="H11" s="4">
        <v>4.8349273500000001</v>
      </c>
      <c r="I11" s="4">
        <v>4.8401052099999999</v>
      </c>
      <c r="J11" s="4">
        <v>4.8349274600000003</v>
      </c>
      <c r="K11" s="4">
        <v>4.8621549000000002</v>
      </c>
      <c r="L11" s="4">
        <v>4.8621549999999996</v>
      </c>
      <c r="M11" s="4">
        <v>4.8621549000000002</v>
      </c>
      <c r="O11" s="2" t="s">
        <v>17</v>
      </c>
    </row>
    <row r="12" spans="2:15" x14ac:dyDescent="0.25">
      <c r="D12" s="1" t="s">
        <v>4</v>
      </c>
      <c r="E12" s="4">
        <v>4.9324468399999999</v>
      </c>
      <c r="F12" s="4">
        <v>4.9236769899999997</v>
      </c>
      <c r="G12" s="4">
        <v>4.9324468399999999</v>
      </c>
      <c r="H12" s="4">
        <v>4.8544241299999999</v>
      </c>
      <c r="I12" s="4">
        <v>4.8468187900000004</v>
      </c>
      <c r="J12" s="4">
        <v>4.8544240099999998</v>
      </c>
      <c r="K12" s="4">
        <v>4.8236966399999996</v>
      </c>
      <c r="L12" s="4">
        <v>4.8236965200000004</v>
      </c>
      <c r="M12" s="4">
        <v>4.8236966399999996</v>
      </c>
      <c r="O12" s="3" t="s">
        <v>15</v>
      </c>
    </row>
    <row r="13" spans="2:15" x14ac:dyDescent="0.25">
      <c r="C13" s="1">
        <v>0.1</v>
      </c>
      <c r="D13" s="1" t="s">
        <v>2</v>
      </c>
      <c r="E13" s="4">
        <v>4.5934137499999999</v>
      </c>
      <c r="F13" s="4">
        <v>4.6318722000000001</v>
      </c>
      <c r="G13" s="4">
        <v>4.5934137499999999</v>
      </c>
      <c r="H13" s="4">
        <v>4.7087873499999997</v>
      </c>
      <c r="I13" s="4">
        <v>4.7404474199999997</v>
      </c>
      <c r="J13" s="4">
        <v>4.7113448699999996</v>
      </c>
      <c r="K13" s="4">
        <v>4.7799621500000002</v>
      </c>
      <c r="L13" s="4">
        <v>4.7799138299999999</v>
      </c>
      <c r="M13" s="4">
        <v>4.7799101799999999</v>
      </c>
      <c r="O13" s="3" t="s">
        <v>16</v>
      </c>
    </row>
    <row r="14" spans="2:15" x14ac:dyDescent="0.25">
      <c r="D14" s="1" t="s">
        <v>3</v>
      </c>
      <c r="E14" s="4">
        <v>4.5582029400000001</v>
      </c>
      <c r="F14" s="4">
        <v>4.5706138300000001</v>
      </c>
      <c r="G14" s="4">
        <v>4.5582029400000001</v>
      </c>
      <c r="H14" s="4">
        <v>4.5994606300000003</v>
      </c>
      <c r="I14" s="4">
        <v>4.6091435000000001</v>
      </c>
      <c r="J14" s="4">
        <v>4.6002906499999998</v>
      </c>
      <c r="K14" s="4">
        <v>4.6196366900000001</v>
      </c>
      <c r="L14" s="4">
        <v>4.6196318099999996</v>
      </c>
      <c r="M14" s="4">
        <v>4.6196313800000004</v>
      </c>
      <c r="O14" s="3" t="s">
        <v>38</v>
      </c>
    </row>
    <row r="15" spans="2:15" x14ac:dyDescent="0.25">
      <c r="D15" s="1" t="s">
        <v>4</v>
      </c>
      <c r="E15" s="4">
        <v>4.6801846400000002</v>
      </c>
      <c r="F15" s="4">
        <v>4.66668985</v>
      </c>
      <c r="G15" s="4">
        <v>4.6801846400000002</v>
      </c>
      <c r="H15" s="4">
        <v>4.6372684199999998</v>
      </c>
      <c r="I15" s="4">
        <v>4.6271649899999998</v>
      </c>
      <c r="J15" s="4">
        <v>4.6364285799999996</v>
      </c>
      <c r="K15" s="4">
        <v>4.6196264999999999</v>
      </c>
      <c r="L15" s="4">
        <v>4.6196214500000004</v>
      </c>
      <c r="M15" s="4">
        <v>4.6196214199999996</v>
      </c>
    </row>
    <row r="16" spans="2:15" x14ac:dyDescent="0.25">
      <c r="F16" s="4"/>
      <c r="G16" s="4"/>
      <c r="H16" s="4"/>
      <c r="I16" s="4"/>
      <c r="J16" s="4"/>
      <c r="K16" s="4"/>
    </row>
    <row r="17" spans="6:14" x14ac:dyDescent="0.25">
      <c r="F17" s="4"/>
      <c r="G17" s="4"/>
      <c r="H17" s="4"/>
      <c r="I17" s="4"/>
      <c r="J17" s="4"/>
      <c r="K17" s="4"/>
    </row>
    <row r="18" spans="6:14" x14ac:dyDescent="0.25">
      <c r="F18" s="4"/>
      <c r="G18" s="4"/>
      <c r="H18" s="4"/>
      <c r="I18" s="4"/>
      <c r="J18" s="4"/>
      <c r="K18" s="4"/>
    </row>
    <row r="19" spans="6:14" x14ac:dyDescent="0.25">
      <c r="F19" s="4"/>
      <c r="G19" s="4"/>
      <c r="H19" s="4"/>
      <c r="I19" s="4"/>
      <c r="J19" s="4"/>
      <c r="K19" s="4"/>
    </row>
    <row r="20" spans="6:14" x14ac:dyDescent="0.25">
      <c r="F20" s="4"/>
      <c r="G20" s="4"/>
      <c r="H20" s="4"/>
      <c r="I20" s="4"/>
      <c r="J20" s="4"/>
      <c r="K20" s="4"/>
    </row>
    <row r="24" spans="6:14" x14ac:dyDescent="0.25">
      <c r="M24" s="4"/>
    </row>
    <row r="25" spans="6:14" x14ac:dyDescent="0.25">
      <c r="M25" s="4"/>
      <c r="N25" s="4"/>
    </row>
    <row r="26" spans="6:14" x14ac:dyDescent="0.25">
      <c r="M26" s="4"/>
      <c r="N26" s="4"/>
    </row>
    <row r="27" spans="6:14" x14ac:dyDescent="0.25">
      <c r="N27" s="4"/>
    </row>
    <row r="28" spans="6:14" x14ac:dyDescent="0.25">
      <c r="M28" s="4"/>
    </row>
    <row r="29" spans="6:14" x14ac:dyDescent="0.25">
      <c r="M29" s="4"/>
      <c r="N29" s="4"/>
    </row>
    <row r="30" spans="6:14" x14ac:dyDescent="0.25">
      <c r="M30" s="4"/>
      <c r="N30" s="4"/>
    </row>
    <row r="31" spans="6:14" x14ac:dyDescent="0.25">
      <c r="M31" s="4"/>
      <c r="N31" s="4"/>
    </row>
    <row r="32" spans="6:14" x14ac:dyDescent="0.25">
      <c r="M32" s="4"/>
      <c r="N32" s="4"/>
    </row>
    <row r="33" spans="14:14" x14ac:dyDescent="0.25">
      <c r="N33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20E1-DF23-4B81-971C-25E8444FC232}">
  <dimension ref="B2:F24"/>
  <sheetViews>
    <sheetView workbookViewId="0">
      <selection activeCell="B34" sqref="B34"/>
    </sheetView>
  </sheetViews>
  <sheetFormatPr defaultRowHeight="15" x14ac:dyDescent="0.25"/>
  <cols>
    <col min="1" max="1" width="9.140625" style="1"/>
    <col min="2" max="2" width="22.28515625" style="1" customWidth="1"/>
    <col min="3" max="8" width="9.140625" style="1"/>
    <col min="9" max="9" width="13.140625" style="1" customWidth="1"/>
    <col min="10" max="16384" width="9.140625" style="1"/>
  </cols>
  <sheetData>
    <row r="2" spans="2:6" x14ac:dyDescent="0.25">
      <c r="B2" s="1" t="s">
        <v>37</v>
      </c>
      <c r="C2" s="1" t="s">
        <v>57</v>
      </c>
    </row>
    <row r="3" spans="2:6" x14ac:dyDescent="0.25">
      <c r="C3" s="1" t="s">
        <v>41</v>
      </c>
      <c r="D3" s="1" t="s">
        <v>42</v>
      </c>
      <c r="E3" s="1" t="s">
        <v>58</v>
      </c>
    </row>
    <row r="4" spans="2:6" x14ac:dyDescent="0.25">
      <c r="B4" s="1" t="s">
        <v>29</v>
      </c>
      <c r="C4" s="1">
        <v>0</v>
      </c>
      <c r="D4" s="1">
        <v>0</v>
      </c>
      <c r="E4" s="1">
        <v>0</v>
      </c>
    </row>
    <row r="5" spans="2:6" x14ac:dyDescent="0.25">
      <c r="B5" s="1" t="s">
        <v>30</v>
      </c>
      <c r="C5" s="1">
        <v>0</v>
      </c>
      <c r="D5" s="1">
        <v>-90</v>
      </c>
      <c r="E5" s="1">
        <v>-90</v>
      </c>
    </row>
    <row r="6" spans="2:6" x14ac:dyDescent="0.25">
      <c r="B6" s="1" t="s">
        <v>32</v>
      </c>
      <c r="C6" s="1">
        <v>90</v>
      </c>
      <c r="D6" s="1">
        <v>0</v>
      </c>
      <c r="E6" s="1">
        <v>0</v>
      </c>
    </row>
    <row r="7" spans="2:6" x14ac:dyDescent="0.25">
      <c r="B7" s="1" t="s">
        <v>33</v>
      </c>
      <c r="C7" s="1">
        <v>90</v>
      </c>
      <c r="D7" s="1">
        <v>-45</v>
      </c>
      <c r="E7" s="1">
        <v>90</v>
      </c>
    </row>
    <row r="8" spans="2:6" x14ac:dyDescent="0.25">
      <c r="B8" s="1" t="s">
        <v>34</v>
      </c>
      <c r="C8" s="1">
        <v>45</v>
      </c>
      <c r="D8" s="1">
        <v>0</v>
      </c>
      <c r="E8" s="1">
        <v>0</v>
      </c>
    </row>
    <row r="9" spans="2:6" x14ac:dyDescent="0.25">
      <c r="B9" s="1" t="s">
        <v>31</v>
      </c>
      <c r="C9" s="1">
        <v>0</v>
      </c>
      <c r="D9" s="1">
        <v>-45</v>
      </c>
      <c r="E9" s="1">
        <v>-90</v>
      </c>
    </row>
    <row r="10" spans="2:6" x14ac:dyDescent="0.25">
      <c r="B10" s="1" t="s">
        <v>35</v>
      </c>
      <c r="C10" s="1">
        <v>45</v>
      </c>
      <c r="D10" s="1">
        <v>-35.264000000000003</v>
      </c>
      <c r="E10" s="1">
        <v>0</v>
      </c>
    </row>
    <row r="12" spans="2:6" x14ac:dyDescent="0.25">
      <c r="B12" s="1" t="s">
        <v>69</v>
      </c>
      <c r="C12" s="1" t="s">
        <v>41</v>
      </c>
      <c r="D12" s="1" t="s">
        <v>42</v>
      </c>
      <c r="E12" s="1" t="s">
        <v>58</v>
      </c>
      <c r="F12" s="1" t="s">
        <v>74</v>
      </c>
    </row>
    <row r="13" spans="2:6" x14ac:dyDescent="0.25">
      <c r="B13" s="1" t="s">
        <v>70</v>
      </c>
      <c r="C13" s="1">
        <v>0</v>
      </c>
      <c r="D13" s="1">
        <v>0</v>
      </c>
      <c r="E13" s="1">
        <v>0</v>
      </c>
      <c r="F13" s="1">
        <v>0</v>
      </c>
    </row>
    <row r="14" spans="2:6" x14ac:dyDescent="0.25">
      <c r="B14" s="1" t="s">
        <v>72</v>
      </c>
      <c r="C14" s="1">
        <v>22.5</v>
      </c>
      <c r="D14" s="1">
        <v>0</v>
      </c>
      <c r="E14" s="1">
        <v>0</v>
      </c>
      <c r="F14" s="1">
        <v>22.5</v>
      </c>
    </row>
    <row r="15" spans="2:6" x14ac:dyDescent="0.25">
      <c r="B15" s="1" t="s">
        <v>68</v>
      </c>
      <c r="C15" s="1">
        <v>45</v>
      </c>
      <c r="D15" s="1">
        <v>0</v>
      </c>
      <c r="E15" s="1">
        <v>0</v>
      </c>
      <c r="F15" s="1">
        <v>45</v>
      </c>
    </row>
    <row r="16" spans="2:6" x14ac:dyDescent="0.25">
      <c r="B16" s="1" t="s">
        <v>78</v>
      </c>
      <c r="C16" s="1">
        <v>67.5</v>
      </c>
      <c r="D16" s="1">
        <v>0</v>
      </c>
      <c r="E16" s="1">
        <v>0</v>
      </c>
      <c r="F16" s="1">
        <v>67.5</v>
      </c>
    </row>
    <row r="17" spans="2:6" x14ac:dyDescent="0.25">
      <c r="B17" s="1" t="s">
        <v>73</v>
      </c>
      <c r="C17" s="1">
        <v>90</v>
      </c>
      <c r="D17" s="1">
        <v>0</v>
      </c>
      <c r="E17" s="1">
        <v>0</v>
      </c>
      <c r="F17" s="1">
        <v>90</v>
      </c>
    </row>
    <row r="19" spans="2:6" x14ac:dyDescent="0.25">
      <c r="B19" s="1" t="s">
        <v>71</v>
      </c>
      <c r="C19" s="1" t="s">
        <v>41</v>
      </c>
      <c r="D19" s="1" t="s">
        <v>42</v>
      </c>
      <c r="E19" s="1" t="s">
        <v>58</v>
      </c>
      <c r="F19" s="1" t="s">
        <v>79</v>
      </c>
    </row>
    <row r="20" spans="2:6" x14ac:dyDescent="0.25">
      <c r="B20" s="1" t="s">
        <v>68</v>
      </c>
      <c r="C20" s="1">
        <v>45</v>
      </c>
      <c r="D20" s="1">
        <v>0</v>
      </c>
      <c r="E20" s="1">
        <v>0</v>
      </c>
      <c r="F20" s="1">
        <v>0</v>
      </c>
    </row>
    <row r="21" spans="2:6" x14ac:dyDescent="0.25">
      <c r="B21" s="1" t="s">
        <v>75</v>
      </c>
      <c r="C21" s="1">
        <v>45</v>
      </c>
      <c r="D21" s="1">
        <v>-16.324999999999999</v>
      </c>
      <c r="E21" s="1">
        <v>0</v>
      </c>
      <c r="F21" s="1">
        <v>22.5</v>
      </c>
    </row>
    <row r="22" spans="2:6" x14ac:dyDescent="0.25">
      <c r="B22" s="1" t="s">
        <v>76</v>
      </c>
      <c r="C22" s="1">
        <v>45</v>
      </c>
      <c r="D22" s="1">
        <v>-35.264000000000003</v>
      </c>
      <c r="E22" s="1">
        <v>0</v>
      </c>
      <c r="F22" s="1">
        <v>45</v>
      </c>
    </row>
    <row r="23" spans="2:6" x14ac:dyDescent="0.25">
      <c r="B23" s="1" t="s">
        <v>77</v>
      </c>
      <c r="C23" s="1">
        <v>45</v>
      </c>
      <c r="D23" s="1">
        <v>-59.639000000000003</v>
      </c>
      <c r="E23" s="1">
        <v>-130.79</v>
      </c>
      <c r="F23" s="1">
        <v>67.5</v>
      </c>
    </row>
    <row r="24" spans="2:6" x14ac:dyDescent="0.25">
      <c r="B24" s="1" t="s">
        <v>67</v>
      </c>
      <c r="C24" s="1">
        <v>0</v>
      </c>
      <c r="D24" s="1">
        <v>-90</v>
      </c>
      <c r="E24" s="1">
        <v>-90</v>
      </c>
      <c r="F24" s="1">
        <v>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Mesh_Convergence</vt:lpstr>
      <vt:lpstr>Verif_IGA_Static</vt:lpstr>
      <vt:lpstr>Verif_IGA_Vibra</vt:lpstr>
      <vt:lpstr>Verif_Rot_xy_Static</vt:lpstr>
      <vt:lpstr>Verif_Rot_xy_Vibra</vt:lpstr>
      <vt:lpstr>Compare_Rot_xy</vt:lpstr>
      <vt:lpstr>Verif_Rot_z_Static</vt:lpstr>
      <vt:lpstr>Verif_Rot_z_Vibra</vt:lpstr>
      <vt:lpstr>Load_Direc</vt:lpstr>
      <vt:lpstr>Inves_RD_xy_Static</vt:lpstr>
      <vt:lpstr>Inves_RD_z_A_Static</vt:lpstr>
      <vt:lpstr>Inves_RD_z_B_Static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T</dc:creator>
  <cp:lastModifiedBy>Leo T</cp:lastModifiedBy>
  <dcterms:created xsi:type="dcterms:W3CDTF">2015-06-05T18:17:20Z</dcterms:created>
  <dcterms:modified xsi:type="dcterms:W3CDTF">2023-10-07T08:51:54Z</dcterms:modified>
</cp:coreProperties>
</file>