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3" activeTab="11"/>
  </bookViews>
  <sheets>
    <sheet name="Tháng 9" sheetId="13" r:id="rId1"/>
    <sheet name="Sheet5" sheetId="12" r:id="rId2"/>
    <sheet name="Tháng 10" sheetId="11" r:id="rId3"/>
    <sheet name="Tháng 11" sheetId="10" r:id="rId4"/>
    <sheet name="tHÁNG 12" sheetId="9" r:id="rId5"/>
    <sheet name="QUÍ IV 20" sheetId="8" r:id="rId6"/>
    <sheet name="Tháng 1" sheetId="7" r:id="rId7"/>
    <sheet name="Tháng 2" sheetId="6" r:id="rId8"/>
    <sheet name="Tháng 3" sheetId="5" r:id="rId9"/>
    <sheet name="Tháng 4" sheetId="4" r:id="rId10"/>
    <sheet name="Tháng 5" sheetId="1" r:id="rId11"/>
    <sheet name="tháng 6" sheetId="2" r:id="rId12"/>
    <sheet name="6 tháng" sheetId="3" r:id="rId13"/>
  </sheets>
  <calcPr calcId="144525"/>
</workbook>
</file>

<file path=xl/calcChain.xml><?xml version="1.0" encoding="utf-8"?>
<calcChain xmlns="http://schemas.openxmlformats.org/spreadsheetml/2006/main">
  <c r="P26" i="11" l="1"/>
  <c r="E31" i="11"/>
  <c r="C115" i="3" l="1"/>
  <c r="C115" i="2"/>
  <c r="C115" i="1"/>
  <c r="C115" i="4"/>
  <c r="C115" i="5"/>
  <c r="C115" i="6"/>
  <c r="C115" i="7"/>
  <c r="C115" i="13"/>
  <c r="C115" i="11"/>
  <c r="C115" i="10"/>
  <c r="C115" i="9"/>
  <c r="V24" i="10"/>
  <c r="V24" i="8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I9" i="8" s="1"/>
  <c r="A9" i="8" s="1"/>
  <c r="AH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AI26" i="8" s="1"/>
  <c r="A26" i="8" s="1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U91" i="8" s="1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A91" i="8" s="1"/>
  <c r="AB31" i="8"/>
  <c r="AC31" i="8"/>
  <c r="AD31" i="8"/>
  <c r="AE31" i="8"/>
  <c r="AF31" i="8"/>
  <c r="AG31" i="8"/>
  <c r="AH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I45" i="8" s="1"/>
  <c r="A45" i="8" s="1"/>
  <c r="AE45" i="8"/>
  <c r="AF45" i="8"/>
  <c r="AG45" i="8"/>
  <c r="AH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D48" i="8"/>
  <c r="E48" i="8"/>
  <c r="AI48" i="8" s="1"/>
  <c r="A48" i="8" s="1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D49" i="8"/>
  <c r="E49" i="8"/>
  <c r="F49" i="8"/>
  <c r="G49" i="8"/>
  <c r="H49" i="8"/>
  <c r="AI49" i="8" s="1"/>
  <c r="A49" i="8" s="1"/>
  <c r="C97" i="8" s="1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I51" i="8" s="1"/>
  <c r="A51" i="8" s="1"/>
  <c r="C99" i="8" s="1"/>
  <c r="AA51" i="8"/>
  <c r="AB51" i="8"/>
  <c r="AC51" i="8"/>
  <c r="AD51" i="8"/>
  <c r="AE51" i="8"/>
  <c r="AF51" i="8"/>
  <c r="AG51" i="8"/>
  <c r="AH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AI59" i="8" s="1"/>
  <c r="A59" i="8" s="1"/>
  <c r="W59" i="8"/>
  <c r="X59" i="8"/>
  <c r="Y59" i="8"/>
  <c r="Z59" i="8"/>
  <c r="AA59" i="8"/>
  <c r="AB59" i="8"/>
  <c r="AC59" i="8"/>
  <c r="AD59" i="8"/>
  <c r="AE59" i="8"/>
  <c r="AF59" i="8"/>
  <c r="AG59" i="8"/>
  <c r="AH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I67" i="8" s="1"/>
  <c r="A67" i="8" s="1"/>
  <c r="AA67" i="8"/>
  <c r="AB67" i="8"/>
  <c r="AC67" i="8"/>
  <c r="AD67" i="8"/>
  <c r="AE67" i="8"/>
  <c r="AF67" i="8"/>
  <c r="AG67" i="8"/>
  <c r="AH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T91" i="8" s="1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D78" i="8"/>
  <c r="E78" i="8"/>
  <c r="F78" i="8"/>
  <c r="F91" i="8" s="1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D79" i="8"/>
  <c r="E79" i="8"/>
  <c r="F79" i="8"/>
  <c r="G79" i="8"/>
  <c r="AI79" i="8" s="1"/>
  <c r="A79" i="8" s="1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D80" i="8"/>
  <c r="D91" i="8" s="1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D81" i="8"/>
  <c r="E81" i="8"/>
  <c r="AI81" i="8" s="1"/>
  <c r="A81" i="8" s="1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D83" i="8"/>
  <c r="E83" i="8"/>
  <c r="AI83" i="8" s="1"/>
  <c r="A83" i="8" s="1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D85" i="8"/>
  <c r="E85" i="8"/>
  <c r="AI85" i="8" s="1"/>
  <c r="A85" i="8" s="1"/>
  <c r="C111" i="8" s="1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D89" i="8"/>
  <c r="E89" i="8"/>
  <c r="AI89" i="8" s="1"/>
  <c r="A89" i="8" s="1"/>
  <c r="C114" i="8" s="1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D5" i="8"/>
  <c r="AE24" i="9"/>
  <c r="Y63" i="9"/>
  <c r="AI63" i="9" s="1"/>
  <c r="A63" i="9" s="1"/>
  <c r="Y59" i="9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AI90" i="13"/>
  <c r="A90" i="13"/>
  <c r="AI89" i="13"/>
  <c r="A89" i="13"/>
  <c r="C114" i="13" s="1"/>
  <c r="AI88" i="13"/>
  <c r="A88" i="13"/>
  <c r="AI87" i="13"/>
  <c r="A87" i="13"/>
  <c r="C113" i="13" s="1"/>
  <c r="AI86" i="13"/>
  <c r="A86" i="13"/>
  <c r="C112" i="13" s="1"/>
  <c r="AI85" i="13"/>
  <c r="A85" i="13"/>
  <c r="C111" i="13" s="1"/>
  <c r="AI84" i="13"/>
  <c r="A84" i="13"/>
  <c r="C110" i="13" s="1"/>
  <c r="AI83" i="13"/>
  <c r="A83" i="13"/>
  <c r="AI82" i="13"/>
  <c r="A82" i="13"/>
  <c r="AI81" i="13"/>
  <c r="A81" i="13"/>
  <c r="C109" i="13" s="1"/>
  <c r="AI80" i="13"/>
  <c r="A80" i="13"/>
  <c r="C108" i="13" s="1"/>
  <c r="AI79" i="13"/>
  <c r="A79" i="13"/>
  <c r="AI78" i="13"/>
  <c r="A78" i="13"/>
  <c r="AI77" i="13"/>
  <c r="A77" i="13"/>
  <c r="AI76" i="13"/>
  <c r="A76" i="13"/>
  <c r="AI75" i="13"/>
  <c r="A75" i="13"/>
  <c r="AI74" i="13"/>
  <c r="A74" i="13"/>
  <c r="AI73" i="13"/>
  <c r="A73" i="13"/>
  <c r="C107" i="13" s="1"/>
  <c r="AI72" i="13"/>
  <c r="A72" i="13"/>
  <c r="C104" i="13" s="1"/>
  <c r="AI71" i="13"/>
  <c r="A71" i="13"/>
  <c r="C106" i="13" s="1"/>
  <c r="AI70" i="13"/>
  <c r="A70" i="13"/>
  <c r="AI69" i="13"/>
  <c r="A69" i="13"/>
  <c r="C105" i="13" s="1"/>
  <c r="AI68" i="13"/>
  <c r="A68" i="13"/>
  <c r="AI67" i="13"/>
  <c r="A67" i="13"/>
  <c r="C103" i="13" s="1"/>
  <c r="AI66" i="13"/>
  <c r="A66" i="13"/>
  <c r="AI65" i="13"/>
  <c r="A65" i="13"/>
  <c r="AI64" i="13"/>
  <c r="A64" i="13"/>
  <c r="AI63" i="13"/>
  <c r="A63" i="13"/>
  <c r="AI62" i="13"/>
  <c r="A62" i="13"/>
  <c r="AI61" i="13"/>
  <c r="A61" i="13"/>
  <c r="AI60" i="13"/>
  <c r="A60" i="13"/>
  <c r="AI59" i="13"/>
  <c r="A59" i="13"/>
  <c r="C102" i="13" s="1"/>
  <c r="AI58" i="13"/>
  <c r="A58" i="13"/>
  <c r="AI57" i="13"/>
  <c r="A57" i="13"/>
  <c r="C101" i="13" s="1"/>
  <c r="AI56" i="13"/>
  <c r="A56" i="13"/>
  <c r="AI55" i="13"/>
  <c r="A55" i="13"/>
  <c r="AI54" i="13"/>
  <c r="A54" i="13"/>
  <c r="AI53" i="13"/>
  <c r="A53" i="13"/>
  <c r="AI52" i="13"/>
  <c r="A52" i="13"/>
  <c r="C100" i="13" s="1"/>
  <c r="AI51" i="13"/>
  <c r="A51" i="13"/>
  <c r="C99" i="13" s="1"/>
  <c r="AI50" i="13"/>
  <c r="A50" i="13"/>
  <c r="C98" i="13" s="1"/>
  <c r="AI49" i="13"/>
  <c r="A49" i="13"/>
  <c r="C97" i="13" s="1"/>
  <c r="AI48" i="13"/>
  <c r="A48" i="13"/>
  <c r="AI47" i="13"/>
  <c r="A47" i="13"/>
  <c r="AI46" i="13"/>
  <c r="A46" i="13"/>
  <c r="AI45" i="13"/>
  <c r="A45" i="13"/>
  <c r="AI44" i="13"/>
  <c r="A44" i="13"/>
  <c r="AI43" i="13"/>
  <c r="A43" i="13"/>
  <c r="AI42" i="13"/>
  <c r="A42" i="13"/>
  <c r="AI41" i="13"/>
  <c r="A41" i="13"/>
  <c r="AI40" i="13"/>
  <c r="A40" i="13"/>
  <c r="AI39" i="13"/>
  <c r="A39" i="13"/>
  <c r="AI38" i="13"/>
  <c r="A38" i="13"/>
  <c r="AI37" i="13"/>
  <c r="A37" i="13"/>
  <c r="AI36" i="13"/>
  <c r="A36" i="13"/>
  <c r="AI35" i="13"/>
  <c r="A35" i="13"/>
  <c r="AI34" i="13"/>
  <c r="A34" i="13"/>
  <c r="AI33" i="13"/>
  <c r="A33" i="13"/>
  <c r="AI32" i="13"/>
  <c r="A32" i="13"/>
  <c r="AI31" i="13"/>
  <c r="A31" i="13"/>
  <c r="AI30" i="13"/>
  <c r="A30" i="13"/>
  <c r="AI29" i="13"/>
  <c r="A29" i="13"/>
  <c r="AI28" i="13"/>
  <c r="A28" i="13"/>
  <c r="AI27" i="13"/>
  <c r="A27" i="13"/>
  <c r="AI26" i="13"/>
  <c r="A26" i="13"/>
  <c r="AI25" i="13"/>
  <c r="A25" i="13"/>
  <c r="AI24" i="13"/>
  <c r="A24" i="13"/>
  <c r="AI23" i="13"/>
  <c r="A23" i="13"/>
  <c r="AI22" i="13"/>
  <c r="A22" i="13"/>
  <c r="AI21" i="13"/>
  <c r="A21" i="13"/>
  <c r="A20" i="13"/>
  <c r="AI19" i="13"/>
  <c r="A19" i="13" s="1"/>
  <c r="AI18" i="13"/>
  <c r="A18" i="13" s="1"/>
  <c r="AI17" i="13"/>
  <c r="A17" i="13" s="1"/>
  <c r="AI16" i="13"/>
  <c r="A16" i="13" s="1"/>
  <c r="AI15" i="13"/>
  <c r="A15" i="13" s="1"/>
  <c r="AI14" i="13"/>
  <c r="A14" i="13" s="1"/>
  <c r="AI13" i="13"/>
  <c r="A13" i="13" s="1"/>
  <c r="C96" i="13" s="1"/>
  <c r="AI12" i="13"/>
  <c r="A12" i="13" s="1"/>
  <c r="AI11" i="13"/>
  <c r="A11" i="13" s="1"/>
  <c r="AI10" i="13"/>
  <c r="A10" i="13" s="1"/>
  <c r="AI9" i="13"/>
  <c r="A9" i="13" s="1"/>
  <c r="AI8" i="13"/>
  <c r="A8" i="13" s="1"/>
  <c r="AI7" i="13"/>
  <c r="A7" i="13" s="1"/>
  <c r="AI6" i="13"/>
  <c r="A6" i="13" s="1"/>
  <c r="AI5" i="13"/>
  <c r="A5" i="13" s="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AI90" i="11"/>
  <c r="A90" i="11"/>
  <c r="AI89" i="11"/>
  <c r="A89" i="11"/>
  <c r="C114" i="11" s="1"/>
  <c r="AI88" i="11"/>
  <c r="A88" i="11"/>
  <c r="AI87" i="11"/>
  <c r="A87" i="11" s="1"/>
  <c r="C113" i="11" s="1"/>
  <c r="AI86" i="11"/>
  <c r="A86" i="11" s="1"/>
  <c r="C112" i="11" s="1"/>
  <c r="AI85" i="11"/>
  <c r="A85" i="11"/>
  <c r="C111" i="11" s="1"/>
  <c r="AI84" i="11"/>
  <c r="A84" i="11" s="1"/>
  <c r="C110" i="11" s="1"/>
  <c r="AI83" i="11"/>
  <c r="A83" i="11"/>
  <c r="AI82" i="11"/>
  <c r="A82" i="11"/>
  <c r="AI81" i="11"/>
  <c r="A81" i="11"/>
  <c r="C109" i="11" s="1"/>
  <c r="AI80" i="11"/>
  <c r="A80" i="11"/>
  <c r="C108" i="11" s="1"/>
  <c r="AI79" i="11"/>
  <c r="A79" i="11"/>
  <c r="AI78" i="11"/>
  <c r="A78" i="11" s="1"/>
  <c r="AI77" i="11"/>
  <c r="A77" i="11" s="1"/>
  <c r="AI76" i="11"/>
  <c r="A76" i="11" s="1"/>
  <c r="AI75" i="11"/>
  <c r="A75" i="11" s="1"/>
  <c r="AI74" i="11"/>
  <c r="A74" i="11" s="1"/>
  <c r="AI73" i="11"/>
  <c r="A73" i="11" s="1"/>
  <c r="AI72" i="11"/>
  <c r="A72" i="11" s="1"/>
  <c r="C104" i="11" s="1"/>
  <c r="AI71" i="11"/>
  <c r="A71" i="11" s="1"/>
  <c r="C106" i="11" s="1"/>
  <c r="AI70" i="11"/>
  <c r="A70" i="11" s="1"/>
  <c r="AI69" i="11"/>
  <c r="A69" i="11" s="1"/>
  <c r="C105" i="11" s="1"/>
  <c r="AI68" i="11"/>
  <c r="A68" i="11" s="1"/>
  <c r="AI67" i="11"/>
  <c r="A67" i="11" s="1"/>
  <c r="C103" i="11" s="1"/>
  <c r="AI66" i="11"/>
  <c r="A66" i="11" s="1"/>
  <c r="AI65" i="11"/>
  <c r="A65" i="11" s="1"/>
  <c r="AI64" i="11"/>
  <c r="A64" i="11" s="1"/>
  <c r="AI63" i="11"/>
  <c r="A63" i="11" s="1"/>
  <c r="AI62" i="11"/>
  <c r="A62" i="11" s="1"/>
  <c r="AI61" i="11"/>
  <c r="A61" i="11" s="1"/>
  <c r="AI60" i="11"/>
  <c r="A60" i="11" s="1"/>
  <c r="AI59" i="11"/>
  <c r="A59" i="11" s="1"/>
  <c r="AI58" i="11"/>
  <c r="A58" i="11" s="1"/>
  <c r="AI57" i="11"/>
  <c r="A57" i="11" s="1"/>
  <c r="AI56" i="11"/>
  <c r="A56" i="11" s="1"/>
  <c r="AI55" i="11"/>
  <c r="A55" i="11" s="1"/>
  <c r="AI54" i="11"/>
  <c r="A54" i="11" s="1"/>
  <c r="AI53" i="11"/>
  <c r="A53" i="11" s="1"/>
  <c r="AI52" i="11"/>
  <c r="A52" i="11" s="1"/>
  <c r="C100" i="11" s="1"/>
  <c r="AI51" i="11"/>
  <c r="A51" i="11" s="1"/>
  <c r="C99" i="11" s="1"/>
  <c r="AI50" i="11"/>
  <c r="A50" i="11" s="1"/>
  <c r="C98" i="11" s="1"/>
  <c r="AI49" i="11"/>
  <c r="A49" i="11" s="1"/>
  <c r="C97" i="11" s="1"/>
  <c r="AI48" i="11"/>
  <c r="A48" i="11" s="1"/>
  <c r="AI47" i="11"/>
  <c r="A47" i="11" s="1"/>
  <c r="AI46" i="11"/>
  <c r="A46" i="11" s="1"/>
  <c r="AI45" i="11"/>
  <c r="A45" i="11" s="1"/>
  <c r="AI44" i="11"/>
  <c r="A44" i="11" s="1"/>
  <c r="AI43" i="11"/>
  <c r="A43" i="11" s="1"/>
  <c r="AI42" i="11"/>
  <c r="A42" i="11" s="1"/>
  <c r="AI41" i="11"/>
  <c r="A41" i="11" s="1"/>
  <c r="AI40" i="11"/>
  <c r="A40" i="11" s="1"/>
  <c r="AI39" i="11"/>
  <c r="A39" i="11" s="1"/>
  <c r="AI38" i="11"/>
  <c r="A38" i="11" s="1"/>
  <c r="AI37" i="11"/>
  <c r="A37" i="11" s="1"/>
  <c r="AI36" i="11"/>
  <c r="A36" i="11" s="1"/>
  <c r="AI35" i="11"/>
  <c r="A35" i="11" s="1"/>
  <c r="AI34" i="11"/>
  <c r="A34" i="11" s="1"/>
  <c r="AI33" i="11"/>
  <c r="A33" i="11" s="1"/>
  <c r="AI32" i="11"/>
  <c r="A32" i="11" s="1"/>
  <c r="AI31" i="11"/>
  <c r="A31" i="11" s="1"/>
  <c r="AI30" i="11"/>
  <c r="A30" i="11" s="1"/>
  <c r="AI29" i="11"/>
  <c r="A29" i="11" s="1"/>
  <c r="AI28" i="11"/>
  <c r="A28" i="11" s="1"/>
  <c r="AI27" i="11"/>
  <c r="A27" i="11" s="1"/>
  <c r="AI26" i="11"/>
  <c r="A26" i="11" s="1"/>
  <c r="AI25" i="11"/>
  <c r="A25" i="11" s="1"/>
  <c r="AI24" i="11"/>
  <c r="A24" i="11" s="1"/>
  <c r="AI23" i="11"/>
  <c r="A23" i="11" s="1"/>
  <c r="AI22" i="11"/>
  <c r="A22" i="11" s="1"/>
  <c r="AI21" i="11"/>
  <c r="A21" i="11" s="1"/>
  <c r="A20" i="11"/>
  <c r="AI19" i="11"/>
  <c r="A19" i="11" s="1"/>
  <c r="AI18" i="11"/>
  <c r="A18" i="11" s="1"/>
  <c r="AI17" i="11"/>
  <c r="A17" i="11" s="1"/>
  <c r="AI16" i="11"/>
  <c r="A16" i="11" s="1"/>
  <c r="AI15" i="11"/>
  <c r="A15" i="11" s="1"/>
  <c r="AI14" i="11"/>
  <c r="A14" i="11" s="1"/>
  <c r="AI13" i="11"/>
  <c r="A13" i="11" s="1"/>
  <c r="AI12" i="11"/>
  <c r="A12" i="11" s="1"/>
  <c r="AI11" i="11"/>
  <c r="A11" i="11" s="1"/>
  <c r="AI10" i="11"/>
  <c r="A10" i="11" s="1"/>
  <c r="AI9" i="11"/>
  <c r="A9" i="11" s="1"/>
  <c r="AI8" i="11"/>
  <c r="A8" i="11" s="1"/>
  <c r="AI7" i="11"/>
  <c r="A7" i="11" s="1"/>
  <c r="AI6" i="11"/>
  <c r="A6" i="11" s="1"/>
  <c r="AI5" i="11"/>
  <c r="A5" i="11" s="1"/>
  <c r="AH91" i="10"/>
  <c r="AG91" i="10"/>
  <c r="AF91" i="10"/>
  <c r="AE91" i="10"/>
  <c r="AD91" i="10"/>
  <c r="AC91" i="10"/>
  <c r="AB91" i="10"/>
  <c r="AA91" i="10"/>
  <c r="Z91" i="10"/>
  <c r="Y91" i="10"/>
  <c r="X91" i="10"/>
  <c r="W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AI90" i="10"/>
  <c r="A90" i="10"/>
  <c r="AI89" i="10"/>
  <c r="A89" i="10" s="1"/>
  <c r="C114" i="10" s="1"/>
  <c r="AI88" i="10"/>
  <c r="A88" i="10"/>
  <c r="AI87" i="10"/>
  <c r="A87" i="10"/>
  <c r="C113" i="10" s="1"/>
  <c r="AI86" i="10"/>
  <c r="A86" i="10"/>
  <c r="C112" i="10" s="1"/>
  <c r="AI85" i="10"/>
  <c r="A85" i="10"/>
  <c r="C111" i="10" s="1"/>
  <c r="AI84" i="10"/>
  <c r="A84" i="10"/>
  <c r="C110" i="10" s="1"/>
  <c r="AI83" i="10"/>
  <c r="A83" i="10"/>
  <c r="AI82" i="10"/>
  <c r="A82" i="10"/>
  <c r="AI81" i="10"/>
  <c r="A81" i="10"/>
  <c r="C109" i="10" s="1"/>
  <c r="AI80" i="10"/>
  <c r="A80" i="10"/>
  <c r="C108" i="10" s="1"/>
  <c r="AI79" i="10"/>
  <c r="A79" i="10"/>
  <c r="AI78" i="10"/>
  <c r="A78" i="10"/>
  <c r="AI77" i="10"/>
  <c r="A77" i="10"/>
  <c r="AI76" i="10"/>
  <c r="A76" i="10"/>
  <c r="AI75" i="10"/>
  <c r="A75" i="10"/>
  <c r="AI74" i="10"/>
  <c r="A74" i="10"/>
  <c r="AI73" i="10"/>
  <c r="A73" i="10"/>
  <c r="AI72" i="10"/>
  <c r="A72" i="10"/>
  <c r="C104" i="10" s="1"/>
  <c r="AI71" i="10"/>
  <c r="A71" i="10" s="1"/>
  <c r="C106" i="10" s="1"/>
  <c r="AI70" i="10"/>
  <c r="A70" i="10" s="1"/>
  <c r="AI69" i="10"/>
  <c r="A69" i="10" s="1"/>
  <c r="AI68" i="10"/>
  <c r="A68" i="10"/>
  <c r="AI67" i="10"/>
  <c r="A67" i="10" s="1"/>
  <c r="C103" i="10" s="1"/>
  <c r="AI66" i="10"/>
  <c r="A66" i="10"/>
  <c r="AI65" i="10"/>
  <c r="A65" i="10"/>
  <c r="AI64" i="10"/>
  <c r="A64" i="10"/>
  <c r="AI63" i="10"/>
  <c r="A63" i="10"/>
  <c r="AI62" i="10"/>
  <c r="A62" i="10" s="1"/>
  <c r="AI61" i="10"/>
  <c r="A61" i="10" s="1"/>
  <c r="AI60" i="10"/>
  <c r="A60" i="10"/>
  <c r="AI59" i="10"/>
  <c r="A59" i="10"/>
  <c r="AI58" i="10"/>
  <c r="A58" i="10"/>
  <c r="AI57" i="10"/>
  <c r="A57" i="10"/>
  <c r="C101" i="10" s="1"/>
  <c r="AI56" i="10"/>
  <c r="A56" i="10"/>
  <c r="AI55" i="10"/>
  <c r="A55" i="10"/>
  <c r="AI54" i="10"/>
  <c r="A54" i="10"/>
  <c r="AI53" i="10"/>
  <c r="A53" i="10"/>
  <c r="AI52" i="10"/>
  <c r="A52" i="10"/>
  <c r="C100" i="10" s="1"/>
  <c r="AI51" i="10"/>
  <c r="A51" i="10"/>
  <c r="C99" i="10" s="1"/>
  <c r="AI50" i="10"/>
  <c r="A50" i="10"/>
  <c r="C98" i="10" s="1"/>
  <c r="AI49" i="10"/>
  <c r="A49" i="10"/>
  <c r="C97" i="10" s="1"/>
  <c r="AI48" i="10"/>
  <c r="A48" i="10" s="1"/>
  <c r="AI47" i="10"/>
  <c r="A47" i="10" s="1"/>
  <c r="AI46" i="10"/>
  <c r="A46" i="10" s="1"/>
  <c r="AI45" i="10"/>
  <c r="A45" i="10" s="1"/>
  <c r="AI44" i="10"/>
  <c r="A44" i="10"/>
  <c r="AI43" i="10"/>
  <c r="A43" i="10"/>
  <c r="AI42" i="10"/>
  <c r="A42" i="10" s="1"/>
  <c r="AI41" i="10"/>
  <c r="A41" i="10" s="1"/>
  <c r="AI40" i="10"/>
  <c r="A40" i="10"/>
  <c r="AI39" i="10"/>
  <c r="A39" i="10" s="1"/>
  <c r="AI38" i="10"/>
  <c r="A38" i="10"/>
  <c r="AI37" i="10"/>
  <c r="A37" i="10" s="1"/>
  <c r="AI36" i="10"/>
  <c r="A36" i="10" s="1"/>
  <c r="AI35" i="10"/>
  <c r="A35" i="10" s="1"/>
  <c r="AI34" i="10"/>
  <c r="A34" i="10"/>
  <c r="AI33" i="10"/>
  <c r="A33" i="10"/>
  <c r="AI32" i="10"/>
  <c r="A32" i="10"/>
  <c r="AI31" i="10"/>
  <c r="A31" i="10" s="1"/>
  <c r="AI30" i="10"/>
  <c r="A30" i="10" s="1"/>
  <c r="AI29" i="10"/>
  <c r="A29" i="10" s="1"/>
  <c r="AI28" i="10"/>
  <c r="A28" i="10"/>
  <c r="AI27" i="10"/>
  <c r="A27" i="10"/>
  <c r="AI26" i="10"/>
  <c r="A26" i="10"/>
  <c r="AI25" i="10"/>
  <c r="A25" i="10"/>
  <c r="AI23" i="10"/>
  <c r="A23" i="10" s="1"/>
  <c r="AI22" i="10"/>
  <c r="A22" i="10"/>
  <c r="AI21" i="10"/>
  <c r="A21" i="10"/>
  <c r="A20" i="10"/>
  <c r="AI19" i="10"/>
  <c r="A19" i="10" s="1"/>
  <c r="AI18" i="10"/>
  <c r="A18" i="10" s="1"/>
  <c r="AI17" i="10"/>
  <c r="A17" i="10" s="1"/>
  <c r="AI16" i="10"/>
  <c r="A16" i="10" s="1"/>
  <c r="AI15" i="10"/>
  <c r="A15" i="10" s="1"/>
  <c r="AI14" i="10"/>
  <c r="A14" i="10" s="1"/>
  <c r="AI13" i="10"/>
  <c r="A13" i="10" s="1"/>
  <c r="AI12" i="10"/>
  <c r="A12" i="10" s="1"/>
  <c r="AI11" i="10"/>
  <c r="A11" i="10" s="1"/>
  <c r="AI10" i="10"/>
  <c r="A10" i="10" s="1"/>
  <c r="AI9" i="10"/>
  <c r="A9" i="10" s="1"/>
  <c r="AI8" i="10"/>
  <c r="A8" i="10" s="1"/>
  <c r="AI7" i="10"/>
  <c r="A7" i="10" s="1"/>
  <c r="AI6" i="10"/>
  <c r="A6" i="10" s="1"/>
  <c r="AI5" i="10"/>
  <c r="A5" i="10" s="1"/>
  <c r="AG91" i="8"/>
  <c r="AE91" i="8"/>
  <c r="Y91" i="8"/>
  <c r="W91" i="8"/>
  <c r="S91" i="8"/>
  <c r="K91" i="8"/>
  <c r="AI90" i="8"/>
  <c r="A90" i="8" s="1"/>
  <c r="AI88" i="8"/>
  <c r="A88" i="8" s="1"/>
  <c r="AI82" i="8"/>
  <c r="A82" i="8" s="1"/>
  <c r="AI80" i="8"/>
  <c r="A80" i="8" s="1"/>
  <c r="C108" i="8" s="1"/>
  <c r="AI78" i="8"/>
  <c r="A78" i="8" s="1"/>
  <c r="AI77" i="8"/>
  <c r="A77" i="8" s="1"/>
  <c r="AI76" i="8"/>
  <c r="A76" i="8" s="1"/>
  <c r="AI75" i="8"/>
  <c r="A75" i="8" s="1"/>
  <c r="AI74" i="8"/>
  <c r="A74" i="8" s="1"/>
  <c r="AI73" i="8"/>
  <c r="A73" i="8" s="1"/>
  <c r="AI72" i="8"/>
  <c r="A72" i="8" s="1"/>
  <c r="C104" i="8" s="1"/>
  <c r="AI68" i="8"/>
  <c r="A68" i="8" s="1"/>
  <c r="AI66" i="8"/>
  <c r="A66" i="8" s="1"/>
  <c r="AI65" i="8"/>
  <c r="A65" i="8" s="1"/>
  <c r="AI64" i="8"/>
  <c r="A64" i="8" s="1"/>
  <c r="AI63" i="8"/>
  <c r="A63" i="8" s="1"/>
  <c r="AI62" i="8"/>
  <c r="A62" i="8" s="1"/>
  <c r="AI58" i="8"/>
  <c r="A58" i="8" s="1"/>
  <c r="AI57" i="8"/>
  <c r="A57" i="8" s="1"/>
  <c r="AI56" i="8"/>
  <c r="A56" i="8" s="1"/>
  <c r="AI55" i="8"/>
  <c r="A55" i="8" s="1"/>
  <c r="AI53" i="8"/>
  <c r="A53" i="8" s="1"/>
  <c r="AI50" i="8"/>
  <c r="A50" i="8" s="1"/>
  <c r="C98" i="8" s="1"/>
  <c r="AI44" i="8"/>
  <c r="A44" i="8" s="1"/>
  <c r="AI43" i="8"/>
  <c r="A43" i="8" s="1"/>
  <c r="AI40" i="8"/>
  <c r="A40" i="8" s="1"/>
  <c r="AI38" i="8"/>
  <c r="A38" i="8" s="1"/>
  <c r="AI37" i="8"/>
  <c r="A37" i="8" s="1"/>
  <c r="AI36" i="8"/>
  <c r="A36" i="8" s="1"/>
  <c r="AI35" i="8"/>
  <c r="A35" i="8" s="1"/>
  <c r="AI34" i="8"/>
  <c r="A34" i="8" s="1"/>
  <c r="AI33" i="8"/>
  <c r="A33" i="8" s="1"/>
  <c r="AI29" i="8"/>
  <c r="A29" i="8" s="1"/>
  <c r="AI28" i="8"/>
  <c r="A28" i="8" s="1"/>
  <c r="AI27" i="8"/>
  <c r="A27" i="8" s="1"/>
  <c r="AI25" i="8"/>
  <c r="A25" i="8" s="1"/>
  <c r="AI21" i="8"/>
  <c r="A21" i="8" s="1"/>
  <c r="A20" i="8"/>
  <c r="AI19" i="8"/>
  <c r="A19" i="8" s="1"/>
  <c r="AI18" i="8"/>
  <c r="A18" i="8" s="1"/>
  <c r="AI17" i="8"/>
  <c r="A17" i="8" s="1"/>
  <c r="AI15" i="8"/>
  <c r="A15" i="8" s="1"/>
  <c r="AI14" i="8"/>
  <c r="A14" i="8" s="1"/>
  <c r="AI13" i="8"/>
  <c r="A13" i="8" s="1"/>
  <c r="AI12" i="8"/>
  <c r="A12" i="8" s="1"/>
  <c r="AI11" i="8"/>
  <c r="A11" i="8" s="1"/>
  <c r="AI10" i="8"/>
  <c r="A10" i="8" s="1"/>
  <c r="AI7" i="8"/>
  <c r="A7" i="8" s="1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AI90" i="9"/>
  <c r="A90" i="9" s="1"/>
  <c r="AI89" i="9"/>
  <c r="A89" i="9" s="1"/>
  <c r="C114" i="9" s="1"/>
  <c r="AI88" i="9"/>
  <c r="A88" i="9" s="1"/>
  <c r="AI87" i="9"/>
  <c r="A87" i="9" s="1"/>
  <c r="C113" i="9" s="1"/>
  <c r="AI86" i="9"/>
  <c r="A86" i="9" s="1"/>
  <c r="C112" i="9" s="1"/>
  <c r="AI85" i="9"/>
  <c r="A85" i="9" s="1"/>
  <c r="C111" i="9" s="1"/>
  <c r="AI84" i="9"/>
  <c r="A84" i="9" s="1"/>
  <c r="C110" i="9" s="1"/>
  <c r="AI83" i="9"/>
  <c r="A83" i="9" s="1"/>
  <c r="AI82" i="9"/>
  <c r="A82" i="9" s="1"/>
  <c r="AI81" i="9"/>
  <c r="A81" i="9" s="1"/>
  <c r="AI80" i="9"/>
  <c r="A80" i="9" s="1"/>
  <c r="C108" i="9" s="1"/>
  <c r="AI79" i="9"/>
  <c r="A79" i="9" s="1"/>
  <c r="AI78" i="9"/>
  <c r="A78" i="9" s="1"/>
  <c r="AI77" i="9"/>
  <c r="A77" i="9" s="1"/>
  <c r="AI76" i="9"/>
  <c r="A76" i="9" s="1"/>
  <c r="AI75" i="9"/>
  <c r="A75" i="9" s="1"/>
  <c r="AI74" i="9"/>
  <c r="A74" i="9" s="1"/>
  <c r="AI73" i="9"/>
  <c r="A73" i="9" s="1"/>
  <c r="AI72" i="9"/>
  <c r="A72" i="9" s="1"/>
  <c r="C104" i="9" s="1"/>
  <c r="AI71" i="9"/>
  <c r="A71" i="9" s="1"/>
  <c r="C106" i="9" s="1"/>
  <c r="AI70" i="9"/>
  <c r="A70" i="9" s="1"/>
  <c r="AI69" i="9"/>
  <c r="A69" i="9" s="1"/>
  <c r="AI68" i="9"/>
  <c r="A68" i="9" s="1"/>
  <c r="AI67" i="9"/>
  <c r="A67" i="9" s="1"/>
  <c r="AI66" i="9"/>
  <c r="A66" i="9" s="1"/>
  <c r="AI65" i="9"/>
  <c r="A65" i="9" s="1"/>
  <c r="AI64" i="9"/>
  <c r="A64" i="9" s="1"/>
  <c r="AI62" i="9"/>
  <c r="A62" i="9" s="1"/>
  <c r="AI61" i="9"/>
  <c r="A61" i="9" s="1"/>
  <c r="AI60" i="9"/>
  <c r="A60" i="9" s="1"/>
  <c r="AI59" i="9"/>
  <c r="A59" i="9" s="1"/>
  <c r="AI58" i="9"/>
  <c r="A58" i="9" s="1"/>
  <c r="AI57" i="9"/>
  <c r="A57" i="9" s="1"/>
  <c r="C101" i="9" s="1"/>
  <c r="AI56" i="9"/>
  <c r="A56" i="9" s="1"/>
  <c r="AI55" i="9"/>
  <c r="A55" i="9" s="1"/>
  <c r="AI54" i="9"/>
  <c r="A54" i="9" s="1"/>
  <c r="AI53" i="9"/>
  <c r="A53" i="9" s="1"/>
  <c r="AI52" i="9"/>
  <c r="A52" i="9" s="1"/>
  <c r="C100" i="9" s="1"/>
  <c r="AI51" i="9"/>
  <c r="A51" i="9" s="1"/>
  <c r="C99" i="9" s="1"/>
  <c r="AI50" i="9"/>
  <c r="A50" i="9" s="1"/>
  <c r="C98" i="9" s="1"/>
  <c r="AI49" i="9"/>
  <c r="A49" i="9" s="1"/>
  <c r="C97" i="9" s="1"/>
  <c r="AI48" i="9"/>
  <c r="A48" i="9" s="1"/>
  <c r="AI47" i="9"/>
  <c r="A47" i="9" s="1"/>
  <c r="AI46" i="9"/>
  <c r="A46" i="9" s="1"/>
  <c r="AI45" i="9"/>
  <c r="A45" i="9" s="1"/>
  <c r="AI44" i="9"/>
  <c r="A44" i="9" s="1"/>
  <c r="AI43" i="9"/>
  <c r="A43" i="9" s="1"/>
  <c r="AI42" i="9"/>
  <c r="A42" i="9" s="1"/>
  <c r="AI41" i="9"/>
  <c r="A41" i="9" s="1"/>
  <c r="AI40" i="9"/>
  <c r="A40" i="9" s="1"/>
  <c r="AI39" i="9"/>
  <c r="A39" i="9" s="1"/>
  <c r="AI38" i="9"/>
  <c r="A38" i="9" s="1"/>
  <c r="AI37" i="9"/>
  <c r="A37" i="9" s="1"/>
  <c r="AI36" i="9"/>
  <c r="A36" i="9" s="1"/>
  <c r="AI35" i="9"/>
  <c r="A35" i="9" s="1"/>
  <c r="AI34" i="9"/>
  <c r="A34" i="9" s="1"/>
  <c r="AI33" i="9"/>
  <c r="A33" i="9" s="1"/>
  <c r="AI32" i="9"/>
  <c r="A32" i="9" s="1"/>
  <c r="AI31" i="9"/>
  <c r="A31" i="9" s="1"/>
  <c r="AI30" i="9"/>
  <c r="A30" i="9" s="1"/>
  <c r="AI29" i="9"/>
  <c r="A29" i="9" s="1"/>
  <c r="AI28" i="9"/>
  <c r="A28" i="9" s="1"/>
  <c r="AI27" i="9"/>
  <c r="A27" i="9" s="1"/>
  <c r="AI26" i="9"/>
  <c r="A26" i="9" s="1"/>
  <c r="AI25" i="9"/>
  <c r="A25" i="9" s="1"/>
  <c r="AI24" i="9"/>
  <c r="A24" i="9" s="1"/>
  <c r="AI23" i="9"/>
  <c r="A23" i="9" s="1"/>
  <c r="AI22" i="9"/>
  <c r="A22" i="9" s="1"/>
  <c r="AI21" i="9"/>
  <c r="A21" i="9" s="1"/>
  <c r="A20" i="9"/>
  <c r="AI19" i="9"/>
  <c r="A19" i="9" s="1"/>
  <c r="AI18" i="9"/>
  <c r="A18" i="9" s="1"/>
  <c r="AI17" i="9"/>
  <c r="A17" i="9" s="1"/>
  <c r="AI16" i="9"/>
  <c r="A16" i="9" s="1"/>
  <c r="AI15" i="9"/>
  <c r="A15" i="9" s="1"/>
  <c r="AI14" i="9"/>
  <c r="A14" i="9" s="1"/>
  <c r="AI13" i="9"/>
  <c r="A13" i="9" s="1"/>
  <c r="C96" i="9" s="1"/>
  <c r="AI12" i="9"/>
  <c r="A12" i="9" s="1"/>
  <c r="AI11" i="9"/>
  <c r="A11" i="9" s="1"/>
  <c r="AI10" i="9"/>
  <c r="A10" i="9" s="1"/>
  <c r="AI9" i="9"/>
  <c r="A9" i="9" s="1"/>
  <c r="AI8" i="9"/>
  <c r="A8" i="9" s="1"/>
  <c r="AI7" i="9"/>
  <c r="A7" i="9" s="1"/>
  <c r="AI6" i="9"/>
  <c r="A6" i="9" s="1"/>
  <c r="AI5" i="9"/>
  <c r="A5" i="9" s="1"/>
  <c r="AH91" i="8" l="1"/>
  <c r="AI70" i="8"/>
  <c r="A70" i="8" s="1"/>
  <c r="AI61" i="8"/>
  <c r="A61" i="8" s="1"/>
  <c r="C102" i="8" s="1"/>
  <c r="AF91" i="8"/>
  <c r="AD91" i="8"/>
  <c r="AI32" i="8"/>
  <c r="A32" i="8" s="1"/>
  <c r="C95" i="11"/>
  <c r="AB91" i="8"/>
  <c r="AI86" i="8"/>
  <c r="A86" i="8" s="1"/>
  <c r="C112" i="8" s="1"/>
  <c r="Z91" i="8"/>
  <c r="C101" i="11"/>
  <c r="AI6" i="8"/>
  <c r="A6" i="8" s="1"/>
  <c r="AI39" i="8"/>
  <c r="A39" i="8" s="1"/>
  <c r="R91" i="8"/>
  <c r="AI52" i="8"/>
  <c r="A52" i="8" s="1"/>
  <c r="C100" i="8" s="1"/>
  <c r="Q91" i="8"/>
  <c r="C102" i="11"/>
  <c r="AI87" i="8"/>
  <c r="A87" i="8" s="1"/>
  <c r="C113" i="8" s="1"/>
  <c r="AI84" i="8"/>
  <c r="A84" i="8" s="1"/>
  <c r="C110" i="8" s="1"/>
  <c r="AI69" i="8"/>
  <c r="A69" i="8" s="1"/>
  <c r="P91" i="8"/>
  <c r="AI42" i="8"/>
  <c r="A42" i="8" s="1"/>
  <c r="N91" i="8"/>
  <c r="M91" i="8"/>
  <c r="L91" i="8"/>
  <c r="AI60" i="8"/>
  <c r="A60" i="8" s="1"/>
  <c r="AI22" i="8"/>
  <c r="A22" i="8" s="1"/>
  <c r="J91" i="8"/>
  <c r="H91" i="8"/>
  <c r="AI54" i="8"/>
  <c r="A54" i="8" s="1"/>
  <c r="AI47" i="8"/>
  <c r="A47" i="8" s="1"/>
  <c r="AI46" i="8"/>
  <c r="A46" i="8" s="1"/>
  <c r="C96" i="10"/>
  <c r="AC91" i="8"/>
  <c r="AI16" i="8"/>
  <c r="A16" i="8" s="1"/>
  <c r="X91" i="8"/>
  <c r="V91" i="8"/>
  <c r="AI24" i="8"/>
  <c r="A24" i="8" s="1"/>
  <c r="AI24" i="10"/>
  <c r="A24" i="10" s="1"/>
  <c r="A91" i="10" s="1"/>
  <c r="V91" i="10"/>
  <c r="AI91" i="10" s="1"/>
  <c r="AI23" i="8"/>
  <c r="A23" i="8" s="1"/>
  <c r="AI71" i="8"/>
  <c r="A71" i="8" s="1"/>
  <c r="C106" i="8" s="1"/>
  <c r="AI8" i="8"/>
  <c r="A8" i="8" s="1"/>
  <c r="C95" i="8" s="1"/>
  <c r="AI31" i="8"/>
  <c r="A31" i="8" s="1"/>
  <c r="O91" i="8"/>
  <c r="C107" i="10"/>
  <c r="AI30" i="8"/>
  <c r="A30" i="8" s="1"/>
  <c r="C105" i="10"/>
  <c r="I91" i="8"/>
  <c r="C102" i="10"/>
  <c r="G91" i="8"/>
  <c r="E91" i="8"/>
  <c r="AI41" i="8"/>
  <c r="A41" i="8" s="1"/>
  <c r="AI5" i="8"/>
  <c r="A5" i="8" s="1"/>
  <c r="C103" i="8"/>
  <c r="C101" i="8"/>
  <c r="C107" i="8"/>
  <c r="C109" i="8"/>
  <c r="C96" i="8"/>
  <c r="C95" i="9"/>
  <c r="C103" i="9"/>
  <c r="C105" i="9"/>
  <c r="C107" i="9"/>
  <c r="C102" i="9"/>
  <c r="AI91" i="9"/>
  <c r="AI91" i="11"/>
  <c r="C107" i="11"/>
  <c r="C96" i="11"/>
  <c r="AI91" i="13"/>
  <c r="C109" i="9"/>
  <c r="C95" i="13"/>
  <c r="C94" i="13"/>
  <c r="A91" i="13"/>
  <c r="C94" i="11"/>
  <c r="A91" i="11"/>
  <c r="C94" i="10"/>
  <c r="C95" i="10"/>
  <c r="C94" i="9"/>
  <c r="A91" i="9"/>
  <c r="O73" i="6"/>
  <c r="J73" i="6"/>
  <c r="G24" i="6"/>
  <c r="D12" i="6"/>
  <c r="C105" i="8" l="1"/>
  <c r="C117" i="11"/>
  <c r="A91" i="8"/>
  <c r="AI91" i="8"/>
  <c r="C94" i="8"/>
  <c r="C117" i="8" s="1"/>
  <c r="C117" i="9"/>
  <c r="C117" i="13"/>
  <c r="C117" i="10"/>
  <c r="AG9" i="7"/>
  <c r="AG9" i="3" s="1"/>
  <c r="AC13" i="7"/>
  <c r="Z30" i="7"/>
  <c r="AI30" i="7" s="1"/>
  <c r="A30" i="7" s="1"/>
  <c r="Z35" i="7"/>
  <c r="AI35" i="7" s="1"/>
  <c r="A35" i="7" s="1"/>
  <c r="Z73" i="7"/>
  <c r="AI73" i="7" s="1"/>
  <c r="A73" i="7" s="1"/>
  <c r="C104" i="7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S5" i="3"/>
  <c r="T5" i="3"/>
  <c r="U5" i="3"/>
  <c r="V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5" i="3"/>
  <c r="AI6" i="7"/>
  <c r="AI7" i="7"/>
  <c r="AI8" i="7"/>
  <c r="A8" i="7" s="1"/>
  <c r="AI9" i="7"/>
  <c r="A9" i="7" s="1"/>
  <c r="AI10" i="7"/>
  <c r="AI11" i="7"/>
  <c r="AI12" i="7"/>
  <c r="AI13" i="7"/>
  <c r="AI14" i="7"/>
  <c r="AI15" i="7"/>
  <c r="A15" i="7" s="1"/>
  <c r="AI16" i="7"/>
  <c r="A16" i="7" s="1"/>
  <c r="AI17" i="7"/>
  <c r="AI18" i="7"/>
  <c r="AI19" i="7"/>
  <c r="AI20" i="7"/>
  <c r="AI21" i="7"/>
  <c r="AI22" i="7"/>
  <c r="AI23" i="7"/>
  <c r="A23" i="7" s="1"/>
  <c r="AI24" i="7"/>
  <c r="AI25" i="7"/>
  <c r="AI26" i="7"/>
  <c r="AI27" i="7"/>
  <c r="AI28" i="7"/>
  <c r="AI29" i="7"/>
  <c r="AI31" i="7"/>
  <c r="AI32" i="7"/>
  <c r="AI33" i="7"/>
  <c r="AI34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54" i="7" s="1"/>
  <c r="AI55" i="7"/>
  <c r="AI56" i="7"/>
  <c r="AI57" i="7"/>
  <c r="AI58" i="7"/>
  <c r="AI59" i="7"/>
  <c r="AI60" i="7"/>
  <c r="AI61" i="7"/>
  <c r="AI62" i="7"/>
  <c r="A62" i="7" s="1"/>
  <c r="AI63" i="7"/>
  <c r="AI64" i="7"/>
  <c r="AI65" i="7"/>
  <c r="AI66" i="7"/>
  <c r="AI67" i="7"/>
  <c r="AI68" i="7"/>
  <c r="AI69" i="7"/>
  <c r="A69" i="7" s="1"/>
  <c r="AI70" i="7"/>
  <c r="A70" i="7" s="1"/>
  <c r="AI71" i="7"/>
  <c r="AI72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89" i="7" s="1"/>
  <c r="C114" i="7" s="1"/>
  <c r="AI90" i="7"/>
  <c r="R8" i="7"/>
  <c r="G63" i="7"/>
  <c r="G63" i="3" s="1"/>
  <c r="F78" i="7"/>
  <c r="F74" i="7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G6" i="3"/>
  <c r="AG7" i="3"/>
  <c r="AG8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5" i="3"/>
  <c r="F5" i="3"/>
  <c r="G5" i="3"/>
  <c r="H5" i="3"/>
  <c r="I5" i="3"/>
  <c r="J5" i="3"/>
  <c r="K5" i="3"/>
  <c r="L5" i="3"/>
  <c r="M5" i="3"/>
  <c r="N5" i="3"/>
  <c r="O5" i="3"/>
  <c r="P5" i="3"/>
  <c r="Q5" i="3"/>
  <c r="V91" i="3"/>
  <c r="W5" i="3"/>
  <c r="X5" i="3"/>
  <c r="Y5" i="3"/>
  <c r="Z5" i="3"/>
  <c r="AA5" i="3"/>
  <c r="AA91" i="3" s="1"/>
  <c r="AB5" i="3"/>
  <c r="AC5" i="3"/>
  <c r="AD5" i="3"/>
  <c r="AD91" i="3" s="1"/>
  <c r="AE5" i="3"/>
  <c r="AF5" i="3"/>
  <c r="AG5" i="3"/>
  <c r="AH5" i="3"/>
  <c r="AH91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5" i="3"/>
  <c r="A20" i="3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AI90" i="5"/>
  <c r="A90" i="5"/>
  <c r="AI89" i="5"/>
  <c r="A89" i="5"/>
  <c r="C114" i="5" s="1"/>
  <c r="AI88" i="5"/>
  <c r="A88" i="5"/>
  <c r="AI87" i="5"/>
  <c r="A87" i="5"/>
  <c r="C113" i="5" s="1"/>
  <c r="AI86" i="5"/>
  <c r="A86" i="5"/>
  <c r="C112" i="5" s="1"/>
  <c r="AI85" i="5"/>
  <c r="A85" i="5"/>
  <c r="C111" i="5" s="1"/>
  <c r="AI84" i="5"/>
  <c r="A84" i="5"/>
  <c r="C110" i="5" s="1"/>
  <c r="AI83" i="5"/>
  <c r="A83" i="5"/>
  <c r="AI82" i="5"/>
  <c r="A82" i="5"/>
  <c r="AI81" i="5"/>
  <c r="A81" i="5"/>
  <c r="AI80" i="5"/>
  <c r="A80" i="5"/>
  <c r="C108" i="5" s="1"/>
  <c r="AI79" i="5"/>
  <c r="A79" i="5"/>
  <c r="AI78" i="5"/>
  <c r="A78" i="5"/>
  <c r="AI77" i="5"/>
  <c r="A77" i="5"/>
  <c r="AI76" i="5"/>
  <c r="A76" i="5"/>
  <c r="AI75" i="5"/>
  <c r="A75" i="5"/>
  <c r="AI74" i="5"/>
  <c r="A74" i="5"/>
  <c r="AI73" i="5"/>
  <c r="A73" i="5"/>
  <c r="AI72" i="5"/>
  <c r="A72" i="5" s="1"/>
  <c r="C104" i="5" s="1"/>
  <c r="AI71" i="5"/>
  <c r="A71" i="5" s="1"/>
  <c r="C106" i="5" s="1"/>
  <c r="AI70" i="5"/>
  <c r="A70" i="5" s="1"/>
  <c r="AI69" i="5"/>
  <c r="A69" i="5" s="1"/>
  <c r="AI68" i="5"/>
  <c r="A68" i="5"/>
  <c r="AI67" i="5"/>
  <c r="A67" i="5" s="1"/>
  <c r="C103" i="5" s="1"/>
  <c r="AI66" i="5"/>
  <c r="A66" i="5"/>
  <c r="AI65" i="5"/>
  <c r="A65" i="5"/>
  <c r="AI64" i="5"/>
  <c r="A64" i="5"/>
  <c r="AI63" i="5"/>
  <c r="A63" i="5" s="1"/>
  <c r="AI62" i="5"/>
  <c r="A62" i="5"/>
  <c r="AI61" i="5"/>
  <c r="A61" i="5"/>
  <c r="AI60" i="5"/>
  <c r="A60" i="5"/>
  <c r="AI59" i="5"/>
  <c r="A59" i="5"/>
  <c r="AI58" i="5"/>
  <c r="A58" i="5"/>
  <c r="AI57" i="5"/>
  <c r="A57" i="5"/>
  <c r="C101" i="5" s="1"/>
  <c r="AI56" i="5"/>
  <c r="A56" i="5"/>
  <c r="AI55" i="5"/>
  <c r="A55" i="5"/>
  <c r="AI54" i="5"/>
  <c r="A54" i="5"/>
  <c r="AI53" i="5"/>
  <c r="A53" i="5"/>
  <c r="AI52" i="5"/>
  <c r="A52" i="5"/>
  <c r="C100" i="5" s="1"/>
  <c r="AI51" i="5"/>
  <c r="A51" i="5"/>
  <c r="C99" i="5" s="1"/>
  <c r="AI50" i="5"/>
  <c r="A50" i="5"/>
  <c r="C98" i="5" s="1"/>
  <c r="AI49" i="5"/>
  <c r="A49" i="5" s="1"/>
  <c r="C97" i="5" s="1"/>
  <c r="AI48" i="5"/>
  <c r="A48" i="5" s="1"/>
  <c r="AI47" i="5"/>
  <c r="A47" i="5" s="1"/>
  <c r="AI46" i="5"/>
  <c r="A46" i="5" s="1"/>
  <c r="AI45" i="5"/>
  <c r="A45" i="5" s="1"/>
  <c r="AI44" i="5"/>
  <c r="A44" i="5" s="1"/>
  <c r="AI43" i="5"/>
  <c r="A43" i="5"/>
  <c r="AI42" i="5"/>
  <c r="A42" i="5" s="1"/>
  <c r="AI41" i="5"/>
  <c r="A41" i="5" s="1"/>
  <c r="AI40" i="5"/>
  <c r="A40" i="5" s="1"/>
  <c r="AI39" i="5"/>
  <c r="A39" i="5" s="1"/>
  <c r="AI38" i="5"/>
  <c r="A38" i="5"/>
  <c r="AI37" i="5"/>
  <c r="A37" i="5"/>
  <c r="AI36" i="5"/>
  <c r="A36" i="5" s="1"/>
  <c r="AI35" i="5"/>
  <c r="A35" i="5"/>
  <c r="AI34" i="5"/>
  <c r="A34" i="5"/>
  <c r="AI33" i="5"/>
  <c r="A33" i="5"/>
  <c r="AI32" i="5"/>
  <c r="A32" i="5" s="1"/>
  <c r="AI31" i="5"/>
  <c r="A31" i="5" s="1"/>
  <c r="AI30" i="5"/>
  <c r="A30" i="5" s="1"/>
  <c r="AI29" i="5"/>
  <c r="A29" i="5"/>
  <c r="AI28" i="5"/>
  <c r="A28" i="5"/>
  <c r="AI27" i="5"/>
  <c r="A27" i="5"/>
  <c r="AI26" i="5"/>
  <c r="A26" i="5" s="1"/>
  <c r="AI25" i="5"/>
  <c r="A25" i="5"/>
  <c r="AI24" i="5"/>
  <c r="A24" i="5" s="1"/>
  <c r="AI23" i="5"/>
  <c r="A23" i="5"/>
  <c r="AI22" i="5"/>
  <c r="A22" i="5"/>
  <c r="AI21" i="5"/>
  <c r="A21" i="5"/>
  <c r="A20" i="5"/>
  <c r="AI19" i="5"/>
  <c r="A19" i="5" s="1"/>
  <c r="AI18" i="5"/>
  <c r="A18" i="5" s="1"/>
  <c r="AI17" i="5"/>
  <c r="A17" i="5" s="1"/>
  <c r="AI16" i="5"/>
  <c r="A16" i="5" s="1"/>
  <c r="AI15" i="5"/>
  <c r="A15" i="5" s="1"/>
  <c r="AI14" i="5"/>
  <c r="A14" i="5" s="1"/>
  <c r="AI13" i="5"/>
  <c r="A13" i="5" s="1"/>
  <c r="AI12" i="5"/>
  <c r="A12" i="5" s="1"/>
  <c r="AI11" i="5"/>
  <c r="A11" i="5" s="1"/>
  <c r="AI10" i="5"/>
  <c r="A10" i="5" s="1"/>
  <c r="AI9" i="5"/>
  <c r="A9" i="5" s="1"/>
  <c r="AI8" i="5"/>
  <c r="A8" i="5" s="1"/>
  <c r="AI7" i="5"/>
  <c r="A7" i="5" s="1"/>
  <c r="AI6" i="5"/>
  <c r="A6" i="5" s="1"/>
  <c r="AI5" i="5"/>
  <c r="A5" i="5" s="1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AI90" i="6"/>
  <c r="A90" i="6"/>
  <c r="AI89" i="6"/>
  <c r="A89" i="6" s="1"/>
  <c r="C114" i="6" s="1"/>
  <c r="AI88" i="6"/>
  <c r="A88" i="6"/>
  <c r="AI87" i="6"/>
  <c r="A87" i="6"/>
  <c r="C113" i="6" s="1"/>
  <c r="AI86" i="6"/>
  <c r="A86" i="6"/>
  <c r="C112" i="6" s="1"/>
  <c r="AI85" i="6"/>
  <c r="A85" i="6"/>
  <c r="C111" i="6" s="1"/>
  <c r="AI84" i="6"/>
  <c r="A84" i="6" s="1"/>
  <c r="C110" i="6" s="1"/>
  <c r="AI83" i="6"/>
  <c r="A83" i="6"/>
  <c r="AI82" i="6"/>
  <c r="A82" i="6"/>
  <c r="AI81" i="6"/>
  <c r="A81" i="6"/>
  <c r="C109" i="6" s="1"/>
  <c r="AI80" i="6"/>
  <c r="A80" i="6"/>
  <c r="C108" i="6" s="1"/>
  <c r="AI79" i="6"/>
  <c r="A79" i="6"/>
  <c r="AI78" i="6"/>
  <c r="A78" i="6"/>
  <c r="AI77" i="6"/>
  <c r="A77" i="6"/>
  <c r="AI76" i="6"/>
  <c r="A76" i="6" s="1"/>
  <c r="AI75" i="6"/>
  <c r="A75" i="6"/>
  <c r="AI74" i="6"/>
  <c r="A74" i="6" s="1"/>
  <c r="AI73" i="6"/>
  <c r="A73" i="6" s="1"/>
  <c r="AI72" i="6"/>
  <c r="A72" i="6" s="1"/>
  <c r="C104" i="6" s="1"/>
  <c r="AI71" i="6"/>
  <c r="A71" i="6" s="1"/>
  <c r="C106" i="6" s="1"/>
  <c r="AI70" i="6"/>
  <c r="A70" i="6" s="1"/>
  <c r="AI69" i="6"/>
  <c r="A69" i="6" s="1"/>
  <c r="AI68" i="6"/>
  <c r="A68" i="6"/>
  <c r="AI67" i="6"/>
  <c r="A67" i="6" s="1"/>
  <c r="C103" i="6" s="1"/>
  <c r="AI66" i="6"/>
  <c r="A66" i="6"/>
  <c r="AI65" i="6"/>
  <c r="A65" i="6" s="1"/>
  <c r="AI64" i="6"/>
  <c r="A64" i="6"/>
  <c r="AI63" i="6"/>
  <c r="A63" i="6"/>
  <c r="AI62" i="6"/>
  <c r="A62" i="6"/>
  <c r="AI61" i="6"/>
  <c r="A61" i="6"/>
  <c r="AI60" i="6"/>
  <c r="A60" i="6"/>
  <c r="AI59" i="6"/>
  <c r="A59" i="6"/>
  <c r="AI58" i="6"/>
  <c r="A58" i="6"/>
  <c r="AI57" i="6"/>
  <c r="A57" i="6"/>
  <c r="C101" i="6" s="1"/>
  <c r="AI56" i="6"/>
  <c r="A56" i="6"/>
  <c r="AI55" i="6"/>
  <c r="A55" i="6"/>
  <c r="AI54" i="6"/>
  <c r="A54" i="6" s="1"/>
  <c r="AI53" i="6"/>
  <c r="A53" i="6"/>
  <c r="AI52" i="6"/>
  <c r="A52" i="6"/>
  <c r="C100" i="6" s="1"/>
  <c r="AI51" i="6"/>
  <c r="A51" i="6"/>
  <c r="C99" i="6" s="1"/>
  <c r="AI50" i="6"/>
  <c r="A50" i="6" s="1"/>
  <c r="C98" i="6" s="1"/>
  <c r="AI49" i="6"/>
  <c r="A49" i="6"/>
  <c r="C97" i="6" s="1"/>
  <c r="AI48" i="6"/>
  <c r="A48" i="6"/>
  <c r="AI47" i="6"/>
  <c r="A47" i="6"/>
  <c r="AI46" i="6"/>
  <c r="A46" i="6"/>
  <c r="AI45" i="6"/>
  <c r="A45" i="6" s="1"/>
  <c r="AI44" i="6"/>
  <c r="A44" i="6"/>
  <c r="AI43" i="6"/>
  <c r="A43" i="6"/>
  <c r="AI42" i="6"/>
  <c r="A42" i="6" s="1"/>
  <c r="AI41" i="6"/>
  <c r="A41" i="6" s="1"/>
  <c r="AI40" i="6"/>
  <c r="A40" i="6" s="1"/>
  <c r="AI39" i="6"/>
  <c r="A39" i="6" s="1"/>
  <c r="AI38" i="6"/>
  <c r="A38" i="6"/>
  <c r="AI37" i="6"/>
  <c r="A37" i="6" s="1"/>
  <c r="AI36" i="6"/>
  <c r="A36" i="6" s="1"/>
  <c r="AI35" i="6"/>
  <c r="A35" i="6"/>
  <c r="AI34" i="6"/>
  <c r="A34" i="6" s="1"/>
  <c r="AI33" i="6"/>
  <c r="A33" i="6" s="1"/>
  <c r="AI32" i="6"/>
  <c r="A32" i="6" s="1"/>
  <c r="AI31" i="6"/>
  <c r="A31" i="6" s="1"/>
  <c r="AI30" i="6"/>
  <c r="A30" i="6" s="1"/>
  <c r="AI29" i="6"/>
  <c r="A29" i="6" s="1"/>
  <c r="AI28" i="6"/>
  <c r="A28" i="6" s="1"/>
  <c r="AI27" i="6"/>
  <c r="A27" i="6"/>
  <c r="AI26" i="6"/>
  <c r="A26" i="6"/>
  <c r="AI25" i="6"/>
  <c r="A25" i="6" s="1"/>
  <c r="AI24" i="6"/>
  <c r="A24" i="6" s="1"/>
  <c r="AI23" i="6"/>
  <c r="A23" i="6" s="1"/>
  <c r="AI22" i="6"/>
  <c r="A22" i="6"/>
  <c r="AI21" i="6"/>
  <c r="A21" i="6"/>
  <c r="A20" i="6"/>
  <c r="AI19" i="6"/>
  <c r="A19" i="6" s="1"/>
  <c r="AI18" i="6"/>
  <c r="A18" i="6" s="1"/>
  <c r="AI17" i="6"/>
  <c r="A17" i="6" s="1"/>
  <c r="AI16" i="6"/>
  <c r="A16" i="6" s="1"/>
  <c r="AI15" i="6"/>
  <c r="A15" i="6" s="1"/>
  <c r="AI14" i="6"/>
  <c r="A14" i="6" s="1"/>
  <c r="AI13" i="6"/>
  <c r="A13" i="6" s="1"/>
  <c r="AI12" i="6"/>
  <c r="A12" i="6" s="1"/>
  <c r="AI11" i="6"/>
  <c r="A11" i="6" s="1"/>
  <c r="AI10" i="6"/>
  <c r="A10" i="6" s="1"/>
  <c r="AI9" i="6"/>
  <c r="A9" i="6" s="1"/>
  <c r="AI8" i="6"/>
  <c r="A8" i="6" s="1"/>
  <c r="AI7" i="6"/>
  <c r="A7" i="6" s="1"/>
  <c r="AI6" i="6"/>
  <c r="A6" i="6" s="1"/>
  <c r="AI5" i="6"/>
  <c r="A5" i="6" s="1"/>
  <c r="AH91" i="7"/>
  <c r="AG91" i="7"/>
  <c r="AF91" i="7"/>
  <c r="AE91" i="7"/>
  <c r="AD91" i="7"/>
  <c r="AC91" i="7"/>
  <c r="AB91" i="7"/>
  <c r="AA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E91" i="7"/>
  <c r="D91" i="7"/>
  <c r="A90" i="7"/>
  <c r="A88" i="7"/>
  <c r="A87" i="7"/>
  <c r="A86" i="7"/>
  <c r="C112" i="7" s="1"/>
  <c r="A85" i="7"/>
  <c r="C111" i="7" s="1"/>
  <c r="A84" i="7"/>
  <c r="C110" i="7" s="1"/>
  <c r="A83" i="7"/>
  <c r="A82" i="7"/>
  <c r="A81" i="7"/>
  <c r="A80" i="7"/>
  <c r="C108" i="7" s="1"/>
  <c r="A79" i="7"/>
  <c r="A77" i="7"/>
  <c r="A76" i="7"/>
  <c r="A75" i="7"/>
  <c r="A74" i="7"/>
  <c r="A72" i="7"/>
  <c r="A71" i="7"/>
  <c r="C106" i="7" s="1"/>
  <c r="A68" i="7"/>
  <c r="A67" i="7"/>
  <c r="A66" i="7"/>
  <c r="A65" i="7"/>
  <c r="A64" i="7"/>
  <c r="A61" i="7"/>
  <c r="A60" i="7"/>
  <c r="A59" i="7"/>
  <c r="A58" i="7"/>
  <c r="A57" i="7"/>
  <c r="A56" i="7"/>
  <c r="A55" i="7"/>
  <c r="A53" i="7"/>
  <c r="A52" i="7"/>
  <c r="C100" i="7" s="1"/>
  <c r="A51" i="7"/>
  <c r="C99" i="7" s="1"/>
  <c r="A50" i="7"/>
  <c r="C98" i="7" s="1"/>
  <c r="A49" i="7"/>
  <c r="C97" i="7" s="1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4" i="7"/>
  <c r="A33" i="7"/>
  <c r="A32" i="7"/>
  <c r="A31" i="7"/>
  <c r="A29" i="7"/>
  <c r="A28" i="7"/>
  <c r="A27" i="7"/>
  <c r="A26" i="7"/>
  <c r="A25" i="7"/>
  <c r="A24" i="7"/>
  <c r="A22" i="7"/>
  <c r="A21" i="7"/>
  <c r="A20" i="7"/>
  <c r="A19" i="7"/>
  <c r="A18" i="7"/>
  <c r="A17" i="7"/>
  <c r="A14" i="7"/>
  <c r="A13" i="7"/>
  <c r="A12" i="7"/>
  <c r="A11" i="7"/>
  <c r="A10" i="7"/>
  <c r="A7" i="7"/>
  <c r="A6" i="7"/>
  <c r="AI5" i="7"/>
  <c r="A5" i="7" s="1"/>
  <c r="AH91" i="2"/>
  <c r="AG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O91" i="2"/>
  <c r="N91" i="2"/>
  <c r="K91" i="2"/>
  <c r="J91" i="2"/>
  <c r="I91" i="2"/>
  <c r="H91" i="2"/>
  <c r="G91" i="2"/>
  <c r="F91" i="2"/>
  <c r="E91" i="2"/>
  <c r="D91" i="2"/>
  <c r="AI90" i="2"/>
  <c r="A90" i="2" s="1"/>
  <c r="AI89" i="2"/>
  <c r="A89" i="2" s="1"/>
  <c r="C114" i="2" s="1"/>
  <c r="AI88" i="2"/>
  <c r="A88" i="2" s="1"/>
  <c r="AI87" i="2"/>
  <c r="A87" i="2" s="1"/>
  <c r="AI86" i="2"/>
  <c r="A86" i="2" s="1"/>
  <c r="C112" i="2" s="1"/>
  <c r="AI85" i="2"/>
  <c r="A85" i="2" s="1"/>
  <c r="C111" i="2" s="1"/>
  <c r="AI84" i="2"/>
  <c r="A84" i="2" s="1"/>
  <c r="C110" i="2" s="1"/>
  <c r="AI83" i="2"/>
  <c r="A83" i="2" s="1"/>
  <c r="AI82" i="2"/>
  <c r="A82" i="2" s="1"/>
  <c r="AI81" i="2"/>
  <c r="A81" i="2" s="1"/>
  <c r="AI80" i="2"/>
  <c r="A80" i="2" s="1"/>
  <c r="C108" i="2" s="1"/>
  <c r="AI79" i="2"/>
  <c r="A79" i="2" s="1"/>
  <c r="AI78" i="2"/>
  <c r="A78" i="2" s="1"/>
  <c r="AI77" i="2"/>
  <c r="A77" i="2" s="1"/>
  <c r="AI76" i="2"/>
  <c r="A76" i="2" s="1"/>
  <c r="AI75" i="2"/>
  <c r="A75" i="2" s="1"/>
  <c r="AI74" i="2"/>
  <c r="A74" i="2" s="1"/>
  <c r="AI73" i="2"/>
  <c r="A73" i="2" s="1"/>
  <c r="AI72" i="2"/>
  <c r="A72" i="2" s="1"/>
  <c r="C104" i="2" s="1"/>
  <c r="AI71" i="2"/>
  <c r="A71" i="2" s="1"/>
  <c r="C106" i="2" s="1"/>
  <c r="AI70" i="2"/>
  <c r="A70" i="2" s="1"/>
  <c r="AI69" i="2"/>
  <c r="A69" i="2" s="1"/>
  <c r="AI68" i="2"/>
  <c r="A68" i="2" s="1"/>
  <c r="AI67" i="2"/>
  <c r="A67" i="2" s="1"/>
  <c r="AI66" i="2"/>
  <c r="A66" i="2" s="1"/>
  <c r="AI65" i="2"/>
  <c r="A65" i="2" s="1"/>
  <c r="AI64" i="2"/>
  <c r="A64" i="2" s="1"/>
  <c r="AI63" i="2"/>
  <c r="A63" i="2" s="1"/>
  <c r="AI62" i="2"/>
  <c r="A62" i="2" s="1"/>
  <c r="AI61" i="2"/>
  <c r="A61" i="2" s="1"/>
  <c r="AI60" i="2"/>
  <c r="A60" i="2" s="1"/>
  <c r="AI59" i="2"/>
  <c r="A59" i="2" s="1"/>
  <c r="AI58" i="2"/>
  <c r="A58" i="2" s="1"/>
  <c r="AI57" i="2"/>
  <c r="A57" i="2" s="1"/>
  <c r="AI56" i="2"/>
  <c r="A56" i="2" s="1"/>
  <c r="AI55" i="2"/>
  <c r="A55" i="2" s="1"/>
  <c r="AI54" i="2"/>
  <c r="A54" i="2" s="1"/>
  <c r="AI53" i="2"/>
  <c r="A53" i="2" s="1"/>
  <c r="AI52" i="2"/>
  <c r="A52" i="2" s="1"/>
  <c r="C100" i="2" s="1"/>
  <c r="AI51" i="2"/>
  <c r="A51" i="2" s="1"/>
  <c r="C99" i="2" s="1"/>
  <c r="AI50" i="2"/>
  <c r="A50" i="2" s="1"/>
  <c r="C98" i="2" s="1"/>
  <c r="AI49" i="2"/>
  <c r="A49" i="2" s="1"/>
  <c r="C97" i="2" s="1"/>
  <c r="AI48" i="2"/>
  <c r="A48" i="2" s="1"/>
  <c r="AI47" i="2"/>
  <c r="A47" i="2" s="1"/>
  <c r="AI46" i="2"/>
  <c r="A46" i="2" s="1"/>
  <c r="AI45" i="2"/>
  <c r="A45" i="2" s="1"/>
  <c r="AI44" i="2"/>
  <c r="A44" i="2" s="1"/>
  <c r="AI43" i="2"/>
  <c r="A43" i="2" s="1"/>
  <c r="AI42" i="2"/>
  <c r="A42" i="2" s="1"/>
  <c r="AI41" i="2"/>
  <c r="A41" i="2" s="1"/>
  <c r="AI40" i="2"/>
  <c r="A40" i="2"/>
  <c r="AI39" i="2"/>
  <c r="A39" i="2" s="1"/>
  <c r="AI38" i="2"/>
  <c r="A38" i="2"/>
  <c r="AI37" i="2"/>
  <c r="A37" i="2" s="1"/>
  <c r="AI36" i="2"/>
  <c r="A36" i="2" s="1"/>
  <c r="AI35" i="2"/>
  <c r="A35" i="2" s="1"/>
  <c r="AI34" i="2"/>
  <c r="A34" i="2"/>
  <c r="AI33" i="2"/>
  <c r="A33" i="2" s="1"/>
  <c r="AI32" i="2"/>
  <c r="A32" i="2" s="1"/>
  <c r="AI31" i="2"/>
  <c r="A31" i="2" s="1"/>
  <c r="AI30" i="2"/>
  <c r="A30" i="2" s="1"/>
  <c r="AI29" i="2"/>
  <c r="A29" i="2" s="1"/>
  <c r="AI28" i="2"/>
  <c r="A28" i="2"/>
  <c r="AI27" i="2"/>
  <c r="A27" i="2" s="1"/>
  <c r="AI26" i="2"/>
  <c r="A26" i="2"/>
  <c r="AI25" i="2"/>
  <c r="A25" i="2" s="1"/>
  <c r="AF91" i="2"/>
  <c r="AI24" i="2"/>
  <c r="A24" i="2" s="1"/>
  <c r="AI23" i="2"/>
  <c r="A23" i="2" s="1"/>
  <c r="AI22" i="2"/>
  <c r="A22" i="2" s="1"/>
  <c r="AI21" i="2"/>
  <c r="A21" i="2" s="1"/>
  <c r="A20" i="2"/>
  <c r="AI19" i="2"/>
  <c r="A19" i="2" s="1"/>
  <c r="AI18" i="2"/>
  <c r="A18" i="2" s="1"/>
  <c r="AI17" i="2"/>
  <c r="A17" i="2" s="1"/>
  <c r="AI16" i="2"/>
  <c r="A16" i="2" s="1"/>
  <c r="AI15" i="2"/>
  <c r="A15" i="2" s="1"/>
  <c r="AI14" i="2"/>
  <c r="A14" i="2" s="1"/>
  <c r="AI13" i="2"/>
  <c r="A13" i="2" s="1"/>
  <c r="AI12" i="2"/>
  <c r="A12" i="2" s="1"/>
  <c r="AI11" i="2"/>
  <c r="A11" i="2" s="1"/>
  <c r="AI10" i="2"/>
  <c r="A10" i="2" s="1"/>
  <c r="AI9" i="2"/>
  <c r="A9" i="2" s="1"/>
  <c r="M91" i="2"/>
  <c r="L91" i="2"/>
  <c r="AI7" i="2"/>
  <c r="A7" i="2" s="1"/>
  <c r="AI6" i="2"/>
  <c r="A6" i="2" s="1"/>
  <c r="AI5" i="2"/>
  <c r="A5" i="2" s="1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117" i="4" s="1"/>
  <c r="C114" i="1"/>
  <c r="C112" i="1"/>
  <c r="C113" i="1"/>
  <c r="C111" i="1"/>
  <c r="C109" i="1"/>
  <c r="AI85" i="1"/>
  <c r="A85" i="1" s="1"/>
  <c r="AI86" i="1"/>
  <c r="AI87" i="1"/>
  <c r="A87" i="1" s="1"/>
  <c r="AI88" i="1"/>
  <c r="A88" i="1" s="1"/>
  <c r="AI89" i="1"/>
  <c r="A89" i="1" s="1"/>
  <c r="A86" i="1"/>
  <c r="C105" i="5" l="1"/>
  <c r="C96" i="5"/>
  <c r="C107" i="5"/>
  <c r="C109" i="5"/>
  <c r="T91" i="3"/>
  <c r="C102" i="5"/>
  <c r="AI91" i="5"/>
  <c r="C107" i="6"/>
  <c r="C105" i="6"/>
  <c r="C102" i="6"/>
  <c r="C96" i="6"/>
  <c r="AI91" i="6"/>
  <c r="AG91" i="3"/>
  <c r="AB91" i="3"/>
  <c r="Z91" i="7"/>
  <c r="Z35" i="3"/>
  <c r="Z73" i="3"/>
  <c r="AI73" i="3" s="1"/>
  <c r="A73" i="3" s="1"/>
  <c r="Z91" i="3"/>
  <c r="A78" i="7"/>
  <c r="AI33" i="3"/>
  <c r="A33" i="3" s="1"/>
  <c r="AI87" i="3"/>
  <c r="A87" i="3" s="1"/>
  <c r="AI19" i="3"/>
  <c r="A19" i="3" s="1"/>
  <c r="AI12" i="3"/>
  <c r="A12" i="3" s="1"/>
  <c r="AI22" i="3"/>
  <c r="A22" i="3" s="1"/>
  <c r="AI10" i="3"/>
  <c r="A10" i="3" s="1"/>
  <c r="AI6" i="3"/>
  <c r="A6" i="3" s="1"/>
  <c r="C109" i="7"/>
  <c r="AI43" i="3"/>
  <c r="A43" i="3" s="1"/>
  <c r="AI15" i="3"/>
  <c r="A15" i="3" s="1"/>
  <c r="C105" i="7"/>
  <c r="AI39" i="3"/>
  <c r="A39" i="3" s="1"/>
  <c r="AI11" i="3"/>
  <c r="A11" i="3" s="1"/>
  <c r="AI7" i="3"/>
  <c r="A7" i="3" s="1"/>
  <c r="AI14" i="3"/>
  <c r="A14" i="3" s="1"/>
  <c r="AI55" i="3"/>
  <c r="A55" i="3" s="1"/>
  <c r="AI23" i="3"/>
  <c r="A23" i="3" s="1"/>
  <c r="L91" i="3"/>
  <c r="AI18" i="3"/>
  <c r="A18" i="3" s="1"/>
  <c r="C113" i="7"/>
  <c r="C101" i="7"/>
  <c r="AI27" i="3"/>
  <c r="A27" i="3" s="1"/>
  <c r="AI26" i="3"/>
  <c r="A26" i="3" s="1"/>
  <c r="AI8" i="3"/>
  <c r="A8" i="3" s="1"/>
  <c r="AI9" i="3"/>
  <c r="A9" i="3" s="1"/>
  <c r="AI31" i="3"/>
  <c r="A31" i="3" s="1"/>
  <c r="C103" i="7"/>
  <c r="H91" i="3"/>
  <c r="AI83" i="3"/>
  <c r="A83" i="3" s="1"/>
  <c r="AI79" i="3"/>
  <c r="A79" i="3" s="1"/>
  <c r="AI75" i="3"/>
  <c r="A75" i="3" s="1"/>
  <c r="AI59" i="3"/>
  <c r="A59" i="3" s="1"/>
  <c r="AI51" i="3"/>
  <c r="A51" i="3" s="1"/>
  <c r="C99" i="3" s="1"/>
  <c r="R91" i="3"/>
  <c r="AI35" i="3"/>
  <c r="A35" i="3" s="1"/>
  <c r="X91" i="3"/>
  <c r="AI28" i="3"/>
  <c r="A28" i="3" s="1"/>
  <c r="AF91" i="3"/>
  <c r="P91" i="3"/>
  <c r="C96" i="7"/>
  <c r="AI71" i="3"/>
  <c r="A71" i="3" s="1"/>
  <c r="C106" i="3" s="1"/>
  <c r="N91" i="3"/>
  <c r="AI47" i="3"/>
  <c r="A47" i="3" s="1"/>
  <c r="K91" i="3"/>
  <c r="J91" i="3"/>
  <c r="AI67" i="3"/>
  <c r="A67" i="3" s="1"/>
  <c r="AI30" i="3"/>
  <c r="A30" i="3" s="1"/>
  <c r="AI63" i="3"/>
  <c r="A63" i="3" s="1"/>
  <c r="A63" i="7"/>
  <c r="C102" i="7" s="1"/>
  <c r="G91" i="7"/>
  <c r="C107" i="7"/>
  <c r="F91" i="7"/>
  <c r="F91" i="3"/>
  <c r="AE91" i="3"/>
  <c r="AI24" i="3"/>
  <c r="A24" i="3" s="1"/>
  <c r="AI16" i="3"/>
  <c r="A16" i="3" s="1"/>
  <c r="AC91" i="3"/>
  <c r="Y91" i="3"/>
  <c r="W91" i="3"/>
  <c r="U91" i="3"/>
  <c r="AI29" i="3"/>
  <c r="A29" i="3" s="1"/>
  <c r="AI25" i="3"/>
  <c r="A25" i="3" s="1"/>
  <c r="AI21" i="3"/>
  <c r="A21" i="3" s="1"/>
  <c r="AI17" i="3"/>
  <c r="A17" i="3" s="1"/>
  <c r="AI13" i="3"/>
  <c r="A13" i="3" s="1"/>
  <c r="AI45" i="3"/>
  <c r="A45" i="3" s="1"/>
  <c r="S91" i="3"/>
  <c r="Q91" i="3"/>
  <c r="AI37" i="3"/>
  <c r="A37" i="3" s="1"/>
  <c r="O91" i="3"/>
  <c r="M91" i="3"/>
  <c r="AI61" i="3"/>
  <c r="A61" i="3" s="1"/>
  <c r="AI49" i="3"/>
  <c r="A49" i="3" s="1"/>
  <c r="C97" i="3" s="1"/>
  <c r="AI41" i="3"/>
  <c r="A41" i="3" s="1"/>
  <c r="AI88" i="3"/>
  <c r="A88" i="3" s="1"/>
  <c r="C113" i="3" s="1"/>
  <c r="AI84" i="3"/>
  <c r="A84" i="3" s="1"/>
  <c r="C110" i="3" s="1"/>
  <c r="AI80" i="3"/>
  <c r="A80" i="3" s="1"/>
  <c r="C108" i="3" s="1"/>
  <c r="AI76" i="3"/>
  <c r="A76" i="3" s="1"/>
  <c r="AI72" i="3"/>
  <c r="AI68" i="3"/>
  <c r="A68" i="3" s="1"/>
  <c r="AI64" i="3"/>
  <c r="A64" i="3" s="1"/>
  <c r="AI60" i="3"/>
  <c r="A60" i="3" s="1"/>
  <c r="AI56" i="3"/>
  <c r="A56" i="3" s="1"/>
  <c r="AI52" i="3"/>
  <c r="A52" i="3" s="1"/>
  <c r="C100" i="3" s="1"/>
  <c r="AI48" i="3"/>
  <c r="A48" i="3" s="1"/>
  <c r="AI44" i="3"/>
  <c r="A44" i="3" s="1"/>
  <c r="AI40" i="3"/>
  <c r="A40" i="3" s="1"/>
  <c r="AI36" i="3"/>
  <c r="A36" i="3" s="1"/>
  <c r="AI32" i="3"/>
  <c r="A32" i="3" s="1"/>
  <c r="AI86" i="3"/>
  <c r="A86" i="3" s="1"/>
  <c r="C112" i="3" s="1"/>
  <c r="AI82" i="3"/>
  <c r="A82" i="3" s="1"/>
  <c r="AI78" i="3"/>
  <c r="A78" i="3" s="1"/>
  <c r="AI74" i="3"/>
  <c r="A74" i="3" s="1"/>
  <c r="AI70" i="3"/>
  <c r="A70" i="3" s="1"/>
  <c r="AI66" i="3"/>
  <c r="A66" i="3" s="1"/>
  <c r="AI62" i="3"/>
  <c r="A62" i="3" s="1"/>
  <c r="AI58" i="3"/>
  <c r="A58" i="3" s="1"/>
  <c r="AI54" i="3"/>
  <c r="A54" i="3" s="1"/>
  <c r="AI50" i="3"/>
  <c r="A50" i="3" s="1"/>
  <c r="C98" i="3" s="1"/>
  <c r="AI46" i="3"/>
  <c r="A46" i="3" s="1"/>
  <c r="AI42" i="3"/>
  <c r="A42" i="3" s="1"/>
  <c r="AI38" i="3"/>
  <c r="A38" i="3" s="1"/>
  <c r="AI34" i="3"/>
  <c r="A34" i="3" s="1"/>
  <c r="I91" i="3"/>
  <c r="AI85" i="3"/>
  <c r="A85" i="3" s="1"/>
  <c r="C111" i="3" s="1"/>
  <c r="AI77" i="3"/>
  <c r="A77" i="3" s="1"/>
  <c r="AI69" i="3"/>
  <c r="A69" i="3" s="1"/>
  <c r="AI53" i="3"/>
  <c r="A53" i="3" s="1"/>
  <c r="G91" i="3"/>
  <c r="AI89" i="3"/>
  <c r="A89" i="3" s="1"/>
  <c r="C114" i="3" s="1"/>
  <c r="AI81" i="3"/>
  <c r="A81" i="3" s="1"/>
  <c r="AI65" i="3"/>
  <c r="A65" i="3" s="1"/>
  <c r="AI57" i="3"/>
  <c r="A57" i="3" s="1"/>
  <c r="AI90" i="3"/>
  <c r="A90" i="3" s="1"/>
  <c r="E91" i="3"/>
  <c r="D91" i="3"/>
  <c r="AI5" i="3"/>
  <c r="A5" i="3" s="1"/>
  <c r="C95" i="5"/>
  <c r="C94" i="5"/>
  <c r="A91" i="5"/>
  <c r="C95" i="6"/>
  <c r="C94" i="6"/>
  <c r="A91" i="6"/>
  <c r="C95" i="7"/>
  <c r="C94" i="7"/>
  <c r="A91" i="7"/>
  <c r="C94" i="2"/>
  <c r="C102" i="2"/>
  <c r="C103" i="2"/>
  <c r="C113" i="2"/>
  <c r="C96" i="2"/>
  <c r="C101" i="2"/>
  <c r="C105" i="2"/>
  <c r="C107" i="2"/>
  <c r="C109" i="2"/>
  <c r="AI8" i="2"/>
  <c r="A8" i="2" s="1"/>
  <c r="C95" i="2" s="1"/>
  <c r="P91" i="2"/>
  <c r="AI91" i="2" s="1"/>
  <c r="AF44" i="4"/>
  <c r="AF24" i="4"/>
  <c r="AI20" i="1"/>
  <c r="A20" i="1" s="1"/>
  <c r="A20" i="4"/>
  <c r="P24" i="4"/>
  <c r="M8" i="4"/>
  <c r="L8" i="4"/>
  <c r="C95" i="3" l="1"/>
  <c r="C103" i="3"/>
  <c r="AI91" i="7"/>
  <c r="A72" i="3"/>
  <c r="C104" i="3" s="1"/>
  <c r="C96" i="3"/>
  <c r="C109" i="3"/>
  <c r="AI91" i="3"/>
  <c r="C105" i="3"/>
  <c r="C102" i="3"/>
  <c r="C101" i="3"/>
  <c r="C107" i="3"/>
  <c r="A91" i="3"/>
  <c r="C94" i="3"/>
  <c r="C117" i="5"/>
  <c r="C117" i="6"/>
  <c r="C117" i="7"/>
  <c r="C117" i="2"/>
  <c r="A91" i="2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AI90" i="4"/>
  <c r="A90" i="4" s="1"/>
  <c r="AI89" i="4"/>
  <c r="A89" i="4" s="1"/>
  <c r="AI88" i="4"/>
  <c r="A88" i="4" s="1"/>
  <c r="AI87" i="4"/>
  <c r="A87" i="4" s="1"/>
  <c r="AI86" i="4"/>
  <c r="A86" i="4" s="1"/>
  <c r="AI66" i="4"/>
  <c r="A66" i="4" s="1"/>
  <c r="AI12" i="4"/>
  <c r="A12" i="4" s="1"/>
  <c r="AI11" i="4"/>
  <c r="A11" i="4" s="1"/>
  <c r="AI59" i="4"/>
  <c r="A59" i="4" s="1"/>
  <c r="AI85" i="4"/>
  <c r="A85" i="4" s="1"/>
  <c r="AI50" i="4"/>
  <c r="A50" i="4" s="1"/>
  <c r="AI49" i="4"/>
  <c r="A49" i="4" s="1"/>
  <c r="AI83" i="4"/>
  <c r="A83" i="4" s="1"/>
  <c r="AI84" i="4"/>
  <c r="A84" i="4" s="1"/>
  <c r="AI82" i="4"/>
  <c r="A82" i="4" s="1"/>
  <c r="AI81" i="4"/>
  <c r="A81" i="4" s="1"/>
  <c r="AI63" i="4"/>
  <c r="A63" i="4" s="1"/>
  <c r="AI80" i="4"/>
  <c r="A80" i="4" s="1"/>
  <c r="AI79" i="4"/>
  <c r="A79" i="4" s="1"/>
  <c r="AI78" i="4"/>
  <c r="A78" i="4" s="1"/>
  <c r="AI77" i="4"/>
  <c r="A77" i="4" s="1"/>
  <c r="AI76" i="4"/>
  <c r="A76" i="4" s="1"/>
  <c r="AI75" i="4"/>
  <c r="A75" i="4" s="1"/>
  <c r="AI74" i="4"/>
  <c r="A74" i="4" s="1"/>
  <c r="AI73" i="4"/>
  <c r="A73" i="4" s="1"/>
  <c r="AI72" i="4"/>
  <c r="A72" i="4" s="1"/>
  <c r="AI71" i="4"/>
  <c r="A71" i="4" s="1"/>
  <c r="AI70" i="4"/>
  <c r="A70" i="4" s="1"/>
  <c r="AI69" i="4"/>
  <c r="A69" i="4" s="1"/>
  <c r="AI68" i="4"/>
  <c r="A68" i="4" s="1"/>
  <c r="AI67" i="4"/>
  <c r="A67" i="4" s="1"/>
  <c r="AI65" i="4"/>
  <c r="A65" i="4" s="1"/>
  <c r="AI64" i="4"/>
  <c r="A64" i="4" s="1"/>
  <c r="AI62" i="4"/>
  <c r="A62" i="4" s="1"/>
  <c r="AI61" i="4"/>
  <c r="A61" i="4" s="1"/>
  <c r="AI60" i="4"/>
  <c r="A60" i="4" s="1"/>
  <c r="AI58" i="4"/>
  <c r="A58" i="4" s="1"/>
  <c r="AI57" i="4"/>
  <c r="A57" i="4" s="1"/>
  <c r="AI56" i="4"/>
  <c r="A56" i="4" s="1"/>
  <c r="AI55" i="4"/>
  <c r="A55" i="4" s="1"/>
  <c r="AI54" i="4"/>
  <c r="A54" i="4" s="1"/>
  <c r="AI53" i="4"/>
  <c r="A53" i="4" s="1"/>
  <c r="AI52" i="4"/>
  <c r="A52" i="4" s="1"/>
  <c r="AI51" i="4"/>
  <c r="A51" i="4" s="1"/>
  <c r="AI48" i="4"/>
  <c r="A48" i="4" s="1"/>
  <c r="AI47" i="4"/>
  <c r="A47" i="4" s="1"/>
  <c r="AI46" i="4"/>
  <c r="A46" i="4" s="1"/>
  <c r="AI45" i="4"/>
  <c r="A45" i="4" s="1"/>
  <c r="AI44" i="4"/>
  <c r="A44" i="4" s="1"/>
  <c r="AI43" i="4"/>
  <c r="A43" i="4" s="1"/>
  <c r="AI42" i="4"/>
  <c r="A42" i="4" s="1"/>
  <c r="AI41" i="4"/>
  <c r="A41" i="4" s="1"/>
  <c r="AI40" i="4"/>
  <c r="A40" i="4" s="1"/>
  <c r="AI39" i="4"/>
  <c r="A39" i="4" s="1"/>
  <c r="AI38" i="4"/>
  <c r="A38" i="4" s="1"/>
  <c r="AI37" i="4"/>
  <c r="A37" i="4" s="1"/>
  <c r="AI36" i="4"/>
  <c r="A36" i="4" s="1"/>
  <c r="AI35" i="4"/>
  <c r="A35" i="4" s="1"/>
  <c r="AI34" i="4"/>
  <c r="A34" i="4" s="1"/>
  <c r="AI33" i="4"/>
  <c r="A33" i="4" s="1"/>
  <c r="AI32" i="4"/>
  <c r="A32" i="4" s="1"/>
  <c r="AI31" i="4"/>
  <c r="A31" i="4" s="1"/>
  <c r="AI30" i="4"/>
  <c r="A30" i="4" s="1"/>
  <c r="AI29" i="4"/>
  <c r="A29" i="4" s="1"/>
  <c r="AI28" i="4"/>
  <c r="A28" i="4" s="1"/>
  <c r="AI27" i="4"/>
  <c r="A27" i="4" s="1"/>
  <c r="AI26" i="4"/>
  <c r="A26" i="4" s="1"/>
  <c r="AI25" i="4"/>
  <c r="A25" i="4" s="1"/>
  <c r="AI24" i="4"/>
  <c r="A24" i="4" s="1"/>
  <c r="AI23" i="4"/>
  <c r="A23" i="4" s="1"/>
  <c r="AI22" i="4"/>
  <c r="A22" i="4" s="1"/>
  <c r="AI21" i="4"/>
  <c r="A21" i="4" s="1"/>
  <c r="AI19" i="4"/>
  <c r="A19" i="4" s="1"/>
  <c r="AI18" i="4"/>
  <c r="A18" i="4" s="1"/>
  <c r="AI17" i="4"/>
  <c r="A17" i="4" s="1"/>
  <c r="AI16" i="4"/>
  <c r="A16" i="4" s="1"/>
  <c r="AI15" i="4"/>
  <c r="A15" i="4" s="1"/>
  <c r="AI14" i="4"/>
  <c r="A14" i="4" s="1"/>
  <c r="AI13" i="4"/>
  <c r="A13" i="4" s="1"/>
  <c r="AI10" i="4"/>
  <c r="A10" i="4" s="1"/>
  <c r="AI9" i="4"/>
  <c r="A9" i="4" s="1"/>
  <c r="AI8" i="4"/>
  <c r="A8" i="4" s="1"/>
  <c r="AI7" i="4"/>
  <c r="A7" i="4" s="1"/>
  <c r="AI6" i="4"/>
  <c r="A6" i="4" s="1"/>
  <c r="AI5" i="4"/>
  <c r="A5" i="4" s="1"/>
  <c r="AG24" i="1"/>
  <c r="AC13" i="1"/>
  <c r="AC14" i="1"/>
  <c r="AC31" i="1"/>
  <c r="AC30" i="1"/>
  <c r="AI36" i="1"/>
  <c r="A36" i="1" s="1"/>
  <c r="AI37" i="1"/>
  <c r="A37" i="1" s="1"/>
  <c r="AI38" i="1"/>
  <c r="K5" i="1"/>
  <c r="AI75" i="1"/>
  <c r="A75" i="1" s="1"/>
  <c r="AI76" i="1"/>
  <c r="C117" i="3" l="1"/>
  <c r="A91" i="4"/>
  <c r="AI91" i="4"/>
  <c r="AI31" i="1"/>
  <c r="AI32" i="1"/>
  <c r="AI33" i="1"/>
  <c r="AI34" i="1"/>
  <c r="AI35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60" i="1"/>
  <c r="AI61" i="1"/>
  <c r="AI62" i="1"/>
  <c r="AI64" i="1"/>
  <c r="AI65" i="1"/>
  <c r="A65" i="1" s="1"/>
  <c r="AI67" i="1"/>
  <c r="A67" i="1" s="1"/>
  <c r="AI68" i="1"/>
  <c r="A68" i="1" s="1"/>
  <c r="AI69" i="1"/>
  <c r="A69" i="1" s="1"/>
  <c r="AI70" i="1"/>
  <c r="A70" i="1" s="1"/>
  <c r="AI71" i="1"/>
  <c r="A71" i="1" s="1"/>
  <c r="C106" i="1" s="1"/>
  <c r="AI72" i="1"/>
  <c r="A72" i="1" s="1"/>
  <c r="C104" i="1" s="1"/>
  <c r="AI73" i="1"/>
  <c r="A73" i="1" s="1"/>
  <c r="AI74" i="1"/>
  <c r="A74" i="1" s="1"/>
  <c r="AI77" i="1"/>
  <c r="A77" i="1" s="1"/>
  <c r="AI78" i="1"/>
  <c r="A78" i="1" s="1"/>
  <c r="AI79" i="1"/>
  <c r="A79" i="1" s="1"/>
  <c r="AI80" i="1"/>
  <c r="AI63" i="1"/>
  <c r="A63" i="1" s="1"/>
  <c r="AI81" i="1"/>
  <c r="A81" i="1" s="1"/>
  <c r="AI82" i="1"/>
  <c r="A82" i="1" s="1"/>
  <c r="AI84" i="1"/>
  <c r="A84" i="1" s="1"/>
  <c r="C110" i="1" s="1"/>
  <c r="AI83" i="1"/>
  <c r="A83" i="1" s="1"/>
  <c r="AI90" i="1"/>
  <c r="A90" i="1" s="1"/>
  <c r="AI59" i="1"/>
  <c r="A59" i="1" s="1"/>
  <c r="AI11" i="1"/>
  <c r="A11" i="1" s="1"/>
  <c r="AI12" i="1"/>
  <c r="A12" i="1" s="1"/>
  <c r="AI66" i="1"/>
  <c r="A66" i="1" s="1"/>
  <c r="A76" i="1"/>
  <c r="A80" i="1"/>
  <c r="C108" i="1" s="1"/>
  <c r="C103" i="1" l="1"/>
  <c r="C105" i="1"/>
  <c r="C107" i="1"/>
  <c r="A31" i="1"/>
  <c r="A32" i="1"/>
  <c r="A33" i="1"/>
  <c r="A34" i="1"/>
  <c r="A35" i="1"/>
  <c r="A38" i="1"/>
  <c r="A39" i="1"/>
  <c r="A40" i="1"/>
  <c r="A41" i="1"/>
  <c r="A42" i="1"/>
  <c r="A43" i="1"/>
  <c r="A44" i="1"/>
  <c r="A45" i="1"/>
  <c r="A46" i="1"/>
  <c r="A47" i="1"/>
  <c r="A48" i="1"/>
  <c r="A49" i="1"/>
  <c r="C97" i="1" s="1"/>
  <c r="A50" i="1"/>
  <c r="C98" i="1" s="1"/>
  <c r="A51" i="1"/>
  <c r="C99" i="1" s="1"/>
  <c r="A52" i="1"/>
  <c r="C100" i="1" s="1"/>
  <c r="A53" i="1"/>
  <c r="A54" i="1"/>
  <c r="A55" i="1"/>
  <c r="A56" i="1"/>
  <c r="A57" i="1"/>
  <c r="A58" i="1"/>
  <c r="A60" i="1"/>
  <c r="A61" i="1"/>
  <c r="A62" i="1"/>
  <c r="A64" i="1"/>
  <c r="AI6" i="1"/>
  <c r="A6" i="1" s="1"/>
  <c r="AI7" i="1"/>
  <c r="A7" i="1" s="1"/>
  <c r="AI8" i="1"/>
  <c r="A8" i="1" s="1"/>
  <c r="AI9" i="1"/>
  <c r="A9" i="1" s="1"/>
  <c r="AI10" i="1"/>
  <c r="A10" i="1" s="1"/>
  <c r="AI13" i="1"/>
  <c r="A13" i="1" s="1"/>
  <c r="AI14" i="1"/>
  <c r="A14" i="1" s="1"/>
  <c r="AI15" i="1"/>
  <c r="A15" i="1" s="1"/>
  <c r="AI16" i="1"/>
  <c r="A16" i="1" s="1"/>
  <c r="AI17" i="1"/>
  <c r="A17" i="1" s="1"/>
  <c r="AI18" i="1"/>
  <c r="A18" i="1" s="1"/>
  <c r="AI19" i="1"/>
  <c r="A19" i="1" s="1"/>
  <c r="AI21" i="1"/>
  <c r="A21" i="1" s="1"/>
  <c r="AI22" i="1"/>
  <c r="A22" i="1" s="1"/>
  <c r="AI23" i="1"/>
  <c r="A23" i="1" s="1"/>
  <c r="AI24" i="1"/>
  <c r="A24" i="1" s="1"/>
  <c r="AI25" i="1"/>
  <c r="A25" i="1" s="1"/>
  <c r="AI26" i="1"/>
  <c r="A26" i="1" s="1"/>
  <c r="AI27" i="1"/>
  <c r="A27" i="1" s="1"/>
  <c r="AI28" i="1"/>
  <c r="A28" i="1" s="1"/>
  <c r="AI29" i="1"/>
  <c r="A29" i="1" s="1"/>
  <c r="AI30" i="1"/>
  <c r="A30" i="1" s="1"/>
  <c r="AI5" i="1"/>
  <c r="A5" i="1" s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D91" i="1"/>
  <c r="C102" i="1" l="1"/>
  <c r="C94" i="1"/>
  <c r="C95" i="1"/>
  <c r="C101" i="1"/>
  <c r="C96" i="1"/>
  <c r="A91" i="1"/>
  <c r="AI91" i="1"/>
  <c r="C117" i="1" l="1"/>
</calcChain>
</file>

<file path=xl/sharedStrings.xml><?xml version="1.0" encoding="utf-8"?>
<sst xmlns="http://schemas.openxmlformats.org/spreadsheetml/2006/main" count="1740" uniqueCount="144">
  <si>
    <t>CHI PHÍ HÀNG THÁNG</t>
  </si>
  <si>
    <t>TT</t>
  </si>
  <si>
    <t>Diễn giải</t>
  </si>
  <si>
    <t>Ngày 01</t>
  </si>
  <si>
    <t>Ngày 02</t>
  </si>
  <si>
    <t>Ngày 03</t>
  </si>
  <si>
    <t>Ngày 04</t>
  </si>
  <si>
    <t>Ngày 05</t>
  </si>
  <si>
    <t>Ngày 06</t>
  </si>
  <si>
    <t>Ngày 07</t>
  </si>
  <si>
    <t>Ngày 08</t>
  </si>
  <si>
    <t>Ngày 09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</si>
  <si>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</si>
  <si>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</si>
  <si>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</si>
  <si>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</si>
  <si>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</si>
  <si>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</si>
  <si>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</si>
  <si>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</si>
  <si>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</si>
  <si>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</si>
  <si>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</si>
  <si>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</si>
  <si>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</si>
  <si>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</si>
  <si>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</si>
  <si>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t>Ngày 25</t>
  </si>
  <si>
    <t>Ngày 26</t>
  </si>
  <si>
    <t>Ngày 27</t>
  </si>
  <si>
    <t>Ngày 28</t>
  </si>
  <si>
    <t>Ngày 29</t>
  </si>
  <si>
    <t>Ngày 30</t>
  </si>
  <si>
    <t>Ngày 31</t>
  </si>
  <si>
    <t>Cộng</t>
  </si>
  <si>
    <t>Thịt ba chỉ</t>
  </si>
  <si>
    <t>Thịt vai</t>
  </si>
  <si>
    <t>Thịt mông</t>
  </si>
  <si>
    <t>Thịt giò</t>
  </si>
  <si>
    <t>Xương</t>
  </si>
  <si>
    <t>Cốt lếch</t>
  </si>
  <si>
    <t>Sườn non</t>
  </si>
  <si>
    <t>Tôm</t>
  </si>
  <si>
    <t>Tép</t>
  </si>
  <si>
    <t>Cá</t>
  </si>
  <si>
    <t>Cá khô</t>
  </si>
  <si>
    <t>Chả cá</t>
  </si>
  <si>
    <t xml:space="preserve"> Chả bò</t>
  </si>
  <si>
    <t>Gà</t>
  </si>
  <si>
    <t>Cánh gà</t>
  </si>
  <si>
    <t>Chả quết</t>
  </si>
  <si>
    <t>Hến</t>
  </si>
  <si>
    <t>Trứng gà</t>
  </si>
  <si>
    <t>Trứng cút</t>
  </si>
  <si>
    <t>Bột bánh canh</t>
  </si>
  <si>
    <t>Bột các loại</t>
  </si>
  <si>
    <t>Bún, mì, phở</t>
  </si>
  <si>
    <t>Trứng vịt lộn</t>
  </si>
  <si>
    <t>Mực tươi</t>
  </si>
  <si>
    <t>Mực khô</t>
  </si>
  <si>
    <t>Mega Makert</t>
  </si>
  <si>
    <t>Vinmart</t>
  </si>
  <si>
    <t>CoopMart</t>
  </si>
  <si>
    <t>Trái cây</t>
  </si>
  <si>
    <t xml:space="preserve">Bánh </t>
  </si>
  <si>
    <t>Sữa</t>
  </si>
  <si>
    <t>Cúng rằm</t>
  </si>
  <si>
    <t>Áo giấy</t>
  </si>
  <si>
    <t>Hoa</t>
  </si>
  <si>
    <t>Mì tôm, phở gói, cháo gói</t>
  </si>
  <si>
    <t>Rau canh</t>
  </si>
  <si>
    <t>Rau xào</t>
  </si>
  <si>
    <t>Rau sống</t>
  </si>
  <si>
    <t>Hành tây</t>
  </si>
  <si>
    <t>Chanh, ớt</t>
  </si>
  <si>
    <t>Rau răm, rau húng</t>
  </si>
  <si>
    <t>Tiền rác, tiền nước</t>
  </si>
  <si>
    <t>Internet</t>
  </si>
  <si>
    <t>Khám bệnh</t>
  </si>
  <si>
    <t>Tiền thuốc</t>
  </si>
  <si>
    <t>Mua đồ dùng</t>
  </si>
  <si>
    <t>Quần áo</t>
  </si>
  <si>
    <t>Giày dép</t>
  </si>
  <si>
    <t>Dầu gội, thuốc nhuộm</t>
  </si>
  <si>
    <t>Gội đầu, cắt tóc</t>
  </si>
  <si>
    <t>Tiền ăn của má</t>
  </si>
  <si>
    <t>Thức ăn của má</t>
  </si>
  <si>
    <t>Tiền ăn của K</t>
  </si>
  <si>
    <t>Tiền ăn của R</t>
  </si>
  <si>
    <t>Tiền ăn của mình</t>
  </si>
  <si>
    <t>Tiền cho Kiểm</t>
  </si>
  <si>
    <t>Lì xì cho mọi người</t>
  </si>
  <si>
    <t>Đám ma</t>
  </si>
  <si>
    <t>Đám cưới</t>
  </si>
  <si>
    <t>Đám tiệc</t>
  </si>
  <si>
    <t>Cà phê</t>
  </si>
  <si>
    <t>Du lịch</t>
  </si>
  <si>
    <t>Mua sắm</t>
  </si>
  <si>
    <t>Sửa xe</t>
  </si>
  <si>
    <t>Thay thế phụ tùng</t>
  </si>
  <si>
    <t>Xăng xe</t>
  </si>
  <si>
    <t>Thay nhớt</t>
  </si>
  <si>
    <t>Tiền gạo</t>
  </si>
  <si>
    <t>Tiền ga</t>
  </si>
  <si>
    <t>Đảng phí</t>
  </si>
  <si>
    <t>Công cụ dụng cụ</t>
  </si>
  <si>
    <t>Ăn vặt</t>
  </si>
  <si>
    <t>Thực phẩm ăn chung</t>
  </si>
  <si>
    <t>Mỹ phẩm</t>
  </si>
  <si>
    <t>Tháng 5 -21</t>
  </si>
  <si>
    <t>Thăm ốm</t>
  </si>
  <si>
    <t>Gia vị</t>
  </si>
  <si>
    <t>Tháng 6 -21</t>
  </si>
  <si>
    <t>Tháng 4 -21</t>
  </si>
  <si>
    <t>Thực phẩm</t>
  </si>
  <si>
    <t>Trái cây, bánh, sữa</t>
  </si>
  <si>
    <t>Khám bệnh, tiền thuốc</t>
  </si>
  <si>
    <t>Tiền má</t>
  </si>
  <si>
    <t>Kiểm</t>
  </si>
  <si>
    <t>King + rex</t>
  </si>
  <si>
    <t>Tiền ăn mình</t>
  </si>
  <si>
    <t>Phải không</t>
  </si>
  <si>
    <t>Photo coppy</t>
  </si>
  <si>
    <t>Chả  khác, lòng heo</t>
  </si>
  <si>
    <t>Đậu khuôn, dưa cải</t>
  </si>
  <si>
    <t>BHNT BẢO VIỆT</t>
  </si>
  <si>
    <t>BHNT PRU</t>
  </si>
  <si>
    <t>Chi khác</t>
  </si>
  <si>
    <t>Thịt bò</t>
  </si>
  <si>
    <t>Cúng giỗ, viếng mộ</t>
  </si>
  <si>
    <t>Ghẹ, chip chíp</t>
  </si>
  <si>
    <t>Ghẹ, chíp chíp</t>
  </si>
  <si>
    <t>Thay nhớt, sửa xe</t>
  </si>
  <si>
    <t>BHNT</t>
  </si>
  <si>
    <t>Photo</t>
  </si>
  <si>
    <t>Tháng 3 -21</t>
  </si>
  <si>
    <t>Tháng 1 -21</t>
  </si>
  <si>
    <t>Tháng 2 -21</t>
  </si>
  <si>
    <t>Hến, sứa</t>
  </si>
  <si>
    <t>Hến, ghẹ</t>
  </si>
  <si>
    <t>Thuế XD nhà</t>
  </si>
  <si>
    <t>Chi XDCB</t>
  </si>
  <si>
    <t>Hến, ghẹ, sứa</t>
  </si>
  <si>
    <t>Internet, card 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</si>
</sst>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4" xfId="0" applyFill="1" applyBorder="1"/>
    <xf numFmtId="0" fontId="0" fillId="0" borderId="1" xfId="0" applyFill="1" applyBorder="1"/>
    <xf numFmtId="164" fontId="3" fillId="0" borderId="1" xfId="1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shrinkToFit="1"/>
    </xf>
    <xf numFmtId="164" fontId="2" fillId="0" borderId="1" xfId="0" applyNumberFormat="1" applyFont="1" applyBorder="1"/>
    <xf numFmtId="164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A106" workbookViewId="0">
      <selection activeCell="D124" sqref="D124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112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0</v>
      </c>
      <c r="B5" s="3">
        <v>1</v>
      </c>
      <c r="C5" s="3" t="s">
        <v>60</v>
      </c>
      <c r="D5" s="4"/>
      <c r="E5" s="4"/>
      <c r="F5" s="4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>SUM(D5:AH5)</f>
        <v>0</v>
      </c>
    </row>
    <row r="6" spans="1:35" x14ac:dyDescent="0.25">
      <c r="A6" s="6">
        <f t="shared" ref="A6:A90" si="0">AI6</f>
        <v>0</v>
      </c>
      <c r="B6" s="3">
        <v>2</v>
      </c>
      <c r="C6" s="3" t="s">
        <v>61</v>
      </c>
      <c r="D6" s="4"/>
      <c r="E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ref="AI6:AI91" si="1">SUM(D6:AH6)</f>
        <v>0</v>
      </c>
    </row>
    <row r="7" spans="1:35" x14ac:dyDescent="0.25">
      <c r="A7" s="6">
        <f t="shared" si="0"/>
        <v>0</v>
      </c>
      <c r="B7" s="3">
        <v>3</v>
      </c>
      <c r="C7" s="3" t="s">
        <v>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1"/>
        <v>0</v>
      </c>
    </row>
    <row r="8" spans="1:35" x14ac:dyDescent="0.25">
      <c r="A8" s="6">
        <f>AI8</f>
        <v>0</v>
      </c>
      <c r="B8" s="3">
        <v>4</v>
      </c>
      <c r="C8" s="9" t="s">
        <v>63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1"/>
        <v>0</v>
      </c>
    </row>
    <row r="9" spans="1:35" x14ac:dyDescent="0.25">
      <c r="A9" s="6">
        <f t="shared" si="0"/>
        <v>0</v>
      </c>
      <c r="B9" s="3">
        <v>5</v>
      </c>
      <c r="C9" s="9" t="s">
        <v>64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1"/>
        <v>0</v>
      </c>
    </row>
    <row r="10" spans="1:35" x14ac:dyDescent="0.25">
      <c r="A10" s="6">
        <f t="shared" si="0"/>
        <v>0</v>
      </c>
      <c r="B10" s="3">
        <v>6</v>
      </c>
      <c r="C10" s="9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1"/>
        <v>0</v>
      </c>
    </row>
    <row r="11" spans="1:35" x14ac:dyDescent="0.25">
      <c r="A11" s="6">
        <f>AI11</f>
        <v>0</v>
      </c>
      <c r="B11" s="3"/>
      <c r="C11" s="3" t="s">
        <v>106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>SUM(D11:AH11)</f>
        <v>0</v>
      </c>
    </row>
    <row r="12" spans="1:35" x14ac:dyDescent="0.25">
      <c r="A12" s="6">
        <f>AI12</f>
        <v>0</v>
      </c>
      <c r="B12" s="3"/>
      <c r="C12" s="3" t="s">
        <v>107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>SUM(D12:AH12)</f>
        <v>0</v>
      </c>
    </row>
    <row r="13" spans="1:35" x14ac:dyDescent="0.25">
      <c r="A13" s="6">
        <f t="shared" si="0"/>
        <v>0</v>
      </c>
      <c r="B13" s="3">
        <v>7</v>
      </c>
      <c r="C13" s="3" t="s">
        <v>66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1"/>
        <v>0</v>
      </c>
    </row>
    <row r="14" spans="1:35" x14ac:dyDescent="0.25">
      <c r="A14" s="6">
        <f t="shared" si="0"/>
        <v>0</v>
      </c>
      <c r="B14" s="3">
        <v>8</v>
      </c>
      <c r="C14" s="3" t="s">
        <v>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1"/>
        <v>0</v>
      </c>
    </row>
    <row r="15" spans="1:35" x14ac:dyDescent="0.25">
      <c r="A15" s="6">
        <f t="shared" si="0"/>
        <v>0</v>
      </c>
      <c r="B15" s="3">
        <v>9</v>
      </c>
      <c r="C15" s="3" t="s">
        <v>68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1"/>
        <v>0</v>
      </c>
    </row>
    <row r="16" spans="1:35" x14ac:dyDescent="0.25">
      <c r="A16" s="6">
        <f t="shared" si="0"/>
        <v>0</v>
      </c>
      <c r="B16" s="3">
        <v>10</v>
      </c>
      <c r="C16" s="3" t="s">
        <v>35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1"/>
        <v>0</v>
      </c>
    </row>
    <row r="17" spans="1:35" x14ac:dyDescent="0.25">
      <c r="A17" s="6">
        <f t="shared" si="0"/>
        <v>0</v>
      </c>
      <c r="B17" s="3">
        <v>11</v>
      </c>
      <c r="C17" s="3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1"/>
        <v>0</v>
      </c>
    </row>
    <row r="18" spans="1:35" x14ac:dyDescent="0.25">
      <c r="A18" s="6">
        <f t="shared" si="0"/>
        <v>0</v>
      </c>
      <c r="B18" s="3">
        <v>12</v>
      </c>
      <c r="C18" s="3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1"/>
        <v>0</v>
      </c>
    </row>
    <row r="19" spans="1:35" x14ac:dyDescent="0.25">
      <c r="A19" s="6">
        <f t="shared" si="0"/>
        <v>0</v>
      </c>
      <c r="B19" s="3">
        <v>13</v>
      </c>
      <c r="C19" s="3" t="s">
        <v>38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1"/>
        <v>0</v>
      </c>
    </row>
    <row r="20" spans="1:35" x14ac:dyDescent="0.25">
      <c r="A20" s="6">
        <f t="shared" si="0"/>
        <v>0</v>
      </c>
      <c r="B20" s="3"/>
      <c r="C20" s="3" t="s">
        <v>128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6">
        <f t="shared" si="0"/>
        <v>0</v>
      </c>
      <c r="B21" s="3">
        <v>14</v>
      </c>
      <c r="C21" s="3" t="s">
        <v>39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1"/>
        <v>0</v>
      </c>
    </row>
    <row r="22" spans="1:35" x14ac:dyDescent="0.25">
      <c r="A22" s="6">
        <f t="shared" si="0"/>
        <v>0</v>
      </c>
      <c r="B22" s="3">
        <v>15</v>
      </c>
      <c r="C22" s="3" t="s">
        <v>40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1"/>
        <v>0</v>
      </c>
    </row>
    <row r="23" spans="1:35" x14ac:dyDescent="0.25">
      <c r="A23" s="6">
        <f t="shared" si="0"/>
        <v>0</v>
      </c>
      <c r="B23" s="3">
        <v>16</v>
      </c>
      <c r="C23" s="3" t="s">
        <v>41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1"/>
        <v>0</v>
      </c>
    </row>
    <row r="24" spans="1:35" x14ac:dyDescent="0.25">
      <c r="A24" s="6">
        <f t="shared" si="0"/>
        <v>0</v>
      </c>
      <c r="B24" s="3">
        <v>17</v>
      </c>
      <c r="C24" s="3" t="s">
        <v>44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1"/>
        <v>0</v>
      </c>
    </row>
    <row r="25" spans="1:35" x14ac:dyDescent="0.25">
      <c r="A25" s="6">
        <f t="shared" si="0"/>
        <v>0</v>
      </c>
      <c r="B25" s="3">
        <v>18</v>
      </c>
      <c r="C25" s="3" t="s">
        <v>45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1"/>
        <v>0</v>
      </c>
    </row>
    <row r="26" spans="1:35" x14ac:dyDescent="0.25">
      <c r="A26" s="6">
        <f t="shared" si="0"/>
        <v>0</v>
      </c>
      <c r="B26" s="3">
        <v>19</v>
      </c>
      <c r="C26" s="3" t="s">
        <v>46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1"/>
        <v>0</v>
      </c>
    </row>
    <row r="27" spans="1:35" x14ac:dyDescent="0.25">
      <c r="A27" s="6">
        <f t="shared" si="0"/>
        <v>0</v>
      </c>
      <c r="B27" s="3">
        <v>20</v>
      </c>
      <c r="C27" s="3" t="s">
        <v>50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1"/>
        <v>0</v>
      </c>
    </row>
    <row r="28" spans="1:35" x14ac:dyDescent="0.25">
      <c r="A28" s="6">
        <f t="shared" si="0"/>
        <v>0</v>
      </c>
      <c r="B28" s="3">
        <v>21</v>
      </c>
      <c r="C28" s="3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1"/>
        <v>0</v>
      </c>
    </row>
    <row r="29" spans="1:35" x14ac:dyDescent="0.25">
      <c r="A29" s="6">
        <f t="shared" si="0"/>
        <v>0</v>
      </c>
      <c r="B29" s="3">
        <v>22</v>
      </c>
      <c r="C29" s="3" t="s">
        <v>123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1"/>
        <v>0</v>
      </c>
    </row>
    <row r="30" spans="1:35" x14ac:dyDescent="0.25">
      <c r="A30" s="6">
        <f t="shared" si="0"/>
        <v>0</v>
      </c>
      <c r="B30" s="3">
        <v>23</v>
      </c>
      <c r="C30" s="3" t="s">
        <v>70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1"/>
        <v>0</v>
      </c>
    </row>
    <row r="31" spans="1:35" x14ac:dyDescent="0.25">
      <c r="A31" s="6">
        <f t="shared" si="0"/>
        <v>0</v>
      </c>
      <c r="B31" s="3">
        <v>24</v>
      </c>
      <c r="C31" s="3" t="s">
        <v>71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1"/>
        <v>0</v>
      </c>
    </row>
    <row r="32" spans="1:35" x14ac:dyDescent="0.25">
      <c r="A32" s="6">
        <f t="shared" si="0"/>
        <v>0</v>
      </c>
      <c r="B32" s="3">
        <v>25</v>
      </c>
      <c r="C32" s="3" t="s">
        <v>72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1"/>
        <v>0</v>
      </c>
    </row>
    <row r="33" spans="1:35" x14ac:dyDescent="0.25">
      <c r="A33" s="6">
        <f t="shared" si="0"/>
        <v>0</v>
      </c>
      <c r="B33" s="3">
        <v>26</v>
      </c>
      <c r="C33" s="3" t="s">
        <v>73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1"/>
        <v>0</v>
      </c>
    </row>
    <row r="34" spans="1:35" x14ac:dyDescent="0.25">
      <c r="A34" s="6">
        <f t="shared" si="0"/>
        <v>0</v>
      </c>
      <c r="B34" s="3">
        <v>27</v>
      </c>
      <c r="C34" s="9" t="s">
        <v>74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1"/>
        <v>0</v>
      </c>
    </row>
    <row r="35" spans="1:35" x14ac:dyDescent="0.25">
      <c r="A35" s="6">
        <f t="shared" si="0"/>
        <v>0</v>
      </c>
      <c r="B35" s="3">
        <v>28</v>
      </c>
      <c r="C35" s="9" t="s">
        <v>75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1"/>
        <v>0</v>
      </c>
    </row>
    <row r="36" spans="1:35" x14ac:dyDescent="0.25">
      <c r="A36" s="6">
        <f t="shared" si="0"/>
        <v>0</v>
      </c>
      <c r="B36" s="3"/>
      <c r="C36" s="9" t="s">
        <v>111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1"/>
        <v>0</v>
      </c>
    </row>
    <row r="37" spans="1:35" x14ac:dyDescent="0.25">
      <c r="A37" s="6">
        <f t="shared" si="0"/>
        <v>0</v>
      </c>
      <c r="B37" s="3">
        <v>29</v>
      </c>
      <c r="C37" s="3" t="s">
        <v>48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1"/>
        <v>0</v>
      </c>
    </row>
    <row r="38" spans="1:35" x14ac:dyDescent="0.25">
      <c r="A38" s="6">
        <f t="shared" si="0"/>
        <v>0</v>
      </c>
      <c r="B38" s="3">
        <v>30</v>
      </c>
      <c r="C38" s="3" t="s">
        <v>49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1"/>
        <v>0</v>
      </c>
    </row>
    <row r="39" spans="1:35" x14ac:dyDescent="0.25">
      <c r="A39" s="6">
        <f t="shared" si="0"/>
        <v>0</v>
      </c>
      <c r="B39" s="3">
        <v>31</v>
      </c>
      <c r="C39" s="3" t="s">
        <v>42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1"/>
        <v>0</v>
      </c>
    </row>
    <row r="40" spans="1:35" x14ac:dyDescent="0.25">
      <c r="A40" s="6">
        <f t="shared" si="0"/>
        <v>0</v>
      </c>
      <c r="B40" s="3">
        <v>32</v>
      </c>
      <c r="C40" s="3" t="s">
        <v>43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1"/>
        <v>0</v>
      </c>
    </row>
    <row r="41" spans="1:35" x14ac:dyDescent="0.25">
      <c r="A41" s="6">
        <f t="shared" si="0"/>
        <v>0</v>
      </c>
      <c r="B41" s="3">
        <v>33</v>
      </c>
      <c r="C41" s="3" t="s">
        <v>51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1"/>
        <v>0</v>
      </c>
    </row>
    <row r="42" spans="1:35" x14ac:dyDescent="0.25">
      <c r="A42" s="6">
        <f t="shared" si="0"/>
        <v>0</v>
      </c>
      <c r="B42" s="3">
        <v>34</v>
      </c>
      <c r="C42" s="9" t="s">
        <v>58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1"/>
        <v>0</v>
      </c>
    </row>
    <row r="43" spans="1:35" x14ac:dyDescent="0.25">
      <c r="A43" s="6">
        <f t="shared" si="0"/>
        <v>0</v>
      </c>
      <c r="B43" s="3">
        <v>35</v>
      </c>
      <c r="C43" s="9" t="s">
        <v>59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1"/>
        <v>0</v>
      </c>
    </row>
    <row r="44" spans="1:35" x14ac:dyDescent="0.25">
      <c r="A44" s="6">
        <f t="shared" si="0"/>
        <v>0</v>
      </c>
      <c r="B44" s="3">
        <v>36</v>
      </c>
      <c r="C44" s="8" t="s">
        <v>130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1"/>
        <v>0</v>
      </c>
    </row>
    <row r="45" spans="1:35" x14ac:dyDescent="0.25">
      <c r="A45" s="6">
        <f t="shared" si="0"/>
        <v>0</v>
      </c>
      <c r="B45" s="3">
        <v>37</v>
      </c>
      <c r="C45" s="3" t="s">
        <v>124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1"/>
        <v>0</v>
      </c>
    </row>
    <row r="46" spans="1:35" x14ac:dyDescent="0.25">
      <c r="A46" s="6">
        <f t="shared" si="0"/>
        <v>0</v>
      </c>
      <c r="B46" s="3">
        <v>38</v>
      </c>
      <c r="C46" s="3" t="s">
        <v>52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1"/>
        <v>0</v>
      </c>
    </row>
    <row r="47" spans="1:35" x14ac:dyDescent="0.25">
      <c r="A47" s="6">
        <f t="shared" si="0"/>
        <v>0</v>
      </c>
      <c r="B47" s="3">
        <v>39</v>
      </c>
      <c r="C47" s="3" t="s">
        <v>53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1"/>
        <v>0</v>
      </c>
    </row>
    <row r="48" spans="1:35" x14ac:dyDescent="0.25">
      <c r="A48" s="6">
        <f t="shared" si="0"/>
        <v>0</v>
      </c>
      <c r="B48" s="3">
        <v>40</v>
      </c>
      <c r="C48" s="8" t="s">
        <v>57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1"/>
        <v>0</v>
      </c>
    </row>
    <row r="49" spans="1:35" x14ac:dyDescent="0.25">
      <c r="A49" s="6">
        <f>AI49</f>
        <v>0</v>
      </c>
      <c r="B49" s="3"/>
      <c r="C49" s="3" t="s">
        <v>102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f>SUM(D49:AH49)</f>
        <v>0</v>
      </c>
    </row>
    <row r="50" spans="1:35" x14ac:dyDescent="0.25">
      <c r="A50" s="6">
        <f>AI50</f>
        <v>0</v>
      </c>
      <c r="B50" s="3"/>
      <c r="C50" s="3" t="s">
        <v>103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f>SUM(D50:AH50)</f>
        <v>0</v>
      </c>
    </row>
    <row r="51" spans="1:35" x14ac:dyDescent="0.25">
      <c r="A51" s="6">
        <f t="shared" si="0"/>
        <v>0</v>
      </c>
      <c r="B51" s="3">
        <v>43</v>
      </c>
      <c r="C51" s="3" t="s">
        <v>76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>
        <f t="shared" si="1"/>
        <v>0</v>
      </c>
    </row>
    <row r="52" spans="1:35" x14ac:dyDescent="0.25">
      <c r="A52" s="6">
        <f t="shared" si="0"/>
        <v>0</v>
      </c>
      <c r="B52" s="3">
        <v>44</v>
      </c>
      <c r="C52" s="3" t="s">
        <v>77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>
        <f t="shared" si="1"/>
        <v>0</v>
      </c>
    </row>
    <row r="53" spans="1:35" x14ac:dyDescent="0.25">
      <c r="A53" s="6">
        <f t="shared" si="0"/>
        <v>0</v>
      </c>
      <c r="B53" s="3">
        <v>45</v>
      </c>
      <c r="C53" s="3" t="s">
        <v>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f t="shared" si="1"/>
        <v>0</v>
      </c>
    </row>
    <row r="54" spans="1:35" x14ac:dyDescent="0.25">
      <c r="A54" s="6">
        <f t="shared" si="0"/>
        <v>0</v>
      </c>
      <c r="B54" s="3">
        <v>46</v>
      </c>
      <c r="C54" s="3" t="s">
        <v>55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f t="shared" si="1"/>
        <v>0</v>
      </c>
    </row>
    <row r="55" spans="1:35" x14ac:dyDescent="0.25">
      <c r="A55" s="6">
        <f t="shared" si="0"/>
        <v>0</v>
      </c>
      <c r="B55" s="3">
        <v>47</v>
      </c>
      <c r="C55" s="3" t="s">
        <v>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 t="shared" si="1"/>
        <v>0</v>
      </c>
    </row>
    <row r="56" spans="1:35" x14ac:dyDescent="0.25">
      <c r="A56" s="6">
        <f t="shared" si="0"/>
        <v>0</v>
      </c>
      <c r="B56" s="3">
        <v>48</v>
      </c>
      <c r="C56" s="3" t="s">
        <v>69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>
        <f t="shared" si="1"/>
        <v>0</v>
      </c>
    </row>
    <row r="57" spans="1:35" x14ac:dyDescent="0.25">
      <c r="A57" s="6">
        <f t="shared" si="0"/>
        <v>0</v>
      </c>
      <c r="B57" s="3">
        <v>49</v>
      </c>
      <c r="C57" s="3" t="s">
        <v>78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>
        <f t="shared" si="1"/>
        <v>0</v>
      </c>
    </row>
    <row r="58" spans="1:35" x14ac:dyDescent="0.25">
      <c r="A58" s="6">
        <f t="shared" si="0"/>
        <v>0</v>
      </c>
      <c r="B58" s="3">
        <v>50</v>
      </c>
      <c r="C58" s="3" t="s">
        <v>79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f t="shared" si="1"/>
        <v>0</v>
      </c>
    </row>
    <row r="59" spans="1:35" x14ac:dyDescent="0.25">
      <c r="A59" s="6">
        <f>AI59</f>
        <v>0</v>
      </c>
      <c r="B59" s="3"/>
      <c r="C59" s="3" t="s">
        <v>105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>
        <f>SUM(D59:AH59)</f>
        <v>0</v>
      </c>
    </row>
    <row r="60" spans="1:35" x14ac:dyDescent="0.25">
      <c r="A60" s="6">
        <f t="shared" si="0"/>
        <v>0</v>
      </c>
      <c r="B60" s="3">
        <v>51</v>
      </c>
      <c r="C60" s="3" t="s">
        <v>80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>
        <f t="shared" si="1"/>
        <v>0</v>
      </c>
    </row>
    <row r="61" spans="1:35" x14ac:dyDescent="0.25">
      <c r="A61" s="6">
        <f t="shared" si="0"/>
        <v>0</v>
      </c>
      <c r="B61" s="3">
        <v>52</v>
      </c>
      <c r="C61" s="3" t="s">
        <v>81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>
        <f t="shared" si="1"/>
        <v>0</v>
      </c>
    </row>
    <row r="62" spans="1:35" x14ac:dyDescent="0.25">
      <c r="A62" s="6">
        <f t="shared" si="0"/>
        <v>0</v>
      </c>
      <c r="B62" s="3">
        <v>53</v>
      </c>
      <c r="C62" s="3" t="s">
        <v>82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f t="shared" si="1"/>
        <v>0</v>
      </c>
    </row>
    <row r="63" spans="1:35" x14ac:dyDescent="0.25">
      <c r="A63" s="6">
        <f>AI63</f>
        <v>0</v>
      </c>
      <c r="B63" s="3">
        <v>69</v>
      </c>
      <c r="C63" s="3" t="s">
        <v>97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>
        <f>SUM(D63:AH63)</f>
        <v>0</v>
      </c>
    </row>
    <row r="64" spans="1:35" x14ac:dyDescent="0.25">
      <c r="A64" s="6">
        <f t="shared" si="0"/>
        <v>0</v>
      </c>
      <c r="B64" s="3">
        <v>54</v>
      </c>
      <c r="C64" s="3" t="s">
        <v>83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>
        <f t="shared" si="1"/>
        <v>0</v>
      </c>
    </row>
    <row r="65" spans="1:35" x14ac:dyDescent="0.25">
      <c r="A65" s="6">
        <f t="shared" si="0"/>
        <v>0</v>
      </c>
      <c r="B65" s="3">
        <v>55</v>
      </c>
      <c r="C65" s="3" t="s">
        <v>84</v>
      </c>
      <c r="D65" s="4"/>
      <c r="E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>
        <f t="shared" si="1"/>
        <v>0</v>
      </c>
    </row>
    <row r="66" spans="1:35" x14ac:dyDescent="0.25">
      <c r="A66" s="6">
        <f>AI66</f>
        <v>0</v>
      </c>
      <c r="B66" s="3"/>
      <c r="C66" s="3" t="s">
        <v>108</v>
      </c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f>SUM(D66:AH66)</f>
        <v>0</v>
      </c>
    </row>
    <row r="67" spans="1:35" x14ac:dyDescent="0.25">
      <c r="A67" s="6">
        <f t="shared" si="0"/>
        <v>0</v>
      </c>
      <c r="B67" s="3">
        <v>56</v>
      </c>
      <c r="C67" s="3" t="s">
        <v>85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>
        <f t="shared" si="1"/>
        <v>0</v>
      </c>
    </row>
    <row r="68" spans="1:35" x14ac:dyDescent="0.25">
      <c r="A68" s="6">
        <f t="shared" si="0"/>
        <v>0</v>
      </c>
      <c r="B68" s="3">
        <v>57</v>
      </c>
      <c r="C68" s="3" t="s">
        <v>86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>
        <f t="shared" si="1"/>
        <v>0</v>
      </c>
    </row>
    <row r="69" spans="1:35" x14ac:dyDescent="0.25">
      <c r="A69" s="6">
        <f t="shared" si="0"/>
        <v>0</v>
      </c>
      <c r="B69" s="3">
        <v>58</v>
      </c>
      <c r="C69" s="3" t="s">
        <v>87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>
        <f t="shared" si="1"/>
        <v>0</v>
      </c>
    </row>
    <row r="70" spans="1:35" x14ac:dyDescent="0.25">
      <c r="A70" s="6">
        <f t="shared" si="0"/>
        <v>0</v>
      </c>
      <c r="B70" s="3">
        <v>59</v>
      </c>
      <c r="C70" s="3" t="s">
        <v>88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>
        <f t="shared" si="1"/>
        <v>0</v>
      </c>
    </row>
    <row r="71" spans="1:35" x14ac:dyDescent="0.25">
      <c r="A71" s="6">
        <f t="shared" si="0"/>
        <v>0</v>
      </c>
      <c r="B71" s="3">
        <v>60</v>
      </c>
      <c r="C71" s="3" t="s">
        <v>89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>
        <f t="shared" si="1"/>
        <v>0</v>
      </c>
    </row>
    <row r="72" spans="1:35" x14ac:dyDescent="0.25">
      <c r="A72" s="6">
        <f t="shared" si="0"/>
        <v>0</v>
      </c>
      <c r="B72" s="3">
        <v>61</v>
      </c>
      <c r="C72" s="3" t="s">
        <v>90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>
        <f t="shared" si="1"/>
        <v>0</v>
      </c>
    </row>
    <row r="73" spans="1:35" x14ac:dyDescent="0.25">
      <c r="A73" s="6">
        <f t="shared" si="0"/>
        <v>0</v>
      </c>
      <c r="B73" s="3">
        <v>62</v>
      </c>
      <c r="C73" s="3" t="s">
        <v>91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>
        <f t="shared" si="1"/>
        <v>0</v>
      </c>
    </row>
    <row r="74" spans="1:35" x14ac:dyDescent="0.25">
      <c r="A74" s="6">
        <f t="shared" si="0"/>
        <v>0</v>
      </c>
      <c r="B74" s="3">
        <v>63</v>
      </c>
      <c r="C74" s="3" t="s">
        <v>129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>
        <f t="shared" si="1"/>
        <v>0</v>
      </c>
    </row>
    <row r="75" spans="1:35" x14ac:dyDescent="0.25">
      <c r="A75" s="6">
        <f t="shared" si="0"/>
        <v>0</v>
      </c>
      <c r="B75" s="3"/>
      <c r="C75" s="3" t="s">
        <v>110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>
        <f t="shared" si="1"/>
        <v>0</v>
      </c>
    </row>
    <row r="76" spans="1:35" x14ac:dyDescent="0.25">
      <c r="A76" s="6">
        <f t="shared" si="0"/>
        <v>0</v>
      </c>
      <c r="B76" s="3">
        <v>64</v>
      </c>
      <c r="C76" s="3" t="s">
        <v>92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>
        <f t="shared" si="1"/>
        <v>0</v>
      </c>
    </row>
    <row r="77" spans="1:35" x14ac:dyDescent="0.25">
      <c r="A77" s="6">
        <f t="shared" si="0"/>
        <v>0</v>
      </c>
      <c r="B77" s="3">
        <v>65</v>
      </c>
      <c r="C77" s="3" t="s">
        <v>93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>
        <f t="shared" si="1"/>
        <v>0</v>
      </c>
    </row>
    <row r="78" spans="1:35" x14ac:dyDescent="0.25">
      <c r="A78" s="6">
        <f t="shared" si="0"/>
        <v>0</v>
      </c>
      <c r="B78" s="3">
        <v>66</v>
      </c>
      <c r="C78" s="3" t="s">
        <v>94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f t="shared" si="1"/>
        <v>0</v>
      </c>
    </row>
    <row r="79" spans="1:35" x14ac:dyDescent="0.25">
      <c r="A79" s="6">
        <f t="shared" si="0"/>
        <v>0</v>
      </c>
      <c r="B79" s="3">
        <v>67</v>
      </c>
      <c r="C79" s="3" t="s">
        <v>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>
        <f t="shared" si="1"/>
        <v>0</v>
      </c>
    </row>
    <row r="80" spans="1:35" x14ac:dyDescent="0.25">
      <c r="A80" s="6">
        <f t="shared" si="0"/>
        <v>0</v>
      </c>
      <c r="B80" s="3">
        <v>68</v>
      </c>
      <c r="C80" s="3" t="s">
        <v>96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>
        <f t="shared" si="1"/>
        <v>0</v>
      </c>
    </row>
    <row r="81" spans="1:35" x14ac:dyDescent="0.25">
      <c r="A81" s="6">
        <f t="shared" si="0"/>
        <v>0</v>
      </c>
      <c r="B81" s="3">
        <v>72</v>
      </c>
      <c r="C81" s="3" t="s">
        <v>98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f t="shared" si="1"/>
        <v>0</v>
      </c>
    </row>
    <row r="82" spans="1:35" x14ac:dyDescent="0.25">
      <c r="A82" s="6">
        <f t="shared" si="0"/>
        <v>0</v>
      </c>
      <c r="B82" s="3">
        <v>73</v>
      </c>
      <c r="C82" s="3" t="s">
        <v>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>
        <f t="shared" si="1"/>
        <v>0</v>
      </c>
    </row>
    <row r="83" spans="1:35" x14ac:dyDescent="0.25">
      <c r="A83" s="6">
        <f>AI83</f>
        <v>0</v>
      </c>
      <c r="B83" s="3">
        <v>75</v>
      </c>
      <c r="C83" s="3" t="s">
        <v>101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>
        <f>SUM(D83:AH83)</f>
        <v>0</v>
      </c>
    </row>
    <row r="84" spans="1:35" x14ac:dyDescent="0.25">
      <c r="A84" s="6">
        <f t="shared" si="0"/>
        <v>0</v>
      </c>
      <c r="B84" s="3">
        <v>74</v>
      </c>
      <c r="C84" s="3" t="s">
        <v>100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>
        <f t="shared" si="1"/>
        <v>0</v>
      </c>
    </row>
    <row r="85" spans="1:35" x14ac:dyDescent="0.25">
      <c r="A85" s="6">
        <f t="shared" si="0"/>
        <v>0</v>
      </c>
      <c r="B85" s="3"/>
      <c r="C85" s="3" t="s">
        <v>104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>
        <f t="shared" si="1"/>
        <v>0</v>
      </c>
    </row>
    <row r="86" spans="1:35" x14ac:dyDescent="0.25">
      <c r="A86" s="6">
        <f t="shared" si="0"/>
        <v>0</v>
      </c>
      <c r="B86" s="3"/>
      <c r="C86" s="3" t="s">
        <v>122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>
        <f t="shared" si="1"/>
        <v>0</v>
      </c>
    </row>
    <row r="87" spans="1:35" x14ac:dyDescent="0.25">
      <c r="A87" s="6">
        <f t="shared" si="0"/>
        <v>0</v>
      </c>
      <c r="B87" s="3"/>
      <c r="C87" s="3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>
        <f t="shared" si="1"/>
        <v>0</v>
      </c>
    </row>
    <row r="88" spans="1:35" x14ac:dyDescent="0.25">
      <c r="A88" s="6">
        <f t="shared" si="0"/>
        <v>0</v>
      </c>
      <c r="B88" s="3"/>
      <c r="C88" s="3" t="s">
        <v>126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>
        <f t="shared" si="1"/>
        <v>0</v>
      </c>
    </row>
    <row r="89" spans="1:35" x14ac:dyDescent="0.25">
      <c r="A89" s="6">
        <f t="shared" si="0"/>
        <v>0</v>
      </c>
      <c r="B89" s="3"/>
      <c r="C89" s="3" t="s">
        <v>127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>
        <f t="shared" si="1"/>
        <v>0</v>
      </c>
    </row>
    <row r="90" spans="1:35" x14ac:dyDescent="0.25">
      <c r="A90" s="6">
        <f t="shared" si="0"/>
        <v>0</v>
      </c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f t="shared" si="1"/>
        <v>0</v>
      </c>
    </row>
    <row r="91" spans="1:35" x14ac:dyDescent="0.25">
      <c r="A91" s="13">
        <f>SUM(A5:A90)</f>
        <v>0</v>
      </c>
      <c r="B91" s="15" t="s">
        <v>34</v>
      </c>
      <c r="C91" s="16"/>
      <c r="D91" s="5">
        <f t="shared" ref="D91:AH91" si="2">SUM(D5:D90)</f>
        <v>0</v>
      </c>
      <c r="E91" s="5">
        <f t="shared" si="2"/>
        <v>0</v>
      </c>
      <c r="F91" s="5">
        <f t="shared" si="2"/>
        <v>0</v>
      </c>
      <c r="G91" s="5">
        <f t="shared" si="2"/>
        <v>0</v>
      </c>
      <c r="H91" s="5">
        <f t="shared" si="2"/>
        <v>0</v>
      </c>
      <c r="I91" s="5">
        <f t="shared" si="2"/>
        <v>0</v>
      </c>
      <c r="J91" s="5">
        <f t="shared" si="2"/>
        <v>0</v>
      </c>
      <c r="K91" s="5">
        <f t="shared" si="2"/>
        <v>0</v>
      </c>
      <c r="L91" s="5">
        <f t="shared" si="2"/>
        <v>0</v>
      </c>
      <c r="M91" s="5">
        <f t="shared" si="2"/>
        <v>0</v>
      </c>
      <c r="N91" s="5">
        <f t="shared" si="2"/>
        <v>0</v>
      </c>
      <c r="O91" s="5">
        <f t="shared" si="2"/>
        <v>0</v>
      </c>
      <c r="P91" s="5">
        <f t="shared" si="2"/>
        <v>0</v>
      </c>
      <c r="Q91" s="5">
        <f t="shared" si="2"/>
        <v>0</v>
      </c>
      <c r="R91" s="5">
        <f t="shared" si="2"/>
        <v>0</v>
      </c>
      <c r="S91" s="5">
        <f t="shared" si="2"/>
        <v>0</v>
      </c>
      <c r="T91" s="5">
        <f t="shared" si="2"/>
        <v>0</v>
      </c>
      <c r="U91" s="5">
        <f t="shared" si="2"/>
        <v>0</v>
      </c>
      <c r="V91" s="5">
        <f t="shared" si="2"/>
        <v>0</v>
      </c>
      <c r="W91" s="5">
        <f t="shared" si="2"/>
        <v>0</v>
      </c>
      <c r="X91" s="5">
        <f t="shared" si="2"/>
        <v>0</v>
      </c>
      <c r="Y91" s="5">
        <f t="shared" si="2"/>
        <v>0</v>
      </c>
      <c r="Z91" s="5">
        <f t="shared" si="2"/>
        <v>0</v>
      </c>
      <c r="AA91" s="5">
        <f t="shared" si="2"/>
        <v>0</v>
      </c>
      <c r="AB91" s="5">
        <f t="shared" si="2"/>
        <v>0</v>
      </c>
      <c r="AC91" s="5">
        <f t="shared" si="2"/>
        <v>0</v>
      </c>
      <c r="AD91" s="5">
        <f t="shared" si="2"/>
        <v>0</v>
      </c>
      <c r="AE91" s="5">
        <f t="shared" si="2"/>
        <v>0</v>
      </c>
      <c r="AF91" s="5">
        <f t="shared" si="2"/>
        <v>0</v>
      </c>
      <c r="AG91" s="5">
        <f t="shared" si="2"/>
        <v>0</v>
      </c>
      <c r="AH91" s="5">
        <f t="shared" si="2"/>
        <v>0</v>
      </c>
      <c r="AI91" s="5">
        <f t="shared" si="1"/>
        <v>0</v>
      </c>
    </row>
    <row r="94" spans="1:35" x14ac:dyDescent="0.25">
      <c r="A94" s="12" t="s">
        <v>114</v>
      </c>
      <c r="C94" s="11">
        <f>SUM(A5:A7)+SUM(A16:A48)+SUM(A53:A56)</f>
        <v>0</v>
      </c>
    </row>
    <row r="95" spans="1:35" x14ac:dyDescent="0.25">
      <c r="A95" s="12" t="s">
        <v>115</v>
      </c>
      <c r="C95" s="11">
        <f>SUM(A8:A12)</f>
        <v>0</v>
      </c>
    </row>
    <row r="96" spans="1:35" x14ac:dyDescent="0.25">
      <c r="A96" s="12" t="s">
        <v>66</v>
      </c>
      <c r="C96" s="11">
        <f>SUM(A13:A15)</f>
        <v>0</v>
      </c>
    </row>
    <row r="97" spans="1:3" customFormat="1" x14ac:dyDescent="0.25">
      <c r="A97" s="12" t="s">
        <v>102</v>
      </c>
      <c r="C97" s="11">
        <f>A49</f>
        <v>0</v>
      </c>
    </row>
    <row r="98" spans="1:3" customFormat="1" x14ac:dyDescent="0.25">
      <c r="A98" s="12" t="s">
        <v>103</v>
      </c>
      <c r="C98" s="11">
        <f>A50</f>
        <v>0</v>
      </c>
    </row>
    <row r="99" spans="1:3" customFormat="1" x14ac:dyDescent="0.25">
      <c r="A99" s="12" t="s">
        <v>76</v>
      </c>
      <c r="C99" s="11">
        <f>A51</f>
        <v>0</v>
      </c>
    </row>
    <row r="100" spans="1:3" customFormat="1" x14ac:dyDescent="0.25">
      <c r="A100" s="12" t="s">
        <v>77</v>
      </c>
      <c r="C100" s="11">
        <f>A52</f>
        <v>0</v>
      </c>
    </row>
    <row r="101" spans="1:3" customFormat="1" x14ac:dyDescent="0.25">
      <c r="A101" s="12" t="s">
        <v>116</v>
      </c>
      <c r="C101" s="11">
        <f>SUM(A57:A58)</f>
        <v>0</v>
      </c>
    </row>
    <row r="102" spans="1:3" customFormat="1" x14ac:dyDescent="0.25">
      <c r="A102" s="12" t="s">
        <v>97</v>
      </c>
      <c r="C102" s="11">
        <f>SUM(A59:A66)</f>
        <v>0</v>
      </c>
    </row>
    <row r="103" spans="1:3" customFormat="1" x14ac:dyDescent="0.25">
      <c r="A103" s="12" t="s">
        <v>117</v>
      </c>
      <c r="C103" s="11">
        <f>SUM(A67:A68)</f>
        <v>0</v>
      </c>
    </row>
    <row r="104" spans="1:3" customFormat="1" x14ac:dyDescent="0.25">
      <c r="A104" s="12" t="s">
        <v>118</v>
      </c>
      <c r="C104" s="11">
        <f>A72</f>
        <v>0</v>
      </c>
    </row>
    <row r="105" spans="1:3" customFormat="1" x14ac:dyDescent="0.25">
      <c r="A105" s="12" t="s">
        <v>119</v>
      </c>
      <c r="C105" s="11">
        <f>SUM(A69:A70)</f>
        <v>0</v>
      </c>
    </row>
    <row r="106" spans="1:3" customFormat="1" x14ac:dyDescent="0.25">
      <c r="A106" s="12" t="s">
        <v>120</v>
      </c>
      <c r="C106" s="11">
        <f>A71</f>
        <v>0</v>
      </c>
    </row>
    <row r="107" spans="1:3" customFormat="1" x14ac:dyDescent="0.25">
      <c r="A107" s="12" t="s">
        <v>121</v>
      </c>
      <c r="C107" s="11">
        <f>SUM(A73:A79)</f>
        <v>0</v>
      </c>
    </row>
    <row r="108" spans="1:3" customFormat="1" x14ac:dyDescent="0.25">
      <c r="A108" s="12" t="s">
        <v>96</v>
      </c>
      <c r="C108" s="11">
        <f>A80</f>
        <v>0</v>
      </c>
    </row>
    <row r="109" spans="1:3" customFormat="1" x14ac:dyDescent="0.25">
      <c r="A109" s="12" t="s">
        <v>132</v>
      </c>
      <c r="C109" s="11">
        <f>SUM(A81:A83)</f>
        <v>0</v>
      </c>
    </row>
    <row r="110" spans="1:3" customFormat="1" x14ac:dyDescent="0.25">
      <c r="A110" s="12" t="s">
        <v>100</v>
      </c>
      <c r="C110" s="11">
        <f>A84</f>
        <v>0</v>
      </c>
    </row>
    <row r="111" spans="1:3" customFormat="1" x14ac:dyDescent="0.25">
      <c r="A111" s="12" t="s">
        <v>104</v>
      </c>
      <c r="C111" s="11">
        <f>A85</f>
        <v>0</v>
      </c>
    </row>
    <row r="112" spans="1:3" customFormat="1" x14ac:dyDescent="0.25">
      <c r="A112" s="12" t="s">
        <v>134</v>
      </c>
      <c r="C112" s="11">
        <f>A86</f>
        <v>0</v>
      </c>
    </row>
    <row r="113" spans="1:3" customFormat="1" x14ac:dyDescent="0.25">
      <c r="A113" s="12" t="s">
        <v>133</v>
      </c>
      <c r="C113" s="11">
        <f>SUM(A87:A88)</f>
        <v>0</v>
      </c>
    </row>
    <row r="114" spans="1:3" customFormat="1" x14ac:dyDescent="0.25">
      <c r="A114" s="12" t="s">
        <v>127</v>
      </c>
      <c r="C114" s="11">
        <f>A89</f>
        <v>0</v>
      </c>
    </row>
    <row r="115" spans="1:3" customFormat="1" x14ac:dyDescent="0.25">
      <c r="A115" s="12" t="s">
        <v>141</v>
      </c>
      <c r="C115" s="11">
        <f>A90</f>
        <v>0</v>
      </c>
    </row>
    <row r="117" spans="1:3" customFormat="1" x14ac:dyDescent="0.25">
      <c r="A117" s="12"/>
      <c r="C117" s="14">
        <f>SUM(C94:C116)</f>
        <v>0</v>
      </c>
    </row>
  </sheetData>
  <mergeCells count="1">
    <mergeCell ref="B91:C9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A103" workbookViewId="0">
      <selection activeCell="A115" sqref="A115:C115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113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2047933</v>
      </c>
      <c r="B5" s="3">
        <v>1</v>
      </c>
      <c r="C5" s="3" t="s">
        <v>60</v>
      </c>
      <c r="D5" s="4"/>
      <c r="E5" s="4"/>
      <c r="F5" s="4"/>
      <c r="G5" s="10"/>
      <c r="H5" s="4"/>
      <c r="I5" s="4"/>
      <c r="J5" s="4"/>
      <c r="K5" s="4">
        <v>1420223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v>627710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>SUM(D5:AH5)</f>
        <v>2047933</v>
      </c>
    </row>
    <row r="6" spans="1:35" x14ac:dyDescent="0.25">
      <c r="A6" s="6">
        <f t="shared" ref="A6:A90" si="0">AI6</f>
        <v>0</v>
      </c>
      <c r="B6" s="3">
        <v>2</v>
      </c>
      <c r="C6" s="3" t="s">
        <v>61</v>
      </c>
      <c r="D6" s="4"/>
      <c r="E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ref="AI6:AI91" si="1">SUM(D6:AH6)</f>
        <v>0</v>
      </c>
    </row>
    <row r="7" spans="1:35" x14ac:dyDescent="0.25">
      <c r="A7" s="6">
        <f t="shared" si="0"/>
        <v>0</v>
      </c>
      <c r="B7" s="3">
        <v>3</v>
      </c>
      <c r="C7" s="3" t="s">
        <v>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1"/>
        <v>0</v>
      </c>
    </row>
    <row r="8" spans="1:35" x14ac:dyDescent="0.25">
      <c r="A8" s="6">
        <f>AI8</f>
        <v>377000</v>
      </c>
      <c r="B8" s="3">
        <v>4</v>
      </c>
      <c r="C8" s="9" t="s">
        <v>63</v>
      </c>
      <c r="D8" s="4"/>
      <c r="E8" s="4"/>
      <c r="F8" s="4"/>
      <c r="G8" s="4">
        <v>27000</v>
      </c>
      <c r="H8" s="4"/>
      <c r="I8" s="4"/>
      <c r="J8" s="4">
        <v>35000</v>
      </c>
      <c r="K8" s="4"/>
      <c r="L8" s="4">
        <f>40000+30000</f>
        <v>70000</v>
      </c>
      <c r="M8" s="4">
        <f>25000+50000</f>
        <v>75000</v>
      </c>
      <c r="N8" s="4"/>
      <c r="O8" s="4"/>
      <c r="P8" s="4">
        <v>25000</v>
      </c>
      <c r="Q8" s="4"/>
      <c r="R8" s="4">
        <v>60000</v>
      </c>
      <c r="S8" s="4"/>
      <c r="T8" s="4"/>
      <c r="U8" s="4"/>
      <c r="V8" s="4"/>
      <c r="W8" s="4"/>
      <c r="X8" s="4"/>
      <c r="Y8" s="4"/>
      <c r="Z8" s="4"/>
      <c r="AA8" s="4"/>
      <c r="AB8" s="4">
        <v>65000</v>
      </c>
      <c r="AC8" s="4">
        <v>20000</v>
      </c>
      <c r="AD8" s="4"/>
      <c r="AE8" s="4"/>
      <c r="AF8" s="4"/>
      <c r="AG8" s="4"/>
      <c r="AH8" s="4"/>
      <c r="AI8" s="4">
        <f t="shared" si="1"/>
        <v>377000</v>
      </c>
    </row>
    <row r="9" spans="1:35" x14ac:dyDescent="0.25">
      <c r="A9" s="6">
        <f t="shared" si="0"/>
        <v>92000</v>
      </c>
      <c r="B9" s="3">
        <v>5</v>
      </c>
      <c r="C9" s="9" t="s">
        <v>64</v>
      </c>
      <c r="D9" s="4"/>
      <c r="E9" s="4"/>
      <c r="F9" s="4"/>
      <c r="G9" s="4"/>
      <c r="H9" s="4"/>
      <c r="I9" s="4"/>
      <c r="J9" s="4"/>
      <c r="K9" s="4"/>
      <c r="L9" s="4"/>
      <c r="M9" s="4">
        <v>72000</v>
      </c>
      <c r="N9" s="4"/>
      <c r="O9" s="4"/>
      <c r="P9" s="4"/>
      <c r="Q9" s="4"/>
      <c r="R9" s="4">
        <v>20000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1"/>
        <v>92000</v>
      </c>
    </row>
    <row r="10" spans="1:35" x14ac:dyDescent="0.25">
      <c r="A10" s="6">
        <f t="shared" si="0"/>
        <v>0</v>
      </c>
      <c r="B10" s="3">
        <v>6</v>
      </c>
      <c r="C10" s="9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1"/>
        <v>0</v>
      </c>
    </row>
    <row r="11" spans="1:35" x14ac:dyDescent="0.25">
      <c r="A11" s="6">
        <f>AI11</f>
        <v>0</v>
      </c>
      <c r="B11" s="3"/>
      <c r="C11" s="3" t="s">
        <v>106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>SUM(D11:AH11)</f>
        <v>0</v>
      </c>
    </row>
    <row r="12" spans="1:35" x14ac:dyDescent="0.25">
      <c r="A12" s="6">
        <f>AI12</f>
        <v>0</v>
      </c>
      <c r="B12" s="3"/>
      <c r="C12" s="3" t="s">
        <v>107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>SUM(D12:AH12)</f>
        <v>0</v>
      </c>
    </row>
    <row r="13" spans="1:35" x14ac:dyDescent="0.25">
      <c r="A13" s="6">
        <f t="shared" si="0"/>
        <v>70000</v>
      </c>
      <c r="B13" s="3">
        <v>7</v>
      </c>
      <c r="C13" s="3" t="s">
        <v>66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>
        <v>70000</v>
      </c>
      <c r="AC13" s="4"/>
      <c r="AD13" s="4"/>
      <c r="AE13" s="4"/>
      <c r="AF13" s="4"/>
      <c r="AG13" s="4"/>
      <c r="AH13" s="4"/>
      <c r="AI13" s="4">
        <f t="shared" si="1"/>
        <v>70000</v>
      </c>
    </row>
    <row r="14" spans="1:35" x14ac:dyDescent="0.25">
      <c r="A14" s="6">
        <f t="shared" si="0"/>
        <v>0</v>
      </c>
      <c r="B14" s="3">
        <v>8</v>
      </c>
      <c r="C14" s="3" t="s">
        <v>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1"/>
        <v>0</v>
      </c>
    </row>
    <row r="15" spans="1:35" x14ac:dyDescent="0.25">
      <c r="A15" s="6">
        <f t="shared" si="0"/>
        <v>60000</v>
      </c>
      <c r="B15" s="3">
        <v>9</v>
      </c>
      <c r="C15" s="3" t="s">
        <v>68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15000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>
        <v>45000</v>
      </c>
      <c r="AC15" s="4"/>
      <c r="AD15" s="4"/>
      <c r="AE15" s="4"/>
      <c r="AF15" s="4"/>
      <c r="AG15" s="4"/>
      <c r="AH15" s="4"/>
      <c r="AI15" s="4">
        <f t="shared" si="1"/>
        <v>60000</v>
      </c>
    </row>
    <row r="16" spans="1:35" x14ac:dyDescent="0.25">
      <c r="A16" s="6">
        <f t="shared" si="0"/>
        <v>380000</v>
      </c>
      <c r="B16" s="3">
        <v>10</v>
      </c>
      <c r="C16" s="3" t="s">
        <v>35</v>
      </c>
      <c r="D16" s="4">
        <v>120000</v>
      </c>
      <c r="E16" s="4"/>
      <c r="F16" s="4"/>
      <c r="G16" s="4"/>
      <c r="H16" s="4"/>
      <c r="I16" s="4"/>
      <c r="J16" s="4"/>
      <c r="K16" s="4"/>
      <c r="L16" s="4"/>
      <c r="M16" s="4">
        <v>70000</v>
      </c>
      <c r="N16" s="4"/>
      <c r="O16" s="4"/>
      <c r="P16" s="4">
        <v>80000</v>
      </c>
      <c r="Q16" s="4"/>
      <c r="R16" s="4"/>
      <c r="S16" s="4"/>
      <c r="T16" s="4">
        <v>110000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1"/>
        <v>380000</v>
      </c>
    </row>
    <row r="17" spans="1:35" x14ac:dyDescent="0.25">
      <c r="A17" s="6">
        <f t="shared" si="0"/>
        <v>0</v>
      </c>
      <c r="B17" s="3">
        <v>11</v>
      </c>
      <c r="C17" s="3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1"/>
        <v>0</v>
      </c>
    </row>
    <row r="18" spans="1:35" x14ac:dyDescent="0.25">
      <c r="A18" s="6">
        <f t="shared" si="0"/>
        <v>0</v>
      </c>
      <c r="B18" s="3">
        <v>12</v>
      </c>
      <c r="C18" s="3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1"/>
        <v>0</v>
      </c>
    </row>
    <row r="19" spans="1:35" x14ac:dyDescent="0.25">
      <c r="A19" s="6">
        <f t="shared" si="0"/>
        <v>0</v>
      </c>
      <c r="B19" s="3">
        <v>13</v>
      </c>
      <c r="C19" s="3" t="s">
        <v>38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1"/>
        <v>0</v>
      </c>
    </row>
    <row r="20" spans="1:35" x14ac:dyDescent="0.25">
      <c r="A20" s="6">
        <f t="shared" si="0"/>
        <v>0</v>
      </c>
      <c r="B20" s="3"/>
      <c r="C20" s="3" t="s">
        <v>128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60000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>
        <v>460000</v>
      </c>
      <c r="AH20" s="4"/>
      <c r="AI20" s="4"/>
    </row>
    <row r="21" spans="1:35" x14ac:dyDescent="0.25">
      <c r="A21" s="6">
        <f t="shared" si="0"/>
        <v>220000</v>
      </c>
      <c r="B21" s="3">
        <v>14</v>
      </c>
      <c r="C21" s="3" t="s">
        <v>39</v>
      </c>
      <c r="D21" s="4"/>
      <c r="E21" s="4"/>
      <c r="F21" s="4"/>
      <c r="G21" s="4">
        <v>140000</v>
      </c>
      <c r="H21" s="4"/>
      <c r="I21" s="4"/>
      <c r="J21" s="4"/>
      <c r="K21" s="4"/>
      <c r="L21" s="4"/>
      <c r="M21" s="4">
        <v>80000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1"/>
        <v>220000</v>
      </c>
    </row>
    <row r="22" spans="1:35" x14ac:dyDescent="0.25">
      <c r="A22" s="6">
        <f t="shared" si="0"/>
        <v>0</v>
      </c>
      <c r="B22" s="3">
        <v>15</v>
      </c>
      <c r="C22" s="3" t="s">
        <v>40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1"/>
        <v>0</v>
      </c>
    </row>
    <row r="23" spans="1:35" x14ac:dyDescent="0.25">
      <c r="A23" s="6">
        <f t="shared" si="0"/>
        <v>0</v>
      </c>
      <c r="B23" s="3">
        <v>16</v>
      </c>
      <c r="C23" s="3" t="s">
        <v>41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1"/>
        <v>0</v>
      </c>
    </row>
    <row r="24" spans="1:35" x14ac:dyDescent="0.25">
      <c r="A24" s="6">
        <f t="shared" si="0"/>
        <v>449000</v>
      </c>
      <c r="B24" s="3">
        <v>17</v>
      </c>
      <c r="C24" s="3" t="s">
        <v>44</v>
      </c>
      <c r="D24" s="4"/>
      <c r="E24" s="4"/>
      <c r="F24" s="4"/>
      <c r="G24" s="4"/>
      <c r="H24" s="4">
        <v>40000</v>
      </c>
      <c r="I24" s="4"/>
      <c r="J24" s="4"/>
      <c r="K24" s="4"/>
      <c r="L24" s="4">
        <v>64000</v>
      </c>
      <c r="M24" s="4"/>
      <c r="N24" s="4"/>
      <c r="O24" s="4"/>
      <c r="P24" s="4">
        <f>45000+70000+50000</f>
        <v>165000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f>180000</f>
        <v>180000</v>
      </c>
      <c r="AG24" s="4"/>
      <c r="AH24" s="4"/>
      <c r="AI24" s="4">
        <f t="shared" si="1"/>
        <v>449000</v>
      </c>
    </row>
    <row r="25" spans="1:35" x14ac:dyDescent="0.25">
      <c r="A25" s="6">
        <f t="shared" si="0"/>
        <v>0</v>
      </c>
      <c r="B25" s="3">
        <v>18</v>
      </c>
      <c r="C25" s="3" t="s">
        <v>45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1"/>
        <v>0</v>
      </c>
    </row>
    <row r="26" spans="1:35" x14ac:dyDescent="0.25">
      <c r="A26" s="6">
        <f t="shared" si="0"/>
        <v>290000</v>
      </c>
      <c r="B26" s="3">
        <v>19</v>
      </c>
      <c r="C26" s="3" t="s">
        <v>46</v>
      </c>
      <c r="D26" s="4"/>
      <c r="E26" s="4"/>
      <c r="F26" s="4"/>
      <c r="G26" s="4"/>
      <c r="H26" s="4"/>
      <c r="I26" s="4"/>
      <c r="J26" s="4"/>
      <c r="K26" s="4"/>
      <c r="L26" s="4"/>
      <c r="M26" s="4">
        <v>70000</v>
      </c>
      <c r="N26" s="4"/>
      <c r="O26" s="4"/>
      <c r="P26" s="4">
        <v>145000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>
        <v>75000</v>
      </c>
      <c r="AG26" s="4"/>
      <c r="AH26" s="4"/>
      <c r="AI26" s="4">
        <f t="shared" si="1"/>
        <v>290000</v>
      </c>
    </row>
    <row r="27" spans="1:35" x14ac:dyDescent="0.25">
      <c r="A27" s="6">
        <f t="shared" si="0"/>
        <v>110000</v>
      </c>
      <c r="B27" s="3">
        <v>20</v>
      </c>
      <c r="C27" s="3" t="s">
        <v>50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v>40000</v>
      </c>
      <c r="T27" s="4">
        <v>70000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1"/>
        <v>110000</v>
      </c>
    </row>
    <row r="28" spans="1:35" x14ac:dyDescent="0.25">
      <c r="A28" s="6">
        <f t="shared" si="0"/>
        <v>90000</v>
      </c>
      <c r="B28" s="3">
        <v>21</v>
      </c>
      <c r="C28" s="3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>
        <v>90000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1"/>
        <v>90000</v>
      </c>
    </row>
    <row r="29" spans="1:35" x14ac:dyDescent="0.25">
      <c r="A29" s="6">
        <f t="shared" si="0"/>
        <v>245000</v>
      </c>
      <c r="B29" s="3">
        <v>22</v>
      </c>
      <c r="C29" s="3" t="s">
        <v>123</v>
      </c>
      <c r="D29" s="4"/>
      <c r="E29" s="4"/>
      <c r="F29" s="4"/>
      <c r="G29" s="4"/>
      <c r="H29" s="4"/>
      <c r="I29" s="4"/>
      <c r="J29" s="4"/>
      <c r="K29" s="4"/>
      <c r="L29" s="4"/>
      <c r="M29" s="4">
        <v>110000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>
        <v>135000</v>
      </c>
      <c r="AH29" s="4"/>
      <c r="AI29" s="4">
        <f t="shared" si="1"/>
        <v>245000</v>
      </c>
    </row>
    <row r="30" spans="1:35" x14ac:dyDescent="0.25">
      <c r="A30" s="6">
        <f t="shared" si="0"/>
        <v>106000</v>
      </c>
      <c r="B30" s="3">
        <v>23</v>
      </c>
      <c r="C30" s="3" t="s">
        <v>70</v>
      </c>
      <c r="D30" s="4"/>
      <c r="E30" s="4"/>
      <c r="F30" s="4"/>
      <c r="G30" s="4"/>
      <c r="H30" s="4"/>
      <c r="I30" s="4"/>
      <c r="J30" s="4">
        <v>25000</v>
      </c>
      <c r="K30" s="4"/>
      <c r="L30" s="4">
        <v>10000</v>
      </c>
      <c r="M30" s="4">
        <v>10000</v>
      </c>
      <c r="N30" s="4">
        <v>10000</v>
      </c>
      <c r="O30" s="4"/>
      <c r="P30" s="4">
        <v>6000</v>
      </c>
      <c r="Q30" s="4"/>
      <c r="R30" s="4"/>
      <c r="S30" s="4"/>
      <c r="T30" s="4">
        <v>10000</v>
      </c>
      <c r="U30" s="4"/>
      <c r="V30" s="4"/>
      <c r="W30" s="4"/>
      <c r="X30" s="4"/>
      <c r="Y30" s="4"/>
      <c r="Z30" s="4"/>
      <c r="AA30" s="4"/>
      <c r="AB30" s="4">
        <v>10000</v>
      </c>
      <c r="AC30" s="4"/>
      <c r="AD30" s="4"/>
      <c r="AE30" s="4">
        <v>20000</v>
      </c>
      <c r="AF30" s="4">
        <v>5000</v>
      </c>
      <c r="AG30" s="4"/>
      <c r="AH30" s="4"/>
      <c r="AI30" s="4">
        <f t="shared" si="1"/>
        <v>106000</v>
      </c>
    </row>
    <row r="31" spans="1:35" x14ac:dyDescent="0.25">
      <c r="A31" s="6">
        <f t="shared" si="0"/>
        <v>203000</v>
      </c>
      <c r="B31" s="3">
        <v>24</v>
      </c>
      <c r="C31" s="3" t="s">
        <v>71</v>
      </c>
      <c r="D31" s="4"/>
      <c r="E31" s="4"/>
      <c r="F31" s="4"/>
      <c r="G31" s="4"/>
      <c r="H31" s="4">
        <v>20000</v>
      </c>
      <c r="I31" s="4"/>
      <c r="J31" s="4"/>
      <c r="K31" s="4">
        <v>20000</v>
      </c>
      <c r="L31" s="4"/>
      <c r="M31" s="4">
        <v>50000</v>
      </c>
      <c r="N31" s="4"/>
      <c r="O31" s="4"/>
      <c r="P31" s="4">
        <v>5000</v>
      </c>
      <c r="Q31" s="4"/>
      <c r="R31" s="4"/>
      <c r="S31" s="4">
        <v>5000</v>
      </c>
      <c r="T31" s="4">
        <v>13000</v>
      </c>
      <c r="U31" s="4"/>
      <c r="V31" s="4"/>
      <c r="W31" s="4">
        <v>22000</v>
      </c>
      <c r="X31" s="4"/>
      <c r="Y31" s="4">
        <v>5000</v>
      </c>
      <c r="Z31" s="4"/>
      <c r="AA31" s="4"/>
      <c r="AB31" s="4"/>
      <c r="AC31" s="4">
        <v>15000</v>
      </c>
      <c r="AD31" s="4"/>
      <c r="AE31" s="4"/>
      <c r="AF31" s="4">
        <v>18000</v>
      </c>
      <c r="AG31" s="4">
        <v>30000</v>
      </c>
      <c r="AH31" s="4"/>
      <c r="AI31" s="4">
        <f t="shared" si="1"/>
        <v>203000</v>
      </c>
    </row>
    <row r="32" spans="1:35" x14ac:dyDescent="0.25">
      <c r="A32" s="6">
        <f t="shared" si="0"/>
        <v>0</v>
      </c>
      <c r="B32" s="3">
        <v>25</v>
      </c>
      <c r="C32" s="3" t="s">
        <v>72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1"/>
        <v>0</v>
      </c>
    </row>
    <row r="33" spans="1:35" x14ac:dyDescent="0.25">
      <c r="A33" s="6">
        <f t="shared" si="0"/>
        <v>40000</v>
      </c>
      <c r="B33" s="3">
        <v>26</v>
      </c>
      <c r="C33" s="3" t="s">
        <v>73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v>40000</v>
      </c>
      <c r="AH33" s="4"/>
      <c r="AI33" s="4">
        <f t="shared" si="1"/>
        <v>40000</v>
      </c>
    </row>
    <row r="34" spans="1:35" x14ac:dyDescent="0.25">
      <c r="A34" s="6">
        <f t="shared" si="0"/>
        <v>26000</v>
      </c>
      <c r="B34" s="3">
        <v>27</v>
      </c>
      <c r="C34" s="9" t="s">
        <v>74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v>6000</v>
      </c>
      <c r="X34" s="4"/>
      <c r="Y34" s="4"/>
      <c r="Z34" s="4"/>
      <c r="AA34" s="4"/>
      <c r="AB34" s="4">
        <v>5000</v>
      </c>
      <c r="AC34" s="4"/>
      <c r="AD34" s="4"/>
      <c r="AE34" s="4"/>
      <c r="AF34" s="4">
        <v>15000</v>
      </c>
      <c r="AG34" s="4"/>
      <c r="AH34" s="4"/>
      <c r="AI34" s="4">
        <f t="shared" si="1"/>
        <v>26000</v>
      </c>
    </row>
    <row r="35" spans="1:35" x14ac:dyDescent="0.25">
      <c r="A35" s="6">
        <f t="shared" si="0"/>
        <v>0</v>
      </c>
      <c r="B35" s="3">
        <v>28</v>
      </c>
      <c r="C35" s="9" t="s">
        <v>75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1"/>
        <v>0</v>
      </c>
    </row>
    <row r="36" spans="1:35" x14ac:dyDescent="0.25">
      <c r="A36" s="6">
        <f t="shared" si="0"/>
        <v>13000</v>
      </c>
      <c r="B36" s="3"/>
      <c r="C36" s="9" t="s">
        <v>111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>
        <v>13000</v>
      </c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1"/>
        <v>13000</v>
      </c>
    </row>
    <row r="37" spans="1:35" x14ac:dyDescent="0.25">
      <c r="A37" s="6">
        <f t="shared" si="0"/>
        <v>0</v>
      </c>
      <c r="B37" s="3">
        <v>29</v>
      </c>
      <c r="C37" s="3" t="s">
        <v>48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1"/>
        <v>0</v>
      </c>
    </row>
    <row r="38" spans="1:35" x14ac:dyDescent="0.25">
      <c r="A38" s="6">
        <f t="shared" si="0"/>
        <v>0</v>
      </c>
      <c r="B38" s="3">
        <v>30</v>
      </c>
      <c r="C38" s="3" t="s">
        <v>49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1"/>
        <v>0</v>
      </c>
    </row>
    <row r="39" spans="1:35" x14ac:dyDescent="0.25">
      <c r="A39" s="6">
        <f t="shared" si="0"/>
        <v>105000</v>
      </c>
      <c r="B39" s="3">
        <v>31</v>
      </c>
      <c r="C39" s="3" t="s">
        <v>42</v>
      </c>
      <c r="D39" s="4"/>
      <c r="E39" s="4"/>
      <c r="F39" s="4"/>
      <c r="G39" s="4"/>
      <c r="H39" s="4"/>
      <c r="I39" s="4"/>
      <c r="J39" s="4"/>
      <c r="K39" s="4"/>
      <c r="L39" s="4">
        <v>45000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>
        <v>60000</v>
      </c>
      <c r="AC39" s="4"/>
      <c r="AD39" s="4"/>
      <c r="AE39" s="4"/>
      <c r="AF39" s="4"/>
      <c r="AG39" s="4"/>
      <c r="AH39" s="4"/>
      <c r="AI39" s="4">
        <f t="shared" si="1"/>
        <v>105000</v>
      </c>
    </row>
    <row r="40" spans="1:35" x14ac:dyDescent="0.25">
      <c r="A40" s="6">
        <f t="shared" si="0"/>
        <v>15000</v>
      </c>
      <c r="B40" s="3">
        <v>32</v>
      </c>
      <c r="C40" s="3" t="s">
        <v>43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>
        <v>15000</v>
      </c>
      <c r="AC40" s="4"/>
      <c r="AD40" s="4"/>
      <c r="AE40" s="4"/>
      <c r="AF40" s="4"/>
      <c r="AG40" s="4"/>
      <c r="AH40" s="4"/>
      <c r="AI40" s="4">
        <f t="shared" si="1"/>
        <v>15000</v>
      </c>
    </row>
    <row r="41" spans="1:35" x14ac:dyDescent="0.25">
      <c r="A41" s="6">
        <f t="shared" si="0"/>
        <v>100000</v>
      </c>
      <c r="B41" s="3">
        <v>33</v>
      </c>
      <c r="C41" s="3" t="s">
        <v>51</v>
      </c>
      <c r="D41" s="4"/>
      <c r="E41" s="4"/>
      <c r="F41" s="4"/>
      <c r="G41" s="4"/>
      <c r="H41" s="4"/>
      <c r="I41" s="4"/>
      <c r="J41" s="4"/>
      <c r="K41" s="4"/>
      <c r="L41" s="4">
        <v>25000</v>
      </c>
      <c r="M41" s="4"/>
      <c r="N41" s="4"/>
      <c r="O41" s="4"/>
      <c r="P41" s="4">
        <v>25000</v>
      </c>
      <c r="Q41" s="4"/>
      <c r="R41" s="4">
        <v>25000</v>
      </c>
      <c r="S41" s="4"/>
      <c r="T41" s="4"/>
      <c r="U41" s="4"/>
      <c r="V41" s="4"/>
      <c r="W41" s="4"/>
      <c r="X41" s="4"/>
      <c r="Y41" s="4"/>
      <c r="Z41" s="4"/>
      <c r="AA41" s="4"/>
      <c r="AB41" s="4">
        <v>25000</v>
      </c>
      <c r="AC41" s="4"/>
      <c r="AD41" s="4"/>
      <c r="AE41" s="4"/>
      <c r="AF41" s="4"/>
      <c r="AG41" s="4"/>
      <c r="AH41" s="4"/>
      <c r="AI41" s="4">
        <f t="shared" si="1"/>
        <v>100000</v>
      </c>
    </row>
    <row r="42" spans="1:35" x14ac:dyDescent="0.25">
      <c r="A42" s="6">
        <f t="shared" si="0"/>
        <v>200000</v>
      </c>
      <c r="B42" s="3">
        <v>34</v>
      </c>
      <c r="C42" s="9" t="s">
        <v>58</v>
      </c>
      <c r="D42" s="4"/>
      <c r="E42" s="4"/>
      <c r="F42" s="4"/>
      <c r="G42" s="4"/>
      <c r="H42" s="4">
        <v>200000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1"/>
        <v>200000</v>
      </c>
    </row>
    <row r="43" spans="1:35" x14ac:dyDescent="0.25">
      <c r="A43" s="6">
        <f t="shared" si="0"/>
        <v>0</v>
      </c>
      <c r="B43" s="3">
        <v>35</v>
      </c>
      <c r="C43" s="9" t="s">
        <v>59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1"/>
        <v>0</v>
      </c>
    </row>
    <row r="44" spans="1:35" x14ac:dyDescent="0.25">
      <c r="A44" s="6">
        <f t="shared" si="0"/>
        <v>282000</v>
      </c>
      <c r="B44" s="3">
        <v>36</v>
      </c>
      <c r="C44" s="8" t="s">
        <v>130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>
        <v>80000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>
        <f>30000+90000</f>
        <v>120000</v>
      </c>
      <c r="AG44" s="4">
        <v>82000</v>
      </c>
      <c r="AH44" s="4"/>
      <c r="AI44" s="4">
        <f t="shared" si="1"/>
        <v>282000</v>
      </c>
    </row>
    <row r="45" spans="1:35" x14ac:dyDescent="0.25">
      <c r="A45" s="6">
        <f t="shared" si="0"/>
        <v>40000</v>
      </c>
      <c r="B45" s="3">
        <v>37</v>
      </c>
      <c r="C45" s="3" t="s">
        <v>124</v>
      </c>
      <c r="D45" s="4"/>
      <c r="E45" s="4"/>
      <c r="F45" s="4"/>
      <c r="G45" s="4"/>
      <c r="H45" s="4"/>
      <c r="I45" s="4"/>
      <c r="J45" s="4"/>
      <c r="K45" s="4"/>
      <c r="L45" s="4">
        <v>5000</v>
      </c>
      <c r="M45" s="4"/>
      <c r="N45" s="4"/>
      <c r="O45" s="4"/>
      <c r="P45" s="4">
        <v>5000</v>
      </c>
      <c r="Q45" s="4"/>
      <c r="R45" s="4">
        <v>5000</v>
      </c>
      <c r="S45" s="4"/>
      <c r="T45" s="4"/>
      <c r="U45" s="4"/>
      <c r="V45" s="4"/>
      <c r="W45" s="4"/>
      <c r="X45" s="4"/>
      <c r="Y45" s="4"/>
      <c r="Z45" s="4"/>
      <c r="AA45" s="4"/>
      <c r="AB45" s="4">
        <v>10000</v>
      </c>
      <c r="AC45" s="4"/>
      <c r="AD45" s="4"/>
      <c r="AE45" s="4"/>
      <c r="AF45" s="4"/>
      <c r="AG45" s="4">
        <v>15000</v>
      </c>
      <c r="AH45" s="4"/>
      <c r="AI45" s="4">
        <f t="shared" si="1"/>
        <v>40000</v>
      </c>
    </row>
    <row r="46" spans="1:35" x14ac:dyDescent="0.25">
      <c r="A46" s="6">
        <f t="shared" si="0"/>
        <v>120000</v>
      </c>
      <c r="B46" s="3">
        <v>38</v>
      </c>
      <c r="C46" s="3" t="s">
        <v>52</v>
      </c>
      <c r="D46" s="4">
        <v>30000</v>
      </c>
      <c r="E46" s="4"/>
      <c r="F46" s="4"/>
      <c r="G46" s="4"/>
      <c r="H46" s="4"/>
      <c r="I46" s="4"/>
      <c r="J46" s="4"/>
      <c r="K46" s="4"/>
      <c r="L46" s="4">
        <v>30000</v>
      </c>
      <c r="M46" s="4"/>
      <c r="N46" s="4"/>
      <c r="O46" s="4"/>
      <c r="P46" s="4"/>
      <c r="Q46" s="4"/>
      <c r="R46" s="4"/>
      <c r="S46" s="4"/>
      <c r="T46" s="4">
        <v>30000</v>
      </c>
      <c r="U46" s="4"/>
      <c r="V46" s="4"/>
      <c r="W46" s="4"/>
      <c r="X46" s="4"/>
      <c r="Y46" s="4"/>
      <c r="Z46" s="4"/>
      <c r="AA46" s="4"/>
      <c r="AB46" s="4">
        <v>30000</v>
      </c>
      <c r="AC46" s="4"/>
      <c r="AD46" s="4"/>
      <c r="AE46" s="4"/>
      <c r="AF46" s="4"/>
      <c r="AG46" s="4"/>
      <c r="AH46" s="4"/>
      <c r="AI46" s="4">
        <f t="shared" si="1"/>
        <v>120000</v>
      </c>
    </row>
    <row r="47" spans="1:35" x14ac:dyDescent="0.25">
      <c r="A47" s="6">
        <f t="shared" si="0"/>
        <v>20000</v>
      </c>
      <c r="B47" s="3">
        <v>39</v>
      </c>
      <c r="C47" s="3" t="s">
        <v>53</v>
      </c>
      <c r="D47" s="4">
        <v>20000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1"/>
        <v>20000</v>
      </c>
    </row>
    <row r="48" spans="1:35" x14ac:dyDescent="0.25">
      <c r="A48" s="6">
        <f t="shared" si="0"/>
        <v>96000</v>
      </c>
      <c r="B48" s="3">
        <v>40</v>
      </c>
      <c r="C48" s="8" t="s">
        <v>57</v>
      </c>
      <c r="D48" s="4"/>
      <c r="E48" s="4"/>
      <c r="F48" s="4"/>
      <c r="G48" s="4"/>
      <c r="H48" s="4"/>
      <c r="I48" s="4"/>
      <c r="J48" s="4">
        <v>64000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32000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1"/>
        <v>96000</v>
      </c>
    </row>
    <row r="49" spans="1:35" x14ac:dyDescent="0.25">
      <c r="A49" s="6">
        <f>AI49</f>
        <v>340000</v>
      </c>
      <c r="B49" s="3"/>
      <c r="C49" s="3" t="s">
        <v>102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>
        <v>340000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f>SUM(D49:AH49)</f>
        <v>340000</v>
      </c>
    </row>
    <row r="50" spans="1:35" x14ac:dyDescent="0.25">
      <c r="A50" s="6">
        <f>AI50</f>
        <v>0</v>
      </c>
      <c r="B50" s="3"/>
      <c r="C50" s="3" t="s">
        <v>103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f>SUM(D50:AH50)</f>
        <v>0</v>
      </c>
    </row>
    <row r="51" spans="1:35" x14ac:dyDescent="0.25">
      <c r="A51" s="6">
        <f t="shared" si="0"/>
        <v>0</v>
      </c>
      <c r="B51" s="3">
        <v>43</v>
      </c>
      <c r="C51" s="3" t="s">
        <v>76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>
        <f t="shared" si="1"/>
        <v>0</v>
      </c>
    </row>
    <row r="52" spans="1:35" x14ac:dyDescent="0.25">
      <c r="A52" s="6">
        <f t="shared" si="0"/>
        <v>0</v>
      </c>
      <c r="B52" s="3">
        <v>44</v>
      </c>
      <c r="C52" s="3" t="s">
        <v>77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>
        <f t="shared" si="1"/>
        <v>0</v>
      </c>
    </row>
    <row r="53" spans="1:35" x14ac:dyDescent="0.25">
      <c r="A53" s="6">
        <f t="shared" si="0"/>
        <v>20000</v>
      </c>
      <c r="B53" s="3">
        <v>45</v>
      </c>
      <c r="C53" s="3" t="s">
        <v>54</v>
      </c>
      <c r="D53" s="4">
        <v>20000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f t="shared" si="1"/>
        <v>20000</v>
      </c>
    </row>
    <row r="54" spans="1:35" x14ac:dyDescent="0.25">
      <c r="A54" s="6">
        <f t="shared" si="0"/>
        <v>65000</v>
      </c>
      <c r="B54" s="3">
        <v>46</v>
      </c>
      <c r="C54" s="3" t="s">
        <v>55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>
        <v>40000</v>
      </c>
      <c r="O54" s="4"/>
      <c r="P54" s="4">
        <v>10000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>
        <v>15000</v>
      </c>
      <c r="AH54" s="4"/>
      <c r="AI54" s="4">
        <f t="shared" si="1"/>
        <v>65000</v>
      </c>
    </row>
    <row r="55" spans="1:35" x14ac:dyDescent="0.25">
      <c r="A55" s="6">
        <f t="shared" si="0"/>
        <v>0</v>
      </c>
      <c r="B55" s="3">
        <v>47</v>
      </c>
      <c r="C55" s="3" t="s">
        <v>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 t="shared" si="1"/>
        <v>0</v>
      </c>
    </row>
    <row r="56" spans="1:35" x14ac:dyDescent="0.25">
      <c r="A56" s="6">
        <f t="shared" si="0"/>
        <v>0</v>
      </c>
      <c r="B56" s="3">
        <v>48</v>
      </c>
      <c r="C56" s="3" t="s">
        <v>69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>
        <f t="shared" si="1"/>
        <v>0</v>
      </c>
    </row>
    <row r="57" spans="1:35" x14ac:dyDescent="0.25">
      <c r="A57" s="6">
        <f t="shared" si="0"/>
        <v>0</v>
      </c>
      <c r="B57" s="3">
        <v>49</v>
      </c>
      <c r="C57" s="3" t="s">
        <v>78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>
        <f t="shared" si="1"/>
        <v>0</v>
      </c>
    </row>
    <row r="58" spans="1:35" x14ac:dyDescent="0.25">
      <c r="A58" s="6">
        <f t="shared" si="0"/>
        <v>107000</v>
      </c>
      <c r="B58" s="3">
        <v>50</v>
      </c>
      <c r="C58" s="3" t="s">
        <v>79</v>
      </c>
      <c r="D58" s="4">
        <v>90000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v>17000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f t="shared" si="1"/>
        <v>107000</v>
      </c>
    </row>
    <row r="59" spans="1:35" x14ac:dyDescent="0.25">
      <c r="A59" s="6">
        <f>AI59</f>
        <v>0</v>
      </c>
      <c r="B59" s="3"/>
      <c r="C59" s="3" t="s">
        <v>105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>
        <f>SUM(D59:AH59)</f>
        <v>0</v>
      </c>
    </row>
    <row r="60" spans="1:35" x14ac:dyDescent="0.25">
      <c r="A60" s="6">
        <f t="shared" si="0"/>
        <v>0</v>
      </c>
      <c r="B60" s="3">
        <v>51</v>
      </c>
      <c r="C60" s="3" t="s">
        <v>80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>
        <f t="shared" si="1"/>
        <v>0</v>
      </c>
    </row>
    <row r="61" spans="1:35" x14ac:dyDescent="0.25">
      <c r="A61" s="6">
        <f t="shared" si="0"/>
        <v>0</v>
      </c>
      <c r="B61" s="3">
        <v>52</v>
      </c>
      <c r="C61" s="3" t="s">
        <v>81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>
        <f t="shared" si="1"/>
        <v>0</v>
      </c>
    </row>
    <row r="62" spans="1:35" x14ac:dyDescent="0.25">
      <c r="A62" s="6">
        <f t="shared" si="0"/>
        <v>220000</v>
      </c>
      <c r="B62" s="3">
        <v>53</v>
      </c>
      <c r="C62" s="3" t="s">
        <v>82</v>
      </c>
      <c r="D62" s="4"/>
      <c r="E62" s="4"/>
      <c r="F62" s="4"/>
      <c r="G62" s="4"/>
      <c r="H62" s="4"/>
      <c r="I62" s="4"/>
      <c r="J62" s="4">
        <v>220000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f t="shared" si="1"/>
        <v>220000</v>
      </c>
    </row>
    <row r="63" spans="1:35" x14ac:dyDescent="0.25">
      <c r="A63" s="6">
        <f>AI63</f>
        <v>0</v>
      </c>
      <c r="B63" s="3">
        <v>69</v>
      </c>
      <c r="C63" s="3" t="s">
        <v>97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>
        <f>SUM(D63:AH63)</f>
        <v>0</v>
      </c>
    </row>
    <row r="64" spans="1:35" x14ac:dyDescent="0.25">
      <c r="A64" s="6">
        <f t="shared" si="0"/>
        <v>0</v>
      </c>
      <c r="B64" s="3">
        <v>54</v>
      </c>
      <c r="C64" s="3" t="s">
        <v>83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>
        <f t="shared" si="1"/>
        <v>0</v>
      </c>
    </row>
    <row r="65" spans="1:35" x14ac:dyDescent="0.25">
      <c r="A65" s="6">
        <f t="shared" si="0"/>
        <v>0</v>
      </c>
      <c r="B65" s="3">
        <v>55</v>
      </c>
      <c r="C65" s="3" t="s">
        <v>84</v>
      </c>
      <c r="D65" s="4"/>
      <c r="E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>
        <f t="shared" si="1"/>
        <v>0</v>
      </c>
    </row>
    <row r="66" spans="1:35" x14ac:dyDescent="0.25">
      <c r="A66" s="6">
        <f>AI66</f>
        <v>0</v>
      </c>
      <c r="B66" s="3"/>
      <c r="C66" s="3" t="s">
        <v>108</v>
      </c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f>SUM(D66:AH66)</f>
        <v>0</v>
      </c>
    </row>
    <row r="67" spans="1:35" x14ac:dyDescent="0.25">
      <c r="A67" s="6">
        <f t="shared" si="0"/>
        <v>600000</v>
      </c>
      <c r="B67" s="3">
        <v>56</v>
      </c>
      <c r="C67" s="3" t="s">
        <v>85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>
        <v>300000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>
        <v>300000</v>
      </c>
      <c r="AA67" s="4"/>
      <c r="AB67" s="4"/>
      <c r="AC67" s="4"/>
      <c r="AD67" s="4"/>
      <c r="AE67" s="4"/>
      <c r="AF67" s="4"/>
      <c r="AG67" s="4"/>
      <c r="AH67" s="4"/>
      <c r="AI67" s="4">
        <f t="shared" si="1"/>
        <v>600000</v>
      </c>
    </row>
    <row r="68" spans="1:35" x14ac:dyDescent="0.25">
      <c r="A68" s="6">
        <f t="shared" si="0"/>
        <v>0</v>
      </c>
      <c r="B68" s="3">
        <v>57</v>
      </c>
      <c r="C68" s="3" t="s">
        <v>86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>
        <f t="shared" si="1"/>
        <v>0</v>
      </c>
    </row>
    <row r="69" spans="1:35" x14ac:dyDescent="0.25">
      <c r="A69" s="6">
        <f t="shared" si="0"/>
        <v>680000</v>
      </c>
      <c r="B69" s="3">
        <v>58</v>
      </c>
      <c r="C69" s="3" t="s">
        <v>87</v>
      </c>
      <c r="D69" s="4"/>
      <c r="E69" s="4"/>
      <c r="F69" s="4"/>
      <c r="G69" s="4"/>
      <c r="H69" s="4"/>
      <c r="I69" s="4"/>
      <c r="J69" s="4">
        <v>130000</v>
      </c>
      <c r="K69" s="4"/>
      <c r="L69" s="4"/>
      <c r="M69" s="4"/>
      <c r="N69" s="4"/>
      <c r="O69" s="4">
        <v>400000</v>
      </c>
      <c r="P69" s="4"/>
      <c r="Q69" s="4"/>
      <c r="R69" s="4"/>
      <c r="S69" s="4">
        <v>100000</v>
      </c>
      <c r="T69" s="4"/>
      <c r="U69" s="4"/>
      <c r="V69" s="4"/>
      <c r="W69" s="4">
        <v>50000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>
        <f t="shared" si="1"/>
        <v>680000</v>
      </c>
    </row>
    <row r="70" spans="1:35" x14ac:dyDescent="0.25">
      <c r="A70" s="6">
        <f t="shared" si="0"/>
        <v>300000</v>
      </c>
      <c r="B70" s="3">
        <v>59</v>
      </c>
      <c r="C70" s="3" t="s">
        <v>88</v>
      </c>
      <c r="D70" s="4"/>
      <c r="E70" s="4"/>
      <c r="F70" s="4"/>
      <c r="G70" s="4"/>
      <c r="H70" s="4"/>
      <c r="I70" s="4"/>
      <c r="J70" s="4">
        <v>60000</v>
      </c>
      <c r="K70" s="4"/>
      <c r="L70" s="4"/>
      <c r="M70" s="4"/>
      <c r="N70" s="4"/>
      <c r="O70" s="4"/>
      <c r="P70" s="4"/>
      <c r="Q70" s="4"/>
      <c r="R70" s="4"/>
      <c r="S70" s="4">
        <v>110000</v>
      </c>
      <c r="T70" s="4"/>
      <c r="U70" s="4"/>
      <c r="V70" s="4"/>
      <c r="W70" s="4">
        <v>50000</v>
      </c>
      <c r="X70" s="4"/>
      <c r="Y70" s="4"/>
      <c r="Z70" s="4"/>
      <c r="AA70" s="4">
        <v>50000</v>
      </c>
      <c r="AB70" s="4"/>
      <c r="AC70" s="4"/>
      <c r="AD70" s="4"/>
      <c r="AE70" s="4"/>
      <c r="AF70" s="4">
        <v>30000</v>
      </c>
      <c r="AG70" s="4"/>
      <c r="AH70" s="4"/>
      <c r="AI70" s="4">
        <f t="shared" si="1"/>
        <v>300000</v>
      </c>
    </row>
    <row r="71" spans="1:35" x14ac:dyDescent="0.25">
      <c r="A71" s="6">
        <f t="shared" si="0"/>
        <v>39000</v>
      </c>
      <c r="B71" s="3">
        <v>60</v>
      </c>
      <c r="C71" s="3" t="s">
        <v>89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>
        <v>17000</v>
      </c>
      <c r="S71" s="4"/>
      <c r="T71" s="4">
        <v>5000</v>
      </c>
      <c r="U71" s="4"/>
      <c r="V71" s="4"/>
      <c r="W71" s="4"/>
      <c r="X71" s="4"/>
      <c r="Y71" s="4"/>
      <c r="Z71" s="4"/>
      <c r="AA71" s="4"/>
      <c r="AB71" s="4"/>
      <c r="AC71" s="4">
        <v>17000</v>
      </c>
      <c r="AD71" s="4"/>
      <c r="AE71" s="4"/>
      <c r="AF71" s="4"/>
      <c r="AG71" s="4"/>
      <c r="AH71" s="4"/>
      <c r="AI71" s="4">
        <f t="shared" si="1"/>
        <v>39000</v>
      </c>
    </row>
    <row r="72" spans="1:35" x14ac:dyDescent="0.25">
      <c r="A72" s="6">
        <f t="shared" si="0"/>
        <v>300000</v>
      </c>
      <c r="B72" s="3">
        <v>61</v>
      </c>
      <c r="C72" s="3" t="s">
        <v>90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100000</v>
      </c>
      <c r="U72" s="4"/>
      <c r="V72" s="4"/>
      <c r="W72" s="4"/>
      <c r="X72" s="4"/>
      <c r="Y72" s="4"/>
      <c r="Z72" s="4"/>
      <c r="AA72" s="4"/>
      <c r="AB72" s="4">
        <v>200000</v>
      </c>
      <c r="AC72" s="4"/>
      <c r="AD72" s="4"/>
      <c r="AE72" s="4"/>
      <c r="AF72" s="4"/>
      <c r="AG72" s="4"/>
      <c r="AH72" s="4"/>
      <c r="AI72" s="4">
        <f t="shared" si="1"/>
        <v>300000</v>
      </c>
    </row>
    <row r="73" spans="1:35" x14ac:dyDescent="0.25">
      <c r="A73" s="6">
        <f t="shared" si="0"/>
        <v>0</v>
      </c>
      <c r="B73" s="3">
        <v>62</v>
      </c>
      <c r="C73" s="3" t="s">
        <v>91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>
        <f t="shared" si="1"/>
        <v>0</v>
      </c>
    </row>
    <row r="74" spans="1:35" x14ac:dyDescent="0.25">
      <c r="A74" s="6">
        <f t="shared" si="0"/>
        <v>2540000</v>
      </c>
      <c r="B74" s="3">
        <v>63</v>
      </c>
      <c r="C74" s="3" t="s">
        <v>129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>
        <v>90000</v>
      </c>
      <c r="V74" s="4"/>
      <c r="W74" s="4"/>
      <c r="X74" s="4"/>
      <c r="Y74" s="4"/>
      <c r="Z74" s="4">
        <v>300000</v>
      </c>
      <c r="AA74" s="4"/>
      <c r="AB74" s="4"/>
      <c r="AC74" s="4"/>
      <c r="AD74" s="4"/>
      <c r="AE74" s="4">
        <v>2150000</v>
      </c>
      <c r="AF74" s="4"/>
      <c r="AG74" s="4"/>
      <c r="AH74" s="4"/>
      <c r="AI74" s="4">
        <f t="shared" si="1"/>
        <v>2540000</v>
      </c>
    </row>
    <row r="75" spans="1:35" x14ac:dyDescent="0.25">
      <c r="A75" s="6">
        <f t="shared" si="0"/>
        <v>500000</v>
      </c>
      <c r="B75" s="3"/>
      <c r="C75" s="3" t="s">
        <v>110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>
        <v>500000</v>
      </c>
      <c r="AC75" s="4"/>
      <c r="AD75" s="4"/>
      <c r="AE75" s="4"/>
      <c r="AF75" s="4"/>
      <c r="AG75" s="4"/>
      <c r="AH75" s="4"/>
      <c r="AI75" s="4">
        <f t="shared" si="1"/>
        <v>500000</v>
      </c>
    </row>
    <row r="76" spans="1:35" x14ac:dyDescent="0.25">
      <c r="A76" s="6">
        <f t="shared" si="0"/>
        <v>200000</v>
      </c>
      <c r="B76" s="3">
        <v>64</v>
      </c>
      <c r="C76" s="3" t="s">
        <v>92</v>
      </c>
      <c r="D76" s="4">
        <v>100000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>
        <v>100000</v>
      </c>
      <c r="AA76" s="4"/>
      <c r="AB76" s="4"/>
      <c r="AC76" s="4"/>
      <c r="AD76" s="4"/>
      <c r="AE76" s="4"/>
      <c r="AF76" s="4"/>
      <c r="AG76" s="4"/>
      <c r="AH76" s="4"/>
      <c r="AI76" s="4">
        <f t="shared" si="1"/>
        <v>200000</v>
      </c>
    </row>
    <row r="77" spans="1:35" x14ac:dyDescent="0.25">
      <c r="A77" s="6">
        <f t="shared" si="0"/>
        <v>1000000</v>
      </c>
      <c r="B77" s="3">
        <v>65</v>
      </c>
      <c r="C77" s="3" t="s">
        <v>93</v>
      </c>
      <c r="D77" s="4"/>
      <c r="E77" s="4">
        <v>1000000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>
        <f t="shared" si="1"/>
        <v>1000000</v>
      </c>
    </row>
    <row r="78" spans="1:35" x14ac:dyDescent="0.25">
      <c r="A78" s="6">
        <f t="shared" si="0"/>
        <v>0</v>
      </c>
      <c r="B78" s="3">
        <v>66</v>
      </c>
      <c r="C78" s="3" t="s">
        <v>94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f t="shared" si="1"/>
        <v>0</v>
      </c>
    </row>
    <row r="79" spans="1:35" x14ac:dyDescent="0.25">
      <c r="A79" s="6">
        <f t="shared" si="0"/>
        <v>474000</v>
      </c>
      <c r="B79" s="3">
        <v>67</v>
      </c>
      <c r="C79" s="3" t="s">
        <v>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>
        <v>56000</v>
      </c>
      <c r="O79" s="4"/>
      <c r="P79" s="4"/>
      <c r="Q79" s="4"/>
      <c r="R79" s="4"/>
      <c r="S79" s="4">
        <v>360000</v>
      </c>
      <c r="T79" s="4"/>
      <c r="U79" s="4">
        <v>58000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>
        <f t="shared" si="1"/>
        <v>474000</v>
      </c>
    </row>
    <row r="80" spans="1:35" x14ac:dyDescent="0.25">
      <c r="A80" s="6">
        <f t="shared" si="0"/>
        <v>650000</v>
      </c>
      <c r="B80" s="3">
        <v>68</v>
      </c>
      <c r="C80" s="3" t="s">
        <v>96</v>
      </c>
      <c r="D80" s="4"/>
      <c r="E80" s="4">
        <v>650000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>
        <f t="shared" si="1"/>
        <v>650000</v>
      </c>
    </row>
    <row r="81" spans="1:35" x14ac:dyDescent="0.25">
      <c r="A81" s="6">
        <f t="shared" si="0"/>
        <v>0</v>
      </c>
      <c r="B81" s="3">
        <v>72</v>
      </c>
      <c r="C81" s="3" t="s">
        <v>98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f t="shared" si="1"/>
        <v>0</v>
      </c>
    </row>
    <row r="82" spans="1:35" x14ac:dyDescent="0.25">
      <c r="A82" s="6">
        <f t="shared" si="0"/>
        <v>0</v>
      </c>
      <c r="B82" s="3">
        <v>73</v>
      </c>
      <c r="C82" s="3" t="s">
        <v>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>
        <f t="shared" si="1"/>
        <v>0</v>
      </c>
    </row>
    <row r="83" spans="1:35" x14ac:dyDescent="0.25">
      <c r="A83" s="6">
        <f>AI83</f>
        <v>0</v>
      </c>
      <c r="B83" s="3">
        <v>75</v>
      </c>
      <c r="C83" s="3" t="s">
        <v>101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>
        <f>SUM(D83:AH83)</f>
        <v>0</v>
      </c>
    </row>
    <row r="84" spans="1:35" x14ac:dyDescent="0.25">
      <c r="A84" s="6">
        <f t="shared" si="0"/>
        <v>85000</v>
      </c>
      <c r="B84" s="3">
        <v>74</v>
      </c>
      <c r="C84" s="3" t="s">
        <v>100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v>85000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>
        <f t="shared" si="1"/>
        <v>85000</v>
      </c>
    </row>
    <row r="85" spans="1:35" x14ac:dyDescent="0.25">
      <c r="A85" s="6">
        <f t="shared" si="0"/>
        <v>0</v>
      </c>
      <c r="B85" s="3"/>
      <c r="C85" s="3" t="s">
        <v>104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>
        <f t="shared" si="1"/>
        <v>0</v>
      </c>
    </row>
    <row r="86" spans="1:35" x14ac:dyDescent="0.25">
      <c r="A86" s="6">
        <f t="shared" si="0"/>
        <v>72000</v>
      </c>
      <c r="B86" s="3"/>
      <c r="C86" s="3" t="s">
        <v>122</v>
      </c>
      <c r="D86" s="4"/>
      <c r="E86" s="4"/>
      <c r="F86" s="4"/>
      <c r="G86" s="4"/>
      <c r="H86" s="4">
        <v>2000</v>
      </c>
      <c r="I86" s="4"/>
      <c r="J86" s="4"/>
      <c r="K86" s="4"/>
      <c r="L86" s="4"/>
      <c r="M86" s="4"/>
      <c r="N86" s="4"/>
      <c r="O86" s="4"/>
      <c r="P86" s="4"/>
      <c r="Q86" s="4">
        <v>3000</v>
      </c>
      <c r="R86" s="4">
        <v>3000</v>
      </c>
      <c r="S86" s="4"/>
      <c r="T86" s="4"/>
      <c r="U86" s="4"/>
      <c r="V86" s="4"/>
      <c r="W86" s="4"/>
      <c r="X86" s="4">
        <v>64000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>
        <f t="shared" si="1"/>
        <v>72000</v>
      </c>
    </row>
    <row r="87" spans="1:35" x14ac:dyDescent="0.25">
      <c r="A87" s="6">
        <f t="shared" si="0"/>
        <v>3000000</v>
      </c>
      <c r="B87" s="3"/>
      <c r="C87" s="3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>
        <v>3000000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>
        <f t="shared" si="1"/>
        <v>3000000</v>
      </c>
    </row>
    <row r="88" spans="1:35" x14ac:dyDescent="0.25">
      <c r="A88" s="6">
        <f t="shared" si="0"/>
        <v>0</v>
      </c>
      <c r="B88" s="3"/>
      <c r="C88" s="3" t="s">
        <v>126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>
        <f t="shared" si="1"/>
        <v>0</v>
      </c>
    </row>
    <row r="89" spans="1:35" x14ac:dyDescent="0.25">
      <c r="A89" s="6">
        <f t="shared" si="0"/>
        <v>16000</v>
      </c>
      <c r="B89" s="3"/>
      <c r="C89" s="3" t="s">
        <v>127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>
        <v>16000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>
        <f t="shared" si="1"/>
        <v>16000</v>
      </c>
    </row>
    <row r="90" spans="1:35" x14ac:dyDescent="0.25">
      <c r="A90" s="6">
        <f t="shared" si="0"/>
        <v>0</v>
      </c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f t="shared" si="1"/>
        <v>0</v>
      </c>
    </row>
    <row r="91" spans="1:35" x14ac:dyDescent="0.25">
      <c r="A91" s="13">
        <f>SUM(A5:A90)</f>
        <v>17004933</v>
      </c>
      <c r="B91" s="15" t="s">
        <v>34</v>
      </c>
      <c r="C91" s="16"/>
      <c r="D91" s="5">
        <f t="shared" ref="D91:AH91" si="2">SUM(D5:D90)</f>
        <v>380000</v>
      </c>
      <c r="E91" s="5">
        <f t="shared" si="2"/>
        <v>1650000</v>
      </c>
      <c r="F91" s="5">
        <f t="shared" si="2"/>
        <v>0</v>
      </c>
      <c r="G91" s="5">
        <f t="shared" si="2"/>
        <v>167000</v>
      </c>
      <c r="H91" s="5">
        <f t="shared" si="2"/>
        <v>262000</v>
      </c>
      <c r="I91" s="5">
        <f t="shared" si="2"/>
        <v>0</v>
      </c>
      <c r="J91" s="5">
        <f t="shared" si="2"/>
        <v>534000</v>
      </c>
      <c r="K91" s="5">
        <f t="shared" si="2"/>
        <v>1440223</v>
      </c>
      <c r="L91" s="5">
        <f t="shared" si="2"/>
        <v>249000</v>
      </c>
      <c r="M91" s="5">
        <f t="shared" si="2"/>
        <v>627000</v>
      </c>
      <c r="N91" s="5">
        <f t="shared" si="2"/>
        <v>406000</v>
      </c>
      <c r="O91" s="5">
        <f t="shared" si="2"/>
        <v>500000</v>
      </c>
      <c r="P91" s="5">
        <f t="shared" si="2"/>
        <v>546000</v>
      </c>
      <c r="Q91" s="5">
        <f t="shared" si="2"/>
        <v>3343000</v>
      </c>
      <c r="R91" s="5">
        <f t="shared" si="2"/>
        <v>130000</v>
      </c>
      <c r="S91" s="5">
        <f t="shared" si="2"/>
        <v>631000</v>
      </c>
      <c r="T91" s="5">
        <f t="shared" si="2"/>
        <v>398000</v>
      </c>
      <c r="U91" s="5">
        <f t="shared" si="2"/>
        <v>148000</v>
      </c>
      <c r="V91" s="5">
        <f t="shared" si="2"/>
        <v>0</v>
      </c>
      <c r="W91" s="5">
        <f t="shared" si="2"/>
        <v>177000</v>
      </c>
      <c r="X91" s="5">
        <f t="shared" si="2"/>
        <v>691710</v>
      </c>
      <c r="Y91" s="5">
        <f t="shared" si="2"/>
        <v>18000</v>
      </c>
      <c r="Z91" s="5">
        <f t="shared" si="2"/>
        <v>700000</v>
      </c>
      <c r="AA91" s="5">
        <f t="shared" si="2"/>
        <v>50000</v>
      </c>
      <c r="AB91" s="5">
        <f t="shared" si="2"/>
        <v>1035000</v>
      </c>
      <c r="AC91" s="5">
        <f t="shared" si="2"/>
        <v>52000</v>
      </c>
      <c r="AD91" s="5">
        <f t="shared" si="2"/>
        <v>0</v>
      </c>
      <c r="AE91" s="5">
        <f t="shared" si="2"/>
        <v>2170000</v>
      </c>
      <c r="AF91" s="5">
        <f t="shared" si="2"/>
        <v>443000</v>
      </c>
      <c r="AG91" s="5">
        <f t="shared" si="2"/>
        <v>777000</v>
      </c>
      <c r="AH91" s="5">
        <f t="shared" si="2"/>
        <v>0</v>
      </c>
      <c r="AI91" s="5">
        <f t="shared" si="1"/>
        <v>17524933</v>
      </c>
    </row>
    <row r="94" spans="1:35" x14ac:dyDescent="0.25">
      <c r="A94" s="12" t="s">
        <v>114</v>
      </c>
      <c r="C94" s="11">
        <f>SUM(A5:A7)+SUM(A16:A48)+SUM(A53:A56)</f>
        <v>5282933</v>
      </c>
    </row>
    <row r="95" spans="1:35" x14ac:dyDescent="0.25">
      <c r="A95" s="12" t="s">
        <v>115</v>
      </c>
      <c r="C95" s="11">
        <f>SUM(A8:A12)</f>
        <v>469000</v>
      </c>
    </row>
    <row r="96" spans="1:35" x14ac:dyDescent="0.25">
      <c r="A96" s="12" t="s">
        <v>66</v>
      </c>
      <c r="C96" s="11">
        <f>SUM(A13:A15)</f>
        <v>130000</v>
      </c>
    </row>
    <row r="97" spans="1:3" x14ac:dyDescent="0.25">
      <c r="A97" s="12" t="s">
        <v>102</v>
      </c>
      <c r="C97" s="11">
        <f>A49</f>
        <v>340000</v>
      </c>
    </row>
    <row r="98" spans="1:3" x14ac:dyDescent="0.25">
      <c r="A98" s="12" t="s">
        <v>103</v>
      </c>
      <c r="C98" s="11">
        <f>A50</f>
        <v>0</v>
      </c>
    </row>
    <row r="99" spans="1:3" x14ac:dyDescent="0.25">
      <c r="A99" s="12" t="s">
        <v>76</v>
      </c>
      <c r="C99" s="11">
        <f>A51</f>
        <v>0</v>
      </c>
    </row>
    <row r="100" spans="1:3" x14ac:dyDescent="0.25">
      <c r="A100" s="12" t="s">
        <v>77</v>
      </c>
      <c r="C100" s="11">
        <f>A52</f>
        <v>0</v>
      </c>
    </row>
    <row r="101" spans="1:3" x14ac:dyDescent="0.25">
      <c r="A101" s="12" t="s">
        <v>116</v>
      </c>
      <c r="C101" s="11">
        <f>SUM(A57:A58)</f>
        <v>107000</v>
      </c>
    </row>
    <row r="102" spans="1:3" x14ac:dyDescent="0.25">
      <c r="A102" s="12" t="s">
        <v>97</v>
      </c>
      <c r="C102" s="11">
        <f>SUM(A59:A66)</f>
        <v>220000</v>
      </c>
    </row>
    <row r="103" spans="1:3" x14ac:dyDescent="0.25">
      <c r="A103" s="12" t="s">
        <v>117</v>
      </c>
      <c r="C103" s="11">
        <f>SUM(A67:A68)</f>
        <v>600000</v>
      </c>
    </row>
    <row r="104" spans="1:3" x14ac:dyDescent="0.25">
      <c r="A104" s="12" t="s">
        <v>118</v>
      </c>
      <c r="C104" s="11">
        <f>A72</f>
        <v>300000</v>
      </c>
    </row>
    <row r="105" spans="1:3" x14ac:dyDescent="0.25">
      <c r="A105" s="12" t="s">
        <v>119</v>
      </c>
      <c r="C105" s="11">
        <f>SUM(A69:A70)</f>
        <v>980000</v>
      </c>
    </row>
    <row r="106" spans="1:3" x14ac:dyDescent="0.25">
      <c r="A106" s="12" t="s">
        <v>120</v>
      </c>
      <c r="C106" s="11">
        <f>A71</f>
        <v>39000</v>
      </c>
    </row>
    <row r="107" spans="1:3" x14ac:dyDescent="0.25">
      <c r="A107" s="12" t="s">
        <v>121</v>
      </c>
      <c r="C107" s="11">
        <f>SUM(A73:A79)</f>
        <v>4714000</v>
      </c>
    </row>
    <row r="108" spans="1:3" x14ac:dyDescent="0.25">
      <c r="A108" s="12" t="s">
        <v>96</v>
      </c>
      <c r="C108" s="11">
        <f>A80</f>
        <v>650000</v>
      </c>
    </row>
    <row r="109" spans="1:3" x14ac:dyDescent="0.25">
      <c r="A109" s="12" t="s">
        <v>132</v>
      </c>
      <c r="C109" s="11">
        <f>SUM(A81:A83)</f>
        <v>0</v>
      </c>
    </row>
    <row r="110" spans="1:3" x14ac:dyDescent="0.25">
      <c r="A110" s="12" t="s">
        <v>100</v>
      </c>
      <c r="C110" s="11">
        <f>A84</f>
        <v>85000</v>
      </c>
    </row>
    <row r="111" spans="1:3" x14ac:dyDescent="0.25">
      <c r="A111" s="12" t="s">
        <v>104</v>
      </c>
      <c r="C111" s="11">
        <f>A85</f>
        <v>0</v>
      </c>
    </row>
    <row r="112" spans="1:3" x14ac:dyDescent="0.25">
      <c r="A112" s="12" t="s">
        <v>134</v>
      </c>
      <c r="C112" s="11">
        <f>A86</f>
        <v>72000</v>
      </c>
    </row>
    <row r="113" spans="1:3" x14ac:dyDescent="0.25">
      <c r="A113" s="12" t="s">
        <v>133</v>
      </c>
      <c r="C113" s="11">
        <f>SUM(A87:A88)</f>
        <v>3000000</v>
      </c>
    </row>
    <row r="114" spans="1:3" x14ac:dyDescent="0.25">
      <c r="A114" s="12" t="s">
        <v>127</v>
      </c>
      <c r="C114" s="11">
        <f>A89</f>
        <v>16000</v>
      </c>
    </row>
    <row r="115" spans="1:3" x14ac:dyDescent="0.25">
      <c r="A115" s="12" t="s">
        <v>141</v>
      </c>
      <c r="C115" s="11">
        <f>A90</f>
        <v>0</v>
      </c>
    </row>
    <row r="117" spans="1:3" x14ac:dyDescent="0.25">
      <c r="A117" s="12"/>
      <c r="C117" s="14">
        <f>SUM(C94:C116)</f>
        <v>17004933</v>
      </c>
    </row>
  </sheetData>
  <mergeCells count="1">
    <mergeCell ref="B91:C9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topLeftCell="A100" workbookViewId="0">
      <selection activeCell="A115" sqref="A115:C115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109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3727279</v>
      </c>
      <c r="B5" s="3">
        <v>1</v>
      </c>
      <c r="C5" s="3" t="s">
        <v>60</v>
      </c>
      <c r="D5" s="4"/>
      <c r="E5" s="4"/>
      <c r="F5" s="4">
        <v>1098849</v>
      </c>
      <c r="G5" s="10">
        <v>336581</v>
      </c>
      <c r="H5" s="4"/>
      <c r="I5" s="4"/>
      <c r="J5" s="4"/>
      <c r="K5" s="4">
        <f>1387406-220000</f>
        <v>1167406</v>
      </c>
      <c r="L5" s="4"/>
      <c r="M5" s="4"/>
      <c r="N5" s="4"/>
      <c r="O5" s="4">
        <v>1124443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>SUM(D5:AH5)</f>
        <v>3727279</v>
      </c>
    </row>
    <row r="6" spans="1:35" x14ac:dyDescent="0.25">
      <c r="A6" s="6">
        <f t="shared" ref="A6:A90" si="0">AI6</f>
        <v>813000</v>
      </c>
      <c r="B6" s="3">
        <v>2</v>
      </c>
      <c r="C6" s="3" t="s">
        <v>61</v>
      </c>
      <c r="D6" s="4"/>
      <c r="E6" s="4"/>
      <c r="G6" s="4"/>
      <c r="H6" s="4"/>
      <c r="I6" s="4"/>
      <c r="J6" s="4"/>
      <c r="K6" s="4"/>
      <c r="L6" s="4">
        <v>387000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v>426000</v>
      </c>
      <c r="AH6" s="4"/>
      <c r="AI6" s="4">
        <f t="shared" ref="AI6:AI91" si="1">SUM(D6:AH6)</f>
        <v>813000</v>
      </c>
    </row>
    <row r="7" spans="1:35" x14ac:dyDescent="0.25">
      <c r="A7" s="6">
        <f t="shared" si="0"/>
        <v>0</v>
      </c>
      <c r="B7" s="3">
        <v>3</v>
      </c>
      <c r="C7" s="3" t="s">
        <v>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1"/>
        <v>0</v>
      </c>
    </row>
    <row r="8" spans="1:35" x14ac:dyDescent="0.25">
      <c r="A8" s="6">
        <f>AI8</f>
        <v>150000</v>
      </c>
      <c r="B8" s="3">
        <v>4</v>
      </c>
      <c r="C8" s="9" t="s">
        <v>63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37000</v>
      </c>
      <c r="T8" s="4"/>
      <c r="U8" s="4">
        <v>18000</v>
      </c>
      <c r="V8" s="4">
        <v>45000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>
        <v>50000</v>
      </c>
      <c r="AI8" s="4">
        <f t="shared" si="1"/>
        <v>150000</v>
      </c>
    </row>
    <row r="9" spans="1:35" x14ac:dyDescent="0.25">
      <c r="A9" s="6">
        <f t="shared" si="0"/>
        <v>0</v>
      </c>
      <c r="B9" s="3">
        <v>5</v>
      </c>
      <c r="C9" s="9" t="s">
        <v>64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1"/>
        <v>0</v>
      </c>
    </row>
    <row r="10" spans="1:35" x14ac:dyDescent="0.25">
      <c r="A10" s="6">
        <f t="shared" si="0"/>
        <v>0</v>
      </c>
      <c r="B10" s="3">
        <v>6</v>
      </c>
      <c r="C10" s="9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1"/>
        <v>0</v>
      </c>
    </row>
    <row r="11" spans="1:35" x14ac:dyDescent="0.25">
      <c r="A11" s="6">
        <f>AI11</f>
        <v>0</v>
      </c>
      <c r="B11" s="3"/>
      <c r="C11" s="3" t="s">
        <v>106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>SUM(D11:AH11)</f>
        <v>0</v>
      </c>
    </row>
    <row r="12" spans="1:35" x14ac:dyDescent="0.25">
      <c r="A12" s="6">
        <f>AI12</f>
        <v>0</v>
      </c>
      <c r="B12" s="3"/>
      <c r="C12" s="3" t="s">
        <v>107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>SUM(D12:AH12)</f>
        <v>0</v>
      </c>
    </row>
    <row r="13" spans="1:35" x14ac:dyDescent="0.25">
      <c r="A13" s="6">
        <f t="shared" si="0"/>
        <v>242000</v>
      </c>
      <c r="B13" s="3">
        <v>7</v>
      </c>
      <c r="C13" s="3" t="s">
        <v>66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f>119000+38000+55000+30000</f>
        <v>242000</v>
      </c>
      <c r="AD13" s="4"/>
      <c r="AE13" s="4"/>
      <c r="AF13" s="4"/>
      <c r="AG13" s="4"/>
      <c r="AH13" s="4"/>
      <c r="AI13" s="4">
        <f t="shared" si="1"/>
        <v>242000</v>
      </c>
    </row>
    <row r="14" spans="1:35" x14ac:dyDescent="0.25">
      <c r="A14" s="6">
        <f t="shared" si="0"/>
        <v>178000</v>
      </c>
      <c r="B14" s="3">
        <v>8</v>
      </c>
      <c r="C14" s="3" t="s">
        <v>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145000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f>18000+15000</f>
        <v>33000</v>
      </c>
      <c r="AD14" s="4"/>
      <c r="AE14" s="4"/>
      <c r="AF14" s="4"/>
      <c r="AG14" s="4"/>
      <c r="AH14" s="4"/>
      <c r="AI14" s="4">
        <f t="shared" si="1"/>
        <v>178000</v>
      </c>
    </row>
    <row r="15" spans="1:35" x14ac:dyDescent="0.25">
      <c r="A15" s="6">
        <f t="shared" si="0"/>
        <v>75000</v>
      </c>
      <c r="B15" s="3">
        <v>9</v>
      </c>
      <c r="C15" s="3" t="s">
        <v>68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35000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40000</v>
      </c>
      <c r="AD15" s="4"/>
      <c r="AE15" s="4"/>
      <c r="AF15" s="4"/>
      <c r="AG15" s="4"/>
      <c r="AH15" s="4"/>
      <c r="AI15" s="4">
        <f t="shared" si="1"/>
        <v>75000</v>
      </c>
    </row>
    <row r="16" spans="1:35" x14ac:dyDescent="0.25">
      <c r="A16" s="6">
        <f t="shared" si="0"/>
        <v>860000</v>
      </c>
      <c r="B16" s="3">
        <v>10</v>
      </c>
      <c r="C16" s="3" t="s">
        <v>35</v>
      </c>
      <c r="D16" s="4"/>
      <c r="E16" s="4"/>
      <c r="F16" s="4"/>
      <c r="G16" s="4"/>
      <c r="H16" s="4">
        <v>170000</v>
      </c>
      <c r="I16" s="4"/>
      <c r="J16" s="4"/>
      <c r="K16" s="4">
        <v>320000</v>
      </c>
      <c r="L16" s="4"/>
      <c r="M16" s="4"/>
      <c r="N16" s="4"/>
      <c r="O16" s="4"/>
      <c r="P16" s="4"/>
      <c r="Q16" s="4"/>
      <c r="R16" s="4"/>
      <c r="S16" s="4">
        <v>210000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>
        <v>160000</v>
      </c>
      <c r="AI16" s="4">
        <f t="shared" si="1"/>
        <v>860000</v>
      </c>
    </row>
    <row r="17" spans="1:35" x14ac:dyDescent="0.25">
      <c r="A17" s="6">
        <f t="shared" si="0"/>
        <v>0</v>
      </c>
      <c r="B17" s="3">
        <v>11</v>
      </c>
      <c r="C17" s="3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1"/>
        <v>0</v>
      </c>
    </row>
    <row r="18" spans="1:35" x14ac:dyDescent="0.25">
      <c r="A18" s="6">
        <f t="shared" si="0"/>
        <v>0</v>
      </c>
      <c r="B18" s="3">
        <v>12</v>
      </c>
      <c r="C18" s="3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1"/>
        <v>0</v>
      </c>
    </row>
    <row r="19" spans="1:35" x14ac:dyDescent="0.25">
      <c r="A19" s="6">
        <f t="shared" si="0"/>
        <v>195000</v>
      </c>
      <c r="B19" s="3">
        <v>13</v>
      </c>
      <c r="C19" s="3" t="s">
        <v>38</v>
      </c>
      <c r="D19" s="4"/>
      <c r="E19" s="4">
        <v>100000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95000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1"/>
        <v>195000</v>
      </c>
    </row>
    <row r="20" spans="1:35" x14ac:dyDescent="0.25">
      <c r="A20" s="6">
        <f t="shared" si="0"/>
        <v>0</v>
      </c>
      <c r="B20" s="3"/>
      <c r="C20" s="3" t="s">
        <v>128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1"/>
        <v>0</v>
      </c>
    </row>
    <row r="21" spans="1:35" x14ac:dyDescent="0.25">
      <c r="A21" s="6">
        <f t="shared" si="0"/>
        <v>0</v>
      </c>
      <c r="B21" s="3">
        <v>14</v>
      </c>
      <c r="C21" s="3" t="s">
        <v>39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1"/>
        <v>0</v>
      </c>
    </row>
    <row r="22" spans="1:35" x14ac:dyDescent="0.25">
      <c r="A22" s="6">
        <f t="shared" si="0"/>
        <v>90000</v>
      </c>
      <c r="B22" s="3">
        <v>15</v>
      </c>
      <c r="C22" s="3" t="s">
        <v>40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90000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1"/>
        <v>90000</v>
      </c>
    </row>
    <row r="23" spans="1:35" x14ac:dyDescent="0.25">
      <c r="A23" s="6">
        <f t="shared" si="0"/>
        <v>0</v>
      </c>
      <c r="B23" s="3">
        <v>16</v>
      </c>
      <c r="C23" s="3" t="s">
        <v>41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1"/>
        <v>0</v>
      </c>
    </row>
    <row r="24" spans="1:35" x14ac:dyDescent="0.25">
      <c r="A24" s="6">
        <f t="shared" si="0"/>
        <v>910000</v>
      </c>
      <c r="B24" s="3">
        <v>17</v>
      </c>
      <c r="C24" s="3" t="s">
        <v>44</v>
      </c>
      <c r="D24" s="4"/>
      <c r="E24" s="4">
        <v>65000</v>
      </c>
      <c r="F24" s="4"/>
      <c r="G24" s="4">
        <v>115000</v>
      </c>
      <c r="H24" s="4"/>
      <c r="I24" s="4"/>
      <c r="J24" s="4"/>
      <c r="K24" s="4">
        <v>100000</v>
      </c>
      <c r="L24" s="4">
        <v>140000</v>
      </c>
      <c r="M24" s="4">
        <v>55000</v>
      </c>
      <c r="N24" s="4"/>
      <c r="O24" s="4"/>
      <c r="P24" s="4">
        <v>65000</v>
      </c>
      <c r="Q24" s="4"/>
      <c r="R24" s="4"/>
      <c r="S24" s="4">
        <v>80000</v>
      </c>
      <c r="T24" s="4"/>
      <c r="U24" s="4"/>
      <c r="V24" s="4">
        <v>60000</v>
      </c>
      <c r="W24" s="4"/>
      <c r="X24" s="4"/>
      <c r="Y24" s="4"/>
      <c r="Z24" s="4"/>
      <c r="AA24" s="4"/>
      <c r="AB24" s="4"/>
      <c r="AC24" s="4">
        <v>60000</v>
      </c>
      <c r="AD24" s="4"/>
      <c r="AE24" s="4"/>
      <c r="AF24" s="4"/>
      <c r="AG24" s="4">
        <f>55000+70000+45000</f>
        <v>170000</v>
      </c>
      <c r="AH24" s="4"/>
      <c r="AI24" s="4">
        <f t="shared" si="1"/>
        <v>910000</v>
      </c>
    </row>
    <row r="25" spans="1:35" x14ac:dyDescent="0.25">
      <c r="A25" s="6">
        <f t="shared" si="0"/>
        <v>0</v>
      </c>
      <c r="B25" s="3">
        <v>18</v>
      </c>
      <c r="C25" s="3" t="s">
        <v>45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1"/>
        <v>0</v>
      </c>
    </row>
    <row r="26" spans="1:35" x14ac:dyDescent="0.25">
      <c r="A26" s="6">
        <f t="shared" si="0"/>
        <v>310000</v>
      </c>
      <c r="B26" s="3">
        <v>19</v>
      </c>
      <c r="C26" s="3" t="s">
        <v>46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v>60000</v>
      </c>
      <c r="W26" s="4"/>
      <c r="X26" s="4"/>
      <c r="Y26" s="4"/>
      <c r="Z26" s="4"/>
      <c r="AA26" s="4"/>
      <c r="AB26" s="4"/>
      <c r="AC26" s="4"/>
      <c r="AD26" s="4">
        <v>105000</v>
      </c>
      <c r="AE26" s="4"/>
      <c r="AF26" s="4"/>
      <c r="AG26" s="4"/>
      <c r="AH26" s="4">
        <v>145000</v>
      </c>
      <c r="AI26" s="4">
        <f t="shared" si="1"/>
        <v>310000</v>
      </c>
    </row>
    <row r="27" spans="1:35" x14ac:dyDescent="0.25">
      <c r="A27" s="6">
        <f t="shared" si="0"/>
        <v>60000</v>
      </c>
      <c r="B27" s="3">
        <v>20</v>
      </c>
      <c r="C27" s="3" t="s">
        <v>50</v>
      </c>
      <c r="D27" s="4"/>
      <c r="E27" s="4"/>
      <c r="F27" s="4"/>
      <c r="G27" s="4"/>
      <c r="H27" s="4"/>
      <c r="I27" s="4"/>
      <c r="J27" s="4"/>
      <c r="K27" s="4">
        <v>60000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1"/>
        <v>60000</v>
      </c>
    </row>
    <row r="28" spans="1:35" x14ac:dyDescent="0.25">
      <c r="A28" s="6">
        <f t="shared" si="0"/>
        <v>0</v>
      </c>
      <c r="B28" s="3">
        <v>21</v>
      </c>
      <c r="C28" s="3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1"/>
        <v>0</v>
      </c>
    </row>
    <row r="29" spans="1:35" x14ac:dyDescent="0.25">
      <c r="A29" s="6">
        <f t="shared" si="0"/>
        <v>0</v>
      </c>
      <c r="B29" s="3">
        <v>22</v>
      </c>
      <c r="C29" s="3" t="s">
        <v>123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1"/>
        <v>0</v>
      </c>
    </row>
    <row r="30" spans="1:35" x14ac:dyDescent="0.25">
      <c r="A30" s="6">
        <f t="shared" si="0"/>
        <v>224000</v>
      </c>
      <c r="B30" s="3">
        <v>23</v>
      </c>
      <c r="C30" s="3" t="s">
        <v>70</v>
      </c>
      <c r="D30" s="4"/>
      <c r="E30" s="4"/>
      <c r="F30" s="4">
        <v>15000</v>
      </c>
      <c r="G30" s="4">
        <v>28000</v>
      </c>
      <c r="H30" s="4"/>
      <c r="I30" s="4"/>
      <c r="J30" s="4"/>
      <c r="K30" s="4">
        <v>45000</v>
      </c>
      <c r="L30" s="4"/>
      <c r="M30" s="4"/>
      <c r="N30" s="4"/>
      <c r="O30" s="4"/>
      <c r="P30" s="4">
        <v>10000</v>
      </c>
      <c r="Q30" s="4"/>
      <c r="R30" s="4"/>
      <c r="S30" s="4">
        <v>30000</v>
      </c>
      <c r="T30" s="4"/>
      <c r="U30" s="4">
        <v>10000</v>
      </c>
      <c r="V30" s="4">
        <v>5000</v>
      </c>
      <c r="W30" s="4"/>
      <c r="X30" s="4"/>
      <c r="Y30" s="4"/>
      <c r="Z30" s="4"/>
      <c r="AA30" s="4"/>
      <c r="AB30" s="4"/>
      <c r="AC30" s="4">
        <f>42000</f>
        <v>42000</v>
      </c>
      <c r="AD30" s="4"/>
      <c r="AE30" s="4"/>
      <c r="AF30" s="4"/>
      <c r="AG30" s="4">
        <v>16000</v>
      </c>
      <c r="AH30" s="4">
        <v>23000</v>
      </c>
      <c r="AI30" s="4">
        <f t="shared" si="1"/>
        <v>224000</v>
      </c>
    </row>
    <row r="31" spans="1:35" x14ac:dyDescent="0.25">
      <c r="A31" s="6">
        <f t="shared" si="0"/>
        <v>311000</v>
      </c>
      <c r="B31" s="3">
        <v>24</v>
      </c>
      <c r="C31" s="3" t="s">
        <v>71</v>
      </c>
      <c r="D31" s="4"/>
      <c r="E31" s="4"/>
      <c r="F31" s="4"/>
      <c r="G31" s="4"/>
      <c r="H31" s="4"/>
      <c r="I31" s="4">
        <v>20000</v>
      </c>
      <c r="J31" s="4"/>
      <c r="K31" s="4">
        <v>40000</v>
      </c>
      <c r="L31" s="4">
        <v>40000</v>
      </c>
      <c r="M31" s="4">
        <v>10000</v>
      </c>
      <c r="N31" s="4"/>
      <c r="O31" s="4"/>
      <c r="P31" s="4">
        <v>33000</v>
      </c>
      <c r="Q31" s="4"/>
      <c r="R31" s="4"/>
      <c r="S31" s="4"/>
      <c r="T31" s="4"/>
      <c r="U31" s="4"/>
      <c r="V31" s="4">
        <v>45000</v>
      </c>
      <c r="W31" s="4"/>
      <c r="X31" s="4">
        <v>29000</v>
      </c>
      <c r="Y31" s="4"/>
      <c r="Z31" s="4"/>
      <c r="AA31" s="4"/>
      <c r="AB31" s="4"/>
      <c r="AC31" s="4">
        <f>17000+7000+5000</f>
        <v>29000</v>
      </c>
      <c r="AD31" s="4"/>
      <c r="AE31" s="4"/>
      <c r="AF31" s="4"/>
      <c r="AG31" s="4">
        <v>65000</v>
      </c>
      <c r="AH31" s="4"/>
      <c r="AI31" s="4">
        <f t="shared" si="1"/>
        <v>311000</v>
      </c>
    </row>
    <row r="32" spans="1:35" x14ac:dyDescent="0.25">
      <c r="A32" s="6">
        <f t="shared" si="0"/>
        <v>10000</v>
      </c>
      <c r="B32" s="3">
        <v>25</v>
      </c>
      <c r="C32" s="3" t="s">
        <v>72</v>
      </c>
      <c r="D32" s="4"/>
      <c r="E32" s="4">
        <v>10000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1"/>
        <v>10000</v>
      </c>
    </row>
    <row r="33" spans="1:35" x14ac:dyDescent="0.25">
      <c r="A33" s="6">
        <f t="shared" si="0"/>
        <v>0</v>
      </c>
      <c r="B33" s="3">
        <v>26</v>
      </c>
      <c r="C33" s="3" t="s">
        <v>73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1"/>
        <v>0</v>
      </c>
    </row>
    <row r="34" spans="1:35" x14ac:dyDescent="0.25">
      <c r="A34" s="6">
        <f t="shared" si="0"/>
        <v>25000</v>
      </c>
      <c r="B34" s="3">
        <v>27</v>
      </c>
      <c r="C34" s="9" t="s">
        <v>74</v>
      </c>
      <c r="D34" s="4"/>
      <c r="E34" s="4">
        <v>25000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1"/>
        <v>25000</v>
      </c>
    </row>
    <row r="35" spans="1:35" x14ac:dyDescent="0.25">
      <c r="A35" s="6">
        <f t="shared" si="0"/>
        <v>0</v>
      </c>
      <c r="B35" s="3">
        <v>28</v>
      </c>
      <c r="C35" s="9" t="s">
        <v>75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1"/>
        <v>0</v>
      </c>
    </row>
    <row r="36" spans="1:35" x14ac:dyDescent="0.25">
      <c r="A36" s="6">
        <f t="shared" si="0"/>
        <v>161000</v>
      </c>
      <c r="B36" s="3"/>
      <c r="C36" s="9" t="s">
        <v>111</v>
      </c>
      <c r="D36" s="4"/>
      <c r="E36" s="4"/>
      <c r="F36" s="4"/>
      <c r="G36" s="4"/>
      <c r="H36" s="4">
        <v>13000</v>
      </c>
      <c r="I36" s="4"/>
      <c r="J36" s="4"/>
      <c r="K36" s="4">
        <v>28000</v>
      </c>
      <c r="L36" s="4"/>
      <c r="M36" s="4"/>
      <c r="N36" s="4"/>
      <c r="O36" s="4"/>
      <c r="P36" s="4">
        <v>40000</v>
      </c>
      <c r="Q36" s="4"/>
      <c r="R36" s="4"/>
      <c r="S36" s="4"/>
      <c r="T36" s="4"/>
      <c r="U36" s="4"/>
      <c r="V36" s="4">
        <v>32000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>
        <v>48000</v>
      </c>
      <c r="AI36" s="4">
        <f t="shared" si="1"/>
        <v>161000</v>
      </c>
    </row>
    <row r="37" spans="1:35" x14ac:dyDescent="0.25">
      <c r="A37" s="6">
        <f t="shared" si="0"/>
        <v>0</v>
      </c>
      <c r="B37" s="3">
        <v>29</v>
      </c>
      <c r="C37" s="3" t="s">
        <v>48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1"/>
        <v>0</v>
      </c>
    </row>
    <row r="38" spans="1:35" x14ac:dyDescent="0.25">
      <c r="A38" s="6">
        <f t="shared" si="0"/>
        <v>0</v>
      </c>
      <c r="B38" s="3">
        <v>30</v>
      </c>
      <c r="C38" s="3" t="s">
        <v>49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1"/>
        <v>0</v>
      </c>
    </row>
    <row r="39" spans="1:35" x14ac:dyDescent="0.25">
      <c r="A39" s="6">
        <f t="shared" si="0"/>
        <v>185000</v>
      </c>
      <c r="B39" s="3">
        <v>31</v>
      </c>
      <c r="C39" s="3" t="s">
        <v>42</v>
      </c>
      <c r="D39" s="4"/>
      <c r="E39" s="4">
        <v>95000</v>
      </c>
      <c r="F39" s="4"/>
      <c r="G39" s="4"/>
      <c r="H39" s="4"/>
      <c r="I39" s="4"/>
      <c r="J39" s="4"/>
      <c r="K39" s="4"/>
      <c r="L39" s="4"/>
      <c r="M39" s="4">
        <v>30000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>
        <v>60000</v>
      </c>
      <c r="AI39" s="4">
        <f t="shared" si="1"/>
        <v>185000</v>
      </c>
    </row>
    <row r="40" spans="1:35" x14ac:dyDescent="0.25">
      <c r="A40" s="6">
        <f t="shared" si="0"/>
        <v>50000</v>
      </c>
      <c r="B40" s="3">
        <v>32</v>
      </c>
      <c r="C40" s="3" t="s">
        <v>43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v>15000</v>
      </c>
      <c r="T40" s="4"/>
      <c r="U40" s="4"/>
      <c r="V40" s="4"/>
      <c r="W40" s="4"/>
      <c r="X40" s="4">
        <v>20000</v>
      </c>
      <c r="Y40" s="4"/>
      <c r="Z40" s="4"/>
      <c r="AA40" s="4"/>
      <c r="AB40" s="4"/>
      <c r="AC40" s="4"/>
      <c r="AD40" s="4"/>
      <c r="AE40" s="4"/>
      <c r="AF40" s="4"/>
      <c r="AG40" s="4">
        <v>15000</v>
      </c>
      <c r="AH40" s="4"/>
      <c r="AI40" s="4">
        <f t="shared" si="1"/>
        <v>50000</v>
      </c>
    </row>
    <row r="41" spans="1:35" x14ac:dyDescent="0.25">
      <c r="A41" s="6">
        <f t="shared" si="0"/>
        <v>25000</v>
      </c>
      <c r="B41" s="3">
        <v>33</v>
      </c>
      <c r="C41" s="3" t="s">
        <v>51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>
        <v>25000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1"/>
        <v>25000</v>
      </c>
    </row>
    <row r="42" spans="1:35" x14ac:dyDescent="0.25">
      <c r="A42" s="6">
        <f t="shared" si="0"/>
        <v>330000</v>
      </c>
      <c r="B42" s="3">
        <v>34</v>
      </c>
      <c r="C42" s="9" t="s">
        <v>58</v>
      </c>
      <c r="D42" s="4"/>
      <c r="E42" s="4">
        <v>150000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60000</v>
      </c>
      <c r="AE42" s="4"/>
      <c r="AF42" s="4"/>
      <c r="AG42" s="4"/>
      <c r="AH42" s="4">
        <v>120000</v>
      </c>
      <c r="AI42" s="4">
        <f t="shared" si="1"/>
        <v>330000</v>
      </c>
    </row>
    <row r="43" spans="1:35" x14ac:dyDescent="0.25">
      <c r="A43" s="6">
        <f t="shared" si="0"/>
        <v>0</v>
      </c>
      <c r="B43" s="3">
        <v>35</v>
      </c>
      <c r="C43" s="9" t="s">
        <v>59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1"/>
        <v>0</v>
      </c>
    </row>
    <row r="44" spans="1:35" x14ac:dyDescent="0.25">
      <c r="A44" s="6">
        <f t="shared" si="0"/>
        <v>165000</v>
      </c>
      <c r="B44" s="3">
        <v>36</v>
      </c>
      <c r="C44" s="8" t="s">
        <v>131</v>
      </c>
      <c r="D44" s="4"/>
      <c r="E44" s="4"/>
      <c r="F44" s="4"/>
      <c r="G44" s="4"/>
      <c r="H44" s="4">
        <v>85000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>
        <v>80000</v>
      </c>
      <c r="AI44" s="4">
        <f t="shared" si="1"/>
        <v>165000</v>
      </c>
    </row>
    <row r="45" spans="1:35" x14ac:dyDescent="0.25">
      <c r="A45" s="6">
        <f t="shared" si="0"/>
        <v>98000</v>
      </c>
      <c r="B45" s="3">
        <v>37</v>
      </c>
      <c r="C45" s="3" t="s">
        <v>124</v>
      </c>
      <c r="D45" s="4"/>
      <c r="E45" s="4"/>
      <c r="F45" s="4"/>
      <c r="G45" s="4"/>
      <c r="H45" s="4"/>
      <c r="I45" s="4">
        <v>10000</v>
      </c>
      <c r="J45" s="4"/>
      <c r="K45" s="4"/>
      <c r="L45" s="4"/>
      <c r="M45" s="4"/>
      <c r="N45" s="4"/>
      <c r="O45" s="4"/>
      <c r="P45" s="4"/>
      <c r="Q45" s="4">
        <v>28000</v>
      </c>
      <c r="R45" s="4"/>
      <c r="S45" s="4"/>
      <c r="T45" s="4"/>
      <c r="U45" s="4"/>
      <c r="V45" s="4">
        <v>10000</v>
      </c>
      <c r="W45" s="4"/>
      <c r="X45" s="4"/>
      <c r="Y45" s="4"/>
      <c r="Z45" s="4"/>
      <c r="AA45" s="4"/>
      <c r="AB45" s="4"/>
      <c r="AC45" s="4"/>
      <c r="AD45" s="4">
        <v>50000</v>
      </c>
      <c r="AE45" s="4"/>
      <c r="AF45" s="4"/>
      <c r="AG45" s="4"/>
      <c r="AH45" s="4"/>
      <c r="AI45" s="4">
        <f t="shared" si="1"/>
        <v>98000</v>
      </c>
    </row>
    <row r="46" spans="1:35" x14ac:dyDescent="0.25">
      <c r="A46" s="6">
        <f t="shared" si="0"/>
        <v>65000</v>
      </c>
      <c r="B46" s="3">
        <v>38</v>
      </c>
      <c r="C46" s="3" t="s">
        <v>52</v>
      </c>
      <c r="D46" s="4"/>
      <c r="E46" s="4">
        <v>30000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>
        <v>35000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1"/>
        <v>65000</v>
      </c>
    </row>
    <row r="47" spans="1:35" x14ac:dyDescent="0.25">
      <c r="A47" s="6">
        <f t="shared" si="0"/>
        <v>20000</v>
      </c>
      <c r="B47" s="3">
        <v>39</v>
      </c>
      <c r="C47" s="3" t="s">
        <v>53</v>
      </c>
      <c r="D47" s="4"/>
      <c r="E47" s="4"/>
      <c r="F47" s="4"/>
      <c r="G47" s="4"/>
      <c r="H47" s="4"/>
      <c r="I47" s="4"/>
      <c r="J47" s="4"/>
      <c r="K47" s="4">
        <v>20000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1"/>
        <v>20000</v>
      </c>
    </row>
    <row r="48" spans="1:35" x14ac:dyDescent="0.25">
      <c r="A48" s="6">
        <f t="shared" si="0"/>
        <v>30000</v>
      </c>
      <c r="B48" s="3">
        <v>40</v>
      </c>
      <c r="C48" s="8" t="s">
        <v>57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>
        <v>30000</v>
      </c>
      <c r="AG48" s="4"/>
      <c r="AH48" s="4"/>
      <c r="AI48" s="4">
        <f t="shared" si="1"/>
        <v>30000</v>
      </c>
    </row>
    <row r="49" spans="1:35" x14ac:dyDescent="0.25">
      <c r="A49" s="6">
        <f t="shared" si="0"/>
        <v>345000</v>
      </c>
      <c r="B49" s="3">
        <v>41</v>
      </c>
      <c r="C49" s="3" t="s">
        <v>102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345000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f t="shared" si="1"/>
        <v>345000</v>
      </c>
    </row>
    <row r="50" spans="1:35" x14ac:dyDescent="0.25">
      <c r="A50" s="6">
        <f t="shared" si="0"/>
        <v>350000</v>
      </c>
      <c r="B50" s="3">
        <v>42</v>
      </c>
      <c r="C50" s="3" t="s">
        <v>103</v>
      </c>
      <c r="D50" s="4"/>
      <c r="E50" s="4"/>
      <c r="F50" s="4"/>
      <c r="G50" s="4"/>
      <c r="H50" s="4"/>
      <c r="I50" s="4"/>
      <c r="J50" s="4"/>
      <c r="K50" s="4"/>
      <c r="L50" s="4"/>
      <c r="M50" s="4">
        <v>350000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f t="shared" si="1"/>
        <v>350000</v>
      </c>
    </row>
    <row r="51" spans="1:35" x14ac:dyDescent="0.25">
      <c r="A51" s="6">
        <f t="shared" si="0"/>
        <v>0</v>
      </c>
      <c r="B51" s="3">
        <v>43</v>
      </c>
      <c r="C51" s="3" t="s">
        <v>76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>
        <f t="shared" si="1"/>
        <v>0</v>
      </c>
    </row>
    <row r="52" spans="1:35" x14ac:dyDescent="0.25">
      <c r="A52" s="6">
        <f t="shared" si="0"/>
        <v>0</v>
      </c>
      <c r="B52" s="3">
        <v>44</v>
      </c>
      <c r="C52" s="3" t="s">
        <v>77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>
        <f t="shared" si="1"/>
        <v>0</v>
      </c>
    </row>
    <row r="53" spans="1:35" x14ac:dyDescent="0.25">
      <c r="A53" s="6">
        <f t="shared" si="0"/>
        <v>0</v>
      </c>
      <c r="B53" s="3">
        <v>45</v>
      </c>
      <c r="C53" s="3" t="s">
        <v>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f t="shared" si="1"/>
        <v>0</v>
      </c>
    </row>
    <row r="54" spans="1:35" x14ac:dyDescent="0.25">
      <c r="A54" s="6">
        <f t="shared" si="0"/>
        <v>0</v>
      </c>
      <c r="B54" s="3">
        <v>46</v>
      </c>
      <c r="C54" s="3" t="s">
        <v>55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f t="shared" si="1"/>
        <v>0</v>
      </c>
    </row>
    <row r="55" spans="1:35" x14ac:dyDescent="0.25">
      <c r="A55" s="6">
        <f t="shared" si="0"/>
        <v>0</v>
      </c>
      <c r="B55" s="3">
        <v>47</v>
      </c>
      <c r="C55" s="3" t="s">
        <v>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 t="shared" si="1"/>
        <v>0</v>
      </c>
    </row>
    <row r="56" spans="1:35" x14ac:dyDescent="0.25">
      <c r="A56" s="6">
        <f t="shared" si="0"/>
        <v>0</v>
      </c>
      <c r="B56" s="3">
        <v>48</v>
      </c>
      <c r="C56" s="3" t="s">
        <v>69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>
        <f t="shared" si="1"/>
        <v>0</v>
      </c>
    </row>
    <row r="57" spans="1:35" x14ac:dyDescent="0.25">
      <c r="A57" s="6">
        <f t="shared" si="0"/>
        <v>0</v>
      </c>
      <c r="B57" s="3">
        <v>49</v>
      </c>
      <c r="C57" s="3" t="s">
        <v>78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>
        <f t="shared" si="1"/>
        <v>0</v>
      </c>
    </row>
    <row r="58" spans="1:35" x14ac:dyDescent="0.25">
      <c r="A58" s="6">
        <f t="shared" si="0"/>
        <v>0</v>
      </c>
      <c r="B58" s="3">
        <v>50</v>
      </c>
      <c r="C58" s="3" t="s">
        <v>79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f t="shared" si="1"/>
        <v>0</v>
      </c>
    </row>
    <row r="59" spans="1:35" x14ac:dyDescent="0.25">
      <c r="A59" s="6">
        <f>AI59</f>
        <v>1020000</v>
      </c>
      <c r="B59" s="3"/>
      <c r="C59" s="3" t="s">
        <v>105</v>
      </c>
      <c r="D59" s="4"/>
      <c r="E59" s="4"/>
      <c r="F59" s="4"/>
      <c r="G59" s="4">
        <v>900000</v>
      </c>
      <c r="H59" s="4"/>
      <c r="I59" s="4"/>
      <c r="J59" s="4"/>
      <c r="K59" s="4"/>
      <c r="L59" s="4"/>
      <c r="M59" s="4"/>
      <c r="N59" s="4"/>
      <c r="O59" s="4"/>
      <c r="P59" s="4"/>
      <c r="Q59" s="4">
        <v>120000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>
        <f>SUM(D59:AH59)</f>
        <v>1020000</v>
      </c>
    </row>
    <row r="60" spans="1:35" x14ac:dyDescent="0.25">
      <c r="A60" s="6">
        <f t="shared" si="0"/>
        <v>0</v>
      </c>
      <c r="B60" s="3">
        <v>51</v>
      </c>
      <c r="C60" s="3" t="s">
        <v>80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>
        <f t="shared" si="1"/>
        <v>0</v>
      </c>
    </row>
    <row r="61" spans="1:35" x14ac:dyDescent="0.25">
      <c r="A61" s="6">
        <f t="shared" si="0"/>
        <v>0</v>
      </c>
      <c r="B61" s="3">
        <v>52</v>
      </c>
      <c r="C61" s="3" t="s">
        <v>81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>
        <f t="shared" si="1"/>
        <v>0</v>
      </c>
    </row>
    <row r="62" spans="1:35" x14ac:dyDescent="0.25">
      <c r="A62" s="6">
        <f t="shared" si="0"/>
        <v>0</v>
      </c>
      <c r="B62" s="3">
        <v>53</v>
      </c>
      <c r="C62" s="3" t="s">
        <v>82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f t="shared" si="1"/>
        <v>0</v>
      </c>
    </row>
    <row r="63" spans="1:35" x14ac:dyDescent="0.25">
      <c r="A63" s="6">
        <f>AI63</f>
        <v>0</v>
      </c>
      <c r="B63" s="3">
        <v>69</v>
      </c>
      <c r="C63" s="3" t="s">
        <v>97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>
        <f>SUM(D63:AH63)</f>
        <v>0</v>
      </c>
    </row>
    <row r="64" spans="1:35" x14ac:dyDescent="0.25">
      <c r="A64" s="6">
        <f t="shared" si="0"/>
        <v>0</v>
      </c>
      <c r="B64" s="3">
        <v>54</v>
      </c>
      <c r="C64" s="3" t="s">
        <v>83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>
        <f t="shared" si="1"/>
        <v>0</v>
      </c>
    </row>
    <row r="65" spans="1:35" x14ac:dyDescent="0.25">
      <c r="A65" s="6">
        <f t="shared" si="0"/>
        <v>100000</v>
      </c>
      <c r="B65" s="3">
        <v>55</v>
      </c>
      <c r="C65" s="3" t="s">
        <v>84</v>
      </c>
      <c r="D65" s="4"/>
      <c r="E65" s="4"/>
      <c r="G65" s="4"/>
      <c r="H65" s="4"/>
      <c r="I65" s="4">
        <v>20000</v>
      </c>
      <c r="J65" s="4"/>
      <c r="K65" s="4"/>
      <c r="L65" s="4"/>
      <c r="M65" s="4"/>
      <c r="N65" s="4">
        <v>20000</v>
      </c>
      <c r="O65" s="4"/>
      <c r="P65" s="4"/>
      <c r="Q65" s="4"/>
      <c r="R65" s="4"/>
      <c r="S65" s="4"/>
      <c r="T65" s="4"/>
      <c r="U65" s="4">
        <v>60000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>
        <f t="shared" si="1"/>
        <v>100000</v>
      </c>
    </row>
    <row r="66" spans="1:35" x14ac:dyDescent="0.25">
      <c r="A66" s="6">
        <f>AI66</f>
        <v>0</v>
      </c>
      <c r="B66" s="3"/>
      <c r="C66" s="3" t="s">
        <v>108</v>
      </c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f>SUM(D66:AH66)</f>
        <v>0</v>
      </c>
    </row>
    <row r="67" spans="1:35" x14ac:dyDescent="0.25">
      <c r="A67" s="6">
        <f t="shared" si="0"/>
        <v>1200000</v>
      </c>
      <c r="B67" s="3">
        <v>56</v>
      </c>
      <c r="C67" s="3" t="s">
        <v>85</v>
      </c>
      <c r="D67" s="4"/>
      <c r="E67" s="4"/>
      <c r="F67" s="4">
        <v>300000</v>
      </c>
      <c r="G67" s="4"/>
      <c r="H67" s="4"/>
      <c r="I67" s="4"/>
      <c r="J67" s="4"/>
      <c r="K67" s="4">
        <v>500000</v>
      </c>
      <c r="L67" s="4"/>
      <c r="M67" s="4"/>
      <c r="N67" s="4"/>
      <c r="O67" s="4"/>
      <c r="P67" s="4"/>
      <c r="Q67" s="4"/>
      <c r="R67" s="4"/>
      <c r="S67" s="4">
        <v>400000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>
        <f t="shared" si="1"/>
        <v>1200000</v>
      </c>
    </row>
    <row r="68" spans="1:35" x14ac:dyDescent="0.25">
      <c r="A68" s="6">
        <f t="shared" si="0"/>
        <v>90000</v>
      </c>
      <c r="B68" s="3">
        <v>57</v>
      </c>
      <c r="C68" s="3" t="s">
        <v>86</v>
      </c>
      <c r="D68" s="4"/>
      <c r="E68" s="4"/>
      <c r="F68" s="4"/>
      <c r="G68" s="4"/>
      <c r="H68" s="4"/>
      <c r="I68" s="4"/>
      <c r="J68" s="4"/>
      <c r="K68" s="4">
        <v>90000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>
        <f t="shared" si="1"/>
        <v>90000</v>
      </c>
    </row>
    <row r="69" spans="1:35" x14ac:dyDescent="0.25">
      <c r="A69" s="6">
        <f t="shared" si="0"/>
        <v>100000</v>
      </c>
      <c r="B69" s="3">
        <v>58</v>
      </c>
      <c r="C69" s="3" t="s">
        <v>87</v>
      </c>
      <c r="D69" s="4"/>
      <c r="E69" s="4"/>
      <c r="F69" s="4"/>
      <c r="G69" s="4"/>
      <c r="H69" s="4"/>
      <c r="I69" s="4"/>
      <c r="J69" s="4"/>
      <c r="K69" s="4">
        <v>100000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>
        <f t="shared" si="1"/>
        <v>100000</v>
      </c>
    </row>
    <row r="70" spans="1:35" x14ac:dyDescent="0.25">
      <c r="A70" s="6">
        <f t="shared" si="0"/>
        <v>0</v>
      </c>
      <c r="B70" s="3">
        <v>59</v>
      </c>
      <c r="C70" s="3" t="s">
        <v>88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>
        <f t="shared" si="1"/>
        <v>0</v>
      </c>
    </row>
    <row r="71" spans="1:35" x14ac:dyDescent="0.25">
      <c r="A71" s="6">
        <f t="shared" si="0"/>
        <v>33000</v>
      </c>
      <c r="B71" s="3">
        <v>60</v>
      </c>
      <c r="C71" s="3" t="s">
        <v>89</v>
      </c>
      <c r="D71" s="4"/>
      <c r="E71" s="4"/>
      <c r="F71" s="4"/>
      <c r="G71" s="4"/>
      <c r="H71" s="4"/>
      <c r="I71" s="4"/>
      <c r="J71" s="4"/>
      <c r="K71" s="4">
        <v>7000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>
        <v>9000</v>
      </c>
      <c r="AD71" s="4"/>
      <c r="AE71" s="4"/>
      <c r="AF71" s="4">
        <v>17000</v>
      </c>
      <c r="AG71" s="4"/>
      <c r="AH71" s="4"/>
      <c r="AI71" s="4">
        <f t="shared" si="1"/>
        <v>33000</v>
      </c>
    </row>
    <row r="72" spans="1:35" x14ac:dyDescent="0.25">
      <c r="A72" s="6">
        <f t="shared" si="0"/>
        <v>0</v>
      </c>
      <c r="B72" s="3">
        <v>61</v>
      </c>
      <c r="C72" s="3" t="s">
        <v>90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>
        <f t="shared" si="1"/>
        <v>0</v>
      </c>
    </row>
    <row r="73" spans="1:35" x14ac:dyDescent="0.25">
      <c r="A73" s="6">
        <f t="shared" si="0"/>
        <v>720000</v>
      </c>
      <c r="B73" s="3">
        <v>62</v>
      </c>
      <c r="C73" s="3" t="s">
        <v>91</v>
      </c>
      <c r="D73" s="4">
        <v>200000</v>
      </c>
      <c r="E73" s="4">
        <v>100000</v>
      </c>
      <c r="F73" s="4"/>
      <c r="G73" s="4"/>
      <c r="H73" s="4"/>
      <c r="I73" s="4"/>
      <c r="J73" s="4"/>
      <c r="K73" s="4">
        <v>220000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200000</v>
      </c>
      <c r="AE73" s="4"/>
      <c r="AF73" s="4"/>
      <c r="AG73" s="4"/>
      <c r="AH73" s="4"/>
      <c r="AI73" s="4">
        <f t="shared" si="1"/>
        <v>720000</v>
      </c>
    </row>
    <row r="74" spans="1:35" x14ac:dyDescent="0.25">
      <c r="A74" s="6">
        <f t="shared" si="0"/>
        <v>300000</v>
      </c>
      <c r="B74" s="3">
        <v>63</v>
      </c>
      <c r="C74" s="3" t="s">
        <v>129</v>
      </c>
      <c r="D74" s="4">
        <v>200000</v>
      </c>
      <c r="E74" s="4"/>
      <c r="F74" s="4">
        <v>100000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>
        <f t="shared" si="1"/>
        <v>300000</v>
      </c>
    </row>
    <row r="75" spans="1:35" x14ac:dyDescent="0.25">
      <c r="A75" s="6">
        <f t="shared" si="0"/>
        <v>200000</v>
      </c>
      <c r="B75" s="3"/>
      <c r="C75" s="3" t="s">
        <v>110</v>
      </c>
      <c r="D75" s="4"/>
      <c r="E75" s="4"/>
      <c r="F75" s="4">
        <v>200000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>
        <f t="shared" si="1"/>
        <v>200000</v>
      </c>
    </row>
    <row r="76" spans="1:35" x14ac:dyDescent="0.25">
      <c r="A76" s="6">
        <f t="shared" si="0"/>
        <v>0</v>
      </c>
      <c r="B76" s="3">
        <v>64</v>
      </c>
      <c r="C76" s="3" t="s">
        <v>92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>
        <f t="shared" si="1"/>
        <v>0</v>
      </c>
    </row>
    <row r="77" spans="1:35" x14ac:dyDescent="0.25">
      <c r="A77" s="6">
        <f t="shared" si="0"/>
        <v>0</v>
      </c>
      <c r="B77" s="3">
        <v>65</v>
      </c>
      <c r="C77" s="3" t="s">
        <v>93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>
        <f t="shared" si="1"/>
        <v>0</v>
      </c>
    </row>
    <row r="78" spans="1:35" x14ac:dyDescent="0.25">
      <c r="A78" s="6">
        <f t="shared" si="0"/>
        <v>0</v>
      </c>
      <c r="B78" s="3">
        <v>66</v>
      </c>
      <c r="C78" s="3" t="s">
        <v>94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f t="shared" si="1"/>
        <v>0</v>
      </c>
    </row>
    <row r="79" spans="1:35" x14ac:dyDescent="0.25">
      <c r="A79" s="6">
        <f t="shared" si="0"/>
        <v>0</v>
      </c>
      <c r="B79" s="3">
        <v>67</v>
      </c>
      <c r="C79" s="3" t="s">
        <v>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>
        <f t="shared" si="1"/>
        <v>0</v>
      </c>
    </row>
    <row r="80" spans="1:35" x14ac:dyDescent="0.25">
      <c r="A80" s="6">
        <f t="shared" si="0"/>
        <v>0</v>
      </c>
      <c r="B80" s="3">
        <v>68</v>
      </c>
      <c r="C80" s="3" t="s">
        <v>96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>
        <f t="shared" si="1"/>
        <v>0</v>
      </c>
    </row>
    <row r="81" spans="1:35" x14ac:dyDescent="0.25">
      <c r="A81" s="6">
        <f t="shared" si="0"/>
        <v>0</v>
      </c>
      <c r="B81" s="3">
        <v>72</v>
      </c>
      <c r="C81" s="3" t="s">
        <v>98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f t="shared" si="1"/>
        <v>0</v>
      </c>
    </row>
    <row r="82" spans="1:35" x14ac:dyDescent="0.25">
      <c r="A82" s="6">
        <f t="shared" si="0"/>
        <v>0</v>
      </c>
      <c r="B82" s="3">
        <v>73</v>
      </c>
      <c r="C82" s="3" t="s">
        <v>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>
        <f t="shared" si="1"/>
        <v>0</v>
      </c>
    </row>
    <row r="83" spans="1:35" x14ac:dyDescent="0.25">
      <c r="A83" s="6">
        <f t="shared" si="0"/>
        <v>0</v>
      </c>
      <c r="B83" s="3">
        <v>75</v>
      </c>
      <c r="C83" s="3" t="s">
        <v>101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>
        <f t="shared" si="1"/>
        <v>0</v>
      </c>
    </row>
    <row r="84" spans="1:35" x14ac:dyDescent="0.25">
      <c r="A84" s="6">
        <f>AI84</f>
        <v>0</v>
      </c>
      <c r="B84" s="3">
        <v>74</v>
      </c>
      <c r="C84" s="3" t="s">
        <v>100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>
        <f>SUM(D84:AH84)</f>
        <v>0</v>
      </c>
    </row>
    <row r="85" spans="1:35" x14ac:dyDescent="0.25">
      <c r="A85" s="6">
        <f t="shared" si="0"/>
        <v>0</v>
      </c>
      <c r="B85" s="3"/>
      <c r="C85" s="3" t="s">
        <v>104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>
        <f t="shared" si="1"/>
        <v>0</v>
      </c>
    </row>
    <row r="86" spans="1:35" x14ac:dyDescent="0.25">
      <c r="A86" s="6">
        <f t="shared" si="0"/>
        <v>0</v>
      </c>
      <c r="B86" s="3"/>
      <c r="C86" s="3" t="s">
        <v>122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>
        <f t="shared" si="1"/>
        <v>0</v>
      </c>
    </row>
    <row r="87" spans="1:35" x14ac:dyDescent="0.25">
      <c r="A87" s="6">
        <f t="shared" si="0"/>
        <v>0</v>
      </c>
      <c r="B87" s="3"/>
      <c r="C87" s="3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>
        <f t="shared" si="1"/>
        <v>0</v>
      </c>
    </row>
    <row r="88" spans="1:35" x14ac:dyDescent="0.25">
      <c r="A88" s="6">
        <f t="shared" si="0"/>
        <v>0</v>
      </c>
      <c r="B88" s="3"/>
      <c r="C88" s="3" t="s">
        <v>126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>
        <f t="shared" si="1"/>
        <v>0</v>
      </c>
    </row>
    <row r="89" spans="1:35" x14ac:dyDescent="0.25">
      <c r="A89" s="6">
        <f t="shared" si="0"/>
        <v>0</v>
      </c>
      <c r="B89" s="3"/>
      <c r="C89" s="3" t="s">
        <v>127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>
        <f t="shared" si="1"/>
        <v>0</v>
      </c>
    </row>
    <row r="90" spans="1:35" x14ac:dyDescent="0.25">
      <c r="A90" s="6">
        <f t="shared" si="0"/>
        <v>0</v>
      </c>
      <c r="B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f t="shared" si="1"/>
        <v>0</v>
      </c>
    </row>
    <row r="91" spans="1:35" x14ac:dyDescent="0.25">
      <c r="A91" s="13">
        <f>SUM(A5:A90)</f>
        <v>13767279</v>
      </c>
      <c r="B91" s="15" t="s">
        <v>34</v>
      </c>
      <c r="C91" s="16"/>
      <c r="D91" s="5">
        <f t="shared" ref="D91:AH91" si="2">SUM(D5:D90)</f>
        <v>400000</v>
      </c>
      <c r="E91" s="5">
        <f t="shared" si="2"/>
        <v>575000</v>
      </c>
      <c r="F91" s="5">
        <f t="shared" si="2"/>
        <v>1713849</v>
      </c>
      <c r="G91" s="5">
        <f t="shared" si="2"/>
        <v>1379581</v>
      </c>
      <c r="H91" s="5">
        <f t="shared" si="2"/>
        <v>268000</v>
      </c>
      <c r="I91" s="5">
        <f t="shared" si="2"/>
        <v>50000</v>
      </c>
      <c r="J91" s="5">
        <f t="shared" si="2"/>
        <v>0</v>
      </c>
      <c r="K91" s="5">
        <f t="shared" si="2"/>
        <v>2697406</v>
      </c>
      <c r="L91" s="5">
        <f t="shared" si="2"/>
        <v>567000</v>
      </c>
      <c r="M91" s="5">
        <f t="shared" si="2"/>
        <v>445000</v>
      </c>
      <c r="N91" s="5">
        <f t="shared" si="2"/>
        <v>200000</v>
      </c>
      <c r="O91" s="5">
        <f t="shared" si="2"/>
        <v>1469443</v>
      </c>
      <c r="P91" s="5">
        <f t="shared" si="2"/>
        <v>268000</v>
      </c>
      <c r="Q91" s="5">
        <f t="shared" si="2"/>
        <v>238000</v>
      </c>
      <c r="R91" s="5">
        <f t="shared" si="2"/>
        <v>0</v>
      </c>
      <c r="S91" s="5">
        <f t="shared" si="2"/>
        <v>807000</v>
      </c>
      <c r="T91" s="5">
        <f t="shared" si="2"/>
        <v>0</v>
      </c>
      <c r="U91" s="5">
        <f t="shared" si="2"/>
        <v>88000</v>
      </c>
      <c r="V91" s="5">
        <f t="shared" si="2"/>
        <v>257000</v>
      </c>
      <c r="W91" s="5">
        <f t="shared" si="2"/>
        <v>0</v>
      </c>
      <c r="X91" s="5">
        <f t="shared" si="2"/>
        <v>49000</v>
      </c>
      <c r="Y91" s="5">
        <f t="shared" si="2"/>
        <v>0</v>
      </c>
      <c r="Z91" s="5">
        <f t="shared" si="2"/>
        <v>0</v>
      </c>
      <c r="AA91" s="5">
        <f t="shared" si="2"/>
        <v>0</v>
      </c>
      <c r="AB91" s="5">
        <f t="shared" si="2"/>
        <v>0</v>
      </c>
      <c r="AC91" s="5">
        <f t="shared" si="2"/>
        <v>455000</v>
      </c>
      <c r="AD91" s="5">
        <f t="shared" si="2"/>
        <v>415000</v>
      </c>
      <c r="AE91" s="5">
        <f t="shared" si="2"/>
        <v>0</v>
      </c>
      <c r="AF91" s="5">
        <f t="shared" si="2"/>
        <v>47000</v>
      </c>
      <c r="AG91" s="5">
        <f t="shared" si="2"/>
        <v>692000</v>
      </c>
      <c r="AH91" s="5">
        <f t="shared" si="2"/>
        <v>686000</v>
      </c>
      <c r="AI91" s="5">
        <f t="shared" si="1"/>
        <v>13767279</v>
      </c>
    </row>
    <row r="92" spans="1:35" x14ac:dyDescent="0.25">
      <c r="A92" s="12"/>
    </row>
    <row r="93" spans="1:35" x14ac:dyDescent="0.25">
      <c r="A93" s="12"/>
    </row>
    <row r="94" spans="1:35" x14ac:dyDescent="0.25">
      <c r="A94" s="12" t="s">
        <v>114</v>
      </c>
      <c r="C94" s="11">
        <f>SUM(A5:A7)+SUM(A16:A48)+SUM(A53:A56)</f>
        <v>8664279</v>
      </c>
    </row>
    <row r="95" spans="1:35" x14ac:dyDescent="0.25">
      <c r="A95" s="12" t="s">
        <v>115</v>
      </c>
      <c r="C95" s="11">
        <f>SUM(A8:A12)</f>
        <v>150000</v>
      </c>
    </row>
    <row r="96" spans="1:35" x14ac:dyDescent="0.25">
      <c r="A96" s="12" t="s">
        <v>66</v>
      </c>
      <c r="C96" s="11">
        <f>SUM(A13:A15)</f>
        <v>495000</v>
      </c>
    </row>
    <row r="97" spans="1:3" x14ac:dyDescent="0.25">
      <c r="A97" s="12" t="s">
        <v>102</v>
      </c>
      <c r="C97" s="11">
        <f>A49</f>
        <v>345000</v>
      </c>
    </row>
    <row r="98" spans="1:3" x14ac:dyDescent="0.25">
      <c r="A98" s="12" t="s">
        <v>103</v>
      </c>
      <c r="C98" s="11">
        <f>A50</f>
        <v>350000</v>
      </c>
    </row>
    <row r="99" spans="1:3" x14ac:dyDescent="0.25">
      <c r="A99" s="12" t="s">
        <v>76</v>
      </c>
      <c r="C99" s="11">
        <f>A51</f>
        <v>0</v>
      </c>
    </row>
    <row r="100" spans="1:3" x14ac:dyDescent="0.25">
      <c r="A100" s="12" t="s">
        <v>77</v>
      </c>
      <c r="C100" s="11">
        <f>A52</f>
        <v>0</v>
      </c>
    </row>
    <row r="101" spans="1:3" x14ac:dyDescent="0.25">
      <c r="A101" s="12" t="s">
        <v>116</v>
      </c>
      <c r="C101" s="11">
        <f>SUM(A57:A58)</f>
        <v>0</v>
      </c>
    </row>
    <row r="102" spans="1:3" x14ac:dyDescent="0.25">
      <c r="A102" s="12" t="s">
        <v>97</v>
      </c>
      <c r="C102" s="11">
        <f>SUM(A59:A66)</f>
        <v>1120000</v>
      </c>
    </row>
    <row r="103" spans="1:3" x14ac:dyDescent="0.25">
      <c r="A103" s="12" t="s">
        <v>117</v>
      </c>
      <c r="C103" s="11">
        <f>SUM(A67:A68)</f>
        <v>1290000</v>
      </c>
    </row>
    <row r="104" spans="1:3" x14ac:dyDescent="0.25">
      <c r="A104" s="12" t="s">
        <v>118</v>
      </c>
      <c r="C104" s="11">
        <f>A72</f>
        <v>0</v>
      </c>
    </row>
    <row r="105" spans="1:3" x14ac:dyDescent="0.25">
      <c r="A105" s="12" t="s">
        <v>119</v>
      </c>
      <c r="C105" s="11">
        <f>SUM(A69:A70)</f>
        <v>100000</v>
      </c>
    </row>
    <row r="106" spans="1:3" x14ac:dyDescent="0.25">
      <c r="A106" s="12" t="s">
        <v>120</v>
      </c>
      <c r="C106" s="11">
        <f>A71</f>
        <v>33000</v>
      </c>
    </row>
    <row r="107" spans="1:3" x14ac:dyDescent="0.25">
      <c r="A107" s="12" t="s">
        <v>121</v>
      </c>
      <c r="C107" s="11">
        <f>SUM(A73:A79)</f>
        <v>1220000</v>
      </c>
    </row>
    <row r="108" spans="1:3" x14ac:dyDescent="0.25">
      <c r="A108" s="12" t="s">
        <v>96</v>
      </c>
      <c r="C108" s="11">
        <f>A80</f>
        <v>0</v>
      </c>
    </row>
    <row r="109" spans="1:3" x14ac:dyDescent="0.25">
      <c r="A109" s="12" t="s">
        <v>132</v>
      </c>
      <c r="C109" s="11">
        <f>SUM(A81:A83)</f>
        <v>0</v>
      </c>
    </row>
    <row r="110" spans="1:3" x14ac:dyDescent="0.25">
      <c r="A110" s="12" t="s">
        <v>100</v>
      </c>
      <c r="C110" s="11">
        <f>A84</f>
        <v>0</v>
      </c>
    </row>
    <row r="111" spans="1:3" x14ac:dyDescent="0.25">
      <c r="A111" s="12" t="s">
        <v>104</v>
      </c>
      <c r="C111" s="11">
        <f>A85</f>
        <v>0</v>
      </c>
    </row>
    <row r="112" spans="1:3" x14ac:dyDescent="0.25">
      <c r="A112" s="12" t="s">
        <v>134</v>
      </c>
      <c r="C112" s="11">
        <f>A86</f>
        <v>0</v>
      </c>
    </row>
    <row r="113" spans="1:3" x14ac:dyDescent="0.25">
      <c r="A113" s="12" t="s">
        <v>133</v>
      </c>
      <c r="C113" s="11">
        <f>SUM(A87:A88)</f>
        <v>0</v>
      </c>
    </row>
    <row r="114" spans="1:3" x14ac:dyDescent="0.25">
      <c r="A114" s="12" t="s">
        <v>127</v>
      </c>
      <c r="C114" s="11">
        <f>A89</f>
        <v>0</v>
      </c>
    </row>
    <row r="115" spans="1:3" x14ac:dyDescent="0.25">
      <c r="A115" s="12" t="s">
        <v>141</v>
      </c>
      <c r="C115" s="11">
        <f>A90</f>
        <v>0</v>
      </c>
    </row>
    <row r="117" spans="1:3" x14ac:dyDescent="0.25">
      <c r="A117" s="12"/>
      <c r="C117" s="14">
        <f>SUM(C94:C116)</f>
        <v>13767279</v>
      </c>
    </row>
    <row r="118" spans="1:3" x14ac:dyDescent="0.25">
      <c r="A118" s="12"/>
      <c r="C118" s="11"/>
    </row>
    <row r="119" spans="1:3" x14ac:dyDescent="0.25">
      <c r="A119" s="12"/>
    </row>
    <row r="120" spans="1:3" x14ac:dyDescent="0.25">
      <c r="A120" s="12"/>
    </row>
    <row r="121" spans="1:3" x14ac:dyDescent="0.25">
      <c r="A121" s="12"/>
    </row>
    <row r="122" spans="1:3" x14ac:dyDescent="0.25">
      <c r="A122" s="12"/>
    </row>
    <row r="123" spans="1:3" x14ac:dyDescent="0.25">
      <c r="A123" s="12"/>
    </row>
    <row r="124" spans="1:3" x14ac:dyDescent="0.25">
      <c r="A124" s="12"/>
    </row>
    <row r="125" spans="1:3" x14ac:dyDescent="0.25">
      <c r="A125" s="12"/>
    </row>
    <row r="126" spans="1:3" x14ac:dyDescent="0.25">
      <c r="A126" s="12"/>
    </row>
    <row r="127" spans="1:3" x14ac:dyDescent="0.25">
      <c r="A127" s="12"/>
    </row>
    <row r="128" spans="1:3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</sheetData>
  <mergeCells count="1">
    <mergeCell ref="B91:C9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abSelected="1" topLeftCell="O1" workbookViewId="0">
      <selection activeCell="G98" sqref="G98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112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816818</v>
      </c>
      <c r="B5" s="3">
        <v>1</v>
      </c>
      <c r="C5" s="3" t="s">
        <v>60</v>
      </c>
      <c r="D5" s="4"/>
      <c r="E5" s="4"/>
      <c r="F5" s="4"/>
      <c r="G5" s="10"/>
      <c r="H5" s="4"/>
      <c r="I5" s="4"/>
      <c r="J5" s="4"/>
      <c r="K5" s="4"/>
      <c r="L5" s="4">
        <v>816818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>SUM(D5:AH5)</f>
        <v>816818</v>
      </c>
    </row>
    <row r="6" spans="1:35" x14ac:dyDescent="0.25">
      <c r="A6" s="6">
        <f t="shared" ref="A6:A90" si="0">AI6</f>
        <v>0</v>
      </c>
      <c r="B6" s="3">
        <v>2</v>
      </c>
      <c r="C6" s="3" t="s">
        <v>61</v>
      </c>
      <c r="D6" s="4"/>
      <c r="E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ref="AI6:AI91" si="1">SUM(D6:AH6)</f>
        <v>0</v>
      </c>
    </row>
    <row r="7" spans="1:35" x14ac:dyDescent="0.25">
      <c r="A7" s="6">
        <f t="shared" si="0"/>
        <v>0</v>
      </c>
      <c r="B7" s="3">
        <v>3</v>
      </c>
      <c r="C7" s="3" t="s">
        <v>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1"/>
        <v>0</v>
      </c>
    </row>
    <row r="8" spans="1:35" x14ac:dyDescent="0.25">
      <c r="A8" s="6">
        <f>AI8</f>
        <v>28000</v>
      </c>
      <c r="B8" s="3">
        <v>4</v>
      </c>
      <c r="C8" s="9" t="s">
        <v>63</v>
      </c>
      <c r="D8" s="4"/>
      <c r="E8" s="4"/>
      <c r="F8" s="4">
        <v>28000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1"/>
        <v>28000</v>
      </c>
    </row>
    <row r="9" spans="1:35" x14ac:dyDescent="0.25">
      <c r="A9" s="6">
        <f t="shared" si="0"/>
        <v>111000</v>
      </c>
      <c r="B9" s="3">
        <v>5</v>
      </c>
      <c r="C9" s="9" t="s">
        <v>64</v>
      </c>
      <c r="D9" s="4"/>
      <c r="E9" s="4"/>
      <c r="F9" s="4"/>
      <c r="G9" s="4"/>
      <c r="H9" s="4"/>
      <c r="I9" s="4">
        <v>38000</v>
      </c>
      <c r="J9" s="4"/>
      <c r="K9" s="4"/>
      <c r="L9" s="4"/>
      <c r="M9" s="4">
        <v>33000</v>
      </c>
      <c r="N9" s="4"/>
      <c r="O9" s="4"/>
      <c r="P9" s="4">
        <v>40000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1"/>
        <v>111000</v>
      </c>
    </row>
    <row r="10" spans="1:35" x14ac:dyDescent="0.25">
      <c r="A10" s="6">
        <f t="shared" si="0"/>
        <v>0</v>
      </c>
      <c r="B10" s="3">
        <v>6</v>
      </c>
      <c r="C10" s="9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1"/>
        <v>0</v>
      </c>
    </row>
    <row r="11" spans="1:35" x14ac:dyDescent="0.25">
      <c r="A11" s="6">
        <f>AI11</f>
        <v>0</v>
      </c>
      <c r="B11" s="3"/>
      <c r="C11" s="3" t="s">
        <v>106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>SUM(D11:AH11)</f>
        <v>0</v>
      </c>
    </row>
    <row r="12" spans="1:35" x14ac:dyDescent="0.25">
      <c r="A12" s="6">
        <f>AI12</f>
        <v>0</v>
      </c>
      <c r="B12" s="3"/>
      <c r="C12" s="3" t="s">
        <v>107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>SUM(D12:AH12)</f>
        <v>0</v>
      </c>
    </row>
    <row r="13" spans="1:35" x14ac:dyDescent="0.25">
      <c r="A13" s="6">
        <f t="shared" si="0"/>
        <v>84000</v>
      </c>
      <c r="B13" s="3">
        <v>7</v>
      </c>
      <c r="C13" s="3" t="s">
        <v>66</v>
      </c>
      <c r="D13" s="4"/>
      <c r="E13" s="4"/>
      <c r="F13" s="4"/>
      <c r="G13" s="4"/>
      <c r="H13" s="4"/>
      <c r="I13" s="4"/>
      <c r="J13" s="4"/>
      <c r="K13" s="4"/>
      <c r="L13" s="4">
        <v>84000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1"/>
        <v>84000</v>
      </c>
    </row>
    <row r="14" spans="1:35" x14ac:dyDescent="0.25">
      <c r="A14" s="6">
        <f t="shared" si="0"/>
        <v>0</v>
      </c>
      <c r="B14" s="3">
        <v>8</v>
      </c>
      <c r="C14" s="3" t="s">
        <v>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1"/>
        <v>0</v>
      </c>
    </row>
    <row r="15" spans="1:35" x14ac:dyDescent="0.25">
      <c r="A15" s="6">
        <f t="shared" si="0"/>
        <v>30000</v>
      </c>
      <c r="B15" s="3">
        <v>9</v>
      </c>
      <c r="C15" s="3" t="s">
        <v>68</v>
      </c>
      <c r="D15" s="4"/>
      <c r="E15" s="4"/>
      <c r="F15" s="4"/>
      <c r="G15" s="4"/>
      <c r="H15" s="4"/>
      <c r="I15" s="4"/>
      <c r="J15" s="4"/>
      <c r="K15" s="4"/>
      <c r="L15" s="4">
        <v>30000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1"/>
        <v>30000</v>
      </c>
    </row>
    <row r="16" spans="1:35" x14ac:dyDescent="0.25">
      <c r="A16" s="6">
        <f t="shared" si="0"/>
        <v>0</v>
      </c>
      <c r="B16" s="3">
        <v>10</v>
      </c>
      <c r="C16" s="3" t="s">
        <v>35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1"/>
        <v>0</v>
      </c>
    </row>
    <row r="17" spans="1:35" x14ac:dyDescent="0.25">
      <c r="A17" s="6">
        <f t="shared" si="0"/>
        <v>0</v>
      </c>
      <c r="B17" s="3">
        <v>11</v>
      </c>
      <c r="C17" s="3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1"/>
        <v>0</v>
      </c>
    </row>
    <row r="18" spans="1:35" x14ac:dyDescent="0.25">
      <c r="A18" s="6">
        <f t="shared" si="0"/>
        <v>0</v>
      </c>
      <c r="B18" s="3">
        <v>12</v>
      </c>
      <c r="C18" s="3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1"/>
        <v>0</v>
      </c>
    </row>
    <row r="19" spans="1:35" x14ac:dyDescent="0.25">
      <c r="A19" s="6">
        <f t="shared" si="0"/>
        <v>0</v>
      </c>
      <c r="B19" s="3">
        <v>13</v>
      </c>
      <c r="C19" s="3" t="s">
        <v>38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1"/>
        <v>0</v>
      </c>
    </row>
    <row r="20" spans="1:35" x14ac:dyDescent="0.25">
      <c r="A20" s="6">
        <f t="shared" si="0"/>
        <v>0</v>
      </c>
      <c r="B20" s="3"/>
      <c r="C20" s="3" t="s">
        <v>128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6">
        <f t="shared" si="0"/>
        <v>0</v>
      </c>
      <c r="B21" s="3">
        <v>14</v>
      </c>
      <c r="C21" s="3" t="s">
        <v>39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1"/>
        <v>0</v>
      </c>
    </row>
    <row r="22" spans="1:35" x14ac:dyDescent="0.25">
      <c r="A22" s="6">
        <f t="shared" si="0"/>
        <v>65000</v>
      </c>
      <c r="B22" s="3">
        <v>15</v>
      </c>
      <c r="C22" s="3" t="s">
        <v>40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65000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1"/>
        <v>65000</v>
      </c>
    </row>
    <row r="23" spans="1:35" x14ac:dyDescent="0.25">
      <c r="A23" s="6">
        <f t="shared" si="0"/>
        <v>110000</v>
      </c>
      <c r="B23" s="3">
        <v>16</v>
      </c>
      <c r="C23" s="3" t="s">
        <v>41</v>
      </c>
      <c r="D23" s="4"/>
      <c r="E23" s="4"/>
      <c r="F23" s="4"/>
      <c r="G23" s="4"/>
      <c r="H23" s="4"/>
      <c r="I23" s="4">
        <v>110000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1"/>
        <v>110000</v>
      </c>
    </row>
    <row r="24" spans="1:35" x14ac:dyDescent="0.25">
      <c r="A24" s="6">
        <f t="shared" si="0"/>
        <v>283000</v>
      </c>
      <c r="B24" s="3">
        <v>17</v>
      </c>
      <c r="C24" s="3" t="s">
        <v>44</v>
      </c>
      <c r="D24" s="4"/>
      <c r="E24" s="4"/>
      <c r="F24" s="4">
        <v>58000</v>
      </c>
      <c r="G24" s="4"/>
      <c r="H24" s="4"/>
      <c r="I24" s="4">
        <v>225000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1"/>
        <v>283000</v>
      </c>
    </row>
    <row r="25" spans="1:35" x14ac:dyDescent="0.25">
      <c r="A25" s="6">
        <f t="shared" si="0"/>
        <v>0</v>
      </c>
      <c r="B25" s="3">
        <v>18</v>
      </c>
      <c r="C25" s="3" t="s">
        <v>45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1"/>
        <v>0</v>
      </c>
    </row>
    <row r="26" spans="1:35" x14ac:dyDescent="0.25">
      <c r="A26" s="6">
        <f t="shared" si="0"/>
        <v>100000</v>
      </c>
      <c r="B26" s="3">
        <v>19</v>
      </c>
      <c r="C26" s="3" t="s">
        <v>46</v>
      </c>
      <c r="D26" s="4"/>
      <c r="E26" s="4"/>
      <c r="F26" s="4"/>
      <c r="G26" s="4">
        <v>100000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1"/>
        <v>100000</v>
      </c>
    </row>
    <row r="27" spans="1:35" x14ac:dyDescent="0.25">
      <c r="A27" s="6">
        <f t="shared" si="0"/>
        <v>0</v>
      </c>
      <c r="B27" s="3">
        <v>20</v>
      </c>
      <c r="C27" s="3" t="s">
        <v>50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1"/>
        <v>0</v>
      </c>
    </row>
    <row r="28" spans="1:35" x14ac:dyDescent="0.25">
      <c r="A28" s="6">
        <f t="shared" si="0"/>
        <v>0</v>
      </c>
      <c r="B28" s="3">
        <v>21</v>
      </c>
      <c r="C28" s="3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1"/>
        <v>0</v>
      </c>
    </row>
    <row r="29" spans="1:35" x14ac:dyDescent="0.25">
      <c r="A29" s="6">
        <f t="shared" si="0"/>
        <v>0</v>
      </c>
      <c r="B29" s="3">
        <v>22</v>
      </c>
      <c r="C29" s="3" t="s">
        <v>123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1"/>
        <v>0</v>
      </c>
    </row>
    <row r="30" spans="1:35" x14ac:dyDescent="0.25">
      <c r="A30" s="6">
        <f t="shared" si="0"/>
        <v>121000</v>
      </c>
      <c r="B30" s="3">
        <v>23</v>
      </c>
      <c r="C30" s="3" t="s">
        <v>70</v>
      </c>
      <c r="D30" s="4"/>
      <c r="E30" s="4">
        <v>28000</v>
      </c>
      <c r="F30" s="4"/>
      <c r="G30" s="4"/>
      <c r="H30" s="4"/>
      <c r="I30" s="4">
        <v>37000</v>
      </c>
      <c r="J30" s="4">
        <v>6000</v>
      </c>
      <c r="K30" s="4"/>
      <c r="L30" s="4"/>
      <c r="M30" s="4">
        <v>20000</v>
      </c>
      <c r="N30" s="4"/>
      <c r="O30" s="4"/>
      <c r="P30" s="4">
        <v>30000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 t="shared" si="1"/>
        <v>121000</v>
      </c>
    </row>
    <row r="31" spans="1:35" x14ac:dyDescent="0.25">
      <c r="A31" s="6">
        <f t="shared" si="0"/>
        <v>82000</v>
      </c>
      <c r="B31" s="3">
        <v>24</v>
      </c>
      <c r="C31" s="3" t="s">
        <v>71</v>
      </c>
      <c r="D31" s="4"/>
      <c r="E31" s="4"/>
      <c r="F31" s="4">
        <v>22000</v>
      </c>
      <c r="G31" s="4"/>
      <c r="H31" s="4"/>
      <c r="I31" s="4">
        <v>40000</v>
      </c>
      <c r="J31" s="4"/>
      <c r="K31" s="4"/>
      <c r="L31" s="4"/>
      <c r="M31" s="4"/>
      <c r="N31" s="4"/>
      <c r="O31" s="4"/>
      <c r="P31" s="4">
        <v>20000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si="1"/>
        <v>82000</v>
      </c>
    </row>
    <row r="32" spans="1:35" x14ac:dyDescent="0.25">
      <c r="A32" s="6">
        <f t="shared" si="0"/>
        <v>25000</v>
      </c>
      <c r="B32" s="3">
        <v>25</v>
      </c>
      <c r="C32" s="3" t="s">
        <v>72</v>
      </c>
      <c r="D32" s="4"/>
      <c r="E32" s="4"/>
      <c r="F32" s="4"/>
      <c r="G32" s="4"/>
      <c r="H32" s="4"/>
      <c r="I32" s="4"/>
      <c r="J32" s="4"/>
      <c r="K32" s="4"/>
      <c r="L32" s="4"/>
      <c r="M32" s="4">
        <v>25000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1"/>
        <v>25000</v>
      </c>
    </row>
    <row r="33" spans="1:35" x14ac:dyDescent="0.25">
      <c r="A33" s="6">
        <f t="shared" si="0"/>
        <v>0</v>
      </c>
      <c r="B33" s="3">
        <v>26</v>
      </c>
      <c r="C33" s="3" t="s">
        <v>73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1"/>
        <v>0</v>
      </c>
    </row>
    <row r="34" spans="1:35" x14ac:dyDescent="0.25">
      <c r="A34" s="6">
        <f t="shared" si="0"/>
        <v>0</v>
      </c>
      <c r="B34" s="3">
        <v>27</v>
      </c>
      <c r="C34" s="9" t="s">
        <v>74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1"/>
        <v>0</v>
      </c>
    </row>
    <row r="35" spans="1:35" x14ac:dyDescent="0.25">
      <c r="A35" s="6">
        <f t="shared" si="0"/>
        <v>0</v>
      </c>
      <c r="B35" s="3">
        <v>28</v>
      </c>
      <c r="C35" s="9" t="s">
        <v>75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1"/>
        <v>0</v>
      </c>
    </row>
    <row r="36" spans="1:35" x14ac:dyDescent="0.25">
      <c r="A36" s="6">
        <f t="shared" si="0"/>
        <v>32000</v>
      </c>
      <c r="B36" s="3"/>
      <c r="C36" s="9" t="s">
        <v>111</v>
      </c>
      <c r="D36" s="4"/>
      <c r="E36" s="4"/>
      <c r="F36" s="4"/>
      <c r="G36" s="4"/>
      <c r="H36" s="4"/>
      <c r="I36" s="4"/>
      <c r="J36" s="4"/>
      <c r="K36" s="4"/>
      <c r="L36" s="4">
        <v>20000</v>
      </c>
      <c r="M36" s="4"/>
      <c r="N36" s="4"/>
      <c r="O36" s="4"/>
      <c r="P36" s="4"/>
      <c r="Q36" s="4"/>
      <c r="R36" s="4"/>
      <c r="S36" s="4">
        <v>12000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1"/>
        <v>32000</v>
      </c>
    </row>
    <row r="37" spans="1:35" x14ac:dyDescent="0.25">
      <c r="A37" s="6">
        <f t="shared" si="0"/>
        <v>0</v>
      </c>
      <c r="B37" s="3">
        <v>29</v>
      </c>
      <c r="C37" s="3" t="s">
        <v>48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1"/>
        <v>0</v>
      </c>
    </row>
    <row r="38" spans="1:35" x14ac:dyDescent="0.25">
      <c r="A38" s="6">
        <f t="shared" si="0"/>
        <v>0</v>
      </c>
      <c r="B38" s="3">
        <v>30</v>
      </c>
      <c r="C38" s="3" t="s">
        <v>49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1"/>
        <v>0</v>
      </c>
    </row>
    <row r="39" spans="1:35" x14ac:dyDescent="0.25">
      <c r="A39" s="6">
        <f t="shared" si="0"/>
        <v>40000</v>
      </c>
      <c r="B39" s="3">
        <v>31</v>
      </c>
      <c r="C39" s="3" t="s">
        <v>42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v>40000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1"/>
        <v>40000</v>
      </c>
    </row>
    <row r="40" spans="1:35" x14ac:dyDescent="0.25">
      <c r="A40" s="6">
        <f t="shared" si="0"/>
        <v>0</v>
      </c>
      <c r="B40" s="3">
        <v>32</v>
      </c>
      <c r="C40" s="3" t="s">
        <v>43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1"/>
        <v>0</v>
      </c>
    </row>
    <row r="41" spans="1:35" x14ac:dyDescent="0.25">
      <c r="A41" s="6">
        <f t="shared" si="0"/>
        <v>85000</v>
      </c>
      <c r="B41" s="3">
        <v>33</v>
      </c>
      <c r="C41" s="3" t="s">
        <v>51</v>
      </c>
      <c r="D41" s="4"/>
      <c r="E41" s="4"/>
      <c r="F41" s="4">
        <v>25000</v>
      </c>
      <c r="G41" s="4"/>
      <c r="H41" s="4"/>
      <c r="I41" s="4">
        <v>25000</v>
      </c>
      <c r="J41" s="4"/>
      <c r="K41" s="4"/>
      <c r="L41" s="4"/>
      <c r="M41" s="4"/>
      <c r="N41" s="4"/>
      <c r="O41" s="4"/>
      <c r="P41" s="4">
        <v>35000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1"/>
        <v>85000</v>
      </c>
    </row>
    <row r="42" spans="1:35" x14ac:dyDescent="0.25">
      <c r="A42" s="6">
        <f t="shared" si="0"/>
        <v>100000</v>
      </c>
      <c r="B42" s="3">
        <v>34</v>
      </c>
      <c r="C42" s="9" t="s">
        <v>58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>
        <v>100000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1"/>
        <v>100000</v>
      </c>
    </row>
    <row r="43" spans="1:35" x14ac:dyDescent="0.25">
      <c r="A43" s="6">
        <f t="shared" si="0"/>
        <v>0</v>
      </c>
      <c r="B43" s="3">
        <v>35</v>
      </c>
      <c r="C43" s="9" t="s">
        <v>59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1"/>
        <v>0</v>
      </c>
    </row>
    <row r="44" spans="1:35" x14ac:dyDescent="0.25">
      <c r="A44" s="6">
        <f t="shared" si="0"/>
        <v>0</v>
      </c>
      <c r="B44" s="3">
        <v>36</v>
      </c>
      <c r="C44" s="8" t="s">
        <v>130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1"/>
        <v>0</v>
      </c>
    </row>
    <row r="45" spans="1:35" x14ac:dyDescent="0.25">
      <c r="A45" s="6">
        <f t="shared" si="0"/>
        <v>0</v>
      </c>
      <c r="B45" s="3">
        <v>37</v>
      </c>
      <c r="C45" s="3" t="s">
        <v>124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1"/>
        <v>0</v>
      </c>
    </row>
    <row r="46" spans="1:35" x14ac:dyDescent="0.25">
      <c r="A46" s="6">
        <f t="shared" si="0"/>
        <v>35000</v>
      </c>
      <c r="B46" s="3">
        <v>38</v>
      </c>
      <c r="C46" s="3" t="s">
        <v>52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>
        <v>35000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1"/>
        <v>35000</v>
      </c>
    </row>
    <row r="47" spans="1:35" x14ac:dyDescent="0.25">
      <c r="A47" s="6">
        <f t="shared" si="0"/>
        <v>12000</v>
      </c>
      <c r="B47" s="3">
        <v>39</v>
      </c>
      <c r="C47" s="3" t="s">
        <v>53</v>
      </c>
      <c r="D47" s="4"/>
      <c r="E47" s="4"/>
      <c r="F47" s="4"/>
      <c r="G47" s="4"/>
      <c r="H47" s="4"/>
      <c r="I47" s="4"/>
      <c r="J47" s="4">
        <v>12000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1"/>
        <v>12000</v>
      </c>
    </row>
    <row r="48" spans="1:35" x14ac:dyDescent="0.25">
      <c r="A48" s="6">
        <f t="shared" si="0"/>
        <v>0</v>
      </c>
      <c r="B48" s="3">
        <v>40</v>
      </c>
      <c r="C48" s="8" t="s">
        <v>57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1"/>
        <v>0</v>
      </c>
    </row>
    <row r="49" spans="1:35" x14ac:dyDescent="0.25">
      <c r="A49" s="6">
        <f>AI49</f>
        <v>0</v>
      </c>
      <c r="B49" s="3"/>
      <c r="C49" s="3" t="s">
        <v>102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f>SUM(D49:AH49)</f>
        <v>0</v>
      </c>
    </row>
    <row r="50" spans="1:35" x14ac:dyDescent="0.25">
      <c r="A50" s="6">
        <f>AI50</f>
        <v>0</v>
      </c>
      <c r="B50" s="3"/>
      <c r="C50" s="3" t="s">
        <v>103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f>SUM(D50:AH50)</f>
        <v>0</v>
      </c>
    </row>
    <row r="51" spans="1:35" x14ac:dyDescent="0.25">
      <c r="A51" s="6">
        <f t="shared" si="0"/>
        <v>0</v>
      </c>
      <c r="B51" s="3">
        <v>43</v>
      </c>
      <c r="C51" s="3" t="s">
        <v>76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>
        <f t="shared" si="1"/>
        <v>0</v>
      </c>
    </row>
    <row r="52" spans="1:35" x14ac:dyDescent="0.25">
      <c r="A52" s="6">
        <f t="shared" si="0"/>
        <v>0</v>
      </c>
      <c r="B52" s="3">
        <v>44</v>
      </c>
      <c r="C52" s="3" t="s">
        <v>77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>
        <f t="shared" si="1"/>
        <v>0</v>
      </c>
    </row>
    <row r="53" spans="1:35" x14ac:dyDescent="0.25">
      <c r="A53" s="6">
        <f t="shared" si="0"/>
        <v>0</v>
      </c>
      <c r="B53" s="3">
        <v>45</v>
      </c>
      <c r="C53" s="3" t="s">
        <v>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f t="shared" si="1"/>
        <v>0</v>
      </c>
    </row>
    <row r="54" spans="1:35" x14ac:dyDescent="0.25">
      <c r="A54" s="6">
        <f t="shared" si="0"/>
        <v>18000</v>
      </c>
      <c r="B54" s="3">
        <v>46</v>
      </c>
      <c r="C54" s="3" t="s">
        <v>55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>
        <v>18000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f t="shared" si="1"/>
        <v>18000</v>
      </c>
    </row>
    <row r="55" spans="1:35" x14ac:dyDescent="0.25">
      <c r="A55" s="6">
        <f t="shared" si="0"/>
        <v>0</v>
      </c>
      <c r="B55" s="3">
        <v>47</v>
      </c>
      <c r="C55" s="3" t="s">
        <v>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 t="shared" si="1"/>
        <v>0</v>
      </c>
    </row>
    <row r="56" spans="1:35" x14ac:dyDescent="0.25">
      <c r="A56" s="6">
        <f t="shared" si="0"/>
        <v>0</v>
      </c>
      <c r="B56" s="3">
        <v>48</v>
      </c>
      <c r="C56" s="3" t="s">
        <v>69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>
        <f t="shared" si="1"/>
        <v>0</v>
      </c>
    </row>
    <row r="57" spans="1:35" x14ac:dyDescent="0.25">
      <c r="A57" s="6">
        <f t="shared" si="0"/>
        <v>0</v>
      </c>
      <c r="B57" s="3">
        <v>49</v>
      </c>
      <c r="C57" s="3" t="s">
        <v>78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>
        <f t="shared" si="1"/>
        <v>0</v>
      </c>
    </row>
    <row r="58" spans="1:35" x14ac:dyDescent="0.25">
      <c r="A58" s="6">
        <f t="shared" si="0"/>
        <v>0</v>
      </c>
      <c r="B58" s="3">
        <v>50</v>
      </c>
      <c r="C58" s="3" t="s">
        <v>79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f t="shared" si="1"/>
        <v>0</v>
      </c>
    </row>
    <row r="59" spans="1:35" x14ac:dyDescent="0.25">
      <c r="A59" s="6">
        <f>AI59</f>
        <v>155000</v>
      </c>
      <c r="B59" s="3"/>
      <c r="C59" s="3" t="s">
        <v>105</v>
      </c>
      <c r="D59" s="4"/>
      <c r="E59" s="4"/>
      <c r="F59" s="4"/>
      <c r="G59" s="4">
        <v>155000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>
        <f>SUM(D59:AH59)</f>
        <v>155000</v>
      </c>
    </row>
    <row r="60" spans="1:35" x14ac:dyDescent="0.25">
      <c r="A60" s="6">
        <f t="shared" si="0"/>
        <v>0</v>
      </c>
      <c r="B60" s="3">
        <v>51</v>
      </c>
      <c r="C60" s="3" t="s">
        <v>80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>
        <f t="shared" si="1"/>
        <v>0</v>
      </c>
    </row>
    <row r="61" spans="1:35" x14ac:dyDescent="0.25">
      <c r="A61" s="6">
        <f t="shared" si="0"/>
        <v>0</v>
      </c>
      <c r="B61" s="3">
        <v>52</v>
      </c>
      <c r="C61" s="3" t="s">
        <v>81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>
        <f t="shared" si="1"/>
        <v>0</v>
      </c>
    </row>
    <row r="62" spans="1:35" x14ac:dyDescent="0.25">
      <c r="A62" s="6">
        <f t="shared" si="0"/>
        <v>0</v>
      </c>
      <c r="B62" s="3">
        <v>53</v>
      </c>
      <c r="C62" s="3" t="s">
        <v>82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f t="shared" si="1"/>
        <v>0</v>
      </c>
    </row>
    <row r="63" spans="1:35" x14ac:dyDescent="0.25">
      <c r="A63" s="6">
        <f>AI63</f>
        <v>0</v>
      </c>
      <c r="B63" s="3">
        <v>69</v>
      </c>
      <c r="C63" s="3" t="s">
        <v>97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>
        <f>SUM(D63:AH63)</f>
        <v>0</v>
      </c>
    </row>
    <row r="64" spans="1:35" x14ac:dyDescent="0.25">
      <c r="A64" s="6">
        <f t="shared" si="0"/>
        <v>0</v>
      </c>
      <c r="B64" s="3">
        <v>54</v>
      </c>
      <c r="C64" s="3" t="s">
        <v>83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>
        <f t="shared" si="1"/>
        <v>0</v>
      </c>
    </row>
    <row r="65" spans="1:35" x14ac:dyDescent="0.25">
      <c r="A65" s="6">
        <f t="shared" si="0"/>
        <v>0</v>
      </c>
      <c r="B65" s="3">
        <v>55</v>
      </c>
      <c r="C65" s="3" t="s">
        <v>84</v>
      </c>
      <c r="D65" s="4"/>
      <c r="E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>
        <f t="shared" si="1"/>
        <v>0</v>
      </c>
    </row>
    <row r="66" spans="1:35" x14ac:dyDescent="0.25">
      <c r="A66" s="6">
        <f>AI66</f>
        <v>0</v>
      </c>
      <c r="B66" s="3"/>
      <c r="C66" s="3" t="s">
        <v>108</v>
      </c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f>SUM(D66:AH66)</f>
        <v>0</v>
      </c>
    </row>
    <row r="67" spans="1:35" x14ac:dyDescent="0.25">
      <c r="A67" s="6">
        <f t="shared" si="0"/>
        <v>500000</v>
      </c>
      <c r="B67" s="3">
        <v>56</v>
      </c>
      <c r="C67" s="3" t="s">
        <v>85</v>
      </c>
      <c r="D67" s="4"/>
      <c r="E67" s="4">
        <v>200000</v>
      </c>
      <c r="F67" s="4"/>
      <c r="G67" s="4"/>
      <c r="H67" s="4"/>
      <c r="I67" s="4"/>
      <c r="J67" s="4"/>
      <c r="K67" s="4"/>
      <c r="L67" s="4"/>
      <c r="M67" s="4">
        <v>300000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>
        <f t="shared" si="1"/>
        <v>500000</v>
      </c>
    </row>
    <row r="68" spans="1:35" x14ac:dyDescent="0.25">
      <c r="A68" s="6">
        <f t="shared" si="0"/>
        <v>165000</v>
      </c>
      <c r="B68" s="3">
        <v>57</v>
      </c>
      <c r="C68" s="3" t="s">
        <v>86</v>
      </c>
      <c r="D68" s="4"/>
      <c r="E68" s="4">
        <v>120000</v>
      </c>
      <c r="F68" s="4"/>
      <c r="G68" s="4"/>
      <c r="H68" s="4"/>
      <c r="I68" s="4"/>
      <c r="J68" s="4"/>
      <c r="K68" s="4"/>
      <c r="L68" s="4"/>
      <c r="M68" s="4">
        <v>45000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>
        <f t="shared" si="1"/>
        <v>165000</v>
      </c>
    </row>
    <row r="69" spans="1:35" x14ac:dyDescent="0.25">
      <c r="A69" s="6">
        <f t="shared" si="0"/>
        <v>0</v>
      </c>
      <c r="B69" s="3">
        <v>58</v>
      </c>
      <c r="C69" s="3" t="s">
        <v>87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>
        <f t="shared" si="1"/>
        <v>0</v>
      </c>
    </row>
    <row r="70" spans="1:35" x14ac:dyDescent="0.25">
      <c r="A70" s="6">
        <f t="shared" si="0"/>
        <v>5000</v>
      </c>
      <c r="B70" s="3">
        <v>59</v>
      </c>
      <c r="C70" s="3" t="s">
        <v>88</v>
      </c>
      <c r="D70" s="4"/>
      <c r="E70" s="4"/>
      <c r="F70" s="4">
        <v>5000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>
        <f t="shared" si="1"/>
        <v>5000</v>
      </c>
    </row>
    <row r="71" spans="1:35" x14ac:dyDescent="0.25">
      <c r="A71" s="6">
        <f t="shared" si="0"/>
        <v>32000</v>
      </c>
      <c r="B71" s="3">
        <v>60</v>
      </c>
      <c r="C71" s="3" t="s">
        <v>89</v>
      </c>
      <c r="D71" s="4"/>
      <c r="E71" s="4"/>
      <c r="F71" s="4"/>
      <c r="G71" s="4"/>
      <c r="H71" s="4"/>
      <c r="I71" s="4">
        <v>7000</v>
      </c>
      <c r="J71" s="4"/>
      <c r="K71" s="4"/>
      <c r="L71" s="4"/>
      <c r="M71" s="4"/>
      <c r="N71" s="4"/>
      <c r="O71" s="4"/>
      <c r="P71" s="4">
        <v>25000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>
        <f t="shared" si="1"/>
        <v>32000</v>
      </c>
    </row>
    <row r="72" spans="1:35" x14ac:dyDescent="0.25">
      <c r="A72" s="6">
        <f t="shared" si="0"/>
        <v>300000</v>
      </c>
      <c r="B72" s="3">
        <v>61</v>
      </c>
      <c r="C72" s="3" t="s">
        <v>90</v>
      </c>
      <c r="D72" s="4"/>
      <c r="E72" s="4">
        <v>100000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200000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>
        <f t="shared" si="1"/>
        <v>300000</v>
      </c>
    </row>
    <row r="73" spans="1:35" x14ac:dyDescent="0.25">
      <c r="A73" s="6">
        <f t="shared" si="0"/>
        <v>40000</v>
      </c>
      <c r="B73" s="3">
        <v>62</v>
      </c>
      <c r="C73" s="3" t="s">
        <v>91</v>
      </c>
      <c r="D73" s="4"/>
      <c r="E73" s="4">
        <v>40000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>
        <f t="shared" si="1"/>
        <v>40000</v>
      </c>
    </row>
    <row r="74" spans="1:35" x14ac:dyDescent="0.25">
      <c r="A74" s="6">
        <f t="shared" si="0"/>
        <v>0</v>
      </c>
      <c r="B74" s="3">
        <v>63</v>
      </c>
      <c r="C74" s="3" t="s">
        <v>129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>
        <f t="shared" si="1"/>
        <v>0</v>
      </c>
    </row>
    <row r="75" spans="1:35" x14ac:dyDescent="0.25">
      <c r="A75" s="6">
        <f t="shared" si="0"/>
        <v>0</v>
      </c>
      <c r="B75" s="3"/>
      <c r="C75" s="3" t="s">
        <v>110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>
        <f t="shared" si="1"/>
        <v>0</v>
      </c>
    </row>
    <row r="76" spans="1:35" x14ac:dyDescent="0.25">
      <c r="A76" s="6">
        <f t="shared" si="0"/>
        <v>0</v>
      </c>
      <c r="B76" s="3">
        <v>64</v>
      </c>
      <c r="C76" s="3" t="s">
        <v>92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>
        <f t="shared" si="1"/>
        <v>0</v>
      </c>
    </row>
    <row r="77" spans="1:35" x14ac:dyDescent="0.25">
      <c r="A77" s="6">
        <f t="shared" si="0"/>
        <v>0</v>
      </c>
      <c r="B77" s="3">
        <v>65</v>
      </c>
      <c r="C77" s="3" t="s">
        <v>93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>
        <f t="shared" si="1"/>
        <v>0</v>
      </c>
    </row>
    <row r="78" spans="1:35" x14ac:dyDescent="0.25">
      <c r="A78" s="6">
        <f t="shared" si="0"/>
        <v>0</v>
      </c>
      <c r="B78" s="3">
        <v>66</v>
      </c>
      <c r="C78" s="3" t="s">
        <v>94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f t="shared" si="1"/>
        <v>0</v>
      </c>
    </row>
    <row r="79" spans="1:35" x14ac:dyDescent="0.25">
      <c r="A79" s="6">
        <f t="shared" si="0"/>
        <v>0</v>
      </c>
      <c r="B79" s="3">
        <v>67</v>
      </c>
      <c r="C79" s="3" t="s">
        <v>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>
        <f t="shared" si="1"/>
        <v>0</v>
      </c>
    </row>
    <row r="80" spans="1:35" x14ac:dyDescent="0.25">
      <c r="A80" s="6">
        <f t="shared" si="0"/>
        <v>0</v>
      </c>
      <c r="B80" s="3">
        <v>68</v>
      </c>
      <c r="C80" s="3" t="s">
        <v>96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>
        <f t="shared" si="1"/>
        <v>0</v>
      </c>
    </row>
    <row r="81" spans="1:35" x14ac:dyDescent="0.25">
      <c r="A81" s="6">
        <f t="shared" si="0"/>
        <v>0</v>
      </c>
      <c r="B81" s="3">
        <v>72</v>
      </c>
      <c r="C81" s="3" t="s">
        <v>98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f t="shared" si="1"/>
        <v>0</v>
      </c>
    </row>
    <row r="82" spans="1:35" x14ac:dyDescent="0.25">
      <c r="A82" s="6">
        <f t="shared" si="0"/>
        <v>0</v>
      </c>
      <c r="B82" s="3">
        <v>73</v>
      </c>
      <c r="C82" s="3" t="s">
        <v>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>
        <f t="shared" si="1"/>
        <v>0</v>
      </c>
    </row>
    <row r="83" spans="1:35" x14ac:dyDescent="0.25">
      <c r="A83" s="6">
        <f>AI83</f>
        <v>120000</v>
      </c>
      <c r="B83" s="3">
        <v>75</v>
      </c>
      <c r="C83" s="3" t="s">
        <v>101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>
        <v>120000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>
        <f>SUM(D83:AH83)</f>
        <v>120000</v>
      </c>
    </row>
    <row r="84" spans="1:35" x14ac:dyDescent="0.25">
      <c r="A84" s="6">
        <f t="shared" si="0"/>
        <v>0</v>
      </c>
      <c r="B84" s="3">
        <v>74</v>
      </c>
      <c r="C84" s="3" t="s">
        <v>100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>
        <f t="shared" si="1"/>
        <v>0</v>
      </c>
    </row>
    <row r="85" spans="1:35" x14ac:dyDescent="0.25">
      <c r="A85" s="6">
        <f t="shared" si="0"/>
        <v>0</v>
      </c>
      <c r="B85" s="3"/>
      <c r="C85" s="3" t="s">
        <v>104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>
        <f t="shared" si="1"/>
        <v>0</v>
      </c>
    </row>
    <row r="86" spans="1:35" x14ac:dyDescent="0.25">
      <c r="A86" s="6">
        <f t="shared" si="0"/>
        <v>3000</v>
      </c>
      <c r="B86" s="3"/>
      <c r="C86" s="3" t="s">
        <v>122</v>
      </c>
      <c r="D86" s="4"/>
      <c r="E86" s="4"/>
      <c r="F86" s="4"/>
      <c r="G86" s="4">
        <v>3000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>
        <f t="shared" si="1"/>
        <v>3000</v>
      </c>
    </row>
    <row r="87" spans="1:35" x14ac:dyDescent="0.25">
      <c r="A87" s="6">
        <f t="shared" si="0"/>
        <v>0</v>
      </c>
      <c r="B87" s="3"/>
      <c r="C87" s="3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>
        <f t="shared" si="1"/>
        <v>0</v>
      </c>
    </row>
    <row r="88" spans="1:35" x14ac:dyDescent="0.25">
      <c r="A88" s="6">
        <f t="shared" si="0"/>
        <v>0</v>
      </c>
      <c r="B88" s="3"/>
      <c r="C88" s="3" t="s">
        <v>126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>
        <f t="shared" si="1"/>
        <v>0</v>
      </c>
    </row>
    <row r="89" spans="1:35" x14ac:dyDescent="0.25">
      <c r="A89" s="6">
        <f t="shared" si="0"/>
        <v>0</v>
      </c>
      <c r="B89" s="3"/>
      <c r="C89" s="3" t="s">
        <v>127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>
        <f t="shared" si="1"/>
        <v>0</v>
      </c>
    </row>
    <row r="90" spans="1:35" x14ac:dyDescent="0.25">
      <c r="A90" s="6">
        <f t="shared" si="0"/>
        <v>0</v>
      </c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f t="shared" si="1"/>
        <v>0</v>
      </c>
    </row>
    <row r="91" spans="1:35" x14ac:dyDescent="0.25">
      <c r="A91" s="13">
        <f>SUM(A5:A90)</f>
        <v>3497818</v>
      </c>
      <c r="B91" s="15" t="s">
        <v>34</v>
      </c>
      <c r="C91" s="16"/>
      <c r="D91" s="5">
        <f t="shared" ref="D91:AH91" si="2">SUM(D5:D90)</f>
        <v>0</v>
      </c>
      <c r="E91" s="5">
        <f t="shared" si="2"/>
        <v>488000</v>
      </c>
      <c r="F91" s="5">
        <f t="shared" si="2"/>
        <v>138000</v>
      </c>
      <c r="G91" s="5">
        <f t="shared" si="2"/>
        <v>258000</v>
      </c>
      <c r="H91" s="5">
        <f t="shared" si="2"/>
        <v>0</v>
      </c>
      <c r="I91" s="5">
        <f t="shared" si="2"/>
        <v>482000</v>
      </c>
      <c r="J91" s="5">
        <f t="shared" si="2"/>
        <v>18000</v>
      </c>
      <c r="K91" s="5">
        <f t="shared" si="2"/>
        <v>0</v>
      </c>
      <c r="L91" s="5">
        <f t="shared" si="2"/>
        <v>950818</v>
      </c>
      <c r="M91" s="5">
        <f t="shared" si="2"/>
        <v>423000</v>
      </c>
      <c r="N91" s="5">
        <f t="shared" si="2"/>
        <v>120000</v>
      </c>
      <c r="O91" s="5">
        <f t="shared" si="2"/>
        <v>0</v>
      </c>
      <c r="P91" s="5">
        <f t="shared" si="2"/>
        <v>550000</v>
      </c>
      <c r="Q91" s="5">
        <f t="shared" si="2"/>
        <v>0</v>
      </c>
      <c r="R91" s="5">
        <f t="shared" si="2"/>
        <v>0</v>
      </c>
      <c r="S91" s="5">
        <f t="shared" si="2"/>
        <v>70000</v>
      </c>
      <c r="T91" s="5">
        <f t="shared" si="2"/>
        <v>0</v>
      </c>
      <c r="U91" s="5">
        <f t="shared" si="2"/>
        <v>0</v>
      </c>
      <c r="V91" s="5">
        <f t="shared" si="2"/>
        <v>0</v>
      </c>
      <c r="W91" s="5">
        <f t="shared" si="2"/>
        <v>0</v>
      </c>
      <c r="X91" s="5">
        <f t="shared" si="2"/>
        <v>0</v>
      </c>
      <c r="Y91" s="5">
        <f t="shared" si="2"/>
        <v>0</v>
      </c>
      <c r="Z91" s="5">
        <f t="shared" si="2"/>
        <v>0</v>
      </c>
      <c r="AA91" s="5">
        <f t="shared" si="2"/>
        <v>0</v>
      </c>
      <c r="AB91" s="5">
        <f t="shared" si="2"/>
        <v>0</v>
      </c>
      <c r="AC91" s="5">
        <f t="shared" si="2"/>
        <v>0</v>
      </c>
      <c r="AD91" s="5">
        <f t="shared" si="2"/>
        <v>0</v>
      </c>
      <c r="AE91" s="5">
        <f t="shared" si="2"/>
        <v>0</v>
      </c>
      <c r="AF91" s="5">
        <f t="shared" si="2"/>
        <v>0</v>
      </c>
      <c r="AG91" s="5">
        <f t="shared" si="2"/>
        <v>0</v>
      </c>
      <c r="AH91" s="5">
        <f t="shared" si="2"/>
        <v>0</v>
      </c>
      <c r="AI91" s="5">
        <f t="shared" si="1"/>
        <v>3497818</v>
      </c>
    </row>
    <row r="94" spans="1:35" x14ac:dyDescent="0.25">
      <c r="A94" s="12" t="s">
        <v>114</v>
      </c>
      <c r="C94" s="11">
        <f>SUM(A5:A7)+SUM(A16:A48)+SUM(A53:A56)</f>
        <v>1924818</v>
      </c>
    </row>
    <row r="95" spans="1:35" x14ac:dyDescent="0.25">
      <c r="A95" s="12" t="s">
        <v>115</v>
      </c>
      <c r="C95" s="11">
        <f>SUM(A8:A12)</f>
        <v>139000</v>
      </c>
    </row>
    <row r="96" spans="1:35" x14ac:dyDescent="0.25">
      <c r="A96" s="12" t="s">
        <v>66</v>
      </c>
      <c r="C96" s="11">
        <f>SUM(A13:A15)</f>
        <v>114000</v>
      </c>
    </row>
    <row r="97" spans="1:3" customFormat="1" x14ac:dyDescent="0.25">
      <c r="A97" s="12" t="s">
        <v>102</v>
      </c>
      <c r="C97" s="11">
        <f>A49</f>
        <v>0</v>
      </c>
    </row>
    <row r="98" spans="1:3" customFormat="1" x14ac:dyDescent="0.25">
      <c r="A98" s="12" t="s">
        <v>103</v>
      </c>
      <c r="C98" s="11">
        <f>A50</f>
        <v>0</v>
      </c>
    </row>
    <row r="99" spans="1:3" customFormat="1" x14ac:dyDescent="0.25">
      <c r="A99" s="12" t="s">
        <v>76</v>
      </c>
      <c r="C99" s="11">
        <f>A51</f>
        <v>0</v>
      </c>
    </row>
    <row r="100" spans="1:3" customFormat="1" x14ac:dyDescent="0.25">
      <c r="A100" s="12" t="s">
        <v>77</v>
      </c>
      <c r="C100" s="11">
        <f>A52</f>
        <v>0</v>
      </c>
    </row>
    <row r="101" spans="1:3" customFormat="1" x14ac:dyDescent="0.25">
      <c r="A101" s="12" t="s">
        <v>116</v>
      </c>
      <c r="C101" s="11">
        <f>SUM(A57:A58)</f>
        <v>0</v>
      </c>
    </row>
    <row r="102" spans="1:3" customFormat="1" x14ac:dyDescent="0.25">
      <c r="A102" s="12" t="s">
        <v>97</v>
      </c>
      <c r="C102" s="11">
        <f>SUM(A59:A66)</f>
        <v>155000</v>
      </c>
    </row>
    <row r="103" spans="1:3" customFormat="1" x14ac:dyDescent="0.25">
      <c r="A103" s="12" t="s">
        <v>117</v>
      </c>
      <c r="C103" s="11">
        <f>SUM(A67:A68)</f>
        <v>665000</v>
      </c>
    </row>
    <row r="104" spans="1:3" customFormat="1" x14ac:dyDescent="0.25">
      <c r="A104" s="12" t="s">
        <v>118</v>
      </c>
      <c r="C104" s="11">
        <f>A72</f>
        <v>300000</v>
      </c>
    </row>
    <row r="105" spans="1:3" customFormat="1" x14ac:dyDescent="0.25">
      <c r="A105" s="12" t="s">
        <v>119</v>
      </c>
      <c r="C105" s="11">
        <f>SUM(A69:A70)</f>
        <v>5000</v>
      </c>
    </row>
    <row r="106" spans="1:3" customFormat="1" x14ac:dyDescent="0.25">
      <c r="A106" s="12" t="s">
        <v>120</v>
      </c>
      <c r="C106" s="11">
        <f>A71</f>
        <v>32000</v>
      </c>
    </row>
    <row r="107" spans="1:3" customFormat="1" x14ac:dyDescent="0.25">
      <c r="A107" s="12" t="s">
        <v>121</v>
      </c>
      <c r="C107" s="11">
        <f>SUM(A73:A79)</f>
        <v>40000</v>
      </c>
    </row>
    <row r="108" spans="1:3" customFormat="1" x14ac:dyDescent="0.25">
      <c r="A108" s="12" t="s">
        <v>96</v>
      </c>
      <c r="C108" s="11">
        <f>A80</f>
        <v>0</v>
      </c>
    </row>
    <row r="109" spans="1:3" customFormat="1" x14ac:dyDescent="0.25">
      <c r="A109" s="12" t="s">
        <v>132</v>
      </c>
      <c r="C109" s="11">
        <f>SUM(A81:A83)</f>
        <v>120000</v>
      </c>
    </row>
    <row r="110" spans="1:3" customFormat="1" x14ac:dyDescent="0.25">
      <c r="A110" s="12" t="s">
        <v>100</v>
      </c>
      <c r="C110" s="11">
        <f>A84</f>
        <v>0</v>
      </c>
    </row>
    <row r="111" spans="1:3" customFormat="1" x14ac:dyDescent="0.25">
      <c r="A111" s="12" t="s">
        <v>104</v>
      </c>
      <c r="C111" s="11">
        <f>A85</f>
        <v>0</v>
      </c>
    </row>
    <row r="112" spans="1:3" customFormat="1" x14ac:dyDescent="0.25">
      <c r="A112" s="12" t="s">
        <v>134</v>
      </c>
      <c r="C112" s="11">
        <f>A86</f>
        <v>3000</v>
      </c>
    </row>
    <row r="113" spans="1:3" customFormat="1" x14ac:dyDescent="0.25">
      <c r="A113" s="12" t="s">
        <v>133</v>
      </c>
      <c r="C113" s="11">
        <f>SUM(A87:A88)</f>
        <v>0</v>
      </c>
    </row>
    <row r="114" spans="1:3" customFormat="1" x14ac:dyDescent="0.25">
      <c r="A114" s="12" t="s">
        <v>127</v>
      </c>
      <c r="C114" s="11">
        <f>A89</f>
        <v>0</v>
      </c>
    </row>
    <row r="115" spans="1:3" customFormat="1" x14ac:dyDescent="0.25">
      <c r="A115" s="12" t="s">
        <v>141</v>
      </c>
      <c r="C115" s="11">
        <f>A90</f>
        <v>0</v>
      </c>
    </row>
    <row r="117" spans="1:3" customFormat="1" x14ac:dyDescent="0.25">
      <c r="A117" s="12"/>
      <c r="C117" s="14">
        <f>SUM(C94:C116)</f>
        <v>3497818</v>
      </c>
    </row>
  </sheetData>
  <mergeCells count="1">
    <mergeCell ref="B91:C9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A109" workbookViewId="0">
      <selection activeCell="C122" sqref="C122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112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11695336</v>
      </c>
      <c r="B5" s="3">
        <v>1</v>
      </c>
      <c r="C5" s="3" t="s">
        <v>60</v>
      </c>
      <c r="D5" s="4">
        <f>'Tháng 1'!D5+'Tháng 2'!D5+'Tháng 3'!D5+'Tháng 4'!D5+'Tháng 5'!D5+'tháng 6'!D5</f>
        <v>0</v>
      </c>
      <c r="E5" s="4">
        <f>'Tháng 1'!E5+'Tháng 2'!E5+'Tháng 3'!E5+'Tháng 4'!E5+'Tháng 5'!E5+'tháng 6'!E5</f>
        <v>0</v>
      </c>
      <c r="F5" s="4">
        <f>'Tháng 1'!F5+'Tháng 2'!F5+'Tháng 3'!F5+'Tháng 4'!F5+'Tháng 5'!F5+'tháng 6'!F5</f>
        <v>1098849</v>
      </c>
      <c r="G5" s="4">
        <f>'Tháng 1'!G5+'Tháng 2'!G5+'Tháng 3'!G5+'Tháng 4'!G5+'Tháng 5'!G5+'tháng 6'!G5</f>
        <v>336581</v>
      </c>
      <c r="H5" s="4">
        <f>'Tháng 1'!H5+'Tháng 2'!H5+'Tháng 3'!H5+'Tháng 4'!H5+'Tháng 5'!H5+'tháng 6'!H5</f>
        <v>0</v>
      </c>
      <c r="I5" s="4">
        <f>'Tháng 1'!I5+'Tháng 2'!I5+'Tháng 3'!I5+'Tháng 4'!I5+'Tháng 5'!I5+'tháng 6'!I5</f>
        <v>0</v>
      </c>
      <c r="J5" s="4">
        <f>'Tháng 1'!J5+'Tháng 2'!J5+'Tháng 3'!J5+'Tháng 4'!J5+'Tháng 5'!J5+'tháng 6'!J5</f>
        <v>472206</v>
      </c>
      <c r="K5" s="4">
        <f>'Tháng 1'!K5+'Tháng 2'!K5+'Tháng 3'!K5+'Tháng 4'!K5+'Tháng 5'!K5+'tháng 6'!K5</f>
        <v>2587629</v>
      </c>
      <c r="L5" s="4">
        <f>'Tháng 1'!L5+'Tháng 2'!L5+'Tháng 3'!L5+'Tháng 4'!L5+'Tháng 5'!L5+'tháng 6'!L5</f>
        <v>816818</v>
      </c>
      <c r="M5" s="4">
        <f>'Tháng 1'!M5+'Tháng 2'!M5+'Tháng 3'!M5+'Tháng 4'!M5+'Tháng 5'!M5+'tháng 6'!M5</f>
        <v>0</v>
      </c>
      <c r="N5" s="4">
        <f>'Tháng 1'!N5+'Tháng 2'!N5+'Tháng 3'!N5+'Tháng 4'!N5+'Tháng 5'!N5+'tháng 6'!N5</f>
        <v>0</v>
      </c>
      <c r="O5" s="4">
        <f>'Tháng 1'!O5+'Tháng 2'!O5+'Tháng 3'!O5+'Tháng 4'!O5+'Tháng 5'!O5+'tháng 6'!O5</f>
        <v>1124443</v>
      </c>
      <c r="P5" s="4">
        <f>'Tháng 1'!P5+'Tháng 2'!P5+'Tháng 3'!P5+'Tháng 4'!P5+'Tháng 5'!P5+'tháng 6'!P5</f>
        <v>0</v>
      </c>
      <c r="Q5" s="4">
        <f>'Tháng 1'!R5+'Tháng 2'!Q5+'Tháng 3'!Q5+'Tháng 4'!Q5+'Tháng 5'!Q5+'tháng 6'!Q5</f>
        <v>835000</v>
      </c>
      <c r="R5" s="4">
        <f>'Tháng 1'!S5+'Tháng 2'!R5+'Tháng 3'!R5+'Tháng 4'!R5+'Tháng 5'!R5+'tháng 6'!R5</f>
        <v>0</v>
      </c>
      <c r="S5" s="4">
        <f>'Tháng 1'!T5+'Tháng 2'!S5+'Tháng 3'!S5+'Tháng 4'!S5+'Tháng 5'!S5+'tháng 6'!S5</f>
        <v>0</v>
      </c>
      <c r="T5" s="4">
        <f>'Tháng 1'!U5+'Tháng 2'!T5+'Tháng 3'!T5+'Tháng 4'!T5+'Tháng 5'!T5+'tháng 6'!T5</f>
        <v>0</v>
      </c>
      <c r="U5" s="4">
        <f>'Tháng 1'!V5+'Tháng 2'!U5+'Tháng 3'!U5+'Tháng 4'!U5+'Tháng 5'!U5+'tháng 6'!U5</f>
        <v>0</v>
      </c>
      <c r="V5" s="4">
        <f>'Tháng 1'!W5+'Tháng 2'!V5+'Tháng 3'!V5+'Tháng 4'!V5+'Tháng 5'!V5+'tháng 6'!V5</f>
        <v>632149</v>
      </c>
      <c r="W5" s="4">
        <f>'Tháng 1'!W5+'Tháng 2'!W5+'Tháng 3'!W5+'Tháng 4'!W5+'Tháng 5'!W5+'tháng 6'!W5</f>
        <v>0</v>
      </c>
      <c r="X5" s="4">
        <f>'Tháng 1'!X5+'Tháng 2'!X5+'Tháng 3'!X5+'Tháng 4'!X5+'Tháng 5'!X5+'tháng 6'!X5</f>
        <v>1000240</v>
      </c>
      <c r="Y5" s="4">
        <f>'Tháng 1'!Y5+'Tháng 2'!Y5+'Tháng 3'!Y5+'Tháng 4'!Y5+'Tháng 5'!Y5+'tháng 6'!Y5</f>
        <v>0</v>
      </c>
      <c r="Z5" s="4">
        <f>'Tháng 1'!Z5+'Tháng 2'!Z5+'Tháng 3'!Z5+'Tháng 4'!Z5+'Tháng 5'!Z5+'tháng 6'!Z5</f>
        <v>0</v>
      </c>
      <c r="AA5" s="4">
        <f>'Tháng 1'!AA5+'Tháng 2'!AA5+'Tháng 3'!AA5+'Tháng 4'!AA5+'Tháng 5'!AA5+'tháng 6'!AA5</f>
        <v>1403943</v>
      </c>
      <c r="AB5" s="4">
        <f>'Tháng 1'!AB5+'Tháng 2'!AB5+'Tháng 3'!AB5+'Tháng 4'!AB5+'Tháng 5'!AB5+'tháng 6'!AB5</f>
        <v>0</v>
      </c>
      <c r="AC5" s="4">
        <f>'Tháng 1'!AC5+'Tháng 2'!AC5+'Tháng 3'!AC5+'Tháng 4'!AC5+'Tháng 5'!AC5+'tháng 6'!AC5</f>
        <v>0</v>
      </c>
      <c r="AD5" s="4">
        <f>'Tháng 1'!AD5+'Tháng 2'!AD5+'Tháng 3'!AD5+'Tháng 4'!AD5+'Tháng 5'!AD5+'tháng 6'!AD5</f>
        <v>0</v>
      </c>
      <c r="AE5" s="4">
        <f>'Tháng 1'!AE5+'Tháng 2'!AE5+'Tháng 3'!AE5+'Tháng 4'!AE5+'Tháng 5'!AE5+'tháng 6'!AE5</f>
        <v>0</v>
      </c>
      <c r="AF5" s="4">
        <f>'Tháng 1'!AF5+'Tháng 2'!AF5+'Tháng 3'!AF5+'Tháng 4'!AF5+'Tháng 5'!AF5+'tháng 6'!AF5</f>
        <v>0</v>
      </c>
      <c r="AG5" s="4">
        <f>'Tháng 1'!AG5+'Tháng 2'!AG5+'Tháng 3'!AG5+'Tháng 4'!AG5+'Tháng 5'!AG5+'tháng 6'!AG5</f>
        <v>0</v>
      </c>
      <c r="AH5" s="4">
        <f>'Tháng 1'!AH5+'Tháng 2'!AH5+'Tháng 3'!AH5+'Tháng 4'!AH5+'Tháng 5'!AH5+'tháng 6'!AH5</f>
        <v>1387478</v>
      </c>
      <c r="AI5" s="4">
        <f>SUM(D5:AH5)</f>
        <v>11695336</v>
      </c>
    </row>
    <row r="6" spans="1:35" x14ac:dyDescent="0.25">
      <c r="A6" s="6">
        <f t="shared" ref="A6:A90" si="0">AI6</f>
        <v>2150000</v>
      </c>
      <c r="B6" s="3">
        <v>2</v>
      </c>
      <c r="C6" s="3" t="s">
        <v>61</v>
      </c>
      <c r="D6" s="4">
        <f>'Tháng 1'!D6+'Tháng 2'!D6+'Tháng 3'!D6+'Tháng 4'!D6+'Tháng 5'!D6+'tháng 6'!D6</f>
        <v>118000</v>
      </c>
      <c r="E6" s="4">
        <f>'Tháng 1'!E6+'Tháng 2'!E6+'Tháng 3'!E6+'Tháng 4'!E6+'Tháng 5'!E6+'tháng 6'!E6</f>
        <v>0</v>
      </c>
      <c r="F6" s="4">
        <f>'Tháng 1'!F6+'Tháng 2'!F6+'Tháng 3'!F6+'Tháng 4'!F6+'Tháng 5'!F6+'tháng 6'!F6</f>
        <v>0</v>
      </c>
      <c r="G6" s="4">
        <f>'Tháng 1'!G6+'Tháng 2'!G6+'Tháng 3'!G6+'Tháng 4'!G6+'Tháng 5'!G6+'tháng 6'!G6</f>
        <v>157000</v>
      </c>
      <c r="H6" s="4">
        <f>'Tháng 1'!H6+'Tháng 2'!H6+'Tháng 3'!H6+'Tháng 4'!H6+'Tháng 5'!H6+'tháng 6'!H6</f>
        <v>0</v>
      </c>
      <c r="I6" s="4">
        <f>'Tháng 1'!I6+'Tháng 2'!I6+'Tháng 3'!I6+'Tháng 4'!I6+'Tháng 5'!I6+'tháng 6'!I6</f>
        <v>164000</v>
      </c>
      <c r="J6" s="4">
        <f>'Tháng 1'!J6+'Tháng 2'!J6+'Tháng 3'!J6+'Tháng 4'!J6+'Tháng 5'!J6+'tháng 6'!J6</f>
        <v>0</v>
      </c>
      <c r="K6" s="4">
        <f>'Tháng 1'!K6+'Tháng 2'!K6+'Tháng 3'!K6+'Tháng 4'!K6+'Tháng 5'!K6+'tháng 6'!K6</f>
        <v>143000</v>
      </c>
      <c r="L6" s="4">
        <f>'Tháng 1'!L6+'Tháng 2'!L6+'Tháng 3'!L6+'Tháng 4'!L6+'Tháng 5'!L6+'tháng 6'!L6</f>
        <v>545000</v>
      </c>
      <c r="M6" s="4">
        <f>'Tháng 1'!M6+'Tháng 2'!M6+'Tháng 3'!M6+'Tháng 4'!M6+'Tháng 5'!M6+'tháng 6'!M6</f>
        <v>55000</v>
      </c>
      <c r="N6" s="4">
        <f>'Tháng 1'!N6+'Tháng 2'!N6+'Tháng 3'!N6+'Tháng 4'!N6+'Tháng 5'!N6+'tháng 6'!N6</f>
        <v>0</v>
      </c>
      <c r="O6" s="4">
        <f>'Tháng 1'!O6+'Tháng 2'!O6+'Tháng 3'!O6+'Tháng 4'!O6+'Tháng 5'!O6+'tháng 6'!O6</f>
        <v>0</v>
      </c>
      <c r="P6" s="4">
        <f>'Tháng 1'!P6+'Tháng 2'!P6+'Tháng 3'!P6+'Tháng 4'!P6+'Tháng 5'!P6+'tháng 6'!P6</f>
        <v>0</v>
      </c>
      <c r="Q6" s="4">
        <f>'Tháng 1'!Q6+'Tháng 2'!Q6+'Tháng 3'!Q6+'Tháng 4'!Q6+'Tháng 5'!Q6+'tháng 6'!Q6</f>
        <v>0</v>
      </c>
      <c r="R6" s="4">
        <f>'Tháng 1'!S6+'Tháng 2'!R6+'Tháng 3'!R6+'Tháng 4'!R6+'Tháng 5'!R6+'tháng 6'!R6</f>
        <v>0</v>
      </c>
      <c r="S6" s="4">
        <f>'Tháng 1'!S6+'Tháng 2'!S6+'Tháng 3'!S6+'Tháng 4'!S6+'Tháng 5'!S6+'tháng 6'!S6</f>
        <v>0</v>
      </c>
      <c r="T6" s="4">
        <f>'Tháng 1'!U6+'Tháng 2'!T6+'Tháng 3'!T6+'Tháng 4'!T6+'Tháng 5'!T6+'tháng 6'!T6</f>
        <v>0</v>
      </c>
      <c r="U6" s="4">
        <f>'Tháng 1'!U6+'Tháng 2'!U6+'Tháng 3'!U6+'Tháng 4'!U6+'Tháng 5'!U6+'tháng 6'!U6</f>
        <v>210000</v>
      </c>
      <c r="V6" s="4">
        <f>'Tháng 1'!V6+'Tháng 2'!V6+'Tháng 3'!V6+'Tháng 4'!V6+'Tháng 5'!V6+'tháng 6'!V6</f>
        <v>0</v>
      </c>
      <c r="W6" s="4">
        <f>'Tháng 1'!W6+'Tháng 2'!W6+'Tháng 3'!W6+'Tháng 4'!W6+'Tháng 5'!W6+'tháng 6'!W6</f>
        <v>0</v>
      </c>
      <c r="X6" s="4">
        <f>'Tháng 1'!X6+'Tháng 2'!X6+'Tháng 3'!X6+'Tháng 4'!X6+'Tháng 5'!X6+'tháng 6'!X6</f>
        <v>0</v>
      </c>
      <c r="Y6" s="4">
        <f>'Tháng 1'!Y6+'Tháng 2'!Y6+'Tháng 3'!Y6+'Tháng 4'!Y6+'Tháng 5'!Y6+'tháng 6'!Y6</f>
        <v>0</v>
      </c>
      <c r="Z6" s="4">
        <f>'Tháng 1'!Z6+'Tháng 2'!Z6+'Tháng 3'!Z6+'Tháng 4'!Z6+'Tháng 5'!Z6+'tháng 6'!Z6</f>
        <v>188000</v>
      </c>
      <c r="AA6" s="4">
        <f>'Tháng 1'!AA6+'Tháng 2'!AA6+'Tháng 3'!AA6+'Tháng 4'!AA6+'Tháng 5'!AA6+'tháng 6'!AA6</f>
        <v>0</v>
      </c>
      <c r="AB6" s="4">
        <f>'Tháng 1'!AB6+'Tháng 2'!AB6+'Tháng 3'!AB6+'Tháng 4'!AB6+'Tháng 5'!AB6+'tháng 6'!AB6</f>
        <v>0</v>
      </c>
      <c r="AC6" s="4">
        <f>'Tháng 1'!AC6+'Tháng 2'!AC6+'Tháng 3'!AC6+'Tháng 4'!AC6+'Tháng 5'!AC6+'tháng 6'!AC6</f>
        <v>0</v>
      </c>
      <c r="AD6" s="4">
        <f>'Tháng 1'!AD6+'Tháng 2'!AD6+'Tháng 3'!AD6+'Tháng 4'!AD6+'Tháng 5'!AD6+'tháng 6'!AD6</f>
        <v>0</v>
      </c>
      <c r="AE6" s="4">
        <f>'Tháng 1'!AE6+'Tháng 2'!AE6+'Tháng 3'!AE6+'Tháng 4'!AE6+'Tháng 5'!AE6+'tháng 6'!AE6</f>
        <v>0</v>
      </c>
      <c r="AF6" s="4">
        <f>'Tháng 1'!AF6+'Tháng 2'!AF6+'Tháng 3'!AF6+'Tháng 4'!AF6+'Tháng 5'!AF6+'tháng 6'!AF6</f>
        <v>0</v>
      </c>
      <c r="AG6" s="4">
        <f>'Tháng 1'!AG6+'Tháng 2'!AG6+'Tháng 3'!AG6+'Tháng 4'!AG6+'Tháng 5'!AG6+'tháng 6'!AG6</f>
        <v>570000</v>
      </c>
      <c r="AH6" s="4">
        <f>'Tháng 1'!AH6+'Tháng 2'!AH6+'Tháng 3'!AH6+'Tháng 4'!AH6+'Tháng 5'!AH6+'tháng 6'!AH6</f>
        <v>0</v>
      </c>
      <c r="AI6" s="4">
        <f t="shared" ref="AI6:AI91" si="1">SUM(D6:AH6)</f>
        <v>2150000</v>
      </c>
    </row>
    <row r="7" spans="1:35" x14ac:dyDescent="0.25">
      <c r="A7" s="6">
        <f t="shared" si="0"/>
        <v>874067</v>
      </c>
      <c r="B7" s="3">
        <v>3</v>
      </c>
      <c r="C7" s="3" t="s">
        <v>62</v>
      </c>
      <c r="D7" s="4">
        <f>'Tháng 1'!D7+'Tháng 2'!D7+'Tháng 3'!D7+'Tháng 4'!D7+'Tháng 5'!D7+'tháng 6'!D7</f>
        <v>391147</v>
      </c>
      <c r="E7" s="4">
        <f>'Tháng 1'!E7+'Tháng 2'!E7+'Tháng 3'!E7+'Tháng 4'!E7+'Tháng 5'!E7+'tháng 6'!E7</f>
        <v>0</v>
      </c>
      <c r="F7" s="4">
        <f>'Tháng 1'!F7+'Tháng 2'!F7+'Tháng 3'!F7+'Tháng 4'!F7+'Tháng 5'!F7+'tháng 6'!F7</f>
        <v>482920</v>
      </c>
      <c r="G7" s="4">
        <f>'Tháng 1'!G7+'Tháng 2'!G7+'Tháng 3'!G7+'Tháng 4'!G7+'Tháng 5'!G7+'tháng 6'!G7</f>
        <v>0</v>
      </c>
      <c r="H7" s="4">
        <f>'Tháng 1'!H7+'Tháng 2'!H7+'Tháng 3'!H7+'Tháng 4'!H7+'Tháng 5'!H7+'tháng 6'!H7</f>
        <v>0</v>
      </c>
      <c r="I7" s="4">
        <f>'Tháng 1'!I7+'Tháng 2'!I7+'Tháng 3'!I7+'Tháng 4'!I7+'Tháng 5'!I7+'tháng 6'!I7</f>
        <v>0</v>
      </c>
      <c r="J7" s="4">
        <f>'Tháng 1'!J7+'Tháng 2'!J7+'Tháng 3'!J7+'Tháng 4'!J7+'Tháng 5'!J7+'tháng 6'!J7</f>
        <v>0</v>
      </c>
      <c r="K7" s="4">
        <f>'Tháng 1'!K7+'Tháng 2'!K7+'Tháng 3'!K7+'Tháng 4'!K7+'Tháng 5'!K7+'tháng 6'!K7</f>
        <v>0</v>
      </c>
      <c r="L7" s="4">
        <f>'Tháng 1'!L7+'Tháng 2'!L7+'Tháng 3'!L7+'Tháng 4'!L7+'Tháng 5'!L7+'tháng 6'!L7</f>
        <v>0</v>
      </c>
      <c r="M7" s="4">
        <f>'Tháng 1'!M7+'Tháng 2'!M7+'Tháng 3'!M7+'Tháng 4'!M7+'Tháng 5'!M7+'tháng 6'!M7</f>
        <v>0</v>
      </c>
      <c r="N7" s="4">
        <f>'Tháng 1'!N7+'Tháng 2'!N7+'Tháng 3'!N7+'Tháng 4'!N7+'Tháng 5'!N7+'tháng 6'!N7</f>
        <v>0</v>
      </c>
      <c r="O7" s="4">
        <f>'Tháng 1'!O7+'Tháng 2'!O7+'Tháng 3'!O7+'Tháng 4'!O7+'Tháng 5'!O7+'tháng 6'!O7</f>
        <v>0</v>
      </c>
      <c r="P7" s="4">
        <f>'Tháng 1'!P7+'Tháng 2'!P7+'Tháng 3'!P7+'Tháng 4'!P7+'Tháng 5'!P7+'tháng 6'!P7</f>
        <v>0</v>
      </c>
      <c r="Q7" s="4">
        <f>'Tháng 1'!Q7+'Tháng 2'!Q7+'Tháng 3'!Q7+'Tháng 4'!Q7+'Tháng 5'!Q7+'tháng 6'!Q7</f>
        <v>0</v>
      </c>
      <c r="R7" s="4">
        <f>'Tháng 1'!S7+'Tháng 2'!R7+'Tháng 3'!R7+'Tháng 4'!R7+'Tháng 5'!R7+'tháng 6'!R7</f>
        <v>0</v>
      </c>
      <c r="S7" s="4">
        <f>'Tháng 1'!S7+'Tháng 2'!S7+'Tháng 3'!S7+'Tháng 4'!S7+'Tháng 5'!S7+'tháng 6'!S7</f>
        <v>0</v>
      </c>
      <c r="T7" s="4">
        <f>'Tháng 1'!U7+'Tháng 2'!T7+'Tháng 3'!T7+'Tháng 4'!T7+'Tháng 5'!T7+'tháng 6'!T7</f>
        <v>0</v>
      </c>
      <c r="U7" s="4">
        <f>'Tháng 1'!U7+'Tháng 2'!U7+'Tháng 3'!U7+'Tháng 4'!U7+'Tháng 5'!U7+'tháng 6'!U7</f>
        <v>0</v>
      </c>
      <c r="V7" s="4">
        <f>'Tháng 1'!V7+'Tháng 2'!V7+'Tháng 3'!V7+'Tháng 4'!V7+'Tháng 5'!V7+'tháng 6'!V7</f>
        <v>0</v>
      </c>
      <c r="W7" s="4">
        <f>'Tháng 1'!W7+'Tháng 2'!W7+'Tháng 3'!W7+'Tháng 4'!W7+'Tháng 5'!W7+'tháng 6'!W7</f>
        <v>0</v>
      </c>
      <c r="X7" s="4">
        <f>'Tháng 1'!X7+'Tháng 2'!X7+'Tháng 3'!X7+'Tháng 4'!X7+'Tháng 5'!X7+'tháng 6'!X7</f>
        <v>0</v>
      </c>
      <c r="Y7" s="4">
        <f>'Tháng 1'!Y7+'Tháng 2'!Y7+'Tháng 3'!Y7+'Tháng 4'!Y7+'Tháng 5'!Y7+'tháng 6'!Y7</f>
        <v>0</v>
      </c>
      <c r="Z7" s="4">
        <f>'Tháng 1'!Z7+'Tháng 2'!Z7+'Tháng 3'!Z7+'Tháng 4'!Z7+'Tháng 5'!Z7+'tháng 6'!Z7</f>
        <v>0</v>
      </c>
      <c r="AA7" s="4">
        <f>'Tháng 1'!AA7+'Tháng 2'!AA7+'Tháng 3'!AA7+'Tháng 4'!AA7+'Tháng 5'!AA7+'tháng 6'!AA7</f>
        <v>0</v>
      </c>
      <c r="AB7" s="4">
        <f>'Tháng 1'!AB7+'Tháng 2'!AB7+'Tháng 3'!AB7+'Tháng 4'!AB7+'Tháng 5'!AB7+'tháng 6'!AB7</f>
        <v>0</v>
      </c>
      <c r="AC7" s="4">
        <f>'Tháng 1'!AC7+'Tháng 2'!AC7+'Tháng 3'!AC7+'Tháng 4'!AC7+'Tháng 5'!AC7+'tháng 6'!AC7</f>
        <v>0</v>
      </c>
      <c r="AD7" s="4">
        <f>'Tháng 1'!AD7+'Tháng 2'!AD7+'Tháng 3'!AD7+'Tháng 4'!AD7+'Tháng 5'!AD7+'tháng 6'!AD7</f>
        <v>0</v>
      </c>
      <c r="AE7" s="4">
        <f>'Tháng 1'!AE7+'Tháng 2'!AE7+'Tháng 3'!AE7+'Tháng 4'!AE7+'Tháng 5'!AE7+'tháng 6'!AE7</f>
        <v>0</v>
      </c>
      <c r="AF7" s="4">
        <f>'Tháng 1'!AF7+'Tháng 2'!AF7+'Tháng 3'!AF7+'Tháng 4'!AF7+'Tháng 5'!AF7+'tháng 6'!AF7</f>
        <v>0</v>
      </c>
      <c r="AG7" s="4">
        <f>'Tháng 1'!AG7+'Tháng 2'!AG7+'Tháng 3'!AG7+'Tháng 4'!AG7+'Tháng 5'!AG7+'tháng 6'!AG7</f>
        <v>0</v>
      </c>
      <c r="AH7" s="4">
        <f>'Tháng 1'!AH7+'Tháng 2'!AH7+'Tháng 3'!AH7+'Tháng 4'!AH7+'Tháng 5'!AH7+'tháng 6'!AH7</f>
        <v>0</v>
      </c>
      <c r="AI7" s="4">
        <f t="shared" si="1"/>
        <v>874067</v>
      </c>
    </row>
    <row r="8" spans="1:35" x14ac:dyDescent="0.25">
      <c r="A8" s="6">
        <f>AI8</f>
        <v>1448000</v>
      </c>
      <c r="B8" s="3">
        <v>4</v>
      </c>
      <c r="C8" s="9" t="s">
        <v>63</v>
      </c>
      <c r="D8" s="4">
        <f>'Tháng 1'!D8+'Tháng 2'!D8+'Tháng 3'!D8+'Tháng 4'!D8+'Tháng 5'!D8+'tháng 6'!D8</f>
        <v>30000</v>
      </c>
      <c r="E8" s="4">
        <f>'Tháng 1'!E8+'Tháng 2'!E8+'Tháng 3'!E8+'Tháng 4'!E8+'Tháng 5'!E8+'tháng 6'!E8</f>
        <v>70000</v>
      </c>
      <c r="F8" s="4">
        <f>'Tháng 1'!F8+'Tháng 2'!F8+'Tháng 3'!F8+'Tháng 4'!F8+'Tháng 5'!F8+'tháng 6'!F8</f>
        <v>28000</v>
      </c>
      <c r="G8" s="4">
        <f>'Tháng 1'!G8+'Tháng 2'!G8+'Tháng 3'!G8+'Tháng 4'!G8+'Tháng 5'!G8+'tháng 6'!G8</f>
        <v>27000</v>
      </c>
      <c r="H8" s="4">
        <f>'Tháng 1'!H8+'Tháng 2'!H8+'Tháng 3'!H8+'Tháng 4'!H8+'Tháng 5'!H8+'tháng 6'!H8</f>
        <v>17000</v>
      </c>
      <c r="I8" s="4">
        <f>'Tháng 1'!I8+'Tháng 2'!I8+'Tháng 3'!I8+'Tháng 4'!I8+'Tháng 5'!I8+'tháng 6'!I8</f>
        <v>26000</v>
      </c>
      <c r="J8" s="4">
        <f>'Tháng 1'!J8+'Tháng 2'!J8+'Tháng 3'!J8+'Tháng 4'!J8+'Tháng 5'!J8+'tháng 6'!J8</f>
        <v>175000</v>
      </c>
      <c r="K8" s="4">
        <f>'Tháng 1'!K8+'Tháng 2'!K8+'Tháng 3'!K8+'Tháng 4'!K8+'Tháng 5'!K8+'tháng 6'!K8</f>
        <v>37000</v>
      </c>
      <c r="L8" s="4">
        <f>'Tháng 1'!L8+'Tháng 2'!L8+'Tháng 3'!L8+'Tháng 4'!L8+'Tháng 5'!L8+'tháng 6'!L8</f>
        <v>70000</v>
      </c>
      <c r="M8" s="4">
        <f>'Tháng 1'!M8+'Tháng 2'!M8+'Tháng 3'!M8+'Tháng 4'!M8+'Tháng 5'!M8+'tháng 6'!M8</f>
        <v>155000</v>
      </c>
      <c r="N8" s="4">
        <f>'Tháng 1'!N8+'Tháng 2'!N8+'Tháng 3'!N8+'Tháng 4'!N8+'Tháng 5'!N8+'tháng 6'!N8</f>
        <v>25000</v>
      </c>
      <c r="O8" s="4">
        <f>'Tháng 1'!O8+'Tháng 2'!O8+'Tháng 3'!O8+'Tháng 4'!O8+'Tháng 5'!O8+'tháng 6'!O8</f>
        <v>80000</v>
      </c>
      <c r="P8" s="4">
        <f>'Tháng 1'!P8+'Tháng 2'!P8+'Tháng 3'!P8+'Tháng 4'!P8+'Tháng 5'!P8+'tháng 6'!P8</f>
        <v>45000</v>
      </c>
      <c r="Q8" s="4">
        <f>'Tháng 1'!R8+'Tháng 2'!Q8+'Tháng 3'!Q8+'Tháng 4'!Q8+'Tháng 5'!Q8+'tháng 6'!Q8</f>
        <v>120000</v>
      </c>
      <c r="R8" s="4">
        <f>'Tháng 1'!S8+'Tháng 2'!R8+'Tháng 3'!R8+'Tháng 4'!R8+'Tháng 5'!R8+'tháng 6'!R8</f>
        <v>60000</v>
      </c>
      <c r="S8" s="4">
        <f>'Tháng 1'!S8+'Tháng 2'!S8+'Tháng 3'!S8+'Tháng 4'!S8+'Tháng 5'!S8+'tháng 6'!S8</f>
        <v>37000</v>
      </c>
      <c r="T8" s="4">
        <f>'Tháng 1'!U8+'Tháng 2'!T8+'Tháng 3'!T8+'Tháng 4'!T8+'Tháng 5'!T8+'tháng 6'!T8</f>
        <v>0</v>
      </c>
      <c r="U8" s="4">
        <f>'Tháng 1'!U8+'Tháng 2'!U8+'Tháng 3'!U8+'Tháng 4'!U8+'Tháng 5'!U8+'tháng 6'!U8</f>
        <v>18000</v>
      </c>
      <c r="V8" s="4">
        <f>'Tháng 1'!V8+'Tháng 2'!V8+'Tháng 3'!V8+'Tháng 4'!V8+'Tháng 5'!V8+'tháng 6'!V8</f>
        <v>45000</v>
      </c>
      <c r="W8" s="4">
        <f>'Tháng 1'!W8+'Tháng 2'!W8+'Tháng 3'!W8+'Tháng 4'!W8+'Tháng 5'!W8+'tháng 6'!W8</f>
        <v>0</v>
      </c>
      <c r="X8" s="4">
        <f>'Tháng 1'!X8+'Tháng 2'!X8+'Tháng 3'!X8+'Tháng 4'!X8+'Tháng 5'!X8+'tháng 6'!X8</f>
        <v>18000</v>
      </c>
      <c r="Y8" s="4">
        <f>'Tháng 1'!Y8+'Tháng 2'!Y8+'Tháng 3'!Y8+'Tháng 4'!Y8+'Tháng 5'!Y8+'tháng 6'!Y8</f>
        <v>0</v>
      </c>
      <c r="Z8" s="4">
        <f>'Tháng 1'!Z8+'Tháng 2'!Z8+'Tháng 3'!Z8+'Tháng 4'!Z8+'Tháng 5'!Z8+'tháng 6'!Z8</f>
        <v>0</v>
      </c>
      <c r="AA8" s="4">
        <f>'Tháng 1'!AA8+'Tháng 2'!AA8+'Tháng 3'!AA8+'Tháng 4'!AA8+'Tháng 5'!AA8+'tháng 6'!AA8</f>
        <v>15000</v>
      </c>
      <c r="AB8" s="4">
        <f>'Tháng 1'!AB8+'Tháng 2'!AB8+'Tháng 3'!AB8+'Tháng 4'!AB8+'Tháng 5'!AB8+'tháng 6'!AB8</f>
        <v>143000</v>
      </c>
      <c r="AC8" s="4">
        <f>'Tháng 1'!AC8+'Tháng 2'!AC8+'Tháng 3'!AC8+'Tháng 4'!AC8+'Tháng 5'!AC8+'tháng 6'!AC8</f>
        <v>20000</v>
      </c>
      <c r="AD8" s="4">
        <f>'Tháng 1'!AD8+'Tháng 2'!AD8+'Tháng 3'!AD8+'Tháng 4'!AD8+'Tháng 5'!AD8+'tháng 6'!AD8</f>
        <v>60000</v>
      </c>
      <c r="AE8" s="4">
        <f>'Tháng 1'!AE8+'Tháng 2'!AE8+'Tháng 3'!AE8+'Tháng 4'!AE8+'Tháng 5'!AE8+'tháng 6'!AE8</f>
        <v>50000</v>
      </c>
      <c r="AF8" s="4">
        <f>'Tháng 1'!AF8+'Tháng 2'!AF8+'Tháng 3'!AF8+'Tháng 4'!AF8+'Tháng 5'!AF8+'tháng 6'!AF8</f>
        <v>0</v>
      </c>
      <c r="AG8" s="4">
        <f>'Tháng 1'!AG8+'Tháng 2'!AG8+'Tháng 3'!AG8+'Tháng 4'!AG8+'Tháng 5'!AG8+'tháng 6'!AG8</f>
        <v>27000</v>
      </c>
      <c r="AH8" s="4">
        <f>'Tháng 1'!AH8+'Tháng 2'!AH8+'Tháng 3'!AH8+'Tháng 4'!AH8+'Tháng 5'!AH8+'tháng 6'!AH8</f>
        <v>50000</v>
      </c>
      <c r="AI8" s="4">
        <f t="shared" si="1"/>
        <v>1448000</v>
      </c>
    </row>
    <row r="9" spans="1:35" x14ac:dyDescent="0.25">
      <c r="A9" s="6">
        <f t="shared" si="0"/>
        <v>767000</v>
      </c>
      <c r="B9" s="3">
        <v>5</v>
      </c>
      <c r="C9" s="9" t="s">
        <v>64</v>
      </c>
      <c r="D9" s="4">
        <f>'Tháng 1'!D9+'Tháng 2'!D9+'Tháng 3'!D9+'Tháng 4'!D9+'Tháng 5'!D9+'tháng 6'!D9</f>
        <v>0</v>
      </c>
      <c r="E9" s="4">
        <f>'Tháng 1'!E9+'Tháng 2'!E9+'Tháng 3'!E9+'Tháng 4'!E9+'Tháng 5'!E9+'tháng 6'!E9</f>
        <v>0</v>
      </c>
      <c r="F9" s="4">
        <f>'Tháng 1'!F9+'Tháng 2'!F9+'Tháng 3'!F9+'Tháng 4'!F9+'Tháng 5'!F9+'tháng 6'!F9</f>
        <v>22000</v>
      </c>
      <c r="G9" s="4">
        <f>'Tháng 1'!G9+'Tháng 2'!G9+'Tháng 3'!G9+'Tháng 4'!G9+'Tháng 5'!G9+'tháng 6'!G9</f>
        <v>0</v>
      </c>
      <c r="H9" s="4">
        <f>'Tháng 1'!H9+'Tháng 2'!H9+'Tháng 3'!H9+'Tháng 4'!H9+'Tháng 5'!H9+'tháng 6'!H9</f>
        <v>0</v>
      </c>
      <c r="I9" s="4">
        <f>'Tháng 1'!I9+'Tháng 2'!I9+'Tháng 3'!I9+'Tháng 4'!I9+'Tháng 5'!I9+'tháng 6'!I9</f>
        <v>38000</v>
      </c>
      <c r="J9" s="4">
        <f>'Tháng 1'!J9+'Tháng 2'!J9+'Tháng 3'!J9+'Tháng 4'!J9+'Tháng 5'!J9+'tháng 6'!J9</f>
        <v>0</v>
      </c>
      <c r="K9" s="4">
        <f>'Tháng 1'!K9+'Tháng 2'!K9+'Tháng 3'!K9+'Tháng 4'!K9+'Tháng 5'!K9+'tháng 6'!K9</f>
        <v>0</v>
      </c>
      <c r="L9" s="4">
        <f>'Tháng 1'!L9+'Tháng 2'!L9+'Tháng 3'!L9+'Tháng 4'!L9+'Tháng 5'!L9+'tháng 6'!L9</f>
        <v>0</v>
      </c>
      <c r="M9" s="4">
        <f>'Tháng 1'!M9+'Tháng 2'!M9+'Tháng 3'!M9+'Tháng 4'!M9+'Tháng 5'!M9+'tháng 6'!M9</f>
        <v>105000</v>
      </c>
      <c r="N9" s="4">
        <f>'Tháng 1'!N9+'Tháng 2'!N9+'Tháng 3'!N9+'Tháng 4'!N9+'Tháng 5'!N9+'tháng 6'!N9</f>
        <v>0</v>
      </c>
      <c r="O9" s="4">
        <f>'Tháng 1'!O9+'Tháng 2'!O9+'Tháng 3'!O9+'Tháng 4'!O9+'Tháng 5'!O9+'tháng 6'!O9</f>
        <v>367000</v>
      </c>
      <c r="P9" s="4">
        <f>'Tháng 1'!P9+'Tháng 2'!P9+'Tháng 3'!P9+'Tháng 4'!P9+'Tháng 5'!P9+'tháng 6'!P9</f>
        <v>40000</v>
      </c>
      <c r="Q9" s="4">
        <f>'Tháng 1'!Q9+'Tháng 2'!Q9+'Tháng 3'!Q9+'Tháng 4'!Q9+'Tháng 5'!Q9+'tháng 6'!Q9</f>
        <v>0</v>
      </c>
      <c r="R9" s="4">
        <f>'Tháng 1'!S9+'Tháng 2'!R9+'Tháng 3'!R9+'Tháng 4'!R9+'Tháng 5'!R9+'tháng 6'!R9</f>
        <v>20000</v>
      </c>
      <c r="S9" s="4">
        <f>'Tháng 1'!S9+'Tháng 2'!S9+'Tháng 3'!S9+'Tháng 4'!S9+'Tháng 5'!S9+'tháng 6'!S9</f>
        <v>0</v>
      </c>
      <c r="T9" s="4">
        <f>'Tháng 1'!U9+'Tháng 2'!T9+'Tháng 3'!T9+'Tháng 4'!T9+'Tháng 5'!T9+'tháng 6'!T9</f>
        <v>0</v>
      </c>
      <c r="U9" s="4">
        <f>'Tháng 1'!U9+'Tháng 2'!U9+'Tháng 3'!U9+'Tháng 4'!U9+'Tháng 5'!U9+'tháng 6'!U9</f>
        <v>30000</v>
      </c>
      <c r="V9" s="4">
        <f>'Tháng 1'!V9+'Tháng 2'!V9+'Tháng 3'!V9+'Tháng 4'!V9+'Tháng 5'!V9+'tháng 6'!V9</f>
        <v>0</v>
      </c>
      <c r="W9" s="4">
        <f>'Tháng 1'!W9+'Tháng 2'!W9+'Tháng 3'!W9+'Tháng 4'!W9+'Tháng 5'!W9+'tháng 6'!W9</f>
        <v>0</v>
      </c>
      <c r="X9" s="4">
        <f>'Tháng 1'!X9+'Tháng 2'!X9+'Tháng 3'!X9+'Tháng 4'!X9+'Tháng 5'!X9+'tháng 6'!X9</f>
        <v>0</v>
      </c>
      <c r="Y9" s="4">
        <f>'Tháng 1'!Y9+'Tháng 2'!Y9+'Tháng 3'!Y9+'Tháng 4'!Y9+'Tháng 5'!Y9+'tháng 6'!Y9</f>
        <v>0</v>
      </c>
      <c r="Z9" s="4">
        <f>'Tháng 1'!Z9+'Tháng 2'!Z9+'Tháng 3'!Z9+'Tháng 4'!Z9+'Tháng 5'!Z9+'tháng 6'!Z9</f>
        <v>0</v>
      </c>
      <c r="AA9" s="4">
        <f>'Tháng 1'!AA9+'Tháng 2'!AA9+'Tháng 3'!AA9+'Tháng 4'!AA9+'Tháng 5'!AA9+'tháng 6'!AA9</f>
        <v>45000</v>
      </c>
      <c r="AB9" s="4">
        <f>'Tháng 1'!AB9+'Tháng 2'!AB9+'Tháng 3'!AB9+'Tháng 4'!AB9+'Tháng 5'!AB9+'tháng 6'!AB9</f>
        <v>0</v>
      </c>
      <c r="AC9" s="4">
        <f>'Tháng 1'!AC9+'Tháng 2'!AC9+'Tháng 3'!AC9+'Tháng 4'!AC9+'Tháng 5'!AC9+'tháng 6'!AC9</f>
        <v>0</v>
      </c>
      <c r="AD9" s="4">
        <f>'Tháng 1'!AD9+'Tháng 2'!AD9+'Tháng 3'!AD9+'Tháng 4'!AD9+'Tháng 5'!AD9+'tháng 6'!AD9</f>
        <v>0</v>
      </c>
      <c r="AE9" s="4">
        <f>'Tháng 1'!AE9+'Tháng 2'!AE9+'Tháng 3'!AE9+'Tháng 4'!AE9+'Tháng 5'!AE9+'tháng 6'!AE9</f>
        <v>0</v>
      </c>
      <c r="AF9" s="4">
        <f>'Tháng 1'!AF9+'Tháng 2'!AF9+'Tháng 3'!AF9+'Tháng 4'!AF9+'Tháng 5'!AF9+'tháng 6'!AF9</f>
        <v>0</v>
      </c>
      <c r="AG9" s="4">
        <f>'Tháng 1'!AG9+'Tháng 2'!AG9+'Tháng 3'!AG9+'Tháng 4'!AG9+'Tháng 5'!AG9+'tháng 6'!AG9</f>
        <v>100000</v>
      </c>
      <c r="AH9" s="4">
        <f>'Tháng 1'!AH9+'Tháng 2'!AH9+'Tháng 3'!AH9+'Tháng 4'!AH9+'Tháng 5'!AH9+'tháng 6'!AH9</f>
        <v>0</v>
      </c>
      <c r="AI9" s="4">
        <f t="shared" si="1"/>
        <v>767000</v>
      </c>
    </row>
    <row r="10" spans="1:35" x14ac:dyDescent="0.25">
      <c r="A10" s="6">
        <f t="shared" si="0"/>
        <v>85000</v>
      </c>
      <c r="B10" s="3">
        <v>6</v>
      </c>
      <c r="C10" s="9" t="s">
        <v>65</v>
      </c>
      <c r="D10" s="4">
        <f>'Tháng 1'!D10+'Tháng 2'!D10+'Tháng 3'!D10+'Tháng 4'!D10+'Tháng 5'!D10+'tháng 6'!D10</f>
        <v>0</v>
      </c>
      <c r="E10" s="4">
        <f>'Tháng 1'!E10+'Tháng 2'!E10+'Tháng 3'!E10+'Tháng 4'!E10+'Tháng 5'!E10+'tháng 6'!E10</f>
        <v>0</v>
      </c>
      <c r="F10" s="4">
        <f>'Tháng 1'!F10+'Tháng 2'!F10+'Tháng 3'!F10+'Tháng 4'!F10+'Tháng 5'!F10+'tháng 6'!F10</f>
        <v>0</v>
      </c>
      <c r="G10" s="4">
        <f>'Tháng 1'!G10+'Tháng 2'!G10+'Tháng 3'!G10+'Tháng 4'!G10+'Tháng 5'!G10+'tháng 6'!G10</f>
        <v>85000</v>
      </c>
      <c r="H10" s="4">
        <f>'Tháng 1'!H10+'Tháng 2'!H10+'Tháng 3'!H10+'Tháng 4'!H10+'Tháng 5'!H10+'tháng 6'!H10</f>
        <v>0</v>
      </c>
      <c r="I10" s="4">
        <f>'Tháng 1'!I10+'Tháng 2'!I10+'Tháng 3'!I10+'Tháng 4'!I10+'Tháng 5'!I10+'tháng 6'!I10</f>
        <v>0</v>
      </c>
      <c r="J10" s="4">
        <f>'Tháng 1'!J10+'Tháng 2'!J10+'Tháng 3'!J10+'Tháng 4'!J10+'Tháng 5'!J10+'tháng 6'!J10</f>
        <v>0</v>
      </c>
      <c r="K10" s="4">
        <f>'Tháng 1'!K10+'Tháng 2'!K10+'Tháng 3'!K10+'Tháng 4'!K10+'Tháng 5'!K10+'tháng 6'!K10</f>
        <v>0</v>
      </c>
      <c r="L10" s="4">
        <f>'Tháng 1'!L10+'Tháng 2'!L10+'Tháng 3'!L10+'Tháng 4'!L10+'Tháng 5'!L10+'tháng 6'!L10</f>
        <v>0</v>
      </c>
      <c r="M10" s="4">
        <f>'Tháng 1'!M10+'Tháng 2'!M10+'Tháng 3'!M10+'Tháng 4'!M10+'Tháng 5'!M10+'tháng 6'!M10</f>
        <v>0</v>
      </c>
      <c r="N10" s="4">
        <f>'Tháng 1'!N10+'Tháng 2'!N10+'Tháng 3'!N10+'Tháng 4'!N10+'Tháng 5'!N10+'tháng 6'!N10</f>
        <v>0</v>
      </c>
      <c r="O10" s="4">
        <f>'Tháng 1'!O10+'Tháng 2'!O10+'Tháng 3'!O10+'Tháng 4'!O10+'Tháng 5'!O10+'tháng 6'!O10</f>
        <v>0</v>
      </c>
      <c r="P10" s="4">
        <f>'Tháng 1'!P10+'Tháng 2'!P10+'Tháng 3'!P10+'Tháng 4'!P10+'Tháng 5'!P10+'tháng 6'!P10</f>
        <v>0</v>
      </c>
      <c r="Q10" s="4">
        <f>'Tháng 1'!Q10+'Tháng 2'!Q10+'Tháng 3'!Q10+'Tháng 4'!Q10+'Tháng 5'!Q10+'tháng 6'!Q10</f>
        <v>0</v>
      </c>
      <c r="R10" s="4">
        <f>'Tháng 1'!S10+'Tháng 2'!R10+'Tháng 3'!R10+'Tháng 4'!R10+'Tháng 5'!R10+'tháng 6'!R10</f>
        <v>0</v>
      </c>
      <c r="S10" s="4">
        <f>'Tháng 1'!S10+'Tháng 2'!S10+'Tháng 3'!S10+'Tháng 4'!S10+'Tháng 5'!S10+'tháng 6'!S10</f>
        <v>0</v>
      </c>
      <c r="T10" s="4">
        <f>'Tháng 1'!U10+'Tháng 2'!T10+'Tháng 3'!T10+'Tháng 4'!T10+'Tháng 5'!T10+'tháng 6'!T10</f>
        <v>0</v>
      </c>
      <c r="U10" s="4">
        <f>'Tháng 1'!U10+'Tháng 2'!U10+'Tháng 3'!U10+'Tháng 4'!U10+'Tháng 5'!U10+'tháng 6'!U10</f>
        <v>0</v>
      </c>
      <c r="V10" s="4">
        <f>'Tháng 1'!V10+'Tháng 2'!V10+'Tháng 3'!V10+'Tháng 4'!V10+'Tháng 5'!V10+'tháng 6'!V10</f>
        <v>0</v>
      </c>
      <c r="W10" s="4">
        <f>'Tháng 1'!W10+'Tháng 2'!W10+'Tháng 3'!W10+'Tháng 4'!W10+'Tháng 5'!W10+'tháng 6'!W10</f>
        <v>0</v>
      </c>
      <c r="X10" s="4">
        <f>'Tháng 1'!X10+'Tháng 2'!X10+'Tháng 3'!X10+'Tháng 4'!X10+'Tháng 5'!X10+'tháng 6'!X10</f>
        <v>0</v>
      </c>
      <c r="Y10" s="4">
        <f>'Tháng 1'!Y10+'Tháng 2'!Y10+'Tháng 3'!Y10+'Tháng 4'!Y10+'Tháng 5'!Y10+'tháng 6'!Y10</f>
        <v>0</v>
      </c>
      <c r="Z10" s="4">
        <f>'Tháng 1'!Z10+'Tháng 2'!Z10+'Tháng 3'!Z10+'Tháng 4'!Z10+'Tháng 5'!Z10+'tháng 6'!Z10</f>
        <v>0</v>
      </c>
      <c r="AA10" s="4">
        <f>'Tháng 1'!AA10+'Tháng 2'!AA10+'Tháng 3'!AA10+'Tháng 4'!AA10+'Tháng 5'!AA10+'tháng 6'!AA10</f>
        <v>0</v>
      </c>
      <c r="AB10" s="4">
        <f>'Tháng 1'!AB10+'Tháng 2'!AB10+'Tháng 3'!AB10+'Tháng 4'!AB10+'Tháng 5'!AB10+'tháng 6'!AB10</f>
        <v>0</v>
      </c>
      <c r="AC10" s="4">
        <f>'Tháng 1'!AC10+'Tháng 2'!AC10+'Tháng 3'!AC10+'Tháng 4'!AC10+'Tháng 5'!AC10+'tháng 6'!AC10</f>
        <v>0</v>
      </c>
      <c r="AD10" s="4">
        <f>'Tháng 1'!AD10+'Tháng 2'!AD10+'Tháng 3'!AD10+'Tháng 4'!AD10+'Tháng 5'!AD10+'tháng 6'!AD10</f>
        <v>0</v>
      </c>
      <c r="AE10" s="4">
        <f>'Tháng 1'!AE10+'Tháng 2'!AE10+'Tháng 3'!AE10+'Tháng 4'!AE10+'Tháng 5'!AE10+'tháng 6'!AE10</f>
        <v>0</v>
      </c>
      <c r="AF10" s="4">
        <f>'Tháng 1'!AF10+'Tháng 2'!AF10+'Tháng 3'!AF10+'Tháng 4'!AF10+'Tháng 5'!AF10+'tháng 6'!AF10</f>
        <v>0</v>
      </c>
      <c r="AG10" s="4">
        <f>'Tháng 1'!AG10+'Tháng 2'!AG10+'Tháng 3'!AG10+'Tháng 4'!AG10+'Tháng 5'!AG10+'tháng 6'!AG10</f>
        <v>0</v>
      </c>
      <c r="AH10" s="4">
        <f>'Tháng 1'!AH10+'Tháng 2'!AH10+'Tháng 3'!AH10+'Tháng 4'!AH10+'Tháng 5'!AH10+'tháng 6'!AH10</f>
        <v>0</v>
      </c>
      <c r="AI10" s="4">
        <f t="shared" si="1"/>
        <v>85000</v>
      </c>
    </row>
    <row r="11" spans="1:35" x14ac:dyDescent="0.25">
      <c r="A11" s="6">
        <f>AI11</f>
        <v>0</v>
      </c>
      <c r="B11" s="3"/>
      <c r="C11" s="3" t="s">
        <v>106</v>
      </c>
      <c r="D11" s="4">
        <f>'Tháng 1'!D11+'Tháng 2'!D11+'Tháng 3'!D11+'Tháng 4'!D11+'Tháng 5'!D11+'tháng 6'!D11</f>
        <v>0</v>
      </c>
      <c r="E11" s="4">
        <f>'Tháng 1'!E11+'Tháng 2'!E11+'Tháng 3'!E11+'Tháng 4'!E11+'Tháng 5'!E11+'tháng 6'!E11</f>
        <v>0</v>
      </c>
      <c r="F11" s="4">
        <f>'Tháng 1'!F11+'Tháng 2'!F11+'Tháng 3'!F11+'Tháng 4'!F11+'Tháng 5'!F11+'tháng 6'!F11</f>
        <v>0</v>
      </c>
      <c r="G11" s="4">
        <f>'Tháng 1'!G11+'Tháng 2'!G11+'Tháng 3'!G11+'Tháng 4'!G11+'Tháng 5'!G11+'tháng 6'!G11</f>
        <v>0</v>
      </c>
      <c r="H11" s="4">
        <f>'Tháng 1'!H11+'Tháng 2'!H11+'Tháng 3'!H11+'Tháng 4'!H11+'Tháng 5'!H11+'tháng 6'!H11</f>
        <v>0</v>
      </c>
      <c r="I11" s="4">
        <f>'Tháng 1'!I11+'Tháng 2'!I11+'Tháng 3'!I11+'Tháng 4'!I11+'Tháng 5'!I11+'tháng 6'!I11</f>
        <v>0</v>
      </c>
      <c r="J11" s="4">
        <f>'Tháng 1'!J11+'Tháng 2'!J11+'Tháng 3'!J11+'Tháng 4'!J11+'Tháng 5'!J11+'tháng 6'!J11</f>
        <v>0</v>
      </c>
      <c r="K11" s="4">
        <f>'Tháng 1'!K11+'Tháng 2'!K11+'Tháng 3'!K11+'Tháng 4'!K11+'Tháng 5'!K11+'tháng 6'!K11</f>
        <v>0</v>
      </c>
      <c r="L11" s="4">
        <f>'Tháng 1'!L11+'Tháng 2'!L11+'Tháng 3'!L11+'Tháng 4'!L11+'Tháng 5'!L11+'tháng 6'!L11</f>
        <v>0</v>
      </c>
      <c r="M11" s="4">
        <f>'Tháng 1'!M11+'Tháng 2'!M11+'Tháng 3'!M11+'Tháng 4'!M11+'Tháng 5'!M11+'tháng 6'!M11</f>
        <v>0</v>
      </c>
      <c r="N11" s="4">
        <f>'Tháng 1'!N11+'Tháng 2'!N11+'Tháng 3'!N11+'Tháng 4'!N11+'Tháng 5'!N11+'tháng 6'!N11</f>
        <v>0</v>
      </c>
      <c r="O11" s="4">
        <f>'Tháng 1'!O11+'Tháng 2'!O11+'Tháng 3'!O11+'Tháng 4'!O11+'Tháng 5'!O11+'tháng 6'!O11</f>
        <v>0</v>
      </c>
      <c r="P11" s="4">
        <f>'Tháng 1'!P11+'Tháng 2'!P11+'Tháng 3'!P11+'Tháng 4'!P11+'Tháng 5'!P11+'tháng 6'!P11</f>
        <v>0</v>
      </c>
      <c r="Q11" s="4">
        <f>'Tháng 1'!Q11+'Tháng 2'!Q11+'Tháng 3'!Q11+'Tháng 4'!Q11+'Tháng 5'!Q11+'tháng 6'!Q11</f>
        <v>0</v>
      </c>
      <c r="R11" s="4">
        <f>'Tháng 1'!S11+'Tháng 2'!R11+'Tháng 3'!R11+'Tháng 4'!R11+'Tháng 5'!R11+'tháng 6'!R11</f>
        <v>0</v>
      </c>
      <c r="S11" s="4">
        <f>'Tháng 1'!S11+'Tháng 2'!S11+'Tháng 3'!S11+'Tháng 4'!S11+'Tháng 5'!S11+'tháng 6'!S11</f>
        <v>0</v>
      </c>
      <c r="T11" s="4">
        <f>'Tháng 1'!U11+'Tháng 2'!T11+'Tháng 3'!T11+'Tháng 4'!T11+'Tháng 5'!T11+'tháng 6'!T11</f>
        <v>0</v>
      </c>
      <c r="U11" s="4">
        <f>'Tháng 1'!U11+'Tháng 2'!U11+'Tháng 3'!U11+'Tháng 4'!U11+'Tháng 5'!U11+'tháng 6'!U11</f>
        <v>0</v>
      </c>
      <c r="V11" s="4">
        <f>'Tháng 1'!V11+'Tháng 2'!V11+'Tháng 3'!V11+'Tháng 4'!V11+'Tháng 5'!V11+'tháng 6'!V11</f>
        <v>0</v>
      </c>
      <c r="W11" s="4">
        <f>'Tháng 1'!W11+'Tháng 2'!W11+'Tháng 3'!W11+'Tháng 4'!W11+'Tháng 5'!W11+'tháng 6'!W11</f>
        <v>0</v>
      </c>
      <c r="X11" s="4">
        <f>'Tháng 1'!X11+'Tháng 2'!X11+'Tháng 3'!X11+'Tháng 4'!X11+'Tháng 5'!X11+'tháng 6'!X11</f>
        <v>0</v>
      </c>
      <c r="Y11" s="4">
        <f>'Tháng 1'!Y11+'Tháng 2'!Y11+'Tháng 3'!Y11+'Tháng 4'!Y11+'Tháng 5'!Y11+'tháng 6'!Y11</f>
        <v>0</v>
      </c>
      <c r="Z11" s="4">
        <f>'Tháng 1'!Z11+'Tháng 2'!Z11+'Tháng 3'!Z11+'Tháng 4'!Z11+'Tháng 5'!Z11+'tháng 6'!Z11</f>
        <v>0</v>
      </c>
      <c r="AA11" s="4">
        <f>'Tháng 1'!AA11+'Tháng 2'!AA11+'Tháng 3'!AA11+'Tháng 4'!AA11+'Tháng 5'!AA11+'tháng 6'!AA11</f>
        <v>0</v>
      </c>
      <c r="AB11" s="4">
        <f>'Tháng 1'!AB11+'Tháng 2'!AB11+'Tháng 3'!AB11+'Tháng 4'!AB11+'Tháng 5'!AB11+'tháng 6'!AB11</f>
        <v>0</v>
      </c>
      <c r="AC11" s="4">
        <f>'Tháng 1'!AC11+'Tháng 2'!AC11+'Tháng 3'!AC11+'Tháng 4'!AC11+'Tháng 5'!AC11+'tháng 6'!AC11</f>
        <v>0</v>
      </c>
      <c r="AD11" s="4">
        <f>'Tháng 1'!AD11+'Tháng 2'!AD11+'Tháng 3'!AD11+'Tháng 4'!AD11+'Tháng 5'!AD11+'tháng 6'!AD11</f>
        <v>0</v>
      </c>
      <c r="AE11" s="4">
        <f>'Tháng 1'!AE11+'Tháng 2'!AE11+'Tháng 3'!AE11+'Tháng 4'!AE11+'Tháng 5'!AE11+'tháng 6'!AE11</f>
        <v>0</v>
      </c>
      <c r="AF11" s="4">
        <f>'Tháng 1'!AF11+'Tháng 2'!AF11+'Tháng 3'!AF11+'Tháng 4'!AF11+'Tháng 5'!AF11+'tháng 6'!AF11</f>
        <v>0</v>
      </c>
      <c r="AG11" s="4">
        <f>'Tháng 1'!AG11+'Tháng 2'!AG11+'Tháng 3'!AG11+'Tháng 4'!AG11+'Tháng 5'!AG11+'tháng 6'!AG11</f>
        <v>0</v>
      </c>
      <c r="AH11" s="4">
        <f>'Tháng 1'!AH11+'Tháng 2'!AH11+'Tháng 3'!AH11+'Tháng 4'!AH11+'Tháng 5'!AH11+'tháng 6'!AH11</f>
        <v>0</v>
      </c>
      <c r="AI11" s="4">
        <f>SUM(D11:AH11)</f>
        <v>0</v>
      </c>
    </row>
    <row r="12" spans="1:35" x14ac:dyDescent="0.25">
      <c r="A12" s="6">
        <f>AI12</f>
        <v>620000</v>
      </c>
      <c r="B12" s="3"/>
      <c r="C12" s="3" t="s">
        <v>107</v>
      </c>
      <c r="D12" s="4">
        <f>'Tháng 1'!D12+'Tháng 2'!D12+'Tháng 3'!D12+'Tháng 4'!D12+'Tháng 5'!D12+'tháng 6'!D12</f>
        <v>320000</v>
      </c>
      <c r="E12" s="4">
        <f>'Tháng 1'!E12+'Tháng 2'!E12+'Tháng 3'!E12+'Tháng 4'!E12+'Tháng 5'!E12+'tháng 6'!E12</f>
        <v>0</v>
      </c>
      <c r="F12" s="4">
        <f>'Tháng 1'!F12+'Tháng 2'!F12+'Tháng 3'!F12+'Tháng 4'!F12+'Tháng 5'!F12+'tháng 6'!F12</f>
        <v>0</v>
      </c>
      <c r="G12" s="4">
        <f>'Tháng 1'!G12+'Tháng 2'!G12+'Tháng 3'!G12+'Tháng 4'!G12+'Tháng 5'!G12+'tháng 6'!G12</f>
        <v>0</v>
      </c>
      <c r="H12" s="4">
        <f>'Tháng 1'!H12+'Tháng 2'!H12+'Tháng 3'!H12+'Tháng 4'!H12+'Tháng 5'!H12+'tháng 6'!H12</f>
        <v>0</v>
      </c>
      <c r="I12" s="4">
        <f>'Tháng 1'!I12+'Tháng 2'!I12+'Tháng 3'!I12+'Tháng 4'!I12+'Tháng 5'!I12+'tháng 6'!I12</f>
        <v>0</v>
      </c>
      <c r="J12" s="4">
        <f>'Tháng 1'!J12+'Tháng 2'!J12+'Tháng 3'!J12+'Tháng 4'!J12+'Tháng 5'!J12+'tháng 6'!J12</f>
        <v>0</v>
      </c>
      <c r="K12" s="4">
        <f>'Tháng 1'!K12+'Tháng 2'!K12+'Tháng 3'!K12+'Tháng 4'!K12+'Tháng 5'!K12+'tháng 6'!K12</f>
        <v>0</v>
      </c>
      <c r="L12" s="4">
        <f>'Tháng 1'!L12+'Tháng 2'!L12+'Tháng 3'!L12+'Tháng 4'!L12+'Tháng 5'!L12+'tháng 6'!L12</f>
        <v>0</v>
      </c>
      <c r="M12" s="4">
        <f>'Tháng 1'!M12+'Tháng 2'!M12+'Tháng 3'!M12+'Tháng 4'!M12+'Tháng 5'!M12+'tháng 6'!M12</f>
        <v>280000</v>
      </c>
      <c r="N12" s="4">
        <f>'Tháng 1'!N12+'Tháng 2'!N12+'Tháng 3'!N12+'Tháng 4'!N12+'Tháng 5'!N12+'tháng 6'!N12</f>
        <v>20000</v>
      </c>
      <c r="O12" s="4">
        <f>'Tháng 1'!O12+'Tháng 2'!O12+'Tháng 3'!O12+'Tháng 4'!O12+'Tháng 5'!O12+'tháng 6'!O12</f>
        <v>0</v>
      </c>
      <c r="P12" s="4">
        <f>'Tháng 1'!P12+'Tháng 2'!P12+'Tháng 3'!P12+'Tháng 4'!P12+'Tháng 5'!P12+'tháng 6'!P12</f>
        <v>0</v>
      </c>
      <c r="Q12" s="4">
        <f>'Tháng 1'!Q12+'Tháng 2'!Q12+'Tháng 3'!Q12+'Tháng 4'!Q12+'Tháng 5'!Q12+'tháng 6'!Q12</f>
        <v>0</v>
      </c>
      <c r="R12" s="4">
        <f>'Tháng 1'!S12+'Tháng 2'!R12+'Tháng 3'!R12+'Tháng 4'!R12+'Tháng 5'!R12+'tháng 6'!R12</f>
        <v>0</v>
      </c>
      <c r="S12" s="4">
        <f>'Tháng 1'!S12+'Tháng 2'!S12+'Tháng 3'!S12+'Tháng 4'!S12+'Tháng 5'!S12+'tháng 6'!S12</f>
        <v>0</v>
      </c>
      <c r="T12" s="4">
        <f>'Tháng 1'!U12+'Tháng 2'!T12+'Tháng 3'!T12+'Tháng 4'!T12+'Tháng 5'!T12+'tháng 6'!T12</f>
        <v>0</v>
      </c>
      <c r="U12" s="4">
        <f>'Tháng 1'!U12+'Tháng 2'!U12+'Tháng 3'!U12+'Tháng 4'!U12+'Tháng 5'!U12+'tháng 6'!U12</f>
        <v>0</v>
      </c>
      <c r="V12" s="4">
        <f>'Tháng 1'!V12+'Tháng 2'!V12+'Tháng 3'!V12+'Tháng 4'!V12+'Tháng 5'!V12+'tháng 6'!V12</f>
        <v>0</v>
      </c>
      <c r="W12" s="4">
        <f>'Tháng 1'!W12+'Tháng 2'!W12+'Tháng 3'!W12+'Tháng 4'!W12+'Tháng 5'!W12+'tháng 6'!W12</f>
        <v>0</v>
      </c>
      <c r="X12" s="4">
        <f>'Tháng 1'!X12+'Tháng 2'!X12+'Tháng 3'!X12+'Tháng 4'!X12+'Tháng 5'!X12+'tháng 6'!X12</f>
        <v>0</v>
      </c>
      <c r="Y12" s="4">
        <f>'Tháng 1'!Y12+'Tháng 2'!Y12+'Tháng 3'!Y12+'Tháng 4'!Y12+'Tháng 5'!Y12+'tháng 6'!Y12</f>
        <v>0</v>
      </c>
      <c r="Z12" s="4">
        <f>'Tháng 1'!Z12+'Tháng 2'!Z12+'Tháng 3'!Z12+'Tháng 4'!Z12+'Tháng 5'!Z12+'tháng 6'!Z12</f>
        <v>0</v>
      </c>
      <c r="AA12" s="4">
        <f>'Tháng 1'!AA12+'Tháng 2'!AA12+'Tháng 3'!AA12+'Tháng 4'!AA12+'Tháng 5'!AA12+'tháng 6'!AA12</f>
        <v>0</v>
      </c>
      <c r="AB12" s="4">
        <f>'Tháng 1'!AB12+'Tháng 2'!AB12+'Tháng 3'!AB12+'Tháng 4'!AB12+'Tháng 5'!AB12+'tháng 6'!AB12</f>
        <v>0</v>
      </c>
      <c r="AC12" s="4">
        <f>'Tháng 1'!AC12+'Tháng 2'!AC12+'Tháng 3'!AC12+'Tháng 4'!AC12+'Tháng 5'!AC12+'tháng 6'!AC12</f>
        <v>0</v>
      </c>
      <c r="AD12" s="4">
        <f>'Tháng 1'!AD12+'Tháng 2'!AD12+'Tháng 3'!AD12+'Tháng 4'!AD12+'Tháng 5'!AD12+'tháng 6'!AD12</f>
        <v>0</v>
      </c>
      <c r="AE12" s="4">
        <f>'Tháng 1'!AE12+'Tháng 2'!AE12+'Tháng 3'!AE12+'Tháng 4'!AE12+'Tháng 5'!AE12+'tháng 6'!AE12</f>
        <v>0</v>
      </c>
      <c r="AF12" s="4">
        <f>'Tháng 1'!AF12+'Tháng 2'!AF12+'Tháng 3'!AF12+'Tháng 4'!AF12+'Tháng 5'!AF12+'tháng 6'!AF12</f>
        <v>0</v>
      </c>
      <c r="AG12" s="4">
        <f>'Tháng 1'!AG12+'Tháng 2'!AG12+'Tháng 3'!AG12+'Tháng 4'!AG12+'Tháng 5'!AG12+'tháng 6'!AG12</f>
        <v>0</v>
      </c>
      <c r="AH12" s="4">
        <f>'Tháng 1'!AH12+'Tháng 2'!AH12+'Tháng 3'!AH12+'Tháng 4'!AH12+'Tháng 5'!AH12+'tháng 6'!AH12</f>
        <v>0</v>
      </c>
      <c r="AI12" s="4">
        <f>SUM(D12:AH12)</f>
        <v>620000</v>
      </c>
    </row>
    <row r="13" spans="1:35" x14ac:dyDescent="0.25">
      <c r="A13" s="6">
        <f t="shared" si="0"/>
        <v>874000</v>
      </c>
      <c r="B13" s="3">
        <v>7</v>
      </c>
      <c r="C13" s="3" t="s">
        <v>66</v>
      </c>
      <c r="D13" s="4">
        <f>'Tháng 1'!D13+'Tháng 2'!D13+'Tháng 3'!D13+'Tháng 4'!D13+'Tháng 5'!D13+'tháng 6'!D13</f>
        <v>0</v>
      </c>
      <c r="E13" s="4">
        <f>'Tháng 1'!E13+'Tháng 2'!E13+'Tháng 3'!E13+'Tháng 4'!E13+'Tháng 5'!E13+'tháng 6'!E13</f>
        <v>0</v>
      </c>
      <c r="F13" s="4">
        <f>'Tháng 1'!F13+'Tháng 2'!F13+'Tháng 3'!F13+'Tháng 4'!F13+'Tháng 5'!F13+'tháng 6'!F13</f>
        <v>0</v>
      </c>
      <c r="G13" s="4">
        <f>'Tháng 1'!G13+'Tháng 2'!G13+'Tháng 3'!G13+'Tháng 4'!G13+'Tháng 5'!G13+'tháng 6'!G13</f>
        <v>0</v>
      </c>
      <c r="H13" s="4">
        <f>'Tháng 1'!H13+'Tháng 2'!H13+'Tháng 3'!H13+'Tháng 4'!H13+'Tháng 5'!H13+'tháng 6'!H13</f>
        <v>0</v>
      </c>
      <c r="I13" s="4">
        <f>'Tháng 1'!I13+'Tháng 2'!I13+'Tháng 3'!I13+'Tháng 4'!I13+'Tháng 5'!I13+'tháng 6'!I13</f>
        <v>0</v>
      </c>
      <c r="J13" s="4">
        <f>'Tháng 1'!J13+'Tháng 2'!J13+'Tháng 3'!J13+'Tháng 4'!J13+'Tháng 5'!J13+'tháng 6'!J13</f>
        <v>0</v>
      </c>
      <c r="K13" s="4">
        <f>'Tháng 1'!K13+'Tháng 2'!K13+'Tháng 3'!K13+'Tháng 4'!K13+'Tháng 5'!K13+'tháng 6'!K13</f>
        <v>150000</v>
      </c>
      <c r="L13" s="4">
        <f>'Tháng 1'!L13+'Tháng 2'!L13+'Tháng 3'!L13+'Tháng 4'!L13+'Tháng 5'!L13+'tháng 6'!L13</f>
        <v>84000</v>
      </c>
      <c r="M13" s="4">
        <f>'Tháng 1'!M13+'Tháng 2'!M13+'Tháng 3'!M13+'Tháng 4'!M13+'Tháng 5'!M13+'tháng 6'!M13</f>
        <v>0</v>
      </c>
      <c r="N13" s="4">
        <f>'Tháng 1'!N13+'Tháng 2'!N13+'Tháng 3'!N13+'Tháng 4'!N13+'Tháng 5'!N13+'tháng 6'!N13</f>
        <v>0</v>
      </c>
      <c r="O13" s="4">
        <f>'Tháng 1'!O13+'Tháng 2'!O13+'Tháng 3'!O13+'Tháng 4'!O13+'Tháng 5'!O13+'tháng 6'!O13</f>
        <v>136000</v>
      </c>
      <c r="P13" s="4">
        <f>'Tháng 1'!P13+'Tháng 2'!P13+'Tháng 3'!P13+'Tháng 4'!P13+'Tháng 5'!P13+'tháng 6'!P13</f>
        <v>0</v>
      </c>
      <c r="Q13" s="4">
        <f>'Tháng 1'!Q13+'Tháng 2'!Q13+'Tháng 3'!Q13+'Tháng 4'!Q13+'Tháng 5'!Q13+'tháng 6'!Q13</f>
        <v>0</v>
      </c>
      <c r="R13" s="4">
        <f>'Tháng 1'!S13+'Tháng 2'!R13+'Tháng 3'!R13+'Tháng 4'!R13+'Tháng 5'!R13+'tháng 6'!R13</f>
        <v>0</v>
      </c>
      <c r="S13" s="4">
        <f>'Tháng 1'!S13+'Tháng 2'!S13+'Tháng 3'!S13+'Tháng 4'!S13+'Tháng 5'!S13+'tháng 6'!S13</f>
        <v>0</v>
      </c>
      <c r="T13" s="4">
        <f>'Tháng 1'!U13+'Tháng 2'!T13+'Tháng 3'!T13+'Tháng 4'!T13+'Tháng 5'!T13+'tháng 6'!T13</f>
        <v>0</v>
      </c>
      <c r="U13" s="4">
        <f>'Tháng 1'!U13+'Tháng 2'!U13+'Tháng 3'!U13+'Tháng 4'!U13+'Tháng 5'!U13+'tháng 6'!U13</f>
        <v>0</v>
      </c>
      <c r="V13" s="4">
        <f>'Tháng 1'!V13+'Tháng 2'!V13+'Tháng 3'!V13+'Tháng 4'!V13+'Tháng 5'!V13+'tháng 6'!V13</f>
        <v>0</v>
      </c>
      <c r="W13" s="4">
        <f>'Tháng 1'!W13+'Tháng 2'!W13+'Tháng 3'!W13+'Tháng 4'!W13+'Tháng 5'!W13+'tháng 6'!W13</f>
        <v>0</v>
      </c>
      <c r="X13" s="4">
        <f>'Tháng 1'!X13+'Tháng 2'!X13+'Tháng 3'!X13+'Tháng 4'!X13+'Tháng 5'!X13+'tháng 6'!X13</f>
        <v>0</v>
      </c>
      <c r="Y13" s="4">
        <f>'Tháng 1'!Y13+'Tháng 2'!Y13+'Tháng 3'!Y13+'Tháng 4'!Y13+'Tháng 5'!Y13+'tháng 6'!Y13</f>
        <v>0</v>
      </c>
      <c r="Z13" s="4">
        <f>'Tháng 1'!Z13+'Tháng 2'!Z13+'Tháng 3'!Z13+'Tháng 4'!Z13+'Tháng 5'!Z13+'tháng 6'!Z13</f>
        <v>0</v>
      </c>
      <c r="AA13" s="4">
        <f>'Tháng 1'!AA13+'Tháng 2'!AA13+'Tháng 3'!AA13+'Tháng 4'!AA13+'Tháng 5'!AA13+'tháng 6'!AA13</f>
        <v>0</v>
      </c>
      <c r="AB13" s="4">
        <f>'Tháng 1'!AB13+'Tháng 2'!AB13+'Tháng 3'!AB13+'Tháng 4'!AB13+'Tháng 5'!AB13+'tháng 6'!AB13</f>
        <v>70000</v>
      </c>
      <c r="AC13" s="4">
        <f>'Tháng 1'!AC13+'Tháng 2'!AC13+'Tháng 3'!AC13+'Tháng 4'!AC13+'Tháng 5'!AC13+'tháng 6'!AC13</f>
        <v>384000</v>
      </c>
      <c r="AD13" s="4">
        <f>'Tháng 1'!AD13+'Tháng 2'!AD13+'Tháng 3'!AD13+'Tháng 4'!AD13+'Tháng 5'!AD13+'tháng 6'!AD13</f>
        <v>50000</v>
      </c>
      <c r="AE13" s="4">
        <f>'Tháng 1'!AE13+'Tháng 2'!AE13+'Tháng 3'!AE13+'Tháng 4'!AE13+'Tháng 5'!AE13+'tháng 6'!AE13</f>
        <v>0</v>
      </c>
      <c r="AF13" s="4">
        <f>'Tháng 1'!AF13+'Tháng 2'!AF13+'Tháng 3'!AF13+'Tháng 4'!AF13+'Tháng 5'!AF13+'tháng 6'!AF13</f>
        <v>0</v>
      </c>
      <c r="AG13" s="4">
        <f>'Tháng 1'!AG13+'Tháng 2'!AG13+'Tháng 3'!AG13+'Tháng 4'!AG13+'Tháng 5'!AG13+'tháng 6'!AG13</f>
        <v>0</v>
      </c>
      <c r="AH13" s="4">
        <f>'Tháng 1'!AH13+'Tháng 2'!AH13+'Tháng 3'!AH13+'Tháng 4'!AH13+'Tháng 5'!AH13+'tháng 6'!AH13</f>
        <v>0</v>
      </c>
      <c r="AI13" s="4">
        <f t="shared" si="1"/>
        <v>874000</v>
      </c>
    </row>
    <row r="14" spans="1:35" x14ac:dyDescent="0.25">
      <c r="A14" s="6">
        <f t="shared" si="0"/>
        <v>656000</v>
      </c>
      <c r="B14" s="3">
        <v>8</v>
      </c>
      <c r="C14" s="3" t="s">
        <v>67</v>
      </c>
      <c r="D14" s="4">
        <f>'Tháng 1'!D14+'Tháng 2'!D14+'Tháng 3'!D14+'Tháng 4'!D14+'Tháng 5'!D14+'tháng 6'!D14</f>
        <v>0</v>
      </c>
      <c r="E14" s="4">
        <f>'Tháng 1'!E14+'Tháng 2'!E14+'Tháng 3'!E14+'Tháng 4'!E14+'Tháng 5'!E14+'tháng 6'!E14</f>
        <v>0</v>
      </c>
      <c r="F14" s="4">
        <f>'Tháng 1'!F14+'Tháng 2'!F14+'Tháng 3'!F14+'Tháng 4'!F14+'Tháng 5'!F14+'tháng 6'!F14</f>
        <v>20000</v>
      </c>
      <c r="G14" s="4">
        <f>'Tháng 1'!G14+'Tháng 2'!G14+'Tháng 3'!G14+'Tháng 4'!G14+'Tháng 5'!G14+'tháng 6'!G14</f>
        <v>0</v>
      </c>
      <c r="H14" s="4">
        <f>'Tháng 1'!H14+'Tháng 2'!H14+'Tháng 3'!H14+'Tháng 4'!H14+'Tháng 5'!H14+'tháng 6'!H14</f>
        <v>0</v>
      </c>
      <c r="I14" s="4">
        <f>'Tháng 1'!I14+'Tháng 2'!I14+'Tháng 3'!I14+'Tháng 4'!I14+'Tháng 5'!I14+'tháng 6'!I14</f>
        <v>0</v>
      </c>
      <c r="J14" s="4">
        <f>'Tháng 1'!J14+'Tháng 2'!J14+'Tháng 3'!J14+'Tháng 4'!J14+'Tháng 5'!J14+'tháng 6'!J14</f>
        <v>150000</v>
      </c>
      <c r="K14" s="4">
        <f>'Tháng 1'!K14+'Tháng 2'!K14+'Tháng 3'!K14+'Tháng 4'!K14+'Tháng 5'!K14+'tháng 6'!K14</f>
        <v>0</v>
      </c>
      <c r="L14" s="4">
        <f>'Tháng 1'!L14+'Tháng 2'!L14+'Tháng 3'!L14+'Tháng 4'!L14+'Tháng 5'!L14+'tháng 6'!L14</f>
        <v>0</v>
      </c>
      <c r="M14" s="4">
        <f>'Tháng 1'!M14+'Tháng 2'!M14+'Tháng 3'!M14+'Tháng 4'!M14+'Tháng 5'!M14+'tháng 6'!M14</f>
        <v>0</v>
      </c>
      <c r="N14" s="4">
        <f>'Tháng 1'!N14+'Tháng 2'!N14+'Tháng 3'!N14+'Tháng 4'!N14+'Tháng 5'!N14+'tháng 6'!N14</f>
        <v>145000</v>
      </c>
      <c r="O14" s="4">
        <f>'Tháng 1'!O14+'Tháng 2'!O14+'Tháng 3'!O14+'Tháng 4'!O14+'Tháng 5'!O14+'tháng 6'!O14</f>
        <v>0</v>
      </c>
      <c r="P14" s="4">
        <f>'Tháng 1'!P14+'Tháng 2'!P14+'Tháng 3'!P14+'Tháng 4'!P14+'Tháng 5'!P14+'tháng 6'!P14</f>
        <v>0</v>
      </c>
      <c r="Q14" s="4">
        <f>'Tháng 1'!Q14+'Tháng 2'!Q14+'Tháng 3'!Q14+'Tháng 4'!Q14+'Tháng 5'!Q14+'tháng 6'!Q14</f>
        <v>0</v>
      </c>
      <c r="R14" s="4">
        <f>'Tháng 1'!S14+'Tháng 2'!R14+'Tháng 3'!R14+'Tháng 4'!R14+'Tháng 5'!R14+'tháng 6'!R14</f>
        <v>55000</v>
      </c>
      <c r="S14" s="4">
        <f>'Tháng 1'!S14+'Tháng 2'!S14+'Tháng 3'!S14+'Tháng 4'!S14+'Tháng 5'!S14+'tháng 6'!S14</f>
        <v>0</v>
      </c>
      <c r="T14" s="4">
        <f>'Tháng 1'!U14+'Tháng 2'!T14+'Tháng 3'!T14+'Tháng 4'!T14+'Tháng 5'!T14+'tháng 6'!T14</f>
        <v>0</v>
      </c>
      <c r="U14" s="4">
        <f>'Tháng 1'!U14+'Tháng 2'!U14+'Tháng 3'!U14+'Tháng 4'!U14+'Tháng 5'!U14+'tháng 6'!U14</f>
        <v>0</v>
      </c>
      <c r="V14" s="4">
        <f>'Tháng 1'!V14+'Tháng 2'!V14+'Tháng 3'!V14+'Tháng 4'!V14+'Tháng 5'!V14+'tháng 6'!V14</f>
        <v>100000</v>
      </c>
      <c r="W14" s="4">
        <f>'Tháng 1'!W14+'Tháng 2'!W14+'Tháng 3'!W14+'Tháng 4'!W14+'Tháng 5'!W14+'tháng 6'!W14</f>
        <v>0</v>
      </c>
      <c r="X14" s="4">
        <f>'Tháng 1'!X14+'Tháng 2'!X14+'Tháng 3'!X14+'Tháng 4'!X14+'Tháng 5'!X14+'tháng 6'!X14</f>
        <v>0</v>
      </c>
      <c r="Y14" s="4">
        <f>'Tháng 1'!Y14+'Tháng 2'!Y14+'Tháng 3'!Y14+'Tháng 4'!Y14+'Tháng 5'!Y14+'tháng 6'!Y14</f>
        <v>0</v>
      </c>
      <c r="Z14" s="4">
        <f>'Tháng 1'!Z14+'Tháng 2'!Z14+'Tháng 3'!Z14+'Tháng 4'!Z14+'Tháng 5'!Z14+'tháng 6'!Z14</f>
        <v>0</v>
      </c>
      <c r="AA14" s="4">
        <f>'Tháng 1'!AA14+'Tháng 2'!AA14+'Tháng 3'!AA14+'Tháng 4'!AA14+'Tháng 5'!AA14+'tháng 6'!AA14</f>
        <v>0</v>
      </c>
      <c r="AB14" s="4">
        <f>'Tháng 1'!AB14+'Tháng 2'!AB14+'Tháng 3'!AB14+'Tháng 4'!AB14+'Tháng 5'!AB14+'tháng 6'!AB14</f>
        <v>0</v>
      </c>
      <c r="AC14" s="4">
        <f>'Tháng 1'!AC14+'Tháng 2'!AC14+'Tháng 3'!AC14+'Tháng 4'!AC14+'Tháng 5'!AC14+'tháng 6'!AC14</f>
        <v>33000</v>
      </c>
      <c r="AD14" s="4">
        <f>'Tháng 1'!AD14+'Tháng 2'!AD14+'Tháng 3'!AD14+'Tháng 4'!AD14+'Tháng 5'!AD14+'tháng 6'!AD14</f>
        <v>0</v>
      </c>
      <c r="AE14" s="4">
        <f>'Tháng 1'!AE14+'Tháng 2'!AE14+'Tháng 3'!AE14+'Tháng 4'!AE14+'Tháng 5'!AE14+'tháng 6'!AE14</f>
        <v>0</v>
      </c>
      <c r="AF14" s="4">
        <f>'Tháng 1'!AF14+'Tháng 2'!AF14+'Tháng 3'!AF14+'Tháng 4'!AF14+'Tháng 5'!AF14+'tháng 6'!AF14</f>
        <v>0</v>
      </c>
      <c r="AG14" s="4">
        <f>'Tháng 1'!AG14+'Tháng 2'!AG14+'Tháng 3'!AG14+'Tháng 4'!AG14+'Tháng 5'!AG14+'tháng 6'!AG14</f>
        <v>0</v>
      </c>
      <c r="AH14" s="4">
        <f>'Tháng 1'!AH14+'Tháng 2'!AH14+'Tháng 3'!AH14+'Tháng 4'!AH14+'Tháng 5'!AH14+'tháng 6'!AH14</f>
        <v>153000</v>
      </c>
      <c r="AI14" s="4">
        <f t="shared" si="1"/>
        <v>656000</v>
      </c>
    </row>
    <row r="15" spans="1:35" x14ac:dyDescent="0.25">
      <c r="A15" s="6">
        <f t="shared" si="0"/>
        <v>462000</v>
      </c>
      <c r="B15" s="3">
        <v>9</v>
      </c>
      <c r="C15" s="3" t="s">
        <v>68</v>
      </c>
      <c r="D15" s="4">
        <f>'Tháng 1'!D15+'Tháng 2'!D15+'Tháng 3'!D15+'Tháng 4'!D15+'Tháng 5'!D15+'tháng 6'!D15</f>
        <v>36000</v>
      </c>
      <c r="E15" s="4">
        <f>'Tháng 1'!E15+'Tháng 2'!E15+'Tháng 3'!E15+'Tháng 4'!E15+'Tháng 5'!E15+'tháng 6'!E15</f>
        <v>0</v>
      </c>
      <c r="F15" s="4">
        <f>'Tháng 1'!F15+'Tháng 2'!F15+'Tháng 3'!F15+'Tháng 4'!F15+'Tháng 5'!F15+'tháng 6'!F15</f>
        <v>0</v>
      </c>
      <c r="G15" s="4">
        <f>'Tháng 1'!G15+'Tháng 2'!G15+'Tháng 3'!G15+'Tháng 4'!G15+'Tháng 5'!G15+'tháng 6'!G15</f>
        <v>0</v>
      </c>
      <c r="H15" s="4">
        <f>'Tháng 1'!H15+'Tháng 2'!H15+'Tháng 3'!H15+'Tháng 4'!H15+'Tháng 5'!H15+'tháng 6'!H15</f>
        <v>0</v>
      </c>
      <c r="I15" s="4">
        <f>'Tháng 1'!I15+'Tháng 2'!I15+'Tháng 3'!I15+'Tháng 4'!I15+'Tháng 5'!I15+'tháng 6'!I15</f>
        <v>0</v>
      </c>
      <c r="J15" s="4">
        <f>'Tháng 1'!J15+'Tháng 2'!J15+'Tháng 3'!J15+'Tháng 4'!J15+'Tháng 5'!J15+'tháng 6'!J15</f>
        <v>0</v>
      </c>
      <c r="K15" s="4">
        <f>'Tháng 1'!K15+'Tháng 2'!K15+'Tháng 3'!K15+'Tháng 4'!K15+'Tháng 5'!K15+'tháng 6'!K15</f>
        <v>10000</v>
      </c>
      <c r="L15" s="4">
        <f>'Tháng 1'!L15+'Tháng 2'!L15+'Tháng 3'!L15+'Tháng 4'!L15+'Tháng 5'!L15+'tháng 6'!L15</f>
        <v>30000</v>
      </c>
      <c r="M15" s="4">
        <f>'Tháng 1'!M15+'Tháng 2'!M15+'Tháng 3'!M15+'Tháng 4'!M15+'Tháng 5'!M15+'tháng 6'!M15</f>
        <v>8000</v>
      </c>
      <c r="N15" s="4">
        <f>'Tháng 1'!N15+'Tháng 2'!N15+'Tháng 3'!N15+'Tháng 4'!N15+'Tháng 5'!N15+'tháng 6'!N15</f>
        <v>125000</v>
      </c>
      <c r="O15" s="4">
        <f>'Tháng 1'!O15+'Tháng 2'!O15+'Tháng 3'!O15+'Tháng 4'!O15+'Tháng 5'!O15+'tháng 6'!O15</f>
        <v>70000</v>
      </c>
      <c r="P15" s="4">
        <f>'Tháng 1'!P15+'Tháng 2'!P15+'Tháng 3'!P15+'Tháng 4'!P15+'Tháng 5'!P15+'tháng 6'!P15</f>
        <v>0</v>
      </c>
      <c r="Q15" s="4">
        <f>'Tháng 1'!Q15+'Tháng 2'!Q15+'Tháng 3'!Q15+'Tháng 4'!Q15+'Tháng 5'!Q15+'tháng 6'!Q15</f>
        <v>0</v>
      </c>
      <c r="R15" s="4">
        <f>'Tháng 1'!S15+'Tháng 2'!R15+'Tháng 3'!R15+'Tháng 4'!R15+'Tháng 5'!R15+'tháng 6'!R15</f>
        <v>0</v>
      </c>
      <c r="S15" s="4">
        <f>'Tháng 1'!S15+'Tháng 2'!S15+'Tháng 3'!S15+'Tháng 4'!S15+'Tháng 5'!S15+'tháng 6'!S15</f>
        <v>0</v>
      </c>
      <c r="T15" s="4">
        <f>'Tháng 1'!U15+'Tháng 2'!T15+'Tháng 3'!T15+'Tháng 4'!T15+'Tháng 5'!T15+'tháng 6'!T15</f>
        <v>0</v>
      </c>
      <c r="U15" s="4">
        <f>'Tháng 1'!U15+'Tháng 2'!U15+'Tháng 3'!U15+'Tháng 4'!U15+'Tháng 5'!U15+'tháng 6'!U15</f>
        <v>0</v>
      </c>
      <c r="V15" s="4">
        <f>'Tháng 1'!V15+'Tháng 2'!V15+'Tháng 3'!V15+'Tháng 4'!V15+'Tháng 5'!V15+'tháng 6'!V15</f>
        <v>0</v>
      </c>
      <c r="W15" s="4">
        <f>'Tháng 1'!W15+'Tháng 2'!W15+'Tháng 3'!W15+'Tháng 4'!W15+'Tháng 5'!W15+'tháng 6'!W15</f>
        <v>0</v>
      </c>
      <c r="X15" s="4">
        <f>'Tháng 1'!X15+'Tháng 2'!X15+'Tháng 3'!X15+'Tháng 4'!X15+'Tháng 5'!X15+'tháng 6'!X15</f>
        <v>0</v>
      </c>
      <c r="Y15" s="4">
        <f>'Tháng 1'!Y15+'Tháng 2'!Y15+'Tháng 3'!Y15+'Tháng 4'!Y15+'Tháng 5'!Y15+'tháng 6'!Y15</f>
        <v>0</v>
      </c>
      <c r="Z15" s="4">
        <f>'Tháng 1'!Z15+'Tháng 2'!Z15+'Tháng 3'!Z15+'Tháng 4'!Z15+'Tháng 5'!Z15+'tháng 6'!Z15</f>
        <v>0</v>
      </c>
      <c r="AA15" s="4">
        <f>'Tháng 1'!AA15+'Tháng 2'!AA15+'Tháng 3'!AA15+'Tháng 4'!AA15+'Tháng 5'!AA15+'tháng 6'!AA15</f>
        <v>0</v>
      </c>
      <c r="AB15" s="4">
        <f>'Tháng 1'!AB15+'Tháng 2'!AB15+'Tháng 3'!AB15+'Tháng 4'!AB15+'Tháng 5'!AB15+'tháng 6'!AB15</f>
        <v>67000</v>
      </c>
      <c r="AC15" s="4">
        <f>'Tháng 1'!AC15+'Tháng 2'!AC15+'Tháng 3'!AC15+'Tháng 4'!AC15+'Tháng 5'!AC15+'tháng 6'!AC15</f>
        <v>62000</v>
      </c>
      <c r="AD15" s="4">
        <f>'Tháng 1'!AD15+'Tháng 2'!AD15+'Tháng 3'!AD15+'Tháng 4'!AD15+'Tháng 5'!AD15+'tháng 6'!AD15</f>
        <v>18000</v>
      </c>
      <c r="AE15" s="4">
        <f>'Tháng 1'!AE15+'Tháng 2'!AE15+'Tháng 3'!AE15+'Tháng 4'!AE15+'Tháng 5'!AE15+'tháng 6'!AE15</f>
        <v>0</v>
      </c>
      <c r="AF15" s="4">
        <f>'Tháng 1'!AF15+'Tháng 2'!AF15+'Tháng 3'!AF15+'Tháng 4'!AF15+'Tháng 5'!AF15+'tháng 6'!AF15</f>
        <v>0</v>
      </c>
      <c r="AG15" s="4">
        <f>'Tháng 1'!AG15+'Tháng 2'!AG15+'Tháng 3'!AG15+'Tháng 4'!AG15+'Tháng 5'!AG15+'tháng 6'!AG15</f>
        <v>0</v>
      </c>
      <c r="AH15" s="4">
        <f>'Tháng 1'!AH15+'Tháng 2'!AH15+'Tháng 3'!AH15+'Tháng 4'!AH15+'Tháng 5'!AH15+'tháng 6'!AH15</f>
        <v>36000</v>
      </c>
      <c r="AI15" s="4">
        <f t="shared" si="1"/>
        <v>462000</v>
      </c>
    </row>
    <row r="16" spans="1:35" x14ac:dyDescent="0.25">
      <c r="A16" s="6">
        <f t="shared" si="0"/>
        <v>3400000</v>
      </c>
      <c r="B16" s="3">
        <v>10</v>
      </c>
      <c r="C16" s="3" t="s">
        <v>35</v>
      </c>
      <c r="D16" s="4">
        <f>'Tháng 1'!D16+'Tháng 2'!D16+'Tháng 3'!D16+'Tháng 4'!D16+'Tháng 5'!D16+'tháng 6'!D16</f>
        <v>120000</v>
      </c>
      <c r="E16" s="4">
        <f>'Tháng 1'!E16+'Tháng 2'!E16+'Tháng 3'!E16+'Tháng 4'!E16+'Tháng 5'!E16+'tháng 6'!E16</f>
        <v>0</v>
      </c>
      <c r="F16" s="4">
        <f>'Tháng 1'!F16+'Tháng 2'!F16+'Tháng 3'!F16+'Tháng 4'!F16+'Tháng 5'!F16+'tháng 6'!F16</f>
        <v>0</v>
      </c>
      <c r="G16" s="4">
        <f>'Tháng 1'!G16+'Tháng 2'!G16+'Tháng 3'!G16+'Tháng 4'!G16+'Tháng 5'!G16+'tháng 6'!G16</f>
        <v>0</v>
      </c>
      <c r="H16" s="4">
        <f>'Tháng 1'!H16+'Tháng 2'!H16+'Tháng 3'!H16+'Tháng 4'!H16+'Tháng 5'!H16+'tháng 6'!H16</f>
        <v>170000</v>
      </c>
      <c r="I16" s="4">
        <f>'Tháng 1'!I16+'Tháng 2'!I16+'Tháng 3'!I16+'Tháng 4'!I16+'Tháng 5'!I16+'tháng 6'!I16</f>
        <v>160000</v>
      </c>
      <c r="J16" s="4">
        <f>'Tháng 1'!J16+'Tháng 2'!J16+'Tháng 3'!J16+'Tháng 4'!J16+'Tháng 5'!J16+'tháng 6'!J16</f>
        <v>0</v>
      </c>
      <c r="K16" s="4">
        <f>'Tháng 1'!K16+'Tháng 2'!K16+'Tháng 3'!K16+'Tháng 4'!K16+'Tháng 5'!K16+'tháng 6'!K16</f>
        <v>320000</v>
      </c>
      <c r="L16" s="4">
        <f>'Tháng 1'!L16+'Tháng 2'!L16+'Tháng 3'!L16+'Tháng 4'!L16+'Tháng 5'!L16+'tháng 6'!L16</f>
        <v>575000</v>
      </c>
      <c r="M16" s="4">
        <f>'Tháng 1'!M16+'Tháng 2'!M16+'Tháng 3'!M16+'Tháng 4'!M16+'Tháng 5'!M16+'tháng 6'!M16</f>
        <v>70000</v>
      </c>
      <c r="N16" s="4">
        <f>'Tháng 1'!N16+'Tháng 2'!N16+'Tháng 3'!N16+'Tháng 4'!N16+'Tháng 5'!N16+'tháng 6'!N16</f>
        <v>0</v>
      </c>
      <c r="O16" s="4">
        <f>'Tháng 1'!O16+'Tháng 2'!O16+'Tháng 3'!O16+'Tháng 4'!O16+'Tháng 5'!O16+'tháng 6'!O16</f>
        <v>250000</v>
      </c>
      <c r="P16" s="4">
        <f>'Tháng 1'!P16+'Tháng 2'!P16+'Tháng 3'!P16+'Tháng 4'!P16+'Tháng 5'!P16+'tháng 6'!P16</f>
        <v>80000</v>
      </c>
      <c r="Q16" s="4">
        <f>'Tháng 1'!Q16+'Tháng 2'!Q16+'Tháng 3'!Q16+'Tháng 4'!Q16+'Tháng 5'!Q16+'tháng 6'!Q16</f>
        <v>150000</v>
      </c>
      <c r="R16" s="4">
        <f>'Tháng 1'!S16+'Tháng 2'!R16+'Tháng 3'!R16+'Tháng 4'!R16+'Tháng 5'!R16+'tháng 6'!R16</f>
        <v>0</v>
      </c>
      <c r="S16" s="4">
        <f>'Tháng 1'!S16+'Tháng 2'!S16+'Tháng 3'!S16+'Tháng 4'!S16+'Tháng 5'!S16+'tháng 6'!S16</f>
        <v>210000</v>
      </c>
      <c r="T16" s="4">
        <f>'Tháng 1'!U16+'Tháng 2'!T16+'Tháng 3'!T16+'Tháng 4'!T16+'Tháng 5'!T16+'tháng 6'!T16</f>
        <v>260000</v>
      </c>
      <c r="U16" s="4">
        <f>'Tháng 1'!U16+'Tháng 2'!U16+'Tháng 3'!U16+'Tháng 4'!U16+'Tháng 5'!U16+'tháng 6'!U16</f>
        <v>0</v>
      </c>
      <c r="V16" s="4">
        <f>'Tháng 1'!V16+'Tháng 2'!V16+'Tháng 3'!V16+'Tháng 4'!V16+'Tháng 5'!V16+'tháng 6'!V16</f>
        <v>0</v>
      </c>
      <c r="W16" s="4">
        <f>'Tháng 1'!W16+'Tháng 2'!W16+'Tháng 3'!W16+'Tháng 4'!W16+'Tháng 5'!W16+'tháng 6'!W16</f>
        <v>0</v>
      </c>
      <c r="X16" s="4">
        <f>'Tháng 1'!X16+'Tháng 2'!X16+'Tháng 3'!X16+'Tháng 4'!X16+'Tháng 5'!X16+'tháng 6'!X16</f>
        <v>165000</v>
      </c>
      <c r="Y16" s="4">
        <f>'Tháng 1'!Y16+'Tháng 2'!Y16+'Tháng 3'!Y16+'Tháng 4'!Y16+'Tháng 5'!Y16+'tháng 6'!Y16</f>
        <v>0</v>
      </c>
      <c r="Z16" s="4">
        <f>'Tháng 1'!Z16+'Tháng 2'!Z16+'Tháng 3'!Z16+'Tháng 4'!Z16+'Tháng 5'!Z16+'tháng 6'!Z16</f>
        <v>0</v>
      </c>
      <c r="AA16" s="4">
        <f>'Tháng 1'!AA16+'Tháng 2'!AA16+'Tháng 3'!AA16+'Tháng 4'!AA16+'Tháng 5'!AA16+'tháng 6'!AA16</f>
        <v>0</v>
      </c>
      <c r="AB16" s="4">
        <f>'Tháng 1'!AB16+'Tháng 2'!AB16+'Tháng 3'!AB16+'Tháng 4'!AB16+'Tháng 5'!AB16+'tháng 6'!AB16</f>
        <v>150000</v>
      </c>
      <c r="AC16" s="4">
        <f>'Tháng 1'!AC16+'Tháng 2'!AC16+'Tháng 3'!AC16+'Tháng 4'!AC16+'Tháng 5'!AC16+'tháng 6'!AC16</f>
        <v>0</v>
      </c>
      <c r="AD16" s="4">
        <f>'Tháng 1'!AD16+'Tháng 2'!AD16+'Tháng 3'!AD16+'Tháng 4'!AD16+'Tháng 5'!AD16+'tháng 6'!AD16</f>
        <v>180000</v>
      </c>
      <c r="AE16" s="4">
        <f>'Tháng 1'!AE16+'Tháng 2'!AE16+'Tháng 3'!AE16+'Tháng 4'!AE16+'Tháng 5'!AE16+'tháng 6'!AE16</f>
        <v>150000</v>
      </c>
      <c r="AF16" s="4">
        <f>'Tháng 1'!AF16+'Tháng 2'!AF16+'Tháng 3'!AF16+'Tháng 4'!AF16+'Tháng 5'!AF16+'tháng 6'!AF16</f>
        <v>0</v>
      </c>
      <c r="AG16" s="4">
        <f>'Tháng 1'!AG16+'Tháng 2'!AG16+'Tháng 3'!AG16+'Tháng 4'!AG16+'Tháng 5'!AG16+'tháng 6'!AG16</f>
        <v>100000</v>
      </c>
      <c r="AH16" s="4">
        <f>'Tháng 1'!AH16+'Tháng 2'!AH16+'Tháng 3'!AH16+'Tháng 4'!AH16+'Tháng 5'!AH16+'tháng 6'!AH16</f>
        <v>290000</v>
      </c>
      <c r="AI16" s="4">
        <f t="shared" si="1"/>
        <v>3400000</v>
      </c>
    </row>
    <row r="17" spans="1:35" x14ac:dyDescent="0.25">
      <c r="A17" s="6">
        <f t="shared" si="0"/>
        <v>60000</v>
      </c>
      <c r="B17" s="3">
        <v>11</v>
      </c>
      <c r="C17" s="3" t="s">
        <v>36</v>
      </c>
      <c r="D17" s="4">
        <f>'Tháng 1'!D17+'Tháng 2'!D17+'Tháng 3'!D17+'Tháng 4'!D17+'Tháng 5'!D17+'tháng 6'!D17</f>
        <v>0</v>
      </c>
      <c r="E17" s="4">
        <f>'Tháng 1'!E17+'Tháng 2'!E17+'Tháng 3'!E17+'Tháng 4'!E17+'Tháng 5'!E17+'tháng 6'!E17</f>
        <v>0</v>
      </c>
      <c r="F17" s="4">
        <f>'Tháng 1'!F17+'Tháng 2'!F17+'Tháng 3'!F17+'Tháng 4'!F17+'Tháng 5'!F17+'tháng 6'!F17</f>
        <v>0</v>
      </c>
      <c r="G17" s="4">
        <f>'Tháng 1'!G17+'Tháng 2'!G17+'Tháng 3'!G17+'Tháng 4'!G17+'Tháng 5'!G17+'tháng 6'!G17</f>
        <v>0</v>
      </c>
      <c r="H17" s="4">
        <f>'Tháng 1'!H17+'Tháng 2'!H17+'Tháng 3'!H17+'Tháng 4'!H17+'Tháng 5'!H17+'tháng 6'!H17</f>
        <v>0</v>
      </c>
      <c r="I17" s="4">
        <f>'Tháng 1'!I17+'Tháng 2'!I17+'Tháng 3'!I17+'Tháng 4'!I17+'Tháng 5'!I17+'tháng 6'!I17</f>
        <v>0</v>
      </c>
      <c r="J17" s="4">
        <f>'Tháng 1'!J17+'Tháng 2'!J17+'Tháng 3'!J17+'Tháng 4'!J17+'Tháng 5'!J17+'tháng 6'!J17</f>
        <v>0</v>
      </c>
      <c r="K17" s="4">
        <f>'Tháng 1'!K17+'Tháng 2'!K17+'Tháng 3'!K17+'Tháng 4'!K17+'Tháng 5'!K17+'tháng 6'!K17</f>
        <v>0</v>
      </c>
      <c r="L17" s="4">
        <f>'Tháng 1'!L17+'Tháng 2'!L17+'Tháng 3'!L17+'Tháng 4'!L17+'Tháng 5'!L17+'tháng 6'!L17</f>
        <v>0</v>
      </c>
      <c r="M17" s="4">
        <f>'Tháng 1'!M17+'Tháng 2'!M17+'Tháng 3'!M17+'Tháng 4'!M17+'Tháng 5'!M17+'tháng 6'!M17</f>
        <v>0</v>
      </c>
      <c r="N17" s="4">
        <f>'Tháng 1'!N17+'Tháng 2'!N17+'Tháng 3'!N17+'Tháng 4'!N17+'Tháng 5'!N17+'tháng 6'!N17</f>
        <v>0</v>
      </c>
      <c r="O17" s="4">
        <f>'Tháng 1'!O17+'Tháng 2'!O17+'Tháng 3'!O17+'Tháng 4'!O17+'Tháng 5'!O17+'tháng 6'!O17</f>
        <v>0</v>
      </c>
      <c r="P17" s="4">
        <f>'Tháng 1'!P17+'Tháng 2'!P17+'Tháng 3'!P17+'Tháng 4'!P17+'Tháng 5'!P17+'tháng 6'!P17</f>
        <v>0</v>
      </c>
      <c r="Q17" s="4">
        <f>'Tháng 1'!Q17+'Tháng 2'!Q17+'Tháng 3'!Q17+'Tháng 4'!Q17+'Tháng 5'!Q17+'tháng 6'!Q17</f>
        <v>0</v>
      </c>
      <c r="R17" s="4">
        <f>'Tháng 1'!S17+'Tháng 2'!R17+'Tháng 3'!R17+'Tháng 4'!R17+'Tháng 5'!R17+'tháng 6'!R17</f>
        <v>0</v>
      </c>
      <c r="S17" s="4">
        <f>'Tháng 1'!S17+'Tháng 2'!S17+'Tháng 3'!S17+'Tháng 4'!S17+'Tháng 5'!S17+'tháng 6'!S17</f>
        <v>0</v>
      </c>
      <c r="T17" s="4">
        <f>'Tháng 1'!U17+'Tháng 2'!T17+'Tháng 3'!T17+'Tháng 4'!T17+'Tháng 5'!T17+'tháng 6'!T17</f>
        <v>0</v>
      </c>
      <c r="U17" s="4">
        <f>'Tháng 1'!U17+'Tháng 2'!U17+'Tháng 3'!U17+'Tháng 4'!U17+'Tháng 5'!U17+'tháng 6'!U17</f>
        <v>0</v>
      </c>
      <c r="V17" s="4">
        <f>'Tháng 1'!V17+'Tháng 2'!V17+'Tháng 3'!V17+'Tháng 4'!V17+'Tháng 5'!V17+'tháng 6'!V17</f>
        <v>0</v>
      </c>
      <c r="W17" s="4">
        <f>'Tháng 1'!W17+'Tháng 2'!W17+'Tháng 3'!W17+'Tháng 4'!W17+'Tháng 5'!W17+'tháng 6'!W17</f>
        <v>0</v>
      </c>
      <c r="X17" s="4">
        <f>'Tháng 1'!X17+'Tháng 2'!X17+'Tháng 3'!X17+'Tháng 4'!X17+'Tháng 5'!X17+'tháng 6'!X17</f>
        <v>60000</v>
      </c>
      <c r="Y17" s="4">
        <f>'Tháng 1'!Y17+'Tháng 2'!Y17+'Tháng 3'!Y17+'Tháng 4'!Y17+'Tháng 5'!Y17+'tháng 6'!Y17</f>
        <v>0</v>
      </c>
      <c r="Z17" s="4">
        <f>'Tháng 1'!Z17+'Tháng 2'!Z17+'Tháng 3'!Z17+'Tháng 4'!Z17+'Tháng 5'!Z17+'tháng 6'!Z17</f>
        <v>0</v>
      </c>
      <c r="AA17" s="4">
        <f>'Tháng 1'!AA17+'Tháng 2'!AA17+'Tháng 3'!AA17+'Tháng 4'!AA17+'Tháng 5'!AA17+'tháng 6'!AA17</f>
        <v>0</v>
      </c>
      <c r="AB17" s="4">
        <f>'Tháng 1'!AB17+'Tháng 2'!AB17+'Tháng 3'!AB17+'Tháng 4'!AB17+'Tháng 5'!AB17+'tháng 6'!AB17</f>
        <v>0</v>
      </c>
      <c r="AC17" s="4">
        <f>'Tháng 1'!AC17+'Tháng 2'!AC17+'Tháng 3'!AC17+'Tháng 4'!AC17+'Tháng 5'!AC17+'tháng 6'!AC17</f>
        <v>0</v>
      </c>
      <c r="AD17" s="4">
        <f>'Tháng 1'!AD17+'Tháng 2'!AD17+'Tháng 3'!AD17+'Tháng 4'!AD17+'Tháng 5'!AD17+'tháng 6'!AD17</f>
        <v>0</v>
      </c>
      <c r="AE17" s="4">
        <f>'Tháng 1'!AE17+'Tháng 2'!AE17+'Tháng 3'!AE17+'Tháng 4'!AE17+'Tháng 5'!AE17+'tháng 6'!AE17</f>
        <v>0</v>
      </c>
      <c r="AF17" s="4">
        <f>'Tháng 1'!AF17+'Tháng 2'!AF17+'Tháng 3'!AF17+'Tháng 4'!AF17+'Tháng 5'!AF17+'tháng 6'!AF17</f>
        <v>0</v>
      </c>
      <c r="AG17" s="4">
        <f>'Tháng 1'!AG17+'Tháng 2'!AG17+'Tháng 3'!AG17+'Tháng 4'!AG17+'Tháng 5'!AG17+'tháng 6'!AG17</f>
        <v>0</v>
      </c>
      <c r="AH17" s="4">
        <f>'Tháng 1'!AH17+'Tháng 2'!AH17+'Tháng 3'!AH17+'Tháng 4'!AH17+'Tháng 5'!AH17+'tháng 6'!AH17</f>
        <v>0</v>
      </c>
      <c r="AI17" s="4">
        <f t="shared" si="1"/>
        <v>60000</v>
      </c>
    </row>
    <row r="18" spans="1:35" x14ac:dyDescent="0.25">
      <c r="A18" s="6">
        <f t="shared" si="0"/>
        <v>0</v>
      </c>
      <c r="B18" s="3">
        <v>12</v>
      </c>
      <c r="C18" s="3" t="s">
        <v>37</v>
      </c>
      <c r="D18" s="4">
        <f>'Tháng 1'!D18+'Tháng 2'!D18+'Tháng 3'!D18+'Tháng 4'!D18+'Tháng 5'!D18+'tháng 6'!D18</f>
        <v>0</v>
      </c>
      <c r="E18" s="4">
        <f>'Tháng 1'!E18+'Tháng 2'!E18+'Tháng 3'!E18+'Tháng 4'!E18+'Tháng 5'!E18+'tháng 6'!E18</f>
        <v>0</v>
      </c>
      <c r="F18" s="4">
        <f>'Tháng 1'!F18+'Tháng 2'!F18+'Tháng 3'!F18+'Tháng 4'!F18+'Tháng 5'!F18+'tháng 6'!F18</f>
        <v>0</v>
      </c>
      <c r="G18" s="4">
        <f>'Tháng 1'!G18+'Tháng 2'!G18+'Tháng 3'!G18+'Tháng 4'!G18+'Tháng 5'!G18+'tháng 6'!G18</f>
        <v>0</v>
      </c>
      <c r="H18" s="4">
        <f>'Tháng 1'!H18+'Tháng 2'!H18+'Tháng 3'!H18+'Tháng 4'!H18+'Tháng 5'!H18+'tháng 6'!H18</f>
        <v>0</v>
      </c>
      <c r="I18" s="4">
        <f>'Tháng 1'!I18+'Tháng 2'!I18+'Tháng 3'!I18+'Tháng 4'!I18+'Tháng 5'!I18+'tháng 6'!I18</f>
        <v>0</v>
      </c>
      <c r="J18" s="4">
        <f>'Tháng 1'!J18+'Tháng 2'!J18+'Tháng 3'!J18+'Tháng 4'!J18+'Tháng 5'!J18+'tháng 6'!J18</f>
        <v>0</v>
      </c>
      <c r="K18" s="4">
        <f>'Tháng 1'!K18+'Tháng 2'!K18+'Tháng 3'!K18+'Tháng 4'!K18+'Tháng 5'!K18+'tháng 6'!K18</f>
        <v>0</v>
      </c>
      <c r="L18" s="4">
        <f>'Tháng 1'!L18+'Tháng 2'!L18+'Tháng 3'!L18+'Tháng 4'!L18+'Tháng 5'!L18+'tháng 6'!L18</f>
        <v>0</v>
      </c>
      <c r="M18" s="4">
        <f>'Tháng 1'!M18+'Tháng 2'!M18+'Tháng 3'!M18+'Tháng 4'!M18+'Tháng 5'!M18+'tháng 6'!M18</f>
        <v>0</v>
      </c>
      <c r="N18" s="4">
        <f>'Tháng 1'!N18+'Tháng 2'!N18+'Tháng 3'!N18+'Tháng 4'!N18+'Tháng 5'!N18+'tháng 6'!N18</f>
        <v>0</v>
      </c>
      <c r="O18" s="4">
        <f>'Tháng 1'!O18+'Tháng 2'!O18+'Tháng 3'!O18+'Tháng 4'!O18+'Tháng 5'!O18+'tháng 6'!O18</f>
        <v>0</v>
      </c>
      <c r="P18" s="4">
        <f>'Tháng 1'!P18+'Tháng 2'!P18+'Tháng 3'!P18+'Tháng 4'!P18+'Tháng 5'!P18+'tháng 6'!P18</f>
        <v>0</v>
      </c>
      <c r="Q18" s="4">
        <f>'Tháng 1'!Q18+'Tháng 2'!Q18+'Tháng 3'!Q18+'Tháng 4'!Q18+'Tháng 5'!Q18+'tháng 6'!Q18</f>
        <v>0</v>
      </c>
      <c r="R18" s="4">
        <f>'Tháng 1'!S18+'Tháng 2'!R18+'Tháng 3'!R18+'Tháng 4'!R18+'Tháng 5'!R18+'tháng 6'!R18</f>
        <v>0</v>
      </c>
      <c r="S18" s="4">
        <f>'Tháng 1'!S18+'Tháng 2'!S18+'Tháng 3'!S18+'Tháng 4'!S18+'Tháng 5'!S18+'tháng 6'!S18</f>
        <v>0</v>
      </c>
      <c r="T18" s="4">
        <f>'Tháng 1'!U18+'Tháng 2'!T18+'Tháng 3'!T18+'Tháng 4'!T18+'Tháng 5'!T18+'tháng 6'!T18</f>
        <v>0</v>
      </c>
      <c r="U18" s="4">
        <f>'Tháng 1'!U18+'Tháng 2'!U18+'Tháng 3'!U18+'Tháng 4'!U18+'Tháng 5'!U18+'tháng 6'!U18</f>
        <v>0</v>
      </c>
      <c r="V18" s="4">
        <f>'Tháng 1'!V18+'Tháng 2'!V18+'Tháng 3'!V18+'Tháng 4'!V18+'Tháng 5'!V18+'tháng 6'!V18</f>
        <v>0</v>
      </c>
      <c r="W18" s="4">
        <f>'Tháng 1'!W18+'Tháng 2'!W18+'Tháng 3'!W18+'Tháng 4'!W18+'Tháng 5'!W18+'tháng 6'!W18</f>
        <v>0</v>
      </c>
      <c r="X18" s="4">
        <f>'Tháng 1'!X18+'Tháng 2'!X18+'Tháng 3'!X18+'Tháng 4'!X18+'Tháng 5'!X18+'tháng 6'!X18</f>
        <v>0</v>
      </c>
      <c r="Y18" s="4">
        <f>'Tháng 1'!Y18+'Tháng 2'!Y18+'Tháng 3'!Y18+'Tháng 4'!Y18+'Tháng 5'!Y18+'tháng 6'!Y18</f>
        <v>0</v>
      </c>
      <c r="Z18" s="4">
        <f>'Tháng 1'!Z18+'Tháng 2'!Z18+'Tháng 3'!Z18+'Tháng 4'!Z18+'Tháng 5'!Z18+'tháng 6'!Z18</f>
        <v>0</v>
      </c>
      <c r="AA18" s="4">
        <f>'Tháng 1'!AA18+'Tháng 2'!AA18+'Tháng 3'!AA18+'Tháng 4'!AA18+'Tháng 5'!AA18+'tháng 6'!AA18</f>
        <v>0</v>
      </c>
      <c r="AB18" s="4">
        <f>'Tháng 1'!AB18+'Tháng 2'!AB18+'Tháng 3'!AB18+'Tháng 4'!AB18+'Tháng 5'!AB18+'tháng 6'!AB18</f>
        <v>0</v>
      </c>
      <c r="AC18" s="4">
        <f>'Tháng 1'!AC18+'Tháng 2'!AC18+'Tháng 3'!AC18+'Tháng 4'!AC18+'Tháng 5'!AC18+'tháng 6'!AC18</f>
        <v>0</v>
      </c>
      <c r="AD18" s="4">
        <f>'Tháng 1'!AD18+'Tháng 2'!AD18+'Tháng 3'!AD18+'Tháng 4'!AD18+'Tháng 5'!AD18+'tháng 6'!AD18</f>
        <v>0</v>
      </c>
      <c r="AE18" s="4">
        <f>'Tháng 1'!AE18+'Tháng 2'!AE18+'Tháng 3'!AE18+'Tháng 4'!AE18+'Tháng 5'!AE18+'tháng 6'!AE18</f>
        <v>0</v>
      </c>
      <c r="AF18" s="4">
        <f>'Tháng 1'!AF18+'Tháng 2'!AF18+'Tháng 3'!AF18+'Tháng 4'!AF18+'Tháng 5'!AF18+'tháng 6'!AF18</f>
        <v>0</v>
      </c>
      <c r="AG18" s="4">
        <f>'Tháng 1'!AG18+'Tháng 2'!AG18+'Tháng 3'!AG18+'Tháng 4'!AG18+'Tháng 5'!AG18+'tháng 6'!AG18</f>
        <v>0</v>
      </c>
      <c r="AH18" s="4">
        <f>'Tháng 1'!AH18+'Tháng 2'!AH18+'Tháng 3'!AH18+'Tháng 4'!AH18+'Tháng 5'!AH18+'tháng 6'!AH18</f>
        <v>0</v>
      </c>
      <c r="AI18" s="4">
        <f t="shared" si="1"/>
        <v>0</v>
      </c>
    </row>
    <row r="19" spans="1:35" x14ac:dyDescent="0.25">
      <c r="A19" s="6">
        <f t="shared" si="0"/>
        <v>465000</v>
      </c>
      <c r="B19" s="3">
        <v>13</v>
      </c>
      <c r="C19" s="3" t="s">
        <v>38</v>
      </c>
      <c r="D19" s="4">
        <f>'Tháng 1'!D19+'Tháng 2'!D19+'Tháng 3'!D19+'Tháng 4'!D19+'Tháng 5'!D19+'tháng 6'!D19</f>
        <v>0</v>
      </c>
      <c r="E19" s="4">
        <f>'Tháng 1'!E19+'Tháng 2'!E19+'Tháng 3'!E19+'Tháng 4'!E19+'Tháng 5'!E19+'tháng 6'!E19</f>
        <v>100000</v>
      </c>
      <c r="F19" s="4">
        <f>'Tháng 1'!F19+'Tháng 2'!F19+'Tháng 3'!F19+'Tháng 4'!F19+'Tháng 5'!F19+'tháng 6'!F19</f>
        <v>0</v>
      </c>
      <c r="G19" s="4">
        <f>'Tháng 1'!G19+'Tháng 2'!G19+'Tháng 3'!G19+'Tháng 4'!G19+'Tháng 5'!G19+'tháng 6'!G19</f>
        <v>0</v>
      </c>
      <c r="H19" s="4">
        <f>'Tháng 1'!H19+'Tháng 2'!H19+'Tháng 3'!H19+'Tháng 4'!H19+'Tháng 5'!H19+'tháng 6'!H19</f>
        <v>0</v>
      </c>
      <c r="I19" s="4">
        <f>'Tháng 1'!I19+'Tháng 2'!I19+'Tháng 3'!I19+'Tháng 4'!I19+'Tháng 5'!I19+'tháng 6'!I19</f>
        <v>0</v>
      </c>
      <c r="J19" s="4">
        <f>'Tháng 1'!J19+'Tháng 2'!J19+'Tháng 3'!J19+'Tháng 4'!J19+'Tháng 5'!J19+'tháng 6'!J19</f>
        <v>0</v>
      </c>
      <c r="K19" s="4">
        <f>'Tháng 1'!K19+'Tháng 2'!K19+'Tháng 3'!K19+'Tháng 4'!K19+'Tháng 5'!K19+'tháng 6'!K19</f>
        <v>0</v>
      </c>
      <c r="L19" s="4">
        <f>'Tháng 1'!L19+'Tháng 2'!L19+'Tháng 3'!L19+'Tháng 4'!L19+'Tháng 5'!L19+'tháng 6'!L19</f>
        <v>0</v>
      </c>
      <c r="M19" s="4">
        <f>'Tháng 1'!M19+'Tháng 2'!M19+'Tháng 3'!M19+'Tháng 4'!M19+'Tháng 5'!M19+'tháng 6'!M19</f>
        <v>0</v>
      </c>
      <c r="N19" s="4">
        <f>'Tháng 1'!N19+'Tháng 2'!N19+'Tháng 3'!N19+'Tháng 4'!N19+'Tháng 5'!N19+'tháng 6'!N19</f>
        <v>0</v>
      </c>
      <c r="O19" s="4">
        <f>'Tháng 1'!O19+'Tháng 2'!O19+'Tháng 3'!O19+'Tháng 4'!O19+'Tháng 5'!O19+'tháng 6'!O19</f>
        <v>0</v>
      </c>
      <c r="P19" s="4">
        <f>'Tháng 1'!P19+'Tháng 2'!P19+'Tháng 3'!P19+'Tháng 4'!P19+'Tháng 5'!P19+'tháng 6'!P19</f>
        <v>95000</v>
      </c>
      <c r="Q19" s="4">
        <f>'Tháng 1'!Q19+'Tháng 2'!Q19+'Tháng 3'!Q19+'Tháng 4'!Q19+'Tháng 5'!Q19+'tháng 6'!Q19</f>
        <v>0</v>
      </c>
      <c r="R19" s="4">
        <f>'Tháng 1'!S19+'Tháng 2'!R19+'Tháng 3'!R19+'Tháng 4'!R19+'Tháng 5'!R19+'tháng 6'!R19</f>
        <v>0</v>
      </c>
      <c r="S19" s="4">
        <f>'Tháng 1'!S19+'Tháng 2'!S19+'Tháng 3'!S19+'Tháng 4'!S19+'Tháng 5'!S19+'tháng 6'!S19</f>
        <v>0</v>
      </c>
      <c r="T19" s="4">
        <f>'Tháng 1'!U19+'Tháng 2'!T19+'Tháng 3'!T19+'Tháng 4'!T19+'Tháng 5'!T19+'tháng 6'!T19</f>
        <v>270000</v>
      </c>
      <c r="U19" s="4">
        <f>'Tháng 1'!U19+'Tháng 2'!U19+'Tháng 3'!U19+'Tháng 4'!U19+'Tháng 5'!U19+'tháng 6'!U19</f>
        <v>0</v>
      </c>
      <c r="V19" s="4">
        <f>'Tháng 1'!V19+'Tháng 2'!V19+'Tháng 3'!V19+'Tháng 4'!V19+'Tháng 5'!V19+'tháng 6'!V19</f>
        <v>0</v>
      </c>
      <c r="W19" s="4">
        <f>'Tháng 1'!W19+'Tháng 2'!W19+'Tháng 3'!W19+'Tháng 4'!W19+'Tháng 5'!W19+'tháng 6'!W19</f>
        <v>0</v>
      </c>
      <c r="X19" s="4">
        <f>'Tháng 1'!X19+'Tháng 2'!X19+'Tháng 3'!X19+'Tháng 4'!X19+'Tháng 5'!X19+'tháng 6'!X19</f>
        <v>0</v>
      </c>
      <c r="Y19" s="4">
        <f>'Tháng 1'!Y19+'Tháng 2'!Y19+'Tháng 3'!Y19+'Tháng 4'!Y19+'Tháng 5'!Y19+'tháng 6'!Y19</f>
        <v>0</v>
      </c>
      <c r="Z19" s="4">
        <f>'Tháng 1'!Z19+'Tháng 2'!Z19+'Tháng 3'!Z19+'Tháng 4'!Z19+'Tháng 5'!Z19+'tháng 6'!Z19</f>
        <v>0</v>
      </c>
      <c r="AA19" s="4">
        <f>'Tháng 1'!AA19+'Tháng 2'!AA19+'Tháng 3'!AA19+'Tháng 4'!AA19+'Tháng 5'!AA19+'tháng 6'!AA19</f>
        <v>0</v>
      </c>
      <c r="AB19" s="4">
        <f>'Tháng 1'!AB19+'Tháng 2'!AB19+'Tháng 3'!AB19+'Tháng 4'!AB19+'Tháng 5'!AB19+'tháng 6'!AB19</f>
        <v>0</v>
      </c>
      <c r="AC19" s="4">
        <f>'Tháng 1'!AC19+'Tháng 2'!AC19+'Tháng 3'!AC19+'Tháng 4'!AC19+'Tháng 5'!AC19+'tháng 6'!AC19</f>
        <v>0</v>
      </c>
      <c r="AD19" s="4">
        <f>'Tháng 1'!AD19+'Tháng 2'!AD19+'Tháng 3'!AD19+'Tháng 4'!AD19+'Tháng 5'!AD19+'tháng 6'!AD19</f>
        <v>0</v>
      </c>
      <c r="AE19" s="4">
        <f>'Tháng 1'!AE19+'Tháng 2'!AE19+'Tháng 3'!AE19+'Tháng 4'!AE19+'Tháng 5'!AE19+'tháng 6'!AE19</f>
        <v>0</v>
      </c>
      <c r="AF19" s="4">
        <f>'Tháng 1'!AF19+'Tháng 2'!AF19+'Tháng 3'!AF19+'Tháng 4'!AF19+'Tháng 5'!AF19+'tháng 6'!AF19</f>
        <v>0</v>
      </c>
      <c r="AG19" s="4">
        <f>'Tháng 1'!AG19+'Tháng 2'!AG19+'Tháng 3'!AG19+'Tháng 4'!AG19+'Tháng 5'!AG19+'tháng 6'!AG19</f>
        <v>0</v>
      </c>
      <c r="AH19" s="4">
        <f>'Tháng 1'!AH19+'Tháng 2'!AH19+'Tháng 3'!AH19+'Tháng 4'!AH19+'Tháng 5'!AH19+'tháng 6'!AH19</f>
        <v>0</v>
      </c>
      <c r="AI19" s="4">
        <f t="shared" si="1"/>
        <v>465000</v>
      </c>
    </row>
    <row r="20" spans="1:35" x14ac:dyDescent="0.25">
      <c r="A20" s="6">
        <f t="shared" si="0"/>
        <v>0</v>
      </c>
      <c r="B20" s="3"/>
      <c r="C20" s="3" t="s">
        <v>128</v>
      </c>
      <c r="D20" s="4">
        <f>'Tháng 1'!D20+'Tháng 2'!D20+'Tháng 3'!D20+'Tháng 4'!D20+'Tháng 5'!D20+'tháng 6'!D20</f>
        <v>0</v>
      </c>
      <c r="E20" s="4">
        <f>'Tháng 1'!E20+'Tháng 2'!E20+'Tháng 3'!E20+'Tháng 4'!E20+'Tháng 5'!E20+'tháng 6'!E20</f>
        <v>0</v>
      </c>
      <c r="F20" s="4">
        <f>'Tháng 1'!F20+'Tháng 2'!F20+'Tháng 3'!F20+'Tháng 4'!F20+'Tháng 5'!F20+'tháng 6'!F20</f>
        <v>0</v>
      </c>
      <c r="G20" s="4">
        <f>'Tháng 1'!G20+'Tháng 2'!G20+'Tháng 3'!G20+'Tháng 4'!G20+'Tháng 5'!G20+'tháng 6'!G20</f>
        <v>0</v>
      </c>
      <c r="H20" s="4">
        <f>'Tháng 1'!H20+'Tháng 2'!H20+'Tháng 3'!H20+'Tháng 4'!H20+'Tháng 5'!H20+'tháng 6'!H20</f>
        <v>0</v>
      </c>
      <c r="I20" s="4">
        <f>'Tháng 1'!I20+'Tháng 2'!I20+'Tháng 3'!I20+'Tháng 4'!I20+'Tháng 5'!I20+'tháng 6'!I20</f>
        <v>50000</v>
      </c>
      <c r="J20" s="4">
        <f>'Tháng 1'!J20+'Tháng 2'!J20+'Tháng 3'!J20+'Tháng 4'!J20+'Tháng 5'!J20+'tháng 6'!J20</f>
        <v>0</v>
      </c>
      <c r="K20" s="4">
        <f>'Tháng 1'!K20+'Tháng 2'!K20+'Tháng 3'!K20+'Tháng 4'!K20+'Tháng 5'!K20+'tháng 6'!K20</f>
        <v>0</v>
      </c>
      <c r="L20" s="4">
        <f>'Tháng 1'!L20+'Tháng 2'!L20+'Tháng 3'!L20+'Tháng 4'!L20+'Tháng 5'!L20+'tháng 6'!L20</f>
        <v>0</v>
      </c>
      <c r="M20" s="4">
        <f>'Tháng 1'!M20+'Tháng 2'!M20+'Tháng 3'!M20+'Tháng 4'!M20+'Tháng 5'!M20+'tháng 6'!M20</f>
        <v>0</v>
      </c>
      <c r="N20" s="4">
        <f>'Tháng 1'!N20+'Tháng 2'!N20+'Tháng 3'!N20+'Tháng 4'!N20+'Tháng 5'!N20+'tháng 6'!N20</f>
        <v>0</v>
      </c>
      <c r="O20" s="4">
        <f>'Tháng 1'!O20+'Tháng 2'!O20+'Tháng 3'!O20+'Tháng 4'!O20+'Tháng 5'!O20+'tháng 6'!O20</f>
        <v>0</v>
      </c>
      <c r="P20" s="4">
        <f>'Tháng 1'!P20+'Tháng 2'!P20+'Tháng 3'!P20+'Tháng 4'!P20+'Tháng 5'!P20+'tháng 6'!P20</f>
        <v>0</v>
      </c>
      <c r="Q20" s="4">
        <f>'Tháng 1'!Q20+'Tháng 2'!Q20+'Tháng 3'!Q20+'Tháng 4'!Q20+'Tháng 5'!Q20+'tháng 6'!Q20</f>
        <v>0</v>
      </c>
      <c r="R20" s="4">
        <f>'Tháng 1'!S20+'Tháng 2'!R20+'Tháng 3'!R20+'Tháng 4'!R20+'Tháng 5'!R20+'tháng 6'!R20</f>
        <v>0</v>
      </c>
      <c r="S20" s="4">
        <f>'Tháng 1'!S20+'Tháng 2'!S20+'Tháng 3'!S20+'Tháng 4'!S20+'Tháng 5'!S20+'tháng 6'!S20</f>
        <v>0</v>
      </c>
      <c r="T20" s="4">
        <f>'Tháng 1'!U20+'Tháng 2'!T20+'Tháng 3'!T20+'Tháng 4'!T20+'Tháng 5'!T20+'tháng 6'!T20</f>
        <v>60000</v>
      </c>
      <c r="U20" s="4">
        <f>'Tháng 1'!U20+'Tháng 2'!U20+'Tháng 3'!U20+'Tháng 4'!U20+'Tháng 5'!U20+'tháng 6'!U20</f>
        <v>0</v>
      </c>
      <c r="V20" s="4">
        <f>'Tháng 1'!V20+'Tháng 2'!V20+'Tháng 3'!V20+'Tháng 4'!V20+'Tháng 5'!V20+'tháng 6'!V20</f>
        <v>0</v>
      </c>
      <c r="W20" s="4">
        <f>'Tháng 1'!W20+'Tháng 2'!W20+'Tháng 3'!W20+'Tháng 4'!W20+'Tháng 5'!W20+'tháng 6'!W20</f>
        <v>0</v>
      </c>
      <c r="X20" s="4">
        <f>'Tháng 1'!X20+'Tháng 2'!X20+'Tháng 3'!X20+'Tháng 4'!X20+'Tháng 5'!X20+'tháng 6'!X20</f>
        <v>0</v>
      </c>
      <c r="Y20" s="4">
        <f>'Tháng 1'!Y20+'Tháng 2'!Y20+'Tháng 3'!Y20+'Tháng 4'!Y20+'Tháng 5'!Y20+'tháng 6'!Y20</f>
        <v>0</v>
      </c>
      <c r="Z20" s="4">
        <f>'Tháng 1'!Z20+'Tháng 2'!Z20+'Tháng 3'!Z20+'Tháng 4'!Z20+'Tháng 5'!Z20+'tháng 6'!Z20</f>
        <v>0</v>
      </c>
      <c r="AA20" s="4">
        <f>'Tháng 1'!AA20+'Tháng 2'!AA20+'Tháng 3'!AA20+'Tháng 4'!AA20+'Tháng 5'!AA20+'tháng 6'!AA20</f>
        <v>0</v>
      </c>
      <c r="AB20" s="4">
        <f>'Tháng 1'!AB20+'Tháng 2'!AB20+'Tháng 3'!AB20+'Tháng 4'!AB20+'Tháng 5'!AB20+'tháng 6'!AB20</f>
        <v>0</v>
      </c>
      <c r="AC20" s="4">
        <f>'Tháng 1'!AC20+'Tháng 2'!AC20+'Tháng 3'!AC20+'Tháng 4'!AC20+'Tháng 5'!AC20+'tháng 6'!AC20</f>
        <v>0</v>
      </c>
      <c r="AD20" s="4">
        <f>'Tháng 1'!AD20+'Tháng 2'!AD20+'Tháng 3'!AD20+'Tháng 4'!AD20+'Tháng 5'!AD20+'tháng 6'!AD20</f>
        <v>0</v>
      </c>
      <c r="AE20" s="4">
        <f>'Tháng 1'!AE20+'Tháng 2'!AE20+'Tháng 3'!AE20+'Tháng 4'!AE20+'Tháng 5'!AE20+'tháng 6'!AE20</f>
        <v>0</v>
      </c>
      <c r="AF20" s="4">
        <f>'Tháng 1'!AF20+'Tháng 2'!AF20+'Tháng 3'!AF20+'Tháng 4'!AF20+'Tháng 5'!AF20+'tháng 6'!AF20</f>
        <v>0</v>
      </c>
      <c r="AG20" s="4">
        <f>'Tháng 1'!AG20+'Tháng 2'!AG20+'Tháng 3'!AG20+'Tháng 4'!AG20+'Tháng 5'!AG20+'tháng 6'!AG20</f>
        <v>460000</v>
      </c>
      <c r="AH20" s="4">
        <f>'Tháng 1'!AH20+'Tháng 2'!AH20+'Tháng 3'!AH20+'Tháng 4'!AH20+'Tháng 5'!AH20+'tháng 6'!AH20</f>
        <v>0</v>
      </c>
      <c r="AI20" s="4"/>
    </row>
    <row r="21" spans="1:35" x14ac:dyDescent="0.25">
      <c r="A21" s="6">
        <f t="shared" si="0"/>
        <v>620000</v>
      </c>
      <c r="B21" s="3">
        <v>14</v>
      </c>
      <c r="C21" s="3" t="s">
        <v>39</v>
      </c>
      <c r="D21" s="4">
        <f>'Tháng 1'!D21+'Tháng 2'!D21+'Tháng 3'!D21+'Tháng 4'!D21+'Tháng 5'!D21+'tháng 6'!D21</f>
        <v>0</v>
      </c>
      <c r="E21" s="4">
        <f>'Tháng 1'!E21+'Tháng 2'!E21+'Tháng 3'!E21+'Tháng 4'!E21+'Tháng 5'!E21+'tháng 6'!E21</f>
        <v>0</v>
      </c>
      <c r="F21" s="4">
        <f>'Tháng 1'!F21+'Tháng 2'!F21+'Tháng 3'!F21+'Tháng 4'!F21+'Tháng 5'!F21+'tháng 6'!F21</f>
        <v>0</v>
      </c>
      <c r="G21" s="4">
        <f>'Tháng 1'!G21+'Tháng 2'!G21+'Tháng 3'!G21+'Tháng 4'!G21+'Tháng 5'!G21+'tháng 6'!G21</f>
        <v>240000</v>
      </c>
      <c r="H21" s="4">
        <f>'Tháng 1'!H21+'Tháng 2'!H21+'Tháng 3'!H21+'Tháng 4'!H21+'Tháng 5'!H21+'tháng 6'!H21</f>
        <v>0</v>
      </c>
      <c r="I21" s="4">
        <f>'Tháng 1'!I21+'Tháng 2'!I21+'Tháng 3'!I21+'Tháng 4'!I21+'Tháng 5'!I21+'tháng 6'!I21</f>
        <v>0</v>
      </c>
      <c r="J21" s="4">
        <f>'Tháng 1'!J21+'Tháng 2'!J21+'Tháng 3'!J21+'Tháng 4'!J21+'Tháng 5'!J21+'tháng 6'!J21</f>
        <v>0</v>
      </c>
      <c r="K21" s="4">
        <f>'Tháng 1'!K21+'Tháng 2'!K21+'Tháng 3'!K21+'Tháng 4'!K21+'Tháng 5'!K21+'tháng 6'!K21</f>
        <v>0</v>
      </c>
      <c r="L21" s="4">
        <f>'Tháng 1'!L21+'Tháng 2'!L21+'Tháng 3'!L21+'Tháng 4'!L21+'Tháng 5'!L21+'tháng 6'!L21</f>
        <v>150000</v>
      </c>
      <c r="M21" s="4">
        <f>'Tháng 1'!M21+'Tháng 2'!M21+'Tháng 3'!M21+'Tháng 4'!M21+'Tháng 5'!M21+'tháng 6'!M21</f>
        <v>80000</v>
      </c>
      <c r="N21" s="4">
        <f>'Tháng 1'!N21+'Tháng 2'!N21+'Tháng 3'!N21+'Tháng 4'!N21+'Tháng 5'!N21+'tháng 6'!N21</f>
        <v>0</v>
      </c>
      <c r="O21" s="4">
        <f>'Tháng 1'!O21+'Tháng 2'!O21+'Tháng 3'!O21+'Tháng 4'!O21+'Tháng 5'!O21+'tháng 6'!O21</f>
        <v>150000</v>
      </c>
      <c r="P21" s="4">
        <f>'Tháng 1'!P21+'Tháng 2'!P21+'Tháng 3'!P21+'Tháng 4'!P21+'Tháng 5'!P21+'tháng 6'!P21</f>
        <v>0</v>
      </c>
      <c r="Q21" s="4">
        <f>'Tháng 1'!Q21+'Tháng 2'!Q21+'Tháng 3'!Q21+'Tháng 4'!Q21+'Tháng 5'!Q21+'tháng 6'!Q21</f>
        <v>0</v>
      </c>
      <c r="R21" s="4">
        <f>'Tháng 1'!S21+'Tháng 2'!R21+'Tháng 3'!R21+'Tháng 4'!R21+'Tháng 5'!R21+'tháng 6'!R21</f>
        <v>0</v>
      </c>
      <c r="S21" s="4">
        <f>'Tháng 1'!S21+'Tháng 2'!S21+'Tháng 3'!S21+'Tháng 4'!S21+'Tháng 5'!S21+'tháng 6'!S21</f>
        <v>0</v>
      </c>
      <c r="T21" s="4">
        <f>'Tháng 1'!U21+'Tháng 2'!T21+'Tháng 3'!T21+'Tháng 4'!T21+'Tháng 5'!T21+'tháng 6'!T21</f>
        <v>0</v>
      </c>
      <c r="U21" s="4">
        <f>'Tháng 1'!U21+'Tháng 2'!U21+'Tháng 3'!U21+'Tháng 4'!U21+'Tháng 5'!U21+'tháng 6'!U21</f>
        <v>0</v>
      </c>
      <c r="V21" s="4">
        <f>'Tháng 1'!V21+'Tháng 2'!V21+'Tháng 3'!V21+'Tháng 4'!V21+'Tháng 5'!V21+'tháng 6'!V21</f>
        <v>0</v>
      </c>
      <c r="W21" s="4">
        <f>'Tháng 1'!W21+'Tháng 2'!W21+'Tháng 3'!W21+'Tháng 4'!W21+'Tháng 5'!W21+'tháng 6'!W21</f>
        <v>0</v>
      </c>
      <c r="X21" s="4">
        <f>'Tháng 1'!X21+'Tháng 2'!X21+'Tháng 3'!X21+'Tháng 4'!X21+'Tháng 5'!X21+'tháng 6'!X21</f>
        <v>0</v>
      </c>
      <c r="Y21" s="4">
        <f>'Tháng 1'!Y21+'Tháng 2'!Y21+'Tháng 3'!Y21+'Tháng 4'!Y21+'Tháng 5'!Y21+'tháng 6'!Y21</f>
        <v>0</v>
      </c>
      <c r="Z21" s="4">
        <f>'Tháng 1'!Z21+'Tháng 2'!Z21+'Tháng 3'!Z21+'Tháng 4'!Z21+'Tháng 5'!Z21+'tháng 6'!Z21</f>
        <v>0</v>
      </c>
      <c r="AA21" s="4">
        <f>'Tháng 1'!AA21+'Tháng 2'!AA21+'Tháng 3'!AA21+'Tháng 4'!AA21+'Tháng 5'!AA21+'tháng 6'!AA21</f>
        <v>0</v>
      </c>
      <c r="AB21" s="4">
        <f>'Tháng 1'!AB21+'Tháng 2'!AB21+'Tháng 3'!AB21+'Tháng 4'!AB21+'Tháng 5'!AB21+'tháng 6'!AB21</f>
        <v>0</v>
      </c>
      <c r="AC21" s="4">
        <f>'Tháng 1'!AC21+'Tháng 2'!AC21+'Tháng 3'!AC21+'Tháng 4'!AC21+'Tháng 5'!AC21+'tháng 6'!AC21</f>
        <v>0</v>
      </c>
      <c r="AD21" s="4">
        <f>'Tháng 1'!AD21+'Tháng 2'!AD21+'Tháng 3'!AD21+'Tháng 4'!AD21+'Tháng 5'!AD21+'tháng 6'!AD21</f>
        <v>0</v>
      </c>
      <c r="AE21" s="4">
        <f>'Tháng 1'!AE21+'Tháng 2'!AE21+'Tháng 3'!AE21+'Tháng 4'!AE21+'Tháng 5'!AE21+'tháng 6'!AE21</f>
        <v>0</v>
      </c>
      <c r="AF21" s="4">
        <f>'Tháng 1'!AF21+'Tháng 2'!AF21+'Tháng 3'!AF21+'Tháng 4'!AF21+'Tháng 5'!AF21+'tháng 6'!AF21</f>
        <v>0</v>
      </c>
      <c r="AG21" s="4">
        <f>'Tháng 1'!AG21+'Tháng 2'!AG21+'Tháng 3'!AG21+'Tháng 4'!AG21+'Tháng 5'!AG21+'tháng 6'!AG21</f>
        <v>0</v>
      </c>
      <c r="AH21" s="4">
        <f>'Tháng 1'!AH21+'Tháng 2'!AH21+'Tháng 3'!AH21+'Tháng 4'!AH21+'Tháng 5'!AH21+'tháng 6'!AH21</f>
        <v>0</v>
      </c>
      <c r="AI21" s="4">
        <f t="shared" si="1"/>
        <v>620000</v>
      </c>
    </row>
    <row r="22" spans="1:35" x14ac:dyDescent="0.25">
      <c r="A22" s="6">
        <f t="shared" si="0"/>
        <v>155000</v>
      </c>
      <c r="B22" s="3">
        <v>15</v>
      </c>
      <c r="C22" s="3" t="s">
        <v>40</v>
      </c>
      <c r="D22" s="4">
        <f>'Tháng 1'!D22+'Tháng 2'!D22+'Tháng 3'!D22+'Tháng 4'!D22+'Tháng 5'!D22+'tháng 6'!D22</f>
        <v>0</v>
      </c>
      <c r="E22" s="4">
        <f>'Tháng 1'!E22+'Tháng 2'!E22+'Tháng 3'!E22+'Tháng 4'!E22+'Tháng 5'!E22+'tháng 6'!E22</f>
        <v>0</v>
      </c>
      <c r="F22" s="4">
        <f>'Tháng 1'!F22+'Tháng 2'!F22+'Tháng 3'!F22+'Tháng 4'!F22+'Tháng 5'!F22+'tháng 6'!F22</f>
        <v>0</v>
      </c>
      <c r="G22" s="4">
        <f>'Tháng 1'!G22+'Tháng 2'!G22+'Tháng 3'!G22+'Tháng 4'!G22+'Tháng 5'!G22+'tháng 6'!G22</f>
        <v>0</v>
      </c>
      <c r="H22" s="4">
        <f>'Tháng 1'!H22+'Tháng 2'!H22+'Tháng 3'!H22+'Tháng 4'!H22+'Tháng 5'!H22+'tháng 6'!H22</f>
        <v>0</v>
      </c>
      <c r="I22" s="4">
        <f>'Tháng 1'!I22+'Tháng 2'!I22+'Tháng 3'!I22+'Tháng 4'!I22+'Tháng 5'!I22+'tháng 6'!I22</f>
        <v>0</v>
      </c>
      <c r="J22" s="4">
        <f>'Tháng 1'!J22+'Tháng 2'!J22+'Tháng 3'!J22+'Tháng 4'!J22+'Tháng 5'!J22+'tháng 6'!J22</f>
        <v>0</v>
      </c>
      <c r="K22" s="4">
        <f>'Tháng 1'!K22+'Tháng 2'!K22+'Tháng 3'!K22+'Tháng 4'!K22+'Tháng 5'!K22+'tháng 6'!K22</f>
        <v>0</v>
      </c>
      <c r="L22" s="4">
        <f>'Tháng 1'!L22+'Tháng 2'!L22+'Tháng 3'!L22+'Tháng 4'!L22+'Tháng 5'!L22+'tháng 6'!L22</f>
        <v>0</v>
      </c>
      <c r="M22" s="4">
        <f>'Tháng 1'!M22+'Tháng 2'!M22+'Tháng 3'!M22+'Tháng 4'!M22+'Tháng 5'!M22+'tháng 6'!M22</f>
        <v>0</v>
      </c>
      <c r="N22" s="4">
        <f>'Tháng 1'!N22+'Tháng 2'!N22+'Tháng 3'!N22+'Tháng 4'!N22+'Tháng 5'!N22+'tháng 6'!N22</f>
        <v>0</v>
      </c>
      <c r="O22" s="4">
        <f>'Tháng 1'!O22+'Tháng 2'!O22+'Tháng 3'!O22+'Tháng 4'!O22+'Tháng 5'!O22+'tháng 6'!O22</f>
        <v>0</v>
      </c>
      <c r="P22" s="4">
        <f>'Tháng 1'!P22+'Tháng 2'!P22+'Tháng 3'!P22+'Tháng 4'!P22+'Tháng 5'!P22+'tháng 6'!P22</f>
        <v>65000</v>
      </c>
      <c r="Q22" s="4">
        <f>'Tháng 1'!Q22+'Tháng 2'!Q22+'Tháng 3'!Q22+'Tháng 4'!Q22+'Tháng 5'!Q22+'tháng 6'!Q22</f>
        <v>90000</v>
      </c>
      <c r="R22" s="4">
        <f>'Tháng 1'!S22+'Tháng 2'!R22+'Tháng 3'!R22+'Tháng 4'!R22+'Tháng 5'!R22+'tháng 6'!R22</f>
        <v>0</v>
      </c>
      <c r="S22" s="4">
        <f>'Tháng 1'!S22+'Tháng 2'!S22+'Tháng 3'!S22+'Tháng 4'!S22+'Tháng 5'!S22+'tháng 6'!S22</f>
        <v>0</v>
      </c>
      <c r="T22" s="4">
        <f>'Tháng 1'!U22+'Tháng 2'!T22+'Tháng 3'!T22+'Tháng 4'!T22+'Tháng 5'!T22+'tháng 6'!T22</f>
        <v>0</v>
      </c>
      <c r="U22" s="4">
        <f>'Tháng 1'!U22+'Tháng 2'!U22+'Tháng 3'!U22+'Tháng 4'!U22+'Tháng 5'!U22+'tháng 6'!U22</f>
        <v>0</v>
      </c>
      <c r="V22" s="4">
        <f>'Tháng 1'!V22+'Tháng 2'!V22+'Tháng 3'!V22+'Tháng 4'!V22+'Tháng 5'!V22+'tháng 6'!V22</f>
        <v>0</v>
      </c>
      <c r="W22" s="4">
        <f>'Tháng 1'!W22+'Tháng 2'!W22+'Tháng 3'!W22+'Tháng 4'!W22+'Tháng 5'!W22+'tháng 6'!W22</f>
        <v>0</v>
      </c>
      <c r="X22" s="4">
        <f>'Tháng 1'!X22+'Tháng 2'!X22+'Tháng 3'!X22+'Tháng 4'!X22+'Tháng 5'!X22+'tháng 6'!X22</f>
        <v>0</v>
      </c>
      <c r="Y22" s="4">
        <f>'Tháng 1'!Y22+'Tháng 2'!Y22+'Tháng 3'!Y22+'Tháng 4'!Y22+'Tháng 5'!Y22+'tháng 6'!Y22</f>
        <v>0</v>
      </c>
      <c r="Z22" s="4">
        <f>'Tháng 1'!Z22+'Tháng 2'!Z22+'Tháng 3'!Z22+'Tháng 4'!Z22+'Tháng 5'!Z22+'tháng 6'!Z22</f>
        <v>0</v>
      </c>
      <c r="AA22" s="4">
        <f>'Tháng 1'!AA22+'Tháng 2'!AA22+'Tháng 3'!AA22+'Tháng 4'!AA22+'Tháng 5'!AA22+'tháng 6'!AA22</f>
        <v>0</v>
      </c>
      <c r="AB22" s="4">
        <f>'Tháng 1'!AB22+'Tháng 2'!AB22+'Tháng 3'!AB22+'Tháng 4'!AB22+'Tháng 5'!AB22+'tháng 6'!AB22</f>
        <v>0</v>
      </c>
      <c r="AC22" s="4">
        <f>'Tháng 1'!AC22+'Tháng 2'!AC22+'Tháng 3'!AC22+'Tháng 4'!AC22+'Tháng 5'!AC22+'tháng 6'!AC22</f>
        <v>0</v>
      </c>
      <c r="AD22" s="4">
        <f>'Tháng 1'!AD22+'Tháng 2'!AD22+'Tháng 3'!AD22+'Tháng 4'!AD22+'Tháng 5'!AD22+'tháng 6'!AD22</f>
        <v>0</v>
      </c>
      <c r="AE22" s="4">
        <f>'Tháng 1'!AE22+'Tháng 2'!AE22+'Tháng 3'!AE22+'Tháng 4'!AE22+'Tháng 5'!AE22+'tháng 6'!AE22</f>
        <v>0</v>
      </c>
      <c r="AF22" s="4">
        <f>'Tháng 1'!AF22+'Tháng 2'!AF22+'Tháng 3'!AF22+'Tháng 4'!AF22+'Tháng 5'!AF22+'tháng 6'!AF22</f>
        <v>0</v>
      </c>
      <c r="AG22" s="4">
        <f>'Tháng 1'!AG22+'Tháng 2'!AG22+'Tháng 3'!AG22+'Tháng 4'!AG22+'Tháng 5'!AG22+'tháng 6'!AG22</f>
        <v>0</v>
      </c>
      <c r="AH22" s="4">
        <f>'Tháng 1'!AH22+'Tháng 2'!AH22+'Tháng 3'!AH22+'Tháng 4'!AH22+'Tháng 5'!AH22+'tháng 6'!AH22</f>
        <v>0</v>
      </c>
      <c r="AI22" s="4">
        <f t="shared" si="1"/>
        <v>155000</v>
      </c>
    </row>
    <row r="23" spans="1:35" x14ac:dyDescent="0.25">
      <c r="A23" s="6">
        <f t="shared" si="0"/>
        <v>990000</v>
      </c>
      <c r="B23" s="3">
        <v>16</v>
      </c>
      <c r="C23" s="3" t="s">
        <v>41</v>
      </c>
      <c r="D23" s="4">
        <f>'Tháng 1'!D23+'Tháng 2'!D23+'Tháng 3'!D23+'Tháng 4'!D23+'Tháng 5'!D23+'tháng 6'!D23</f>
        <v>0</v>
      </c>
      <c r="E23" s="4">
        <f>'Tháng 1'!E23+'Tháng 2'!E23+'Tháng 3'!E23+'Tháng 4'!E23+'Tháng 5'!E23+'tháng 6'!E23</f>
        <v>0</v>
      </c>
      <c r="F23" s="4">
        <f>'Tháng 1'!F23+'Tháng 2'!F23+'Tháng 3'!F23+'Tháng 4'!F23+'Tháng 5'!F23+'tháng 6'!F23</f>
        <v>0</v>
      </c>
      <c r="G23" s="4">
        <f>'Tháng 1'!G23+'Tháng 2'!G23+'Tháng 3'!G23+'Tháng 4'!G23+'Tháng 5'!G23+'tháng 6'!G23</f>
        <v>0</v>
      </c>
      <c r="H23" s="4">
        <f>'Tháng 1'!H23+'Tháng 2'!H23+'Tháng 3'!H23+'Tháng 4'!H23+'Tháng 5'!H23+'tháng 6'!H23</f>
        <v>0</v>
      </c>
      <c r="I23" s="4">
        <f>'Tháng 1'!I23+'Tháng 2'!I23+'Tháng 3'!I23+'Tháng 4'!I23+'Tháng 5'!I23+'tháng 6'!I23</f>
        <v>110000</v>
      </c>
      <c r="J23" s="4">
        <f>'Tháng 1'!J23+'Tháng 2'!J23+'Tháng 3'!J23+'Tháng 4'!J23+'Tháng 5'!J23+'tháng 6'!J23</f>
        <v>0</v>
      </c>
      <c r="K23" s="4">
        <f>'Tháng 1'!K23+'Tháng 2'!K23+'Tháng 3'!K23+'Tháng 4'!K23+'Tháng 5'!K23+'tháng 6'!K23</f>
        <v>0</v>
      </c>
      <c r="L23" s="4">
        <f>'Tháng 1'!L23+'Tháng 2'!L23+'Tháng 3'!L23+'Tháng 4'!L23+'Tháng 5'!L23+'tháng 6'!L23</f>
        <v>350000</v>
      </c>
      <c r="M23" s="4">
        <f>'Tháng 1'!M23+'Tháng 2'!M23+'Tháng 3'!M23+'Tháng 4'!M23+'Tháng 5'!M23+'tháng 6'!M23</f>
        <v>0</v>
      </c>
      <c r="N23" s="4">
        <f>'Tháng 1'!N23+'Tháng 2'!N23+'Tháng 3'!N23+'Tháng 4'!N23+'Tháng 5'!N23+'tháng 6'!N23</f>
        <v>0</v>
      </c>
      <c r="O23" s="4">
        <f>'Tháng 1'!O23+'Tháng 2'!O23+'Tháng 3'!O23+'Tháng 4'!O23+'Tháng 5'!O23+'tháng 6'!O23</f>
        <v>0</v>
      </c>
      <c r="P23" s="4">
        <f>'Tháng 1'!P23+'Tháng 2'!P23+'Tháng 3'!P23+'Tháng 4'!P23+'Tháng 5'!P23+'tháng 6'!P23</f>
        <v>0</v>
      </c>
      <c r="Q23" s="4">
        <f>'Tháng 1'!Q23+'Tháng 2'!Q23+'Tháng 3'!Q23+'Tháng 4'!Q23+'Tháng 5'!Q23+'tháng 6'!Q23</f>
        <v>0</v>
      </c>
      <c r="R23" s="4">
        <f>'Tháng 1'!S23+'Tháng 2'!R23+'Tháng 3'!R23+'Tháng 4'!R23+'Tháng 5'!R23+'tháng 6'!R23</f>
        <v>0</v>
      </c>
      <c r="S23" s="4">
        <f>'Tháng 1'!S23+'Tháng 2'!S23+'Tháng 3'!S23+'Tháng 4'!S23+'Tháng 5'!S23+'tháng 6'!S23</f>
        <v>0</v>
      </c>
      <c r="T23" s="4">
        <f>'Tháng 1'!U23+'Tháng 2'!T23+'Tháng 3'!T23+'Tháng 4'!T23+'Tháng 5'!T23+'tháng 6'!T23</f>
        <v>0</v>
      </c>
      <c r="U23" s="4">
        <f>'Tháng 1'!U23+'Tháng 2'!U23+'Tháng 3'!U23+'Tháng 4'!U23+'Tháng 5'!U23+'tháng 6'!U23</f>
        <v>0</v>
      </c>
      <c r="V23" s="4">
        <f>'Tháng 1'!V23+'Tháng 2'!V23+'Tháng 3'!V23+'Tháng 4'!V23+'Tháng 5'!V23+'tháng 6'!V23</f>
        <v>0</v>
      </c>
      <c r="W23" s="4">
        <f>'Tháng 1'!W23+'Tháng 2'!W23+'Tháng 3'!W23+'Tháng 4'!W23+'Tháng 5'!W23+'tháng 6'!W23</f>
        <v>0</v>
      </c>
      <c r="X23" s="4">
        <f>'Tháng 1'!X23+'Tháng 2'!X23+'Tháng 3'!X23+'Tháng 4'!X23+'Tháng 5'!X23+'tháng 6'!X23</f>
        <v>0</v>
      </c>
      <c r="Y23" s="4">
        <f>'Tháng 1'!Y23+'Tháng 2'!Y23+'Tháng 3'!Y23+'Tháng 4'!Y23+'Tháng 5'!Y23+'tháng 6'!Y23</f>
        <v>0</v>
      </c>
      <c r="Z23" s="4">
        <f>'Tháng 1'!Z23+'Tháng 2'!Z23+'Tháng 3'!Z23+'Tháng 4'!Z23+'Tháng 5'!Z23+'tháng 6'!Z23</f>
        <v>0</v>
      </c>
      <c r="AA23" s="4">
        <f>'Tháng 1'!AA23+'Tháng 2'!AA23+'Tháng 3'!AA23+'Tháng 4'!AA23+'Tháng 5'!AA23+'tháng 6'!AA23</f>
        <v>0</v>
      </c>
      <c r="AB23" s="4">
        <f>'Tháng 1'!AB23+'Tháng 2'!AB23+'Tháng 3'!AB23+'Tháng 4'!AB23+'Tháng 5'!AB23+'tháng 6'!AB23</f>
        <v>0</v>
      </c>
      <c r="AC23" s="4">
        <f>'Tháng 1'!AC23+'Tháng 2'!AC23+'Tháng 3'!AC23+'Tháng 4'!AC23+'Tháng 5'!AC23+'tháng 6'!AC23</f>
        <v>0</v>
      </c>
      <c r="AD23" s="4">
        <f>'Tháng 1'!AD23+'Tháng 2'!AD23+'Tháng 3'!AD23+'Tháng 4'!AD23+'Tháng 5'!AD23+'tháng 6'!AD23</f>
        <v>0</v>
      </c>
      <c r="AE23" s="4">
        <f>'Tháng 1'!AE23+'Tháng 2'!AE23+'Tháng 3'!AE23+'Tháng 4'!AE23+'Tháng 5'!AE23+'tháng 6'!AE23</f>
        <v>160000</v>
      </c>
      <c r="AF23" s="4">
        <f>'Tháng 1'!AF23+'Tháng 2'!AF23+'Tháng 3'!AF23+'Tháng 4'!AF23+'Tháng 5'!AF23+'tháng 6'!AF23</f>
        <v>0</v>
      </c>
      <c r="AG23" s="4">
        <f>'Tháng 1'!AG23+'Tháng 2'!AG23+'Tháng 3'!AG23+'Tháng 4'!AG23+'Tháng 5'!AG23+'tháng 6'!AG23</f>
        <v>0</v>
      </c>
      <c r="AH23" s="4">
        <f>'Tháng 1'!AH23+'Tháng 2'!AH23+'Tháng 3'!AH23+'Tháng 4'!AH23+'Tháng 5'!AH23+'tháng 6'!AH23</f>
        <v>370000</v>
      </c>
      <c r="AI23" s="4">
        <f t="shared" si="1"/>
        <v>990000</v>
      </c>
    </row>
    <row r="24" spans="1:35" x14ac:dyDescent="0.25">
      <c r="A24" s="6">
        <f t="shared" si="0"/>
        <v>2964000</v>
      </c>
      <c r="B24" s="3">
        <v>17</v>
      </c>
      <c r="C24" s="3" t="s">
        <v>44</v>
      </c>
      <c r="D24" s="4">
        <f>'Tháng 1'!D24+'Tháng 2'!D24+'Tháng 3'!D24+'Tháng 4'!D24+'Tháng 5'!D24+'tháng 6'!D24</f>
        <v>0</v>
      </c>
      <c r="E24" s="4">
        <f>'Tháng 1'!E24+'Tháng 2'!E24+'Tháng 3'!E24+'Tháng 4'!E24+'Tháng 5'!E24+'tháng 6'!E24</f>
        <v>65000</v>
      </c>
      <c r="F24" s="4">
        <f>'Tháng 1'!F24+'Tháng 2'!F24+'Tháng 3'!F24+'Tháng 4'!F24+'Tháng 5'!F24+'tháng 6'!F24</f>
        <v>58000</v>
      </c>
      <c r="G24" s="4">
        <f>'Tháng 1'!G24+'Tháng 2'!G24+'Tháng 3'!G24+'Tháng 4'!G24+'Tháng 5'!G24+'tháng 6'!G24</f>
        <v>335000</v>
      </c>
      <c r="H24" s="4">
        <f>'Tháng 1'!H24+'Tháng 2'!H24+'Tháng 3'!H24+'Tháng 4'!H24+'Tháng 5'!H24+'tháng 6'!H24</f>
        <v>40000</v>
      </c>
      <c r="I24" s="4">
        <f>'Tháng 1'!I24+'Tháng 2'!I24+'Tháng 3'!I24+'Tháng 4'!I24+'Tháng 5'!I24+'tháng 6'!I24</f>
        <v>225000</v>
      </c>
      <c r="J24" s="4">
        <f>'Tháng 1'!J24+'Tháng 2'!J24+'Tháng 3'!J24+'Tháng 4'!J24+'Tháng 5'!J24+'tháng 6'!J24</f>
        <v>0</v>
      </c>
      <c r="K24" s="4">
        <f>'Tháng 1'!K24+'Tháng 2'!K24+'Tháng 3'!K24+'Tháng 4'!K24+'Tháng 5'!K24+'tháng 6'!K24</f>
        <v>250000</v>
      </c>
      <c r="L24" s="4">
        <f>'Tháng 1'!L24+'Tháng 2'!L24+'Tháng 3'!L24+'Tháng 4'!L24+'Tháng 5'!L24+'tháng 6'!L24</f>
        <v>249000</v>
      </c>
      <c r="M24" s="4">
        <f>'Tháng 1'!M24+'Tháng 2'!M24+'Tháng 3'!M24+'Tháng 4'!M24+'Tháng 5'!M24+'tháng 6'!M24</f>
        <v>55000</v>
      </c>
      <c r="N24" s="4">
        <f>'Tháng 1'!N24+'Tháng 2'!N24+'Tháng 3'!N24+'Tháng 4'!N24+'Tháng 5'!N24+'tháng 6'!N24</f>
        <v>0</v>
      </c>
      <c r="O24" s="4">
        <f>'Tháng 1'!O24+'Tháng 2'!O24+'Tháng 3'!O24+'Tháng 4'!O24+'Tháng 5'!O24+'tháng 6'!O24</f>
        <v>0</v>
      </c>
      <c r="P24" s="4">
        <f>'Tháng 1'!P24+'Tháng 2'!P24+'Tháng 3'!P24+'Tháng 4'!P24+'Tháng 5'!P24+'tháng 6'!P24</f>
        <v>230000</v>
      </c>
      <c r="Q24" s="4">
        <f>'Tháng 1'!R24+'Tháng 2'!Q24+'Tháng 3'!Q24+'Tháng 4'!Q24+'Tháng 5'!Q24+'tháng 6'!Q24</f>
        <v>212000</v>
      </c>
      <c r="R24" s="4">
        <f>'Tháng 1'!S24+'Tháng 2'!R24+'Tháng 3'!R24+'Tháng 4'!R24+'Tháng 5'!R24+'tháng 6'!R24</f>
        <v>0</v>
      </c>
      <c r="S24" s="4">
        <f>'Tháng 1'!S24+'Tháng 2'!S24+'Tháng 3'!S24+'Tháng 4'!S24+'Tháng 5'!S24+'tháng 6'!S24</f>
        <v>80000</v>
      </c>
      <c r="T24" s="4">
        <f>'Tháng 1'!U24+'Tháng 2'!T24+'Tháng 3'!T24+'Tháng 4'!T24+'Tháng 5'!T24+'tháng 6'!T24</f>
        <v>110000</v>
      </c>
      <c r="U24" s="4">
        <f>'Tháng 1'!U24+'Tháng 2'!U24+'Tháng 3'!U24+'Tháng 4'!U24+'Tháng 5'!U24+'tháng 6'!U24</f>
        <v>70000</v>
      </c>
      <c r="V24" s="4">
        <f>'Tháng 1'!V24+'Tháng 2'!V24+'Tháng 3'!V24+'Tháng 4'!V24+'Tháng 5'!V24+'tháng 6'!V24</f>
        <v>170000</v>
      </c>
      <c r="W24" s="4">
        <f>'Tháng 1'!W24+'Tháng 2'!W24+'Tháng 3'!W24+'Tháng 4'!W24+'Tháng 5'!W24+'tháng 6'!W24</f>
        <v>0</v>
      </c>
      <c r="X24" s="4">
        <f>'Tháng 1'!X24+'Tháng 2'!X24+'Tháng 3'!X24+'Tháng 4'!X24+'Tháng 5'!X24+'tháng 6'!X24</f>
        <v>130000</v>
      </c>
      <c r="Y24" s="4">
        <f>'Tháng 1'!Y24+'Tháng 2'!Y24+'Tháng 3'!Y24+'Tháng 4'!Y24+'Tháng 5'!Y24+'tháng 6'!Y24</f>
        <v>0</v>
      </c>
      <c r="Z24" s="4">
        <f>'Tháng 1'!Z24+'Tháng 2'!Z24+'Tháng 3'!Z24+'Tháng 4'!Z24+'Tháng 5'!Z24+'tháng 6'!Z24</f>
        <v>0</v>
      </c>
      <c r="AA24" s="4">
        <f>'Tháng 1'!AA24+'Tháng 2'!AA24+'Tháng 3'!AA24+'Tháng 4'!AA24+'Tháng 5'!AA24+'tháng 6'!AA24</f>
        <v>0</v>
      </c>
      <c r="AB24" s="4">
        <f>'Tháng 1'!AB24+'Tháng 2'!AB24+'Tháng 3'!AB24+'Tháng 4'!AB24+'Tháng 5'!AB24+'tháng 6'!AB24</f>
        <v>70000</v>
      </c>
      <c r="AC24" s="4">
        <f>'Tháng 1'!AC24+'Tháng 2'!AC24+'Tháng 3'!AC24+'Tháng 4'!AC24+'Tháng 5'!AC24+'tháng 6'!AC24</f>
        <v>60000</v>
      </c>
      <c r="AD24" s="4">
        <f>'Tháng 1'!AD24+'Tháng 2'!AD24+'Tháng 3'!AD24+'Tháng 4'!AD24+'Tháng 5'!AD24+'tháng 6'!AD24</f>
        <v>0</v>
      </c>
      <c r="AE24" s="4">
        <f>'Tháng 1'!AE24+'Tháng 2'!AE24+'Tháng 3'!AE24+'Tháng 4'!AE24+'Tháng 5'!AE24+'tháng 6'!AE24</f>
        <v>150000</v>
      </c>
      <c r="AF24" s="4">
        <f>'Tháng 1'!AF24+'Tháng 2'!AF24+'Tháng 3'!AF24+'Tháng 4'!AF24+'Tháng 5'!AF24+'tháng 6'!AF24</f>
        <v>180000</v>
      </c>
      <c r="AG24" s="4">
        <f>'Tháng 1'!AG24+'Tháng 2'!AG24+'Tháng 3'!AG24+'Tháng 4'!AG24+'Tháng 5'!AG24+'tháng 6'!AG24</f>
        <v>225000</v>
      </c>
      <c r="AH24" s="4">
        <f>'Tháng 1'!AH24+'Tháng 2'!AH24+'Tháng 3'!AH24+'Tháng 4'!AH24+'Tháng 5'!AH24+'tháng 6'!AH24</f>
        <v>0</v>
      </c>
      <c r="AI24" s="4">
        <f t="shared" si="1"/>
        <v>2964000</v>
      </c>
    </row>
    <row r="25" spans="1:35" x14ac:dyDescent="0.25">
      <c r="A25" s="6">
        <f t="shared" si="0"/>
        <v>20000</v>
      </c>
      <c r="B25" s="3">
        <v>18</v>
      </c>
      <c r="C25" s="3" t="s">
        <v>45</v>
      </c>
      <c r="D25" s="4">
        <f>'Tháng 1'!D25+'Tháng 2'!D25+'Tháng 3'!D25+'Tháng 4'!D25+'Tháng 5'!D25+'tháng 6'!D25</f>
        <v>0</v>
      </c>
      <c r="E25" s="4">
        <f>'Tháng 1'!E25+'Tháng 2'!E25+'Tháng 3'!E25+'Tháng 4'!E25+'Tháng 5'!E25+'tháng 6'!E25</f>
        <v>0</v>
      </c>
      <c r="F25" s="4">
        <f>'Tháng 1'!F25+'Tháng 2'!F25+'Tháng 3'!F25+'Tháng 4'!F25+'Tháng 5'!F25+'tháng 6'!F25</f>
        <v>20000</v>
      </c>
      <c r="G25" s="4">
        <f>'Tháng 1'!G25+'Tháng 2'!G25+'Tháng 3'!G25+'Tháng 4'!G25+'Tháng 5'!G25+'tháng 6'!G25</f>
        <v>0</v>
      </c>
      <c r="H25" s="4">
        <f>'Tháng 1'!H25+'Tháng 2'!H25+'Tháng 3'!H25+'Tháng 4'!H25+'Tháng 5'!H25+'tháng 6'!H25</f>
        <v>0</v>
      </c>
      <c r="I25" s="4">
        <f>'Tháng 1'!I25+'Tháng 2'!I25+'Tháng 3'!I25+'Tháng 4'!I25+'Tháng 5'!I25+'tháng 6'!I25</f>
        <v>0</v>
      </c>
      <c r="J25" s="4">
        <f>'Tháng 1'!J25+'Tháng 2'!J25+'Tháng 3'!J25+'Tháng 4'!J25+'Tháng 5'!J25+'tháng 6'!J25</f>
        <v>0</v>
      </c>
      <c r="K25" s="4">
        <f>'Tháng 1'!K25+'Tháng 2'!K25+'Tháng 3'!K25+'Tháng 4'!K25+'Tháng 5'!K25+'tháng 6'!K25</f>
        <v>0</v>
      </c>
      <c r="L25" s="4">
        <f>'Tháng 1'!L25+'Tháng 2'!L25+'Tháng 3'!L25+'Tháng 4'!L25+'Tháng 5'!L25+'tháng 6'!L25</f>
        <v>0</v>
      </c>
      <c r="M25" s="4">
        <f>'Tháng 1'!M25+'Tháng 2'!M25+'Tháng 3'!M25+'Tháng 4'!M25+'Tháng 5'!M25+'tháng 6'!M25</f>
        <v>0</v>
      </c>
      <c r="N25" s="4">
        <f>'Tháng 1'!N25+'Tháng 2'!N25+'Tháng 3'!N25+'Tháng 4'!N25+'Tháng 5'!N25+'tháng 6'!N25</f>
        <v>0</v>
      </c>
      <c r="O25" s="4">
        <f>'Tháng 1'!O25+'Tháng 2'!O25+'Tháng 3'!O25+'Tháng 4'!O25+'Tháng 5'!O25+'tháng 6'!O25</f>
        <v>0</v>
      </c>
      <c r="P25" s="4">
        <f>'Tháng 1'!P25+'Tháng 2'!P25+'Tháng 3'!P25+'Tháng 4'!P25+'Tháng 5'!P25+'tháng 6'!P25</f>
        <v>0</v>
      </c>
      <c r="Q25" s="4">
        <f>'Tháng 1'!R25+'Tháng 2'!Q25+'Tháng 3'!Q25+'Tháng 4'!Q25+'Tháng 5'!Q25+'tháng 6'!Q25</f>
        <v>0</v>
      </c>
      <c r="R25" s="4">
        <f>'Tháng 1'!S25+'Tháng 2'!R25+'Tháng 3'!R25+'Tháng 4'!R25+'Tháng 5'!R25+'tháng 6'!R25</f>
        <v>0</v>
      </c>
      <c r="S25" s="4">
        <f>'Tháng 1'!S25+'Tháng 2'!S25+'Tháng 3'!S25+'Tháng 4'!S25+'Tháng 5'!S25+'tháng 6'!S25</f>
        <v>0</v>
      </c>
      <c r="T25" s="4">
        <f>'Tháng 1'!U25+'Tháng 2'!T25+'Tháng 3'!T25+'Tháng 4'!T25+'Tháng 5'!T25+'tháng 6'!T25</f>
        <v>0</v>
      </c>
      <c r="U25" s="4">
        <f>'Tháng 1'!U25+'Tháng 2'!U25+'Tháng 3'!U25+'Tháng 4'!U25+'Tháng 5'!U25+'tháng 6'!U25</f>
        <v>0</v>
      </c>
      <c r="V25" s="4">
        <f>'Tháng 1'!V25+'Tháng 2'!V25+'Tháng 3'!V25+'Tháng 4'!V25+'Tháng 5'!V25+'tháng 6'!V25</f>
        <v>0</v>
      </c>
      <c r="W25" s="4">
        <f>'Tháng 1'!W25+'Tháng 2'!W25+'Tháng 3'!W25+'Tháng 4'!W25+'Tháng 5'!W25+'tháng 6'!W25</f>
        <v>0</v>
      </c>
      <c r="X25" s="4">
        <f>'Tháng 1'!X25+'Tháng 2'!X25+'Tháng 3'!X25+'Tháng 4'!X25+'Tháng 5'!X25+'tháng 6'!X25</f>
        <v>0</v>
      </c>
      <c r="Y25" s="4">
        <f>'Tháng 1'!Y25+'Tháng 2'!Y25+'Tháng 3'!Y25+'Tháng 4'!Y25+'Tháng 5'!Y25+'tháng 6'!Y25</f>
        <v>0</v>
      </c>
      <c r="Z25" s="4">
        <f>'Tháng 1'!Z25+'Tháng 2'!Z25+'Tháng 3'!Z25+'Tháng 4'!Z25+'Tháng 5'!Z25+'tháng 6'!Z25</f>
        <v>0</v>
      </c>
      <c r="AA25" s="4">
        <f>'Tháng 1'!AA25+'Tháng 2'!AA25+'Tháng 3'!AA25+'Tháng 4'!AA25+'Tháng 5'!AA25+'tháng 6'!AA25</f>
        <v>0</v>
      </c>
      <c r="AB25" s="4">
        <f>'Tháng 1'!AB25+'Tháng 2'!AB25+'Tháng 3'!AB25+'Tháng 4'!AB25+'Tháng 5'!AB25+'tháng 6'!AB25</f>
        <v>0</v>
      </c>
      <c r="AC25" s="4">
        <f>'Tháng 1'!AC25+'Tháng 2'!AC25+'Tháng 3'!AC25+'Tháng 4'!AC25+'Tháng 5'!AC25+'tháng 6'!AC25</f>
        <v>0</v>
      </c>
      <c r="AD25" s="4">
        <f>'Tháng 1'!AD25+'Tháng 2'!AD25+'Tháng 3'!AD25+'Tháng 4'!AD25+'Tháng 5'!AD25+'tháng 6'!AD25</f>
        <v>0</v>
      </c>
      <c r="AE25" s="4">
        <f>'Tháng 1'!AE25+'Tháng 2'!AE25+'Tháng 3'!AE25+'Tháng 4'!AE25+'Tháng 5'!AE25+'tháng 6'!AE25</f>
        <v>0</v>
      </c>
      <c r="AF25" s="4">
        <f>'Tháng 1'!AF25+'Tháng 2'!AF25+'Tháng 3'!AF25+'Tháng 4'!AF25+'Tháng 5'!AF25+'tháng 6'!AF25</f>
        <v>0</v>
      </c>
      <c r="AG25" s="4">
        <f>'Tháng 1'!AG25+'Tháng 2'!AG25+'Tháng 3'!AG25+'Tháng 4'!AG25+'Tháng 5'!AG25+'tháng 6'!AG25</f>
        <v>0</v>
      </c>
      <c r="AH25" s="4">
        <f>'Tháng 1'!AH25+'Tháng 2'!AH25+'Tháng 3'!AH25+'Tháng 4'!AH25+'Tháng 5'!AH25+'tháng 6'!AH25</f>
        <v>0</v>
      </c>
      <c r="AI25" s="4">
        <f t="shared" si="1"/>
        <v>20000</v>
      </c>
    </row>
    <row r="26" spans="1:35" x14ac:dyDescent="0.25">
      <c r="A26" s="6">
        <f t="shared" si="0"/>
        <v>1115000</v>
      </c>
      <c r="B26" s="3">
        <v>19</v>
      </c>
      <c r="C26" s="3" t="s">
        <v>46</v>
      </c>
      <c r="D26" s="4">
        <f>'Tháng 1'!D26+'Tháng 2'!D26+'Tháng 3'!D26+'Tháng 4'!D26+'Tháng 5'!D26+'tháng 6'!D26</f>
        <v>0</v>
      </c>
      <c r="E26" s="4">
        <f>'Tháng 1'!E26+'Tháng 2'!E26+'Tháng 3'!E26+'Tháng 4'!E26+'Tháng 5'!E26+'tháng 6'!E26</f>
        <v>0</v>
      </c>
      <c r="F26" s="4">
        <f>'Tháng 1'!F26+'Tháng 2'!F26+'Tháng 3'!F26+'Tháng 4'!F26+'Tháng 5'!F26+'tháng 6'!F26</f>
        <v>0</v>
      </c>
      <c r="G26" s="4">
        <f>'Tháng 1'!G26+'Tháng 2'!G26+'Tháng 3'!G26+'Tháng 4'!G26+'Tháng 5'!G26+'tháng 6'!G26</f>
        <v>100000</v>
      </c>
      <c r="H26" s="4">
        <f>'Tháng 1'!H26+'Tháng 2'!H26+'Tháng 3'!H26+'Tháng 4'!H26+'Tháng 5'!H26+'tháng 6'!H26</f>
        <v>0</v>
      </c>
      <c r="I26" s="4">
        <f>'Tháng 1'!I26+'Tháng 2'!I26+'Tháng 3'!I26+'Tháng 4'!I26+'Tháng 5'!I26+'tháng 6'!I26</f>
        <v>0</v>
      </c>
      <c r="J26" s="4">
        <f>'Tháng 1'!J26+'Tháng 2'!J26+'Tháng 3'!J26+'Tháng 4'!J26+'Tháng 5'!J26+'tháng 6'!J26</f>
        <v>0</v>
      </c>
      <c r="K26" s="4">
        <f>'Tháng 1'!K26+'Tháng 2'!K26+'Tháng 3'!K26+'Tháng 4'!K26+'Tháng 5'!K26+'tháng 6'!K26</f>
        <v>0</v>
      </c>
      <c r="L26" s="4">
        <f>'Tháng 1'!L26+'Tháng 2'!L26+'Tháng 3'!L26+'Tháng 4'!L26+'Tháng 5'!L26+'tháng 6'!L26</f>
        <v>0</v>
      </c>
      <c r="M26" s="4">
        <f>'Tháng 1'!M26+'Tháng 2'!M26+'Tháng 3'!M26+'Tháng 4'!M26+'Tháng 5'!M26+'tháng 6'!M26</f>
        <v>70000</v>
      </c>
      <c r="N26" s="4">
        <f>'Tháng 1'!N26+'Tháng 2'!N26+'Tháng 3'!N26+'Tháng 4'!N26+'Tháng 5'!N26+'tháng 6'!N26</f>
        <v>0</v>
      </c>
      <c r="O26" s="4">
        <f>'Tháng 1'!O26+'Tháng 2'!O26+'Tháng 3'!O26+'Tháng 4'!O26+'Tháng 5'!O26+'tháng 6'!O26</f>
        <v>75000</v>
      </c>
      <c r="P26" s="4">
        <f>'Tháng 1'!P26+'Tháng 2'!P26+'Tháng 3'!P26+'Tháng 4'!P26+'Tháng 5'!P26+'tháng 6'!P26</f>
        <v>265000</v>
      </c>
      <c r="Q26" s="4">
        <f>'Tháng 1'!R26+'Tháng 2'!Q26+'Tháng 3'!Q26+'Tháng 4'!Q26+'Tháng 5'!Q26+'tháng 6'!Q26</f>
        <v>0</v>
      </c>
      <c r="R26" s="4">
        <f>'Tháng 1'!S26+'Tháng 2'!R26+'Tháng 3'!R26+'Tháng 4'!R26+'Tháng 5'!R26+'tháng 6'!R26</f>
        <v>0</v>
      </c>
      <c r="S26" s="4">
        <f>'Tháng 1'!S26+'Tháng 2'!S26+'Tháng 3'!S26+'Tháng 4'!S26+'Tháng 5'!S26+'tháng 6'!S26</f>
        <v>0</v>
      </c>
      <c r="T26" s="4">
        <f>'Tháng 1'!U26+'Tháng 2'!T26+'Tháng 3'!T26+'Tháng 4'!T26+'Tháng 5'!T26+'tháng 6'!T26</f>
        <v>0</v>
      </c>
      <c r="U26" s="4">
        <f>'Tháng 1'!U26+'Tháng 2'!U26+'Tháng 3'!U26+'Tháng 4'!U26+'Tháng 5'!U26+'tháng 6'!U26</f>
        <v>0</v>
      </c>
      <c r="V26" s="4">
        <f>'Tháng 1'!V26+'Tháng 2'!V26+'Tháng 3'!V26+'Tháng 4'!V26+'Tháng 5'!V26+'tháng 6'!V26</f>
        <v>60000</v>
      </c>
      <c r="W26" s="4">
        <f>'Tháng 1'!W26+'Tháng 2'!W26+'Tháng 3'!W26+'Tháng 4'!W26+'Tháng 5'!W26+'tháng 6'!W26</f>
        <v>0</v>
      </c>
      <c r="X26" s="4">
        <f>'Tháng 1'!X26+'Tháng 2'!X26+'Tháng 3'!X26+'Tháng 4'!X26+'Tháng 5'!X26+'tháng 6'!X26</f>
        <v>0</v>
      </c>
      <c r="Y26" s="4">
        <f>'Tháng 1'!Y26+'Tháng 2'!Y26+'Tháng 3'!Y26+'Tháng 4'!Y26+'Tháng 5'!Y26+'tháng 6'!Y26</f>
        <v>0</v>
      </c>
      <c r="Z26" s="4">
        <f>'Tháng 1'!Z26+'Tháng 2'!Z26+'Tháng 3'!Z26+'Tháng 4'!Z26+'Tháng 5'!Z26+'tháng 6'!Z26</f>
        <v>0</v>
      </c>
      <c r="AA26" s="4">
        <f>'Tháng 1'!AA26+'Tháng 2'!AA26+'Tháng 3'!AA26+'Tháng 4'!AA26+'Tháng 5'!AA26+'tháng 6'!AA26</f>
        <v>0</v>
      </c>
      <c r="AB26" s="4">
        <f>'Tháng 1'!AB26+'Tháng 2'!AB26+'Tháng 3'!AB26+'Tháng 4'!AB26+'Tháng 5'!AB26+'tháng 6'!AB26</f>
        <v>145000</v>
      </c>
      <c r="AC26" s="4">
        <f>'Tháng 1'!AC26+'Tháng 2'!AC26+'Tháng 3'!AC26+'Tháng 4'!AC26+'Tháng 5'!AC26+'tháng 6'!AC26</f>
        <v>0</v>
      </c>
      <c r="AD26" s="4">
        <f>'Tháng 1'!AD26+'Tháng 2'!AD26+'Tháng 3'!AD26+'Tháng 4'!AD26+'Tháng 5'!AD26+'tháng 6'!AD26</f>
        <v>105000</v>
      </c>
      <c r="AE26" s="4">
        <f>'Tháng 1'!AE26+'Tháng 2'!AE26+'Tháng 3'!AE26+'Tháng 4'!AE26+'Tháng 5'!AE26+'tháng 6'!AE26</f>
        <v>0</v>
      </c>
      <c r="AF26" s="4">
        <f>'Tháng 1'!AF26+'Tháng 2'!AF26+'Tháng 3'!AF26+'Tháng 4'!AF26+'Tháng 5'!AF26+'tháng 6'!AF26</f>
        <v>75000</v>
      </c>
      <c r="AG26" s="4">
        <f>'Tháng 1'!AG26+'Tháng 2'!AG26+'Tháng 3'!AG26+'Tháng 4'!AG26+'Tháng 5'!AG26+'tháng 6'!AG26</f>
        <v>75000</v>
      </c>
      <c r="AH26" s="4">
        <f>'Tháng 1'!AH26+'Tháng 2'!AH26+'Tháng 3'!AH26+'Tháng 4'!AH26+'Tháng 5'!AH26+'tháng 6'!AH26</f>
        <v>145000</v>
      </c>
      <c r="AI26" s="4">
        <f t="shared" si="1"/>
        <v>1115000</v>
      </c>
    </row>
    <row r="27" spans="1:35" x14ac:dyDescent="0.25">
      <c r="A27" s="6">
        <f t="shared" si="0"/>
        <v>235000</v>
      </c>
      <c r="B27" s="3">
        <v>20</v>
      </c>
      <c r="C27" s="3" t="s">
        <v>50</v>
      </c>
      <c r="D27" s="4">
        <f>'Tháng 1'!D27+'Tháng 2'!D27+'Tháng 3'!D27+'Tháng 4'!D27+'Tháng 5'!D27+'tháng 6'!D27</f>
        <v>0</v>
      </c>
      <c r="E27" s="4">
        <f>'Tháng 1'!E27+'Tháng 2'!E27+'Tháng 3'!E27+'Tháng 4'!E27+'Tháng 5'!E27+'tháng 6'!E27</f>
        <v>0</v>
      </c>
      <c r="F27" s="4">
        <f>'Tháng 1'!F27+'Tháng 2'!F27+'Tháng 3'!F27+'Tháng 4'!F27+'Tháng 5'!F27+'tháng 6'!F27</f>
        <v>0</v>
      </c>
      <c r="G27" s="4">
        <f>'Tháng 1'!G27+'Tháng 2'!G27+'Tháng 3'!G27+'Tháng 4'!G27+'Tháng 5'!G27+'tháng 6'!G27</f>
        <v>0</v>
      </c>
      <c r="H27" s="4">
        <f>'Tháng 1'!H27+'Tháng 2'!H27+'Tháng 3'!H27+'Tháng 4'!H27+'Tháng 5'!H27+'tháng 6'!H27</f>
        <v>0</v>
      </c>
      <c r="I27" s="4">
        <f>'Tháng 1'!I27+'Tháng 2'!I27+'Tháng 3'!I27+'Tháng 4'!I27+'Tháng 5'!I27+'tháng 6'!I27</f>
        <v>0</v>
      </c>
      <c r="J27" s="4">
        <f>'Tháng 1'!J27+'Tháng 2'!J27+'Tháng 3'!J27+'Tháng 4'!J27+'Tháng 5'!J27+'tháng 6'!J27</f>
        <v>0</v>
      </c>
      <c r="K27" s="4">
        <f>'Tháng 1'!K27+'Tháng 2'!K27+'Tháng 3'!K27+'Tháng 4'!K27+'Tháng 5'!K27+'tháng 6'!K27</f>
        <v>60000</v>
      </c>
      <c r="L27" s="4">
        <f>'Tháng 1'!L27+'Tháng 2'!L27+'Tháng 3'!L27+'Tháng 4'!L27+'Tháng 5'!L27+'tháng 6'!L27</f>
        <v>30000</v>
      </c>
      <c r="M27" s="4">
        <f>'Tháng 1'!M27+'Tháng 2'!M27+'Tháng 3'!M27+'Tháng 4'!M27+'Tháng 5'!M27+'tháng 6'!M27</f>
        <v>0</v>
      </c>
      <c r="N27" s="4">
        <f>'Tháng 1'!N27+'Tháng 2'!N27+'Tháng 3'!N27+'Tháng 4'!N27+'Tháng 5'!N27+'tháng 6'!N27</f>
        <v>0</v>
      </c>
      <c r="O27" s="4">
        <f>'Tháng 1'!O27+'Tháng 2'!O27+'Tháng 3'!O27+'Tháng 4'!O27+'Tháng 5'!O27+'tháng 6'!O27</f>
        <v>0</v>
      </c>
      <c r="P27" s="4">
        <f>'Tháng 1'!P27+'Tháng 2'!P27+'Tháng 3'!P27+'Tháng 4'!P27+'Tháng 5'!P27+'tháng 6'!P27</f>
        <v>0</v>
      </c>
      <c r="Q27" s="4">
        <f>'Tháng 1'!R27+'Tháng 2'!Q27+'Tháng 3'!Q27+'Tháng 4'!Q27+'Tháng 5'!Q27+'tháng 6'!Q27</f>
        <v>35000</v>
      </c>
      <c r="R27" s="4">
        <f>'Tháng 1'!S27+'Tháng 2'!R27+'Tháng 3'!R27+'Tháng 4'!R27+'Tháng 5'!R27+'tháng 6'!R27</f>
        <v>0</v>
      </c>
      <c r="S27" s="4">
        <f>'Tháng 1'!S27+'Tháng 2'!S27+'Tháng 3'!S27+'Tháng 4'!S27+'Tháng 5'!S27+'tháng 6'!S27</f>
        <v>40000</v>
      </c>
      <c r="T27" s="4">
        <f>'Tháng 1'!U27+'Tháng 2'!T27+'Tháng 3'!T27+'Tháng 4'!T27+'Tháng 5'!T27+'tháng 6'!T27</f>
        <v>70000</v>
      </c>
      <c r="U27" s="4">
        <f>'Tháng 1'!U27+'Tháng 2'!U27+'Tháng 3'!U27+'Tháng 4'!U27+'Tháng 5'!U27+'tháng 6'!U27</f>
        <v>0</v>
      </c>
      <c r="V27" s="4">
        <f>'Tháng 1'!V27+'Tháng 2'!V27+'Tháng 3'!V27+'Tháng 4'!V27+'Tháng 5'!V27+'tháng 6'!V27</f>
        <v>0</v>
      </c>
      <c r="W27" s="4">
        <f>'Tháng 1'!W27+'Tháng 2'!W27+'Tháng 3'!W27+'Tháng 4'!W27+'Tháng 5'!W27+'tháng 6'!W27</f>
        <v>0</v>
      </c>
      <c r="X27" s="4">
        <f>'Tháng 1'!X27+'Tháng 2'!X27+'Tháng 3'!X27+'Tháng 4'!X27+'Tháng 5'!X27+'tháng 6'!X27</f>
        <v>0</v>
      </c>
      <c r="Y27" s="4">
        <f>'Tháng 1'!Y27+'Tháng 2'!Y27+'Tháng 3'!Y27+'Tháng 4'!Y27+'Tháng 5'!Y27+'tháng 6'!Y27</f>
        <v>0</v>
      </c>
      <c r="Z27" s="4">
        <f>'Tháng 1'!Z27+'Tháng 2'!Z27+'Tháng 3'!Z27+'Tháng 4'!Z27+'Tháng 5'!Z27+'tháng 6'!Z27</f>
        <v>0</v>
      </c>
      <c r="AA27" s="4">
        <f>'Tháng 1'!AA27+'Tháng 2'!AA27+'Tháng 3'!AA27+'Tháng 4'!AA27+'Tháng 5'!AA27+'tháng 6'!AA27</f>
        <v>0</v>
      </c>
      <c r="AB27" s="4">
        <f>'Tháng 1'!AB27+'Tháng 2'!AB27+'Tháng 3'!AB27+'Tháng 4'!AB27+'Tháng 5'!AB27+'tháng 6'!AB27</f>
        <v>0</v>
      </c>
      <c r="AC27" s="4">
        <f>'Tháng 1'!AC27+'Tháng 2'!AC27+'Tháng 3'!AC27+'Tháng 4'!AC27+'Tháng 5'!AC27+'tháng 6'!AC27</f>
        <v>0</v>
      </c>
      <c r="AD27" s="4">
        <f>'Tháng 1'!AD27+'Tháng 2'!AD27+'Tháng 3'!AD27+'Tháng 4'!AD27+'Tháng 5'!AD27+'tháng 6'!AD27</f>
        <v>0</v>
      </c>
      <c r="AE27" s="4">
        <f>'Tháng 1'!AE27+'Tháng 2'!AE27+'Tháng 3'!AE27+'Tháng 4'!AE27+'Tháng 5'!AE27+'tháng 6'!AE27</f>
        <v>0</v>
      </c>
      <c r="AF27" s="4">
        <f>'Tháng 1'!AF27+'Tháng 2'!AF27+'Tháng 3'!AF27+'Tháng 4'!AF27+'Tháng 5'!AF27+'tháng 6'!AF27</f>
        <v>0</v>
      </c>
      <c r="AG27" s="4">
        <f>'Tháng 1'!AG27+'Tháng 2'!AG27+'Tháng 3'!AG27+'Tháng 4'!AG27+'Tháng 5'!AG27+'tháng 6'!AG27</f>
        <v>0</v>
      </c>
      <c r="AH27" s="4">
        <f>'Tháng 1'!AH27+'Tháng 2'!AH27+'Tháng 3'!AH27+'Tháng 4'!AH27+'Tháng 5'!AH27+'tháng 6'!AH27</f>
        <v>0</v>
      </c>
      <c r="AI27" s="4">
        <f t="shared" si="1"/>
        <v>235000</v>
      </c>
    </row>
    <row r="28" spans="1:35" x14ac:dyDescent="0.25">
      <c r="A28" s="6">
        <f t="shared" si="0"/>
        <v>590000</v>
      </c>
      <c r="B28" s="3">
        <v>21</v>
      </c>
      <c r="C28" s="3" t="s">
        <v>47</v>
      </c>
      <c r="D28" s="4">
        <f>'Tháng 1'!D28+'Tháng 2'!D28+'Tháng 3'!D28+'Tháng 4'!D28+'Tháng 5'!D28+'tháng 6'!D28</f>
        <v>0</v>
      </c>
      <c r="E28" s="4">
        <f>'Tháng 1'!E28+'Tháng 2'!E28+'Tháng 3'!E28+'Tháng 4'!E28+'Tháng 5'!E28+'tháng 6'!E28</f>
        <v>0</v>
      </c>
      <c r="F28" s="4">
        <f>'Tháng 1'!F28+'Tháng 2'!F28+'Tháng 3'!F28+'Tháng 4'!F28+'Tháng 5'!F28+'tháng 6'!F28</f>
        <v>0</v>
      </c>
      <c r="G28" s="4">
        <f>'Tháng 1'!G28+'Tháng 2'!G28+'Tháng 3'!G28+'Tháng 4'!G28+'Tháng 5'!G28+'tháng 6'!G28</f>
        <v>0</v>
      </c>
      <c r="H28" s="4">
        <f>'Tháng 1'!H28+'Tháng 2'!H28+'Tháng 3'!H28+'Tháng 4'!H28+'Tháng 5'!H28+'tháng 6'!H28</f>
        <v>0</v>
      </c>
      <c r="I28" s="4">
        <f>'Tháng 1'!I28+'Tháng 2'!I28+'Tháng 3'!I28+'Tháng 4'!I28+'Tháng 5'!I28+'tháng 6'!I28</f>
        <v>0</v>
      </c>
      <c r="J28" s="4">
        <f>'Tháng 1'!J28+'Tháng 2'!J28+'Tháng 3'!J28+'Tháng 4'!J28+'Tháng 5'!J28+'tháng 6'!J28</f>
        <v>0</v>
      </c>
      <c r="K28" s="4">
        <f>'Tháng 1'!K28+'Tháng 2'!K28+'Tháng 3'!K28+'Tháng 4'!K28+'Tháng 5'!K28+'tháng 6'!K28</f>
        <v>0</v>
      </c>
      <c r="L28" s="4">
        <f>'Tháng 1'!L28+'Tháng 2'!L28+'Tháng 3'!L28+'Tháng 4'!L28+'Tháng 5'!L28+'tháng 6'!L28</f>
        <v>0</v>
      </c>
      <c r="M28" s="4">
        <f>'Tháng 1'!M28+'Tháng 2'!M28+'Tháng 3'!M28+'Tháng 4'!M28+'Tháng 5'!M28+'tháng 6'!M28</f>
        <v>590000</v>
      </c>
      <c r="N28" s="4">
        <f>'Tháng 1'!N28+'Tháng 2'!N28+'Tháng 3'!N28+'Tháng 4'!N28+'Tháng 5'!N28+'tháng 6'!N28</f>
        <v>0</v>
      </c>
      <c r="O28" s="4">
        <f>'Tháng 1'!O28+'Tháng 2'!O28+'Tháng 3'!O28+'Tháng 4'!O28+'Tháng 5'!O28+'tháng 6'!O28</f>
        <v>0</v>
      </c>
      <c r="P28" s="4">
        <f>'Tháng 1'!P28+'Tháng 2'!P28+'Tháng 3'!P28+'Tháng 4'!P28+'Tháng 5'!P28+'tháng 6'!P28</f>
        <v>0</v>
      </c>
      <c r="Q28" s="4">
        <f>'Tháng 1'!R28+'Tháng 2'!Q28+'Tháng 3'!Q28+'Tháng 4'!Q28+'Tháng 5'!Q28+'tháng 6'!Q28</f>
        <v>0</v>
      </c>
      <c r="R28" s="4">
        <f>'Tháng 1'!S28+'Tháng 2'!R28+'Tháng 3'!R28+'Tháng 4'!R28+'Tháng 5'!R28+'tháng 6'!R28</f>
        <v>0</v>
      </c>
      <c r="S28" s="4">
        <f>'Tháng 1'!S28+'Tháng 2'!S28+'Tháng 3'!S28+'Tháng 4'!S28+'Tháng 5'!S28+'tháng 6'!S28</f>
        <v>0</v>
      </c>
      <c r="T28" s="4">
        <f>'Tháng 1'!U28+'Tháng 2'!T28+'Tháng 3'!T28+'Tháng 4'!T28+'Tháng 5'!T28+'tháng 6'!T28</f>
        <v>0</v>
      </c>
      <c r="U28" s="4">
        <f>'Tháng 1'!U28+'Tháng 2'!U28+'Tháng 3'!U28+'Tháng 4'!U28+'Tháng 5'!U28+'tháng 6'!U28</f>
        <v>0</v>
      </c>
      <c r="V28" s="4">
        <f>'Tháng 1'!V28+'Tháng 2'!V28+'Tháng 3'!V28+'Tháng 4'!V28+'Tháng 5'!V28+'tháng 6'!V28</f>
        <v>0</v>
      </c>
      <c r="W28" s="4">
        <f>'Tháng 1'!W28+'Tháng 2'!W28+'Tháng 3'!W28+'Tháng 4'!W28+'Tháng 5'!W28+'tháng 6'!W28</f>
        <v>0</v>
      </c>
      <c r="X28" s="4">
        <f>'Tháng 1'!X28+'Tháng 2'!X28+'Tháng 3'!X28+'Tháng 4'!X28+'Tháng 5'!X28+'tháng 6'!X28</f>
        <v>0</v>
      </c>
      <c r="Y28" s="4">
        <f>'Tháng 1'!Y28+'Tháng 2'!Y28+'Tháng 3'!Y28+'Tháng 4'!Y28+'Tháng 5'!Y28+'tháng 6'!Y28</f>
        <v>0</v>
      </c>
      <c r="Z28" s="4">
        <f>'Tháng 1'!Z28+'Tháng 2'!Z28+'Tháng 3'!Z28+'Tháng 4'!Z28+'Tháng 5'!Z28+'tháng 6'!Z28</f>
        <v>0</v>
      </c>
      <c r="AA28" s="4">
        <f>'Tháng 1'!AA28+'Tháng 2'!AA28+'Tháng 3'!AA28+'Tháng 4'!AA28+'Tháng 5'!AA28+'tháng 6'!AA28</f>
        <v>0</v>
      </c>
      <c r="AB28" s="4">
        <f>'Tháng 1'!AB28+'Tháng 2'!AB28+'Tháng 3'!AB28+'Tháng 4'!AB28+'Tháng 5'!AB28+'tháng 6'!AB28</f>
        <v>0</v>
      </c>
      <c r="AC28" s="4">
        <f>'Tháng 1'!AC28+'Tháng 2'!AC28+'Tháng 3'!AC28+'Tháng 4'!AC28+'Tháng 5'!AC28+'tháng 6'!AC28</f>
        <v>0</v>
      </c>
      <c r="AD28" s="4">
        <f>'Tháng 1'!AD28+'Tháng 2'!AD28+'Tháng 3'!AD28+'Tháng 4'!AD28+'Tháng 5'!AD28+'tháng 6'!AD28</f>
        <v>0</v>
      </c>
      <c r="AE28" s="4">
        <f>'Tháng 1'!AE28+'Tháng 2'!AE28+'Tháng 3'!AE28+'Tháng 4'!AE28+'Tháng 5'!AE28+'tháng 6'!AE28</f>
        <v>0</v>
      </c>
      <c r="AF28" s="4">
        <f>'Tháng 1'!AF28+'Tháng 2'!AF28+'Tháng 3'!AF28+'Tháng 4'!AF28+'Tháng 5'!AF28+'tháng 6'!AF28</f>
        <v>0</v>
      </c>
      <c r="AG28" s="4">
        <f>'Tháng 1'!AG28+'Tháng 2'!AG28+'Tháng 3'!AG28+'Tháng 4'!AG28+'Tháng 5'!AG28+'tháng 6'!AG28</f>
        <v>0</v>
      </c>
      <c r="AH28" s="4">
        <f>'Tháng 1'!AH28+'Tháng 2'!AH28+'Tháng 3'!AH28+'Tháng 4'!AH28+'Tháng 5'!AH28+'tháng 6'!AH28</f>
        <v>0</v>
      </c>
      <c r="AI28" s="4">
        <f t="shared" si="1"/>
        <v>590000</v>
      </c>
    </row>
    <row r="29" spans="1:35" x14ac:dyDescent="0.25">
      <c r="A29" s="6">
        <f t="shared" si="0"/>
        <v>275000</v>
      </c>
      <c r="B29" s="3">
        <v>22</v>
      </c>
      <c r="C29" s="3" t="s">
        <v>123</v>
      </c>
      <c r="D29" s="4">
        <f>'Tháng 1'!D29+'Tháng 2'!D29+'Tháng 3'!D29+'Tháng 4'!D29+'Tháng 5'!D29+'tháng 6'!D29</f>
        <v>0</v>
      </c>
      <c r="E29" s="4">
        <f>'Tháng 1'!E29+'Tháng 2'!E29+'Tháng 3'!E29+'Tháng 4'!E29+'Tháng 5'!E29+'tháng 6'!E29</f>
        <v>0</v>
      </c>
      <c r="F29" s="4">
        <f>'Tháng 1'!F29+'Tháng 2'!F29+'Tháng 3'!F29+'Tháng 4'!F29+'Tháng 5'!F29+'tháng 6'!F29</f>
        <v>0</v>
      </c>
      <c r="G29" s="4">
        <f>'Tháng 1'!G29+'Tháng 2'!G29+'Tháng 3'!G29+'Tháng 4'!G29+'Tháng 5'!G29+'tháng 6'!G29</f>
        <v>0</v>
      </c>
      <c r="H29" s="4">
        <f>'Tháng 1'!H29+'Tháng 2'!H29+'Tháng 3'!H29+'Tháng 4'!H29+'Tháng 5'!H29+'tháng 6'!H29</f>
        <v>0</v>
      </c>
      <c r="I29" s="4">
        <f>'Tháng 1'!I29+'Tháng 2'!I29+'Tháng 3'!I29+'Tháng 4'!I29+'Tháng 5'!I29+'tháng 6'!I29</f>
        <v>0</v>
      </c>
      <c r="J29" s="4">
        <f>'Tháng 1'!J29+'Tháng 2'!J29+'Tháng 3'!J29+'Tháng 4'!J29+'Tháng 5'!J29+'tháng 6'!J29</f>
        <v>0</v>
      </c>
      <c r="K29" s="4">
        <f>'Tháng 1'!K29+'Tháng 2'!K29+'Tháng 3'!K29+'Tháng 4'!K29+'Tháng 5'!K29+'tháng 6'!K29</f>
        <v>0</v>
      </c>
      <c r="L29" s="4">
        <f>'Tháng 1'!L29+'Tháng 2'!L29+'Tháng 3'!L29+'Tháng 4'!L29+'Tháng 5'!L29+'tháng 6'!L29</f>
        <v>0</v>
      </c>
      <c r="M29" s="4">
        <f>'Tháng 1'!M29+'Tháng 2'!M29+'Tháng 3'!M29+'Tháng 4'!M29+'Tháng 5'!M29+'tháng 6'!M29</f>
        <v>140000</v>
      </c>
      <c r="N29" s="4">
        <f>'Tháng 1'!N29+'Tháng 2'!N29+'Tháng 3'!N29+'Tháng 4'!N29+'Tháng 5'!N29+'tháng 6'!N29</f>
        <v>0</v>
      </c>
      <c r="O29" s="4">
        <f>'Tháng 1'!O29+'Tháng 2'!O29+'Tháng 3'!O29+'Tháng 4'!O29+'Tháng 5'!O29+'tháng 6'!O29</f>
        <v>0</v>
      </c>
      <c r="P29" s="4">
        <f>'Tháng 1'!P29+'Tháng 2'!P29+'Tháng 3'!P29+'Tháng 4'!P29+'Tháng 5'!P29+'tháng 6'!P29</f>
        <v>0</v>
      </c>
      <c r="Q29" s="4">
        <f>'Tháng 1'!R29+'Tháng 2'!Q29+'Tháng 3'!Q29+'Tháng 4'!Q29+'Tháng 5'!Q29+'tháng 6'!Q29</f>
        <v>0</v>
      </c>
      <c r="R29" s="4">
        <f>'Tháng 1'!S29+'Tháng 2'!R29+'Tháng 3'!R29+'Tháng 4'!R29+'Tháng 5'!R29+'tháng 6'!R29</f>
        <v>0</v>
      </c>
      <c r="S29" s="4">
        <f>'Tháng 1'!S29+'Tháng 2'!S29+'Tháng 3'!S29+'Tháng 4'!S29+'Tháng 5'!S29+'tháng 6'!S29</f>
        <v>0</v>
      </c>
      <c r="T29" s="4">
        <f>'Tháng 1'!U29+'Tháng 2'!T29+'Tháng 3'!T29+'Tháng 4'!T29+'Tháng 5'!T29+'tháng 6'!T29</f>
        <v>0</v>
      </c>
      <c r="U29" s="4">
        <f>'Tháng 1'!U29+'Tháng 2'!U29+'Tháng 3'!U29+'Tháng 4'!U29+'Tháng 5'!U29+'tháng 6'!U29</f>
        <v>0</v>
      </c>
      <c r="V29" s="4">
        <f>'Tháng 1'!V29+'Tháng 2'!V29+'Tháng 3'!V29+'Tháng 4'!V29+'Tháng 5'!V29+'tháng 6'!V29</f>
        <v>0</v>
      </c>
      <c r="W29" s="4">
        <f>'Tháng 1'!W29+'Tháng 2'!W29+'Tháng 3'!W29+'Tháng 4'!W29+'Tháng 5'!W29+'tháng 6'!W29</f>
        <v>0</v>
      </c>
      <c r="X29" s="4">
        <f>'Tháng 1'!X29+'Tháng 2'!X29+'Tháng 3'!X29+'Tháng 4'!X29+'Tháng 5'!X29+'tháng 6'!X29</f>
        <v>0</v>
      </c>
      <c r="Y29" s="4">
        <f>'Tháng 1'!Y29+'Tháng 2'!Y29+'Tháng 3'!Y29+'Tháng 4'!Y29+'Tháng 5'!Y29+'tháng 6'!Y29</f>
        <v>0</v>
      </c>
      <c r="Z29" s="4">
        <f>'Tháng 1'!Z29+'Tháng 2'!Z29+'Tháng 3'!Z29+'Tháng 4'!Z29+'Tháng 5'!Z29+'tháng 6'!Z29</f>
        <v>0</v>
      </c>
      <c r="AA29" s="4">
        <f>'Tháng 1'!AA29+'Tháng 2'!AA29+'Tháng 3'!AA29+'Tháng 4'!AA29+'Tháng 5'!AA29+'tháng 6'!AA29</f>
        <v>0</v>
      </c>
      <c r="AB29" s="4">
        <f>'Tháng 1'!AB29+'Tháng 2'!AB29+'Tháng 3'!AB29+'Tháng 4'!AB29+'Tháng 5'!AB29+'tháng 6'!AB29</f>
        <v>0</v>
      </c>
      <c r="AC29" s="4">
        <f>'Tháng 1'!AC29+'Tháng 2'!AC29+'Tháng 3'!AC29+'Tháng 4'!AC29+'Tháng 5'!AC29+'tháng 6'!AC29</f>
        <v>0</v>
      </c>
      <c r="AD29" s="4">
        <f>'Tháng 1'!AD29+'Tháng 2'!AD29+'Tháng 3'!AD29+'Tháng 4'!AD29+'Tháng 5'!AD29+'tháng 6'!AD29</f>
        <v>0</v>
      </c>
      <c r="AE29" s="4">
        <f>'Tháng 1'!AE29+'Tháng 2'!AE29+'Tháng 3'!AE29+'Tháng 4'!AE29+'Tháng 5'!AE29+'tháng 6'!AE29</f>
        <v>0</v>
      </c>
      <c r="AF29" s="4">
        <f>'Tháng 1'!AF29+'Tháng 2'!AF29+'Tháng 3'!AF29+'Tháng 4'!AF29+'Tháng 5'!AF29+'tháng 6'!AF29</f>
        <v>0</v>
      </c>
      <c r="AG29" s="4">
        <f>'Tháng 1'!AG29+'Tháng 2'!AG29+'Tháng 3'!AG29+'Tháng 4'!AG29+'Tháng 5'!AG29+'tháng 6'!AG29</f>
        <v>135000</v>
      </c>
      <c r="AH29" s="4">
        <f>'Tháng 1'!AH29+'Tháng 2'!AH29+'Tháng 3'!AH29+'Tháng 4'!AH29+'Tháng 5'!AH29+'tháng 6'!AH29</f>
        <v>0</v>
      </c>
      <c r="AI29" s="4">
        <f t="shared" si="1"/>
        <v>275000</v>
      </c>
    </row>
    <row r="30" spans="1:35" x14ac:dyDescent="0.25">
      <c r="A30" s="6">
        <f t="shared" si="0"/>
        <v>1038000</v>
      </c>
      <c r="B30" s="3">
        <v>23</v>
      </c>
      <c r="C30" s="3" t="s">
        <v>70</v>
      </c>
      <c r="D30" s="4">
        <f>'Tháng 1'!D30+'Tháng 2'!D30+'Tháng 3'!D30+'Tháng 4'!D30+'Tháng 5'!D30+'tháng 6'!D30</f>
        <v>0</v>
      </c>
      <c r="E30" s="4">
        <f>'Tháng 1'!E30+'Tháng 2'!E30+'Tháng 3'!E30+'Tháng 4'!E30+'Tháng 5'!E30+'tháng 6'!E30</f>
        <v>48000</v>
      </c>
      <c r="F30" s="4">
        <f>'Tháng 1'!F30+'Tháng 2'!F30+'Tháng 3'!F30+'Tháng 4'!F30+'Tháng 5'!F30+'tháng 6'!F30</f>
        <v>40000</v>
      </c>
      <c r="G30" s="4">
        <f>'Tháng 1'!G30+'Tháng 2'!G30+'Tháng 3'!G30+'Tháng 4'!G30+'Tháng 5'!G30+'tháng 6'!G30</f>
        <v>36000</v>
      </c>
      <c r="H30" s="4">
        <f>'Tháng 1'!H30+'Tháng 2'!H30+'Tháng 3'!H30+'Tháng 4'!H30+'Tháng 5'!H30+'tháng 6'!H30</f>
        <v>20000</v>
      </c>
      <c r="I30" s="4">
        <f>'Tháng 1'!I30+'Tháng 2'!I30+'Tháng 3'!I30+'Tháng 4'!I30+'Tháng 5'!I30+'tháng 6'!I30</f>
        <v>63000</v>
      </c>
      <c r="J30" s="4">
        <f>'Tháng 1'!J30+'Tháng 2'!J30+'Tháng 3'!J30+'Tháng 4'!J30+'Tháng 5'!J30+'tháng 6'!J30</f>
        <v>76000</v>
      </c>
      <c r="K30" s="4">
        <f>'Tháng 1'!K30+'Tháng 2'!K30+'Tháng 3'!K30+'Tháng 4'!K30+'Tháng 5'!K30+'tháng 6'!K30</f>
        <v>120000</v>
      </c>
      <c r="L30" s="4">
        <f>'Tháng 1'!L30+'Tháng 2'!L30+'Tháng 3'!L30+'Tháng 4'!L30+'Tháng 5'!L30+'tháng 6'!L30</f>
        <v>10000</v>
      </c>
      <c r="M30" s="4">
        <f>'Tháng 1'!M30+'Tháng 2'!M30+'Tháng 3'!M30+'Tháng 4'!M30+'Tháng 5'!M30+'tháng 6'!M30</f>
        <v>30000</v>
      </c>
      <c r="N30" s="4">
        <f>'Tháng 1'!N30+'Tháng 2'!N30+'Tháng 3'!N30+'Tháng 4'!N30+'Tháng 5'!N30+'tháng 6'!N30</f>
        <v>10000</v>
      </c>
      <c r="O30" s="4">
        <f>'Tháng 1'!O30+'Tháng 2'!O30+'Tháng 3'!O30+'Tháng 4'!O30+'Tháng 5'!O30+'tháng 6'!O30</f>
        <v>25000</v>
      </c>
      <c r="P30" s="4">
        <f>'Tháng 1'!P30+'Tháng 2'!P30+'Tháng 3'!P30+'Tháng 4'!P30+'Tháng 5'!P30+'tháng 6'!P30</f>
        <v>51000</v>
      </c>
      <c r="Q30" s="4">
        <f>'Tháng 1'!R30+'Tháng 2'!Q30+'Tháng 3'!Q30+'Tháng 4'!Q30+'Tháng 5'!Q30+'tháng 6'!Q30</f>
        <v>27000</v>
      </c>
      <c r="R30" s="4">
        <f>'Tháng 1'!S30+'Tháng 2'!R30+'Tháng 3'!R30+'Tháng 4'!R30+'Tháng 5'!R30+'tháng 6'!R30</f>
        <v>0</v>
      </c>
      <c r="S30" s="4">
        <f>'Tháng 1'!S30+'Tháng 2'!S30+'Tháng 3'!S30+'Tháng 4'!S30+'Tháng 5'!S30+'tháng 6'!S30</f>
        <v>30000</v>
      </c>
      <c r="T30" s="4">
        <f>'Tháng 1'!U30+'Tháng 2'!T30+'Tháng 3'!T30+'Tháng 4'!T30+'Tháng 5'!T30+'tháng 6'!T30</f>
        <v>31000</v>
      </c>
      <c r="U30" s="4">
        <f>'Tháng 1'!U30+'Tháng 2'!U30+'Tháng 3'!U30+'Tháng 4'!U30+'Tháng 5'!U30+'tháng 6'!U30</f>
        <v>17000</v>
      </c>
      <c r="V30" s="4">
        <f>'Tháng 1'!V30+'Tháng 2'!V30+'Tháng 3'!V30+'Tháng 4'!V30+'Tháng 5'!V30+'tháng 6'!V30</f>
        <v>31000</v>
      </c>
      <c r="W30" s="4">
        <f>'Tháng 1'!W30+'Tháng 2'!W30+'Tháng 3'!W30+'Tháng 4'!W30+'Tháng 5'!W30+'tháng 6'!W30</f>
        <v>0</v>
      </c>
      <c r="X30" s="4">
        <f>'Tháng 1'!X30+'Tháng 2'!X30+'Tháng 3'!X30+'Tháng 4'!X30+'Tháng 5'!X30+'tháng 6'!X30</f>
        <v>36000</v>
      </c>
      <c r="Y30" s="4">
        <f>'Tháng 1'!Y30+'Tháng 2'!Y30+'Tháng 3'!Y30+'Tháng 4'!Y30+'Tháng 5'!Y30+'tháng 6'!Y30</f>
        <v>25000</v>
      </c>
      <c r="Z30" s="4">
        <f>'Tháng 1'!Z30+'Tháng 2'!Z30+'Tháng 3'!Z30+'Tháng 4'!Z30+'Tháng 5'!Z30+'tháng 6'!Z30</f>
        <v>87000</v>
      </c>
      <c r="AA30" s="4">
        <f>'Tháng 1'!AA30+'Tháng 2'!AA30+'Tháng 3'!AA30+'Tháng 4'!AA30+'Tháng 5'!AA30+'tháng 6'!AA30</f>
        <v>0</v>
      </c>
      <c r="AB30" s="4">
        <f>'Tháng 1'!AB30+'Tháng 2'!AB30+'Tháng 3'!AB30+'Tháng 4'!AB30+'Tháng 5'!AB30+'tháng 6'!AB30</f>
        <v>10000</v>
      </c>
      <c r="AC30" s="4">
        <f>'Tháng 1'!AC30+'Tháng 2'!AC30+'Tháng 3'!AC30+'Tháng 4'!AC30+'Tháng 5'!AC30+'tháng 6'!AC30</f>
        <v>42000</v>
      </c>
      <c r="AD30" s="4">
        <f>'Tháng 1'!AD30+'Tháng 2'!AD30+'Tháng 3'!AD30+'Tháng 4'!AD30+'Tháng 5'!AD30+'tháng 6'!AD30</f>
        <v>39000</v>
      </c>
      <c r="AE30" s="4">
        <f>'Tháng 1'!AE30+'Tháng 2'!AE30+'Tháng 3'!AE30+'Tháng 4'!AE30+'Tháng 5'!AE30+'tháng 6'!AE30</f>
        <v>50000</v>
      </c>
      <c r="AF30" s="4">
        <f>'Tháng 1'!AF30+'Tháng 2'!AF30+'Tháng 3'!AF30+'Tháng 4'!AF30+'Tháng 5'!AF30+'tháng 6'!AF30</f>
        <v>5000</v>
      </c>
      <c r="AG30" s="4">
        <f>'Tháng 1'!AG30+'Tháng 2'!AG30+'Tháng 3'!AG30+'Tháng 4'!AG30+'Tháng 5'!AG30+'tháng 6'!AG30</f>
        <v>31000</v>
      </c>
      <c r="AH30" s="4">
        <f>'Tháng 1'!AH30+'Tháng 2'!AH30+'Tháng 3'!AH30+'Tháng 4'!AH30+'Tháng 5'!AH30+'tháng 6'!AH30</f>
        <v>48000</v>
      </c>
      <c r="AI30" s="4">
        <f t="shared" si="1"/>
        <v>1038000</v>
      </c>
    </row>
    <row r="31" spans="1:35" x14ac:dyDescent="0.25">
      <c r="A31" s="6">
        <f t="shared" si="0"/>
        <v>1042000</v>
      </c>
      <c r="B31" s="3">
        <v>24</v>
      </c>
      <c r="C31" s="3" t="s">
        <v>71</v>
      </c>
      <c r="D31" s="4">
        <f>'Tháng 1'!D31+'Tháng 2'!D31+'Tháng 3'!D31+'Tháng 4'!D31+'Tháng 5'!D31+'tháng 6'!D31</f>
        <v>0</v>
      </c>
      <c r="E31" s="4">
        <f>'Tháng 1'!E31+'Tháng 2'!E31+'Tháng 3'!E31+'Tháng 4'!E31+'Tháng 5'!E31+'tháng 6'!E31</f>
        <v>10000</v>
      </c>
      <c r="F31" s="4">
        <f>'Tháng 1'!F31+'Tháng 2'!F31+'Tháng 3'!F31+'Tháng 4'!F31+'Tháng 5'!F31+'tháng 6'!F31</f>
        <v>44000</v>
      </c>
      <c r="G31" s="4">
        <f>'Tháng 1'!G31+'Tháng 2'!G31+'Tháng 3'!G31+'Tháng 4'!G31+'Tháng 5'!G31+'tháng 6'!G31</f>
        <v>40000</v>
      </c>
      <c r="H31" s="4">
        <f>'Tháng 1'!H31+'Tháng 2'!H31+'Tháng 3'!H31+'Tháng 4'!H31+'Tháng 5'!H31+'tháng 6'!H31</f>
        <v>32000</v>
      </c>
      <c r="I31" s="4">
        <f>'Tháng 1'!I31+'Tháng 2'!I31+'Tháng 3'!I31+'Tháng 4'!I31+'Tháng 5'!I31+'tháng 6'!I31</f>
        <v>106000</v>
      </c>
      <c r="J31" s="4">
        <f>'Tháng 1'!J31+'Tháng 2'!J31+'Tháng 3'!J31+'Tháng 4'!J31+'Tháng 5'!J31+'tháng 6'!J31</f>
        <v>17000</v>
      </c>
      <c r="K31" s="4">
        <f>'Tháng 1'!K31+'Tháng 2'!K31+'Tháng 3'!K31+'Tháng 4'!K31+'Tháng 5'!K31+'tháng 6'!K31</f>
        <v>133000</v>
      </c>
      <c r="L31" s="4">
        <f>'Tháng 1'!L31+'Tháng 2'!L31+'Tháng 3'!L31+'Tháng 4'!L31+'Tháng 5'!L31+'tháng 6'!L31</f>
        <v>80000</v>
      </c>
      <c r="M31" s="4">
        <f>'Tháng 1'!M31+'Tháng 2'!M31+'Tháng 3'!M31+'Tháng 4'!M31+'Tháng 5'!M31+'tháng 6'!M31</f>
        <v>72000</v>
      </c>
      <c r="N31" s="4">
        <f>'Tháng 1'!N31+'Tháng 2'!N31+'Tháng 3'!N31+'Tháng 4'!N31+'Tháng 5'!N31+'tháng 6'!N31</f>
        <v>30000</v>
      </c>
      <c r="O31" s="4">
        <f>'Tháng 1'!O31+'Tháng 2'!O31+'Tháng 3'!O31+'Tháng 4'!O31+'Tháng 5'!O31+'tháng 6'!O31</f>
        <v>15000</v>
      </c>
      <c r="P31" s="4">
        <f>'Tháng 1'!P31+'Tháng 2'!P31+'Tháng 3'!P31+'Tháng 4'!P31+'Tháng 5'!P31+'tháng 6'!P31</f>
        <v>58000</v>
      </c>
      <c r="Q31" s="4">
        <f>'Tháng 1'!R31+'Tháng 2'!Q31+'Tháng 3'!Q31+'Tháng 4'!Q31+'Tháng 5'!Q31+'tháng 6'!Q31</f>
        <v>12000</v>
      </c>
      <c r="R31" s="4">
        <f>'Tháng 1'!S31+'Tháng 2'!R31+'Tháng 3'!R31+'Tháng 4'!R31+'Tháng 5'!R31+'tháng 6'!R31</f>
        <v>0</v>
      </c>
      <c r="S31" s="4">
        <f>'Tháng 1'!S31+'Tháng 2'!S31+'Tháng 3'!S31+'Tháng 4'!S31+'Tháng 5'!S31+'tháng 6'!S31</f>
        <v>5000</v>
      </c>
      <c r="T31" s="4">
        <f>'Tháng 1'!U31+'Tháng 2'!T31+'Tháng 3'!T31+'Tháng 4'!T31+'Tháng 5'!T31+'tháng 6'!T31</f>
        <v>13000</v>
      </c>
      <c r="U31" s="4">
        <f>'Tháng 1'!U31+'Tháng 2'!U31+'Tháng 3'!U31+'Tháng 4'!U31+'Tháng 5'!U31+'tháng 6'!U31</f>
        <v>0</v>
      </c>
      <c r="V31" s="4">
        <f>'Tháng 1'!V31+'Tháng 2'!V31+'Tháng 3'!V31+'Tháng 4'!V31+'Tháng 5'!V31+'tháng 6'!V31</f>
        <v>45000</v>
      </c>
      <c r="W31" s="4">
        <f>'Tháng 1'!W31+'Tháng 2'!W31+'Tháng 3'!W31+'Tháng 4'!W31+'Tháng 5'!W31+'tháng 6'!W31</f>
        <v>22000</v>
      </c>
      <c r="X31" s="4">
        <f>'Tháng 1'!X31+'Tháng 2'!X31+'Tháng 3'!X31+'Tháng 4'!X31+'Tháng 5'!X31+'tháng 6'!X31</f>
        <v>39000</v>
      </c>
      <c r="Y31" s="4">
        <f>'Tháng 1'!Y31+'Tháng 2'!Y31+'Tháng 3'!Y31+'Tháng 4'!Y31+'Tháng 5'!Y31+'tháng 6'!Y31</f>
        <v>12000</v>
      </c>
      <c r="Z31" s="4">
        <f>'Tháng 1'!Z31+'Tháng 2'!Z31+'Tháng 3'!Z31+'Tháng 4'!Z31+'Tháng 5'!Z31+'tháng 6'!Z31</f>
        <v>13000</v>
      </c>
      <c r="AA31" s="4">
        <f>'Tháng 1'!AA31+'Tháng 2'!AA31+'Tháng 3'!AA31+'Tháng 4'!AA31+'Tháng 5'!AA31+'tháng 6'!AA31</f>
        <v>0</v>
      </c>
      <c r="AB31" s="4">
        <f>'Tháng 1'!AB31+'Tháng 2'!AB31+'Tháng 3'!AB31+'Tháng 4'!AB31+'Tháng 5'!AB31+'tháng 6'!AB31</f>
        <v>31000</v>
      </c>
      <c r="AC31" s="4">
        <f>'Tháng 1'!AC31+'Tháng 2'!AC31+'Tháng 3'!AC31+'Tháng 4'!AC31+'Tháng 5'!AC31+'tháng 6'!AC31</f>
        <v>44000</v>
      </c>
      <c r="AD31" s="4">
        <f>'Tháng 1'!AD31+'Tháng 2'!AD31+'Tháng 3'!AD31+'Tháng 4'!AD31+'Tháng 5'!AD31+'tháng 6'!AD31</f>
        <v>46000</v>
      </c>
      <c r="AE31" s="4">
        <f>'Tháng 1'!AE31+'Tháng 2'!AE31+'Tháng 3'!AE31+'Tháng 4'!AE31+'Tháng 5'!AE31+'tháng 6'!AE31</f>
        <v>0</v>
      </c>
      <c r="AF31" s="4">
        <f>'Tháng 1'!AF31+'Tháng 2'!AF31+'Tháng 3'!AF31+'Tháng 4'!AF31+'Tháng 5'!AF31+'tháng 6'!AF31</f>
        <v>18000</v>
      </c>
      <c r="AG31" s="4">
        <f>'Tháng 1'!AG31+'Tháng 2'!AG31+'Tháng 3'!AG31+'Tháng 4'!AG31+'Tháng 5'!AG31+'tháng 6'!AG31</f>
        <v>105000</v>
      </c>
      <c r="AH31" s="4">
        <f>'Tháng 1'!AH31+'Tháng 2'!AH31+'Tháng 3'!AH31+'Tháng 4'!AH31+'Tháng 5'!AH31+'tháng 6'!AH31</f>
        <v>0</v>
      </c>
      <c r="AI31" s="4">
        <f t="shared" si="1"/>
        <v>1042000</v>
      </c>
    </row>
    <row r="32" spans="1:35" x14ac:dyDescent="0.25">
      <c r="A32" s="6">
        <f t="shared" si="0"/>
        <v>125000</v>
      </c>
      <c r="B32" s="3">
        <v>25</v>
      </c>
      <c r="C32" s="3" t="s">
        <v>72</v>
      </c>
      <c r="D32" s="4">
        <f>'Tháng 1'!D32+'Tháng 2'!D32+'Tháng 3'!D32+'Tháng 4'!D32+'Tháng 5'!D32+'tháng 6'!D32</f>
        <v>0</v>
      </c>
      <c r="E32" s="4">
        <f>'Tháng 1'!E32+'Tháng 2'!E32+'Tháng 3'!E32+'Tháng 4'!E32+'Tháng 5'!E32+'tháng 6'!E32</f>
        <v>15000</v>
      </c>
      <c r="F32" s="4">
        <f>'Tháng 1'!F32+'Tháng 2'!F32+'Tháng 3'!F32+'Tháng 4'!F32+'Tháng 5'!F32+'tháng 6'!F32</f>
        <v>0</v>
      </c>
      <c r="G32" s="4">
        <f>'Tháng 1'!G32+'Tháng 2'!G32+'Tháng 3'!G32+'Tháng 4'!G32+'Tháng 5'!G32+'tháng 6'!G32</f>
        <v>0</v>
      </c>
      <c r="H32" s="4">
        <f>'Tháng 1'!H32+'Tháng 2'!H32+'Tháng 3'!H32+'Tháng 4'!H32+'Tháng 5'!H32+'tháng 6'!H32</f>
        <v>40000</v>
      </c>
      <c r="I32" s="4">
        <f>'Tháng 1'!I32+'Tháng 2'!I32+'Tháng 3'!I32+'Tháng 4'!I32+'Tháng 5'!I32+'tháng 6'!I32</f>
        <v>0</v>
      </c>
      <c r="J32" s="4">
        <f>'Tháng 1'!J32+'Tháng 2'!J32+'Tháng 3'!J32+'Tháng 4'!J32+'Tháng 5'!J32+'tháng 6'!J32</f>
        <v>0</v>
      </c>
      <c r="K32" s="4">
        <f>'Tháng 1'!K32+'Tháng 2'!K32+'Tháng 3'!K32+'Tháng 4'!K32+'Tháng 5'!K32+'tháng 6'!K32</f>
        <v>0</v>
      </c>
      <c r="L32" s="4">
        <f>'Tháng 1'!L32+'Tháng 2'!L32+'Tháng 3'!L32+'Tháng 4'!L32+'Tháng 5'!L32+'tháng 6'!L32</f>
        <v>0</v>
      </c>
      <c r="M32" s="4">
        <f>'Tháng 1'!M32+'Tháng 2'!M32+'Tháng 3'!M32+'Tháng 4'!M32+'Tháng 5'!M32+'tháng 6'!M32</f>
        <v>25000</v>
      </c>
      <c r="N32" s="4">
        <f>'Tháng 1'!N32+'Tháng 2'!N32+'Tháng 3'!N32+'Tháng 4'!N32+'Tháng 5'!N32+'tháng 6'!N32</f>
        <v>0</v>
      </c>
      <c r="O32" s="4">
        <f>'Tháng 1'!O32+'Tháng 2'!O32+'Tháng 3'!O32+'Tháng 4'!O32+'Tháng 5'!O32+'tháng 6'!O32</f>
        <v>0</v>
      </c>
      <c r="P32" s="4">
        <f>'Tháng 1'!P32+'Tháng 2'!P32+'Tháng 3'!P32+'Tháng 4'!P32+'Tháng 5'!P32+'tháng 6'!P32</f>
        <v>0</v>
      </c>
      <c r="Q32" s="4">
        <f>'Tháng 1'!Q32+'Tháng 2'!Q32+'Tháng 3'!Q32+'Tháng 4'!Q32+'Tháng 5'!Q32+'tháng 6'!Q32</f>
        <v>0</v>
      </c>
      <c r="R32" s="4">
        <f>'Tháng 1'!S32+'Tháng 2'!R32+'Tháng 3'!R32+'Tháng 4'!R32+'Tháng 5'!R32+'tháng 6'!R32</f>
        <v>0</v>
      </c>
      <c r="S32" s="4">
        <f>'Tháng 1'!S32+'Tháng 2'!S32+'Tháng 3'!S32+'Tháng 4'!S32+'Tháng 5'!S32+'tháng 6'!S32</f>
        <v>0</v>
      </c>
      <c r="T32" s="4">
        <f>'Tháng 1'!U32+'Tháng 2'!T32+'Tháng 3'!T32+'Tháng 4'!T32+'Tháng 5'!T32+'tháng 6'!T32</f>
        <v>0</v>
      </c>
      <c r="U32" s="4">
        <f>'Tháng 1'!U32+'Tháng 2'!U32+'Tháng 3'!U32+'Tháng 4'!U32+'Tháng 5'!U32+'tháng 6'!U32</f>
        <v>0</v>
      </c>
      <c r="V32" s="4">
        <f>'Tháng 1'!V32+'Tháng 2'!V32+'Tháng 3'!V32+'Tháng 4'!V32+'Tháng 5'!V32+'tháng 6'!V32</f>
        <v>0</v>
      </c>
      <c r="W32" s="4">
        <f>'Tháng 1'!W32+'Tháng 2'!W32+'Tháng 3'!W32+'Tháng 4'!W32+'Tháng 5'!W32+'tháng 6'!W32</f>
        <v>0</v>
      </c>
      <c r="X32" s="4">
        <f>'Tháng 1'!X32+'Tháng 2'!X32+'Tháng 3'!X32+'Tháng 4'!X32+'Tháng 5'!X32+'tháng 6'!X32</f>
        <v>10000</v>
      </c>
      <c r="Y32" s="4">
        <f>'Tháng 1'!Y32+'Tháng 2'!Y32+'Tháng 3'!Y32+'Tháng 4'!Y32+'Tháng 5'!Y32+'tháng 6'!Y32</f>
        <v>0</v>
      </c>
      <c r="Z32" s="4">
        <f>'Tháng 1'!Z32+'Tháng 2'!Z32+'Tháng 3'!Z32+'Tháng 4'!Z32+'Tháng 5'!Z32+'tháng 6'!Z32</f>
        <v>0</v>
      </c>
      <c r="AA32" s="4">
        <f>'Tháng 1'!AA32+'Tháng 2'!AA32+'Tháng 3'!AA32+'Tháng 4'!AA32+'Tháng 5'!AA32+'tháng 6'!AA32</f>
        <v>0</v>
      </c>
      <c r="AB32" s="4">
        <f>'Tháng 1'!AB32+'Tháng 2'!AB32+'Tháng 3'!AB32+'Tháng 4'!AB32+'Tháng 5'!AB32+'tháng 6'!AB32</f>
        <v>0</v>
      </c>
      <c r="AC32" s="4">
        <f>'Tháng 1'!AC32+'Tháng 2'!AC32+'Tháng 3'!AC32+'Tháng 4'!AC32+'Tháng 5'!AC32+'tháng 6'!AC32</f>
        <v>0</v>
      </c>
      <c r="AD32" s="4">
        <f>'Tháng 1'!AD32+'Tháng 2'!AD32+'Tháng 3'!AD32+'Tháng 4'!AD32+'Tháng 5'!AD32+'tháng 6'!AD32</f>
        <v>35000</v>
      </c>
      <c r="AE32" s="4">
        <f>'Tháng 1'!AE32+'Tháng 2'!AE32+'Tháng 3'!AE32+'Tháng 4'!AE32+'Tháng 5'!AE32+'tháng 6'!AE32</f>
        <v>0</v>
      </c>
      <c r="AF32" s="4">
        <f>'Tháng 1'!AF32+'Tháng 2'!AF32+'Tháng 3'!AF32+'Tháng 4'!AF32+'Tháng 5'!AF32+'tháng 6'!AF32</f>
        <v>0</v>
      </c>
      <c r="AG32" s="4">
        <f>'Tháng 1'!AG32+'Tháng 2'!AG32+'Tháng 3'!AG32+'Tháng 4'!AG32+'Tháng 5'!AG32+'tháng 6'!AG32</f>
        <v>0</v>
      </c>
      <c r="AH32" s="4">
        <f>'Tháng 1'!AH32+'Tháng 2'!AH32+'Tháng 3'!AH32+'Tháng 4'!AH32+'Tháng 5'!AH32+'tháng 6'!AH32</f>
        <v>0</v>
      </c>
      <c r="AI32" s="4">
        <f t="shared" si="1"/>
        <v>125000</v>
      </c>
    </row>
    <row r="33" spans="1:35" x14ac:dyDescent="0.25">
      <c r="A33" s="6">
        <f t="shared" si="0"/>
        <v>113000</v>
      </c>
      <c r="B33" s="3">
        <v>26</v>
      </c>
      <c r="C33" s="3" t="s">
        <v>73</v>
      </c>
      <c r="D33" s="4">
        <f>'Tháng 1'!D33+'Tháng 2'!D33+'Tháng 3'!D33+'Tháng 4'!D33+'Tháng 5'!D33+'tháng 6'!D33</f>
        <v>0</v>
      </c>
      <c r="E33" s="4">
        <f>'Tháng 1'!E33+'Tháng 2'!E33+'Tháng 3'!E33+'Tháng 4'!E33+'Tháng 5'!E33+'tháng 6'!E33</f>
        <v>0</v>
      </c>
      <c r="F33" s="4">
        <f>'Tháng 1'!F33+'Tháng 2'!F33+'Tháng 3'!F33+'Tháng 4'!F33+'Tháng 5'!F33+'tháng 6'!F33</f>
        <v>0</v>
      </c>
      <c r="G33" s="4">
        <f>'Tháng 1'!G33+'Tháng 2'!G33+'Tháng 3'!G33+'Tháng 4'!G33+'Tháng 5'!G33+'tháng 6'!G33</f>
        <v>0</v>
      </c>
      <c r="H33" s="4">
        <f>'Tháng 1'!H33+'Tháng 2'!H33+'Tháng 3'!H33+'Tháng 4'!H33+'Tháng 5'!H33+'tháng 6'!H33</f>
        <v>0</v>
      </c>
      <c r="I33" s="4">
        <f>'Tháng 1'!I33+'Tháng 2'!I33+'Tháng 3'!I33+'Tháng 4'!I33+'Tháng 5'!I33+'tháng 6'!I33</f>
        <v>0</v>
      </c>
      <c r="J33" s="4">
        <f>'Tháng 1'!J33+'Tháng 2'!J33+'Tháng 3'!J33+'Tháng 4'!J33+'Tháng 5'!J33+'tháng 6'!J33</f>
        <v>0</v>
      </c>
      <c r="K33" s="4">
        <f>'Tháng 1'!K33+'Tháng 2'!K33+'Tháng 3'!K33+'Tháng 4'!K33+'Tháng 5'!K33+'tháng 6'!K33</f>
        <v>0</v>
      </c>
      <c r="L33" s="4">
        <f>'Tháng 1'!L33+'Tháng 2'!L33+'Tháng 3'!L33+'Tháng 4'!L33+'Tháng 5'!L33+'tháng 6'!L33</f>
        <v>0</v>
      </c>
      <c r="M33" s="4">
        <f>'Tháng 1'!M33+'Tháng 2'!M33+'Tháng 3'!M33+'Tháng 4'!M33+'Tháng 5'!M33+'tháng 6'!M33</f>
        <v>0</v>
      </c>
      <c r="N33" s="4">
        <f>'Tháng 1'!N33+'Tháng 2'!N33+'Tháng 3'!N33+'Tháng 4'!N33+'Tháng 5'!N33+'tháng 6'!N33</f>
        <v>0</v>
      </c>
      <c r="O33" s="4">
        <f>'Tháng 1'!O33+'Tháng 2'!O33+'Tháng 3'!O33+'Tháng 4'!O33+'Tháng 5'!O33+'tháng 6'!O33</f>
        <v>0</v>
      </c>
      <c r="P33" s="4">
        <f>'Tháng 1'!P33+'Tháng 2'!P33+'Tháng 3'!P33+'Tháng 4'!P33+'Tháng 5'!P33+'tháng 6'!P33</f>
        <v>0</v>
      </c>
      <c r="Q33" s="4">
        <f>'Tháng 1'!Q33+'Tháng 2'!Q33+'Tháng 3'!Q33+'Tháng 4'!Q33+'Tháng 5'!Q33+'tháng 6'!Q33</f>
        <v>0</v>
      </c>
      <c r="R33" s="4">
        <f>'Tháng 1'!S33+'Tháng 2'!R33+'Tháng 3'!R33+'Tháng 4'!R33+'Tháng 5'!R33+'tháng 6'!R33</f>
        <v>0</v>
      </c>
      <c r="S33" s="4">
        <f>'Tháng 1'!S33+'Tháng 2'!S33+'Tháng 3'!S33+'Tháng 4'!S33+'Tháng 5'!S33+'tháng 6'!S33</f>
        <v>0</v>
      </c>
      <c r="T33" s="4">
        <f>'Tháng 1'!U33+'Tháng 2'!T33+'Tháng 3'!T33+'Tháng 4'!T33+'Tháng 5'!T33+'tháng 6'!T33</f>
        <v>0</v>
      </c>
      <c r="U33" s="4">
        <f>'Tháng 1'!U33+'Tháng 2'!U33+'Tháng 3'!U33+'Tháng 4'!U33+'Tháng 5'!U33+'tháng 6'!U33</f>
        <v>0</v>
      </c>
      <c r="V33" s="4">
        <f>'Tháng 1'!V33+'Tháng 2'!V33+'Tháng 3'!V33+'Tháng 4'!V33+'Tháng 5'!V33+'tháng 6'!V33</f>
        <v>0</v>
      </c>
      <c r="W33" s="4">
        <f>'Tháng 1'!W33+'Tháng 2'!W33+'Tháng 3'!W33+'Tháng 4'!W33+'Tháng 5'!W33+'tháng 6'!W33</f>
        <v>0</v>
      </c>
      <c r="X33" s="4">
        <f>'Tháng 1'!X33+'Tháng 2'!X33+'Tháng 3'!X33+'Tháng 4'!X33+'Tháng 5'!X33+'tháng 6'!X33</f>
        <v>23000</v>
      </c>
      <c r="Y33" s="4">
        <f>'Tháng 1'!Y33+'Tháng 2'!Y33+'Tháng 3'!Y33+'Tháng 4'!Y33+'Tháng 5'!Y33+'tháng 6'!Y33</f>
        <v>0</v>
      </c>
      <c r="Z33" s="4">
        <f>'Tháng 1'!Z33+'Tháng 2'!Z33+'Tháng 3'!Z33+'Tháng 4'!Z33+'Tháng 5'!Z33+'tháng 6'!Z33</f>
        <v>30000</v>
      </c>
      <c r="AA33" s="4">
        <f>'Tháng 1'!AA33+'Tháng 2'!AA33+'Tháng 3'!AA33+'Tháng 4'!AA33+'Tháng 5'!AA33+'tháng 6'!AA33</f>
        <v>20000</v>
      </c>
      <c r="AB33" s="4">
        <f>'Tháng 1'!AB33+'Tháng 2'!AB33+'Tháng 3'!AB33+'Tháng 4'!AB33+'Tháng 5'!AB33+'tháng 6'!AB33</f>
        <v>0</v>
      </c>
      <c r="AC33" s="4">
        <f>'Tháng 1'!AC33+'Tháng 2'!AC33+'Tháng 3'!AC33+'Tháng 4'!AC33+'Tháng 5'!AC33+'tháng 6'!AC33</f>
        <v>0</v>
      </c>
      <c r="AD33" s="4">
        <f>'Tháng 1'!AD33+'Tháng 2'!AD33+'Tháng 3'!AD33+'Tháng 4'!AD33+'Tháng 5'!AD33+'tháng 6'!AD33</f>
        <v>0</v>
      </c>
      <c r="AE33" s="4">
        <f>'Tháng 1'!AE33+'Tháng 2'!AE33+'Tháng 3'!AE33+'Tháng 4'!AE33+'Tháng 5'!AE33+'tháng 6'!AE33</f>
        <v>0</v>
      </c>
      <c r="AF33" s="4">
        <f>'Tháng 1'!AF33+'Tháng 2'!AF33+'Tháng 3'!AF33+'Tháng 4'!AF33+'Tháng 5'!AF33+'tháng 6'!AF33</f>
        <v>0</v>
      </c>
      <c r="AG33" s="4">
        <f>'Tháng 1'!AG33+'Tháng 2'!AG33+'Tháng 3'!AG33+'Tháng 4'!AG33+'Tháng 5'!AG33+'tháng 6'!AG33</f>
        <v>40000</v>
      </c>
      <c r="AH33" s="4">
        <f>'Tháng 1'!AH33+'Tháng 2'!AH33+'Tháng 3'!AH33+'Tháng 4'!AH33+'Tháng 5'!AH33+'tháng 6'!AH33</f>
        <v>0</v>
      </c>
      <c r="AI33" s="4">
        <f t="shared" si="1"/>
        <v>113000</v>
      </c>
    </row>
    <row r="34" spans="1:35" x14ac:dyDescent="0.25">
      <c r="A34" s="6">
        <f t="shared" si="0"/>
        <v>184000</v>
      </c>
      <c r="B34" s="3">
        <v>27</v>
      </c>
      <c r="C34" s="9" t="s">
        <v>74</v>
      </c>
      <c r="D34" s="4">
        <f>'Tháng 1'!D34+'Tháng 2'!D34+'Tháng 3'!D34+'Tháng 4'!D34+'Tháng 5'!D34+'tháng 6'!D34</f>
        <v>0</v>
      </c>
      <c r="E34" s="4">
        <f>'Tháng 1'!E34+'Tháng 2'!E34+'Tháng 3'!E34+'Tháng 4'!E34+'Tháng 5'!E34+'tháng 6'!E34</f>
        <v>25000</v>
      </c>
      <c r="F34" s="4">
        <f>'Tháng 1'!F34+'Tháng 2'!F34+'Tháng 3'!F34+'Tháng 4'!F34+'Tháng 5'!F34+'tháng 6'!F34</f>
        <v>0</v>
      </c>
      <c r="G34" s="4">
        <f>'Tháng 1'!G34+'Tháng 2'!G34+'Tháng 3'!G34+'Tháng 4'!G34+'Tháng 5'!G34+'tháng 6'!G34</f>
        <v>0</v>
      </c>
      <c r="H34" s="4">
        <f>'Tháng 1'!H34+'Tháng 2'!H34+'Tháng 3'!H34+'Tháng 4'!H34+'Tháng 5'!H34+'tháng 6'!H34</f>
        <v>0</v>
      </c>
      <c r="I34" s="4">
        <f>'Tháng 1'!I34+'Tháng 2'!I34+'Tháng 3'!I34+'Tháng 4'!I34+'Tháng 5'!I34+'tháng 6'!I34</f>
        <v>22000</v>
      </c>
      <c r="J34" s="4">
        <f>'Tháng 1'!J34+'Tháng 2'!J34+'Tháng 3'!J34+'Tháng 4'!J34+'Tháng 5'!J34+'tháng 6'!J34</f>
        <v>0</v>
      </c>
      <c r="K34" s="4">
        <f>'Tháng 1'!K34+'Tháng 2'!K34+'Tháng 3'!K34+'Tháng 4'!K34+'Tháng 5'!K34+'tháng 6'!K34</f>
        <v>0</v>
      </c>
      <c r="L34" s="4">
        <f>'Tháng 1'!L34+'Tháng 2'!L34+'Tháng 3'!L34+'Tháng 4'!L34+'Tháng 5'!L34+'tháng 6'!L34</f>
        <v>17000</v>
      </c>
      <c r="M34" s="4">
        <f>'Tháng 1'!M34+'Tháng 2'!M34+'Tháng 3'!M34+'Tháng 4'!M34+'Tháng 5'!M34+'tháng 6'!M34</f>
        <v>0</v>
      </c>
      <c r="N34" s="4">
        <f>'Tháng 1'!N34+'Tháng 2'!N34+'Tháng 3'!N34+'Tháng 4'!N34+'Tháng 5'!N34+'tháng 6'!N34</f>
        <v>0</v>
      </c>
      <c r="O34" s="4">
        <f>'Tháng 1'!O34+'Tháng 2'!O34+'Tháng 3'!O34+'Tháng 4'!O34+'Tháng 5'!O34+'tháng 6'!O34</f>
        <v>15000</v>
      </c>
      <c r="P34" s="4">
        <f>'Tháng 1'!P34+'Tháng 2'!P34+'Tháng 3'!P34+'Tháng 4'!P34+'Tháng 5'!P34+'tháng 6'!P34</f>
        <v>0</v>
      </c>
      <c r="Q34" s="4">
        <f>'Tháng 1'!Q34+'Tháng 2'!Q34+'Tháng 3'!Q34+'Tháng 4'!Q34+'Tháng 5'!Q34+'tháng 6'!Q34</f>
        <v>0</v>
      </c>
      <c r="R34" s="4">
        <f>'Tháng 1'!S34+'Tháng 2'!R34+'Tháng 3'!R34+'Tháng 4'!R34+'Tháng 5'!R34+'tháng 6'!R34</f>
        <v>0</v>
      </c>
      <c r="S34" s="4">
        <f>'Tháng 1'!S34+'Tháng 2'!S34+'Tháng 3'!S34+'Tháng 4'!S34+'Tháng 5'!S34+'tháng 6'!S34</f>
        <v>0</v>
      </c>
      <c r="T34" s="4">
        <f>'Tháng 1'!U34+'Tháng 2'!T34+'Tháng 3'!T34+'Tháng 4'!T34+'Tháng 5'!T34+'tháng 6'!T34</f>
        <v>0</v>
      </c>
      <c r="U34" s="4">
        <f>'Tháng 1'!U34+'Tháng 2'!U34+'Tháng 3'!U34+'Tháng 4'!U34+'Tháng 5'!U34+'tháng 6'!U34</f>
        <v>0</v>
      </c>
      <c r="V34" s="4">
        <f>'Tháng 1'!V34+'Tháng 2'!V34+'Tháng 3'!V34+'Tháng 4'!V34+'Tháng 5'!V34+'tháng 6'!V34</f>
        <v>0</v>
      </c>
      <c r="W34" s="4">
        <f>'Tháng 1'!W34+'Tháng 2'!W34+'Tháng 3'!W34+'Tháng 4'!W34+'Tháng 5'!W34+'tháng 6'!W34</f>
        <v>6000</v>
      </c>
      <c r="X34" s="4">
        <f>'Tháng 1'!X34+'Tháng 2'!X34+'Tháng 3'!X34+'Tháng 4'!X34+'Tháng 5'!X34+'tháng 6'!X34</f>
        <v>0</v>
      </c>
      <c r="Y34" s="4">
        <f>'Tháng 1'!Y34+'Tháng 2'!Y34+'Tháng 3'!Y34+'Tháng 4'!Y34+'Tháng 5'!Y34+'tháng 6'!Y34</f>
        <v>0</v>
      </c>
      <c r="Z34" s="4">
        <f>'Tháng 1'!Z34+'Tháng 2'!Z34+'Tháng 3'!Z34+'Tháng 4'!Z34+'Tháng 5'!Z34+'tháng 6'!Z34</f>
        <v>54000</v>
      </c>
      <c r="AA34" s="4">
        <f>'Tháng 1'!AA34+'Tháng 2'!AA34+'Tháng 3'!AA34+'Tháng 4'!AA34+'Tháng 5'!AA34+'tháng 6'!AA34</f>
        <v>25000</v>
      </c>
      <c r="AB34" s="4">
        <f>'Tháng 1'!AB34+'Tháng 2'!AB34+'Tháng 3'!AB34+'Tháng 4'!AB34+'Tháng 5'!AB34+'tháng 6'!AB34</f>
        <v>5000</v>
      </c>
      <c r="AC34" s="4">
        <f>'Tháng 1'!AC34+'Tháng 2'!AC34+'Tháng 3'!AC34+'Tháng 4'!AC34+'Tháng 5'!AC34+'tháng 6'!AC34</f>
        <v>0</v>
      </c>
      <c r="AD34" s="4">
        <f>'Tháng 1'!AD34+'Tháng 2'!AD34+'Tháng 3'!AD34+'Tháng 4'!AD34+'Tháng 5'!AD34+'tháng 6'!AD34</f>
        <v>0</v>
      </c>
      <c r="AE34" s="4">
        <f>'Tháng 1'!AE34+'Tháng 2'!AE34+'Tháng 3'!AE34+'Tháng 4'!AE34+'Tháng 5'!AE34+'tháng 6'!AE34</f>
        <v>0</v>
      </c>
      <c r="AF34" s="4">
        <f>'Tháng 1'!AF34+'Tháng 2'!AF34+'Tháng 3'!AF34+'Tháng 4'!AF34+'Tháng 5'!AF34+'tháng 6'!AF34</f>
        <v>15000</v>
      </c>
      <c r="AG34" s="4">
        <f>'Tháng 1'!AG34+'Tháng 2'!AG34+'Tháng 3'!AG34+'Tháng 4'!AG34+'Tháng 5'!AG34+'tháng 6'!AG34</f>
        <v>0</v>
      </c>
      <c r="AH34" s="4">
        <f>'Tháng 1'!AH34+'Tháng 2'!AH34+'Tháng 3'!AH34+'Tháng 4'!AH34+'Tháng 5'!AH34+'tháng 6'!AH34</f>
        <v>0</v>
      </c>
      <c r="AI34" s="4">
        <f t="shared" si="1"/>
        <v>184000</v>
      </c>
    </row>
    <row r="35" spans="1:35" x14ac:dyDescent="0.25">
      <c r="A35" s="6">
        <f t="shared" si="0"/>
        <v>55000</v>
      </c>
      <c r="B35" s="3">
        <v>28</v>
      </c>
      <c r="C35" s="9" t="s">
        <v>75</v>
      </c>
      <c r="D35" s="4">
        <f>'Tháng 1'!D35+'Tháng 2'!D35+'Tháng 3'!D35+'Tháng 4'!D35+'Tháng 5'!D35+'tháng 6'!D35</f>
        <v>0</v>
      </c>
      <c r="E35" s="4">
        <f>'Tháng 1'!E35+'Tháng 2'!E35+'Tháng 3'!E35+'Tháng 4'!E35+'Tháng 5'!E35+'tháng 6'!E35</f>
        <v>0</v>
      </c>
      <c r="F35" s="4">
        <f>'Tháng 1'!F35+'Tháng 2'!F35+'Tháng 3'!F35+'Tháng 4'!F35+'Tháng 5'!F35+'tháng 6'!F35</f>
        <v>0</v>
      </c>
      <c r="G35" s="4">
        <f>'Tháng 1'!G35+'Tháng 2'!G35+'Tháng 3'!G35+'Tháng 4'!G35+'Tháng 5'!G35+'tháng 6'!G35</f>
        <v>0</v>
      </c>
      <c r="H35" s="4">
        <f>'Tháng 1'!H35+'Tháng 2'!H35+'Tháng 3'!H35+'Tháng 4'!H35+'Tháng 5'!H35+'tháng 6'!H35</f>
        <v>0</v>
      </c>
      <c r="I35" s="4">
        <f>'Tháng 1'!I35+'Tháng 2'!I35+'Tháng 3'!I35+'Tháng 4'!I35+'Tháng 5'!I35+'tháng 6'!I35</f>
        <v>0</v>
      </c>
      <c r="J35" s="4">
        <f>'Tháng 1'!J35+'Tháng 2'!J35+'Tháng 3'!J35+'Tháng 4'!J35+'Tháng 5'!J35+'tháng 6'!J35</f>
        <v>0</v>
      </c>
      <c r="K35" s="4">
        <f>'Tháng 1'!K35+'Tháng 2'!K35+'Tháng 3'!K35+'Tháng 4'!K35+'Tháng 5'!K35+'tháng 6'!K35</f>
        <v>0</v>
      </c>
      <c r="L35" s="4">
        <f>'Tháng 1'!L35+'Tháng 2'!L35+'Tháng 3'!L35+'Tháng 4'!L35+'Tháng 5'!L35+'tháng 6'!L35</f>
        <v>0</v>
      </c>
      <c r="M35" s="4">
        <f>'Tháng 1'!M35+'Tháng 2'!M35+'Tháng 3'!M35+'Tháng 4'!M35+'Tháng 5'!M35+'tháng 6'!M35</f>
        <v>0</v>
      </c>
      <c r="N35" s="4">
        <f>'Tháng 1'!N35+'Tháng 2'!N35+'Tháng 3'!N35+'Tháng 4'!N35+'Tháng 5'!N35+'tháng 6'!N35</f>
        <v>0</v>
      </c>
      <c r="O35" s="4">
        <f>'Tháng 1'!O35+'Tháng 2'!O35+'Tháng 3'!O35+'Tháng 4'!O35+'Tháng 5'!O35+'tháng 6'!O35</f>
        <v>0</v>
      </c>
      <c r="P35" s="4">
        <f>'Tháng 1'!P35+'Tháng 2'!P35+'Tháng 3'!P35+'Tháng 4'!P35+'Tháng 5'!P35+'tháng 6'!P35</f>
        <v>0</v>
      </c>
      <c r="Q35" s="4">
        <f>'Tháng 1'!Q35+'Tháng 2'!Q35+'Tháng 3'!Q35+'Tháng 4'!Q35+'Tháng 5'!Q35+'tháng 6'!Q35</f>
        <v>0</v>
      </c>
      <c r="R35" s="4">
        <f>'Tháng 1'!S35+'Tháng 2'!R35+'Tháng 3'!R35+'Tháng 4'!R35+'Tháng 5'!R35+'tháng 6'!R35</f>
        <v>0</v>
      </c>
      <c r="S35" s="4">
        <f>'Tháng 1'!S35+'Tháng 2'!S35+'Tháng 3'!S35+'Tháng 4'!S35+'Tháng 5'!S35+'tháng 6'!S35</f>
        <v>0</v>
      </c>
      <c r="T35" s="4">
        <f>'Tháng 1'!U35+'Tháng 2'!T35+'Tháng 3'!T35+'Tháng 4'!T35+'Tháng 5'!T35+'tháng 6'!T35</f>
        <v>0</v>
      </c>
      <c r="U35" s="4">
        <f>'Tháng 1'!U35+'Tháng 2'!U35+'Tháng 3'!U35+'Tháng 4'!U35+'Tháng 5'!U35+'tháng 6'!U35</f>
        <v>0</v>
      </c>
      <c r="V35" s="4">
        <f>'Tháng 1'!V35+'Tháng 2'!V35+'Tháng 3'!V35+'Tháng 4'!V35+'Tháng 5'!V35+'tháng 6'!V35</f>
        <v>0</v>
      </c>
      <c r="W35" s="4">
        <f>'Tháng 1'!W35+'Tháng 2'!W35+'Tháng 3'!W35+'Tháng 4'!W35+'Tháng 5'!W35+'tháng 6'!W35</f>
        <v>0</v>
      </c>
      <c r="X35" s="4">
        <f>'Tháng 1'!X35+'Tháng 2'!X35+'Tháng 3'!X35+'Tháng 4'!X35+'Tháng 5'!X35+'tháng 6'!X35</f>
        <v>0</v>
      </c>
      <c r="Y35" s="4">
        <f>'Tháng 1'!Y35+'Tháng 2'!Y35+'Tháng 3'!Y35+'Tháng 4'!Y35+'Tháng 5'!Y35+'tháng 6'!Y35</f>
        <v>0</v>
      </c>
      <c r="Z35" s="4">
        <f>'Tháng 1'!Z35+'Tháng 2'!Z35+'Tháng 3'!Z35+'Tháng 4'!Z35+'Tháng 5'!Z35+'tháng 6'!Z35</f>
        <v>55000</v>
      </c>
      <c r="AA35" s="4">
        <f>'Tháng 1'!AA35+'Tháng 2'!AA35+'Tháng 3'!AA35+'Tháng 4'!AA35+'Tháng 5'!AA35+'tháng 6'!AA35</f>
        <v>0</v>
      </c>
      <c r="AB35" s="4">
        <f>'Tháng 1'!AB35+'Tháng 2'!AB35+'Tháng 3'!AB35+'Tháng 4'!AB35+'Tháng 5'!AB35+'tháng 6'!AB35</f>
        <v>0</v>
      </c>
      <c r="AC35" s="4">
        <f>'Tháng 1'!AC35+'Tháng 2'!AC35+'Tháng 3'!AC35+'Tháng 4'!AC35+'Tháng 5'!AC35+'tháng 6'!AC35</f>
        <v>0</v>
      </c>
      <c r="AD35" s="4">
        <f>'Tháng 1'!AD35+'Tháng 2'!AD35+'Tháng 3'!AD35+'Tháng 4'!AD35+'Tháng 5'!AD35+'tháng 6'!AD35</f>
        <v>0</v>
      </c>
      <c r="AE35" s="4">
        <f>'Tháng 1'!AE35+'Tháng 2'!AE35+'Tháng 3'!AE35+'Tháng 4'!AE35+'Tháng 5'!AE35+'tháng 6'!AE35</f>
        <v>0</v>
      </c>
      <c r="AF35" s="4">
        <f>'Tháng 1'!AF35+'Tháng 2'!AF35+'Tháng 3'!AF35+'Tháng 4'!AF35+'Tháng 5'!AF35+'tháng 6'!AF35</f>
        <v>0</v>
      </c>
      <c r="AG35" s="4">
        <f>'Tháng 1'!AG35+'Tháng 2'!AG35+'Tháng 3'!AG35+'Tháng 4'!AG35+'Tháng 5'!AG35+'tháng 6'!AG35</f>
        <v>0</v>
      </c>
      <c r="AH35" s="4">
        <f>'Tháng 1'!AH35+'Tháng 2'!AH35+'Tháng 3'!AH35+'Tháng 4'!AH35+'Tháng 5'!AH35+'tháng 6'!AH35</f>
        <v>0</v>
      </c>
      <c r="AI35" s="4">
        <f t="shared" si="1"/>
        <v>55000</v>
      </c>
    </row>
    <row r="36" spans="1:35" x14ac:dyDescent="0.25">
      <c r="A36" s="6">
        <f t="shared" si="0"/>
        <v>472000</v>
      </c>
      <c r="B36" s="3"/>
      <c r="C36" s="9" t="s">
        <v>111</v>
      </c>
      <c r="D36" s="4">
        <f>'Tháng 1'!D36+'Tháng 2'!D36+'Tháng 3'!D36+'Tháng 4'!D36+'Tháng 5'!D36+'tháng 6'!D36</f>
        <v>0</v>
      </c>
      <c r="E36" s="4">
        <f>'Tháng 1'!E36+'Tháng 2'!E36+'Tháng 3'!E36+'Tháng 4'!E36+'Tháng 5'!E36+'tháng 6'!E36</f>
        <v>25000</v>
      </c>
      <c r="F36" s="4">
        <f>'Tháng 1'!F36+'Tháng 2'!F36+'Tháng 3'!F36+'Tháng 4'!F36+'Tháng 5'!F36+'tháng 6'!F36</f>
        <v>0</v>
      </c>
      <c r="G36" s="4">
        <f>'Tháng 1'!G36+'Tháng 2'!G36+'Tháng 3'!G36+'Tháng 4'!G36+'Tháng 5'!G36+'tháng 6'!G36</f>
        <v>0</v>
      </c>
      <c r="H36" s="4">
        <f>'Tháng 1'!H36+'Tháng 2'!H36+'Tháng 3'!H36+'Tháng 4'!H36+'Tháng 5'!H36+'tháng 6'!H36</f>
        <v>13000</v>
      </c>
      <c r="I36" s="4">
        <f>'Tháng 1'!I36+'Tháng 2'!I36+'Tháng 3'!I36+'Tháng 4'!I36+'Tháng 5'!I36+'tháng 6'!I36</f>
        <v>0</v>
      </c>
      <c r="J36" s="4">
        <f>'Tháng 1'!J36+'Tháng 2'!J36+'Tháng 3'!J36+'Tháng 4'!J36+'Tháng 5'!J36+'tháng 6'!J36</f>
        <v>0</v>
      </c>
      <c r="K36" s="4">
        <f>'Tháng 1'!K36+'Tháng 2'!K36+'Tháng 3'!K36+'Tháng 4'!K36+'Tháng 5'!K36+'tháng 6'!K36</f>
        <v>43000</v>
      </c>
      <c r="L36" s="4">
        <f>'Tháng 1'!L36+'Tháng 2'!L36+'Tháng 3'!L36+'Tháng 4'!L36+'Tháng 5'!L36+'tháng 6'!L36</f>
        <v>37000</v>
      </c>
      <c r="M36" s="4">
        <f>'Tháng 1'!M36+'Tháng 2'!M36+'Tháng 3'!M36+'Tháng 4'!M36+'Tháng 5'!M36+'tháng 6'!M36</f>
        <v>0</v>
      </c>
      <c r="N36" s="4">
        <f>'Tháng 1'!N36+'Tháng 2'!N36+'Tháng 3'!N36+'Tháng 4'!N36+'Tháng 5'!N36+'tháng 6'!N36</f>
        <v>0</v>
      </c>
      <c r="O36" s="4">
        <f>'Tháng 1'!O36+'Tháng 2'!O36+'Tháng 3'!O36+'Tháng 4'!O36+'Tháng 5'!O36+'tháng 6'!O36</f>
        <v>5000</v>
      </c>
      <c r="P36" s="4">
        <f>'Tháng 1'!P36+'Tháng 2'!P36+'Tháng 3'!P36+'Tháng 4'!P36+'Tháng 5'!P36+'tháng 6'!P36</f>
        <v>40000</v>
      </c>
      <c r="Q36" s="4">
        <f>'Tháng 1'!R36+'Tháng 2'!Q36+'Tháng 3'!Q36+'Tháng 4'!Q36+'Tháng 5'!Q36+'tháng 6'!Q36</f>
        <v>18000</v>
      </c>
      <c r="R36" s="4">
        <f>'Tháng 1'!S36+'Tháng 2'!R36+'Tháng 3'!R36+'Tháng 4'!R36+'Tháng 5'!R36+'tháng 6'!R36</f>
        <v>0</v>
      </c>
      <c r="S36" s="4">
        <f>'Tháng 1'!S36+'Tháng 2'!S36+'Tháng 3'!S36+'Tháng 4'!S36+'Tháng 5'!S36+'tháng 6'!S36</f>
        <v>12000</v>
      </c>
      <c r="T36" s="4">
        <f>'Tháng 1'!U36+'Tháng 2'!T36+'Tháng 3'!T36+'Tháng 4'!T36+'Tháng 5'!T36+'tháng 6'!T36</f>
        <v>16000</v>
      </c>
      <c r="U36" s="4">
        <f>'Tháng 1'!U36+'Tháng 2'!U36+'Tháng 3'!U36+'Tháng 4'!U36+'Tháng 5'!U36+'tháng 6'!U36</f>
        <v>0</v>
      </c>
      <c r="V36" s="4">
        <f>'Tháng 1'!V36+'Tháng 2'!V36+'Tháng 3'!V36+'Tháng 4'!V36+'Tháng 5'!V36+'tháng 6'!V36</f>
        <v>32000</v>
      </c>
      <c r="W36" s="4">
        <f>'Tháng 1'!W36+'Tháng 2'!W36+'Tháng 3'!W36+'Tháng 4'!W36+'Tháng 5'!W36+'tháng 6'!W36</f>
        <v>0</v>
      </c>
      <c r="X36" s="4">
        <f>'Tháng 1'!X36+'Tháng 2'!X36+'Tháng 3'!X36+'Tháng 4'!X36+'Tháng 5'!X36+'tháng 6'!X36</f>
        <v>0</v>
      </c>
      <c r="Y36" s="4">
        <f>'Tháng 1'!Y36+'Tháng 2'!Y36+'Tháng 3'!Y36+'Tháng 4'!Y36+'Tháng 5'!Y36+'tháng 6'!Y36</f>
        <v>13000</v>
      </c>
      <c r="Z36" s="4">
        <f>'Tháng 1'!Z36+'Tháng 2'!Z36+'Tháng 3'!Z36+'Tháng 4'!Z36+'Tháng 5'!Z36+'tháng 6'!Z36</f>
        <v>0</v>
      </c>
      <c r="AA36" s="4">
        <f>'Tháng 1'!AA36+'Tháng 2'!AA36+'Tháng 3'!AA36+'Tháng 4'!AA36+'Tháng 5'!AA36+'tháng 6'!AA36</f>
        <v>0</v>
      </c>
      <c r="AB36" s="4">
        <f>'Tháng 1'!AB36+'Tháng 2'!AB36+'Tháng 3'!AB36+'Tháng 4'!AB36+'Tháng 5'!AB36+'tháng 6'!AB36</f>
        <v>40000</v>
      </c>
      <c r="AC36" s="4">
        <f>'Tháng 1'!AC36+'Tháng 2'!AC36+'Tháng 3'!AC36+'Tháng 4'!AC36+'Tháng 5'!AC36+'tháng 6'!AC36</f>
        <v>0</v>
      </c>
      <c r="AD36" s="4">
        <f>'Tháng 1'!AD36+'Tháng 2'!AD36+'Tháng 3'!AD36+'Tháng 4'!AD36+'Tháng 5'!AD36+'tháng 6'!AD36</f>
        <v>0</v>
      </c>
      <c r="AE36" s="4">
        <f>'Tháng 1'!AE36+'Tháng 2'!AE36+'Tháng 3'!AE36+'Tháng 4'!AE36+'Tháng 5'!AE36+'tháng 6'!AE36</f>
        <v>0</v>
      </c>
      <c r="AF36" s="4">
        <f>'Tháng 1'!AF36+'Tháng 2'!AF36+'Tháng 3'!AF36+'Tháng 4'!AF36+'Tháng 5'!AF36+'tháng 6'!AF36</f>
        <v>0</v>
      </c>
      <c r="AG36" s="4">
        <f>'Tháng 1'!AG36+'Tháng 2'!AG36+'Tháng 3'!AG36+'Tháng 4'!AG36+'Tháng 5'!AG36+'tháng 6'!AG36</f>
        <v>35000</v>
      </c>
      <c r="AH36" s="4">
        <f>'Tháng 1'!AH36+'Tháng 2'!AH36+'Tháng 3'!AH36+'Tháng 4'!AH36+'Tháng 5'!AH36+'tháng 6'!AH36</f>
        <v>143000</v>
      </c>
      <c r="AI36" s="4">
        <f t="shared" si="1"/>
        <v>472000</v>
      </c>
    </row>
    <row r="37" spans="1:35" x14ac:dyDescent="0.25">
      <c r="A37" s="6">
        <f t="shared" si="0"/>
        <v>260000</v>
      </c>
      <c r="B37" s="3">
        <v>29</v>
      </c>
      <c r="C37" s="3" t="s">
        <v>48</v>
      </c>
      <c r="D37" s="4">
        <f>'Tháng 1'!D37+'Tháng 2'!D37+'Tháng 3'!D37+'Tháng 4'!D37+'Tháng 5'!D37+'tháng 6'!D37</f>
        <v>0</v>
      </c>
      <c r="E37" s="4">
        <f>'Tháng 1'!E37+'Tháng 2'!E37+'Tháng 3'!E37+'Tháng 4'!E37+'Tháng 5'!E37+'tháng 6'!E37</f>
        <v>0</v>
      </c>
      <c r="F37" s="4">
        <f>'Tháng 1'!F37+'Tháng 2'!F37+'Tháng 3'!F37+'Tháng 4'!F37+'Tháng 5'!F37+'tháng 6'!F37</f>
        <v>0</v>
      </c>
      <c r="G37" s="4">
        <f>'Tháng 1'!G37+'Tháng 2'!G37+'Tháng 3'!G37+'Tháng 4'!G37+'Tháng 5'!G37+'tháng 6'!G37</f>
        <v>0</v>
      </c>
      <c r="H37" s="4">
        <f>'Tháng 1'!H37+'Tháng 2'!H37+'Tháng 3'!H37+'Tháng 4'!H37+'Tháng 5'!H37+'tháng 6'!H37</f>
        <v>0</v>
      </c>
      <c r="I37" s="4">
        <f>'Tháng 1'!I37+'Tháng 2'!I37+'Tháng 3'!I37+'Tháng 4'!I37+'Tháng 5'!I37+'tháng 6'!I37</f>
        <v>0</v>
      </c>
      <c r="J37" s="4">
        <f>'Tháng 1'!J37+'Tháng 2'!J37+'Tháng 3'!J37+'Tháng 4'!J37+'Tháng 5'!J37+'tháng 6'!J37</f>
        <v>0</v>
      </c>
      <c r="K37" s="4">
        <f>'Tháng 1'!K37+'Tháng 2'!K37+'Tháng 3'!K37+'Tháng 4'!K37+'Tháng 5'!K37+'tháng 6'!K37</f>
        <v>0</v>
      </c>
      <c r="L37" s="4">
        <f>'Tháng 1'!L37+'Tháng 2'!L37+'Tháng 3'!L37+'Tháng 4'!L37+'Tháng 5'!L37+'tháng 6'!L37</f>
        <v>0</v>
      </c>
      <c r="M37" s="4">
        <f>'Tháng 1'!M37+'Tháng 2'!M37+'Tháng 3'!M37+'Tháng 4'!M37+'Tháng 5'!M37+'tháng 6'!M37</f>
        <v>0</v>
      </c>
      <c r="N37" s="4">
        <f>'Tháng 1'!N37+'Tháng 2'!N37+'Tháng 3'!N37+'Tháng 4'!N37+'Tháng 5'!N37+'tháng 6'!N37</f>
        <v>0</v>
      </c>
      <c r="O37" s="4">
        <f>'Tháng 1'!O37+'Tháng 2'!O37+'Tháng 3'!O37+'Tháng 4'!O37+'Tháng 5'!O37+'tháng 6'!O37</f>
        <v>0</v>
      </c>
      <c r="P37" s="4">
        <f>'Tháng 1'!P37+'Tháng 2'!P37+'Tháng 3'!P37+'Tháng 4'!P37+'Tháng 5'!P37+'tháng 6'!P37</f>
        <v>0</v>
      </c>
      <c r="Q37" s="4">
        <f>'Tháng 1'!Q37+'Tháng 2'!Q37+'Tháng 3'!Q37+'Tháng 4'!Q37+'Tháng 5'!Q37+'tháng 6'!Q37</f>
        <v>0</v>
      </c>
      <c r="R37" s="4">
        <f>'Tháng 1'!S37+'Tháng 2'!R37+'Tháng 3'!R37+'Tháng 4'!R37+'Tháng 5'!R37+'tháng 6'!R37</f>
        <v>0</v>
      </c>
      <c r="S37" s="4">
        <f>'Tháng 1'!S37+'Tháng 2'!S37+'Tháng 3'!S37+'Tháng 4'!S37+'Tháng 5'!S37+'tháng 6'!S37</f>
        <v>0</v>
      </c>
      <c r="T37" s="4">
        <f>'Tháng 1'!U37+'Tháng 2'!T37+'Tháng 3'!T37+'Tháng 4'!T37+'Tháng 5'!T37+'tháng 6'!T37</f>
        <v>0</v>
      </c>
      <c r="U37" s="4">
        <f>'Tháng 1'!U37+'Tháng 2'!U37+'Tháng 3'!U37+'Tháng 4'!U37+'Tháng 5'!U37+'tháng 6'!U37</f>
        <v>0</v>
      </c>
      <c r="V37" s="4">
        <f>'Tháng 1'!V37+'Tháng 2'!V37+'Tháng 3'!V37+'Tháng 4'!V37+'Tháng 5'!V37+'tháng 6'!V37</f>
        <v>0</v>
      </c>
      <c r="W37" s="4">
        <f>'Tháng 1'!W37+'Tháng 2'!W37+'Tháng 3'!W37+'Tháng 4'!W37+'Tháng 5'!W37+'tháng 6'!W37</f>
        <v>0</v>
      </c>
      <c r="X37" s="4">
        <f>'Tháng 1'!X37+'Tháng 2'!X37+'Tháng 3'!X37+'Tháng 4'!X37+'Tháng 5'!X37+'tháng 6'!X37</f>
        <v>0</v>
      </c>
      <c r="Y37" s="4">
        <f>'Tháng 1'!Y37+'Tháng 2'!Y37+'Tháng 3'!Y37+'Tháng 4'!Y37+'Tháng 5'!Y37+'tháng 6'!Y37</f>
        <v>0</v>
      </c>
      <c r="Z37" s="4">
        <f>'Tháng 1'!Z37+'Tháng 2'!Z37+'Tháng 3'!Z37+'Tháng 4'!Z37+'Tháng 5'!Z37+'tháng 6'!Z37</f>
        <v>0</v>
      </c>
      <c r="AA37" s="4">
        <f>'Tháng 1'!AA37+'Tháng 2'!AA37+'Tháng 3'!AA37+'Tháng 4'!AA37+'Tháng 5'!AA37+'tháng 6'!AA37</f>
        <v>260000</v>
      </c>
      <c r="AB37" s="4">
        <f>'Tháng 1'!AB37+'Tháng 2'!AB37+'Tháng 3'!AB37+'Tháng 4'!AB37+'Tháng 5'!AB37+'tháng 6'!AB37</f>
        <v>0</v>
      </c>
      <c r="AC37" s="4">
        <f>'Tháng 1'!AC37+'Tháng 2'!AC37+'Tháng 3'!AC37+'Tháng 4'!AC37+'Tháng 5'!AC37+'tháng 6'!AC37</f>
        <v>0</v>
      </c>
      <c r="AD37" s="4">
        <f>'Tháng 1'!AD37+'Tháng 2'!AD37+'Tháng 3'!AD37+'Tháng 4'!AD37+'Tháng 5'!AD37+'tháng 6'!AD37</f>
        <v>0</v>
      </c>
      <c r="AE37" s="4">
        <f>'Tháng 1'!AE37+'Tháng 2'!AE37+'Tháng 3'!AE37+'Tháng 4'!AE37+'Tháng 5'!AE37+'tháng 6'!AE37</f>
        <v>0</v>
      </c>
      <c r="AF37" s="4">
        <f>'Tháng 1'!AF37+'Tháng 2'!AF37+'Tháng 3'!AF37+'Tháng 4'!AF37+'Tháng 5'!AF37+'tháng 6'!AF37</f>
        <v>0</v>
      </c>
      <c r="AG37" s="4">
        <f>'Tháng 1'!AG37+'Tháng 2'!AG37+'Tháng 3'!AG37+'Tháng 4'!AG37+'Tháng 5'!AG37+'tháng 6'!AG37</f>
        <v>0</v>
      </c>
      <c r="AH37" s="4">
        <f>'Tháng 1'!AH37+'Tháng 2'!AH37+'Tháng 3'!AH37+'Tháng 4'!AH37+'Tháng 5'!AH37+'tháng 6'!AH37</f>
        <v>0</v>
      </c>
      <c r="AI37" s="4">
        <f t="shared" si="1"/>
        <v>260000</v>
      </c>
    </row>
    <row r="38" spans="1:35" x14ac:dyDescent="0.25">
      <c r="A38" s="6">
        <f t="shared" si="0"/>
        <v>0</v>
      </c>
      <c r="B38" s="3">
        <v>30</v>
      </c>
      <c r="C38" s="3" t="s">
        <v>49</v>
      </c>
      <c r="D38" s="4">
        <f>'Tháng 1'!D38+'Tháng 2'!D38+'Tháng 3'!D38+'Tháng 4'!D38+'Tháng 5'!D38+'tháng 6'!D38</f>
        <v>0</v>
      </c>
      <c r="E38" s="4">
        <f>'Tháng 1'!E38+'Tháng 2'!E38+'Tháng 3'!E38+'Tháng 4'!E38+'Tháng 5'!E38+'tháng 6'!E38</f>
        <v>0</v>
      </c>
      <c r="F38" s="4">
        <f>'Tháng 1'!F38+'Tháng 2'!F38+'Tháng 3'!F38+'Tháng 4'!F38+'Tháng 5'!F38+'tháng 6'!F38</f>
        <v>0</v>
      </c>
      <c r="G38" s="4">
        <f>'Tháng 1'!G38+'Tháng 2'!G38+'Tháng 3'!G38+'Tháng 4'!G38+'Tháng 5'!G38+'tháng 6'!G38</f>
        <v>0</v>
      </c>
      <c r="H38" s="4">
        <f>'Tháng 1'!H38+'Tháng 2'!H38+'Tháng 3'!H38+'Tháng 4'!H38+'Tháng 5'!H38+'tháng 6'!H38</f>
        <v>0</v>
      </c>
      <c r="I38" s="4">
        <f>'Tháng 1'!I38+'Tháng 2'!I38+'Tháng 3'!I38+'Tháng 4'!I38+'Tháng 5'!I38+'tháng 6'!I38</f>
        <v>0</v>
      </c>
      <c r="J38" s="4">
        <f>'Tháng 1'!J38+'Tháng 2'!J38+'Tháng 3'!J38+'Tháng 4'!J38+'Tháng 5'!J38+'tháng 6'!J38</f>
        <v>0</v>
      </c>
      <c r="K38" s="4">
        <f>'Tháng 1'!K38+'Tháng 2'!K38+'Tháng 3'!K38+'Tháng 4'!K38+'Tháng 5'!K38+'tháng 6'!K38</f>
        <v>0</v>
      </c>
      <c r="L38" s="4">
        <f>'Tháng 1'!L38+'Tháng 2'!L38+'Tháng 3'!L38+'Tháng 4'!L38+'Tháng 5'!L38+'tháng 6'!L38</f>
        <v>0</v>
      </c>
      <c r="M38" s="4">
        <f>'Tháng 1'!M38+'Tháng 2'!M38+'Tháng 3'!M38+'Tháng 4'!M38+'Tháng 5'!M38+'tháng 6'!M38</f>
        <v>0</v>
      </c>
      <c r="N38" s="4">
        <f>'Tháng 1'!N38+'Tháng 2'!N38+'Tháng 3'!N38+'Tháng 4'!N38+'Tháng 5'!N38+'tháng 6'!N38</f>
        <v>0</v>
      </c>
      <c r="O38" s="4">
        <f>'Tháng 1'!O38+'Tháng 2'!O38+'Tháng 3'!O38+'Tháng 4'!O38+'Tháng 5'!O38+'tháng 6'!O38</f>
        <v>0</v>
      </c>
      <c r="P38" s="4">
        <f>'Tháng 1'!P38+'Tháng 2'!P38+'Tháng 3'!P38+'Tháng 4'!P38+'Tháng 5'!P38+'tháng 6'!P38</f>
        <v>0</v>
      </c>
      <c r="Q38" s="4">
        <f>'Tháng 1'!Q38+'Tháng 2'!Q38+'Tháng 3'!Q38+'Tháng 4'!Q38+'Tháng 5'!Q38+'tháng 6'!Q38</f>
        <v>0</v>
      </c>
      <c r="R38" s="4">
        <f>'Tháng 1'!S38+'Tháng 2'!R38+'Tháng 3'!R38+'Tháng 4'!R38+'Tháng 5'!R38+'tháng 6'!R38</f>
        <v>0</v>
      </c>
      <c r="S38" s="4">
        <f>'Tháng 1'!S38+'Tháng 2'!S38+'Tháng 3'!S38+'Tháng 4'!S38+'Tháng 5'!S38+'tháng 6'!S38</f>
        <v>0</v>
      </c>
      <c r="T38" s="4">
        <f>'Tháng 1'!U38+'Tháng 2'!T38+'Tháng 3'!T38+'Tháng 4'!T38+'Tháng 5'!T38+'tháng 6'!T38</f>
        <v>0</v>
      </c>
      <c r="U38" s="4">
        <f>'Tháng 1'!U38+'Tháng 2'!U38+'Tháng 3'!U38+'Tháng 4'!U38+'Tháng 5'!U38+'tháng 6'!U38</f>
        <v>0</v>
      </c>
      <c r="V38" s="4">
        <f>'Tháng 1'!V38+'Tháng 2'!V38+'Tháng 3'!V38+'Tháng 4'!V38+'Tháng 5'!V38+'tháng 6'!V38</f>
        <v>0</v>
      </c>
      <c r="W38" s="4">
        <f>'Tháng 1'!W38+'Tháng 2'!W38+'Tháng 3'!W38+'Tháng 4'!W38+'Tháng 5'!W38+'tháng 6'!W38</f>
        <v>0</v>
      </c>
      <c r="X38" s="4">
        <f>'Tháng 1'!X38+'Tháng 2'!X38+'Tháng 3'!X38+'Tháng 4'!X38+'Tháng 5'!X38+'tháng 6'!X38</f>
        <v>0</v>
      </c>
      <c r="Y38" s="4">
        <f>'Tháng 1'!Y38+'Tháng 2'!Y38+'Tháng 3'!Y38+'Tháng 4'!Y38+'Tháng 5'!Y38+'tháng 6'!Y38</f>
        <v>0</v>
      </c>
      <c r="Z38" s="4">
        <f>'Tháng 1'!Z38+'Tháng 2'!Z38+'Tháng 3'!Z38+'Tháng 4'!Z38+'Tháng 5'!Z38+'tháng 6'!Z38</f>
        <v>0</v>
      </c>
      <c r="AA38" s="4">
        <f>'Tháng 1'!AA38+'Tháng 2'!AA38+'Tháng 3'!AA38+'Tháng 4'!AA38+'Tháng 5'!AA38+'tháng 6'!AA38</f>
        <v>0</v>
      </c>
      <c r="AB38" s="4">
        <f>'Tháng 1'!AB38+'Tháng 2'!AB38+'Tháng 3'!AB38+'Tháng 4'!AB38+'Tháng 5'!AB38+'tháng 6'!AB38</f>
        <v>0</v>
      </c>
      <c r="AC38" s="4">
        <f>'Tháng 1'!AC38+'Tháng 2'!AC38+'Tháng 3'!AC38+'Tháng 4'!AC38+'Tháng 5'!AC38+'tháng 6'!AC38</f>
        <v>0</v>
      </c>
      <c r="AD38" s="4">
        <f>'Tháng 1'!AD38+'Tháng 2'!AD38+'Tháng 3'!AD38+'Tháng 4'!AD38+'Tháng 5'!AD38+'tháng 6'!AD38</f>
        <v>0</v>
      </c>
      <c r="AE38" s="4">
        <f>'Tháng 1'!AE38+'Tháng 2'!AE38+'Tháng 3'!AE38+'Tháng 4'!AE38+'Tháng 5'!AE38+'tháng 6'!AE38</f>
        <v>0</v>
      </c>
      <c r="AF38" s="4">
        <f>'Tháng 1'!AF38+'Tháng 2'!AF38+'Tháng 3'!AF38+'Tháng 4'!AF38+'Tháng 5'!AF38+'tháng 6'!AF38</f>
        <v>0</v>
      </c>
      <c r="AG38" s="4">
        <f>'Tháng 1'!AG38+'Tháng 2'!AG38+'Tháng 3'!AG38+'Tháng 4'!AG38+'Tháng 5'!AG38+'tháng 6'!AG38</f>
        <v>0</v>
      </c>
      <c r="AH38" s="4">
        <f>'Tháng 1'!AH38+'Tháng 2'!AH38+'Tháng 3'!AH38+'Tháng 4'!AH38+'Tháng 5'!AH38+'tháng 6'!AH38</f>
        <v>0</v>
      </c>
      <c r="AI38" s="4">
        <f t="shared" si="1"/>
        <v>0</v>
      </c>
    </row>
    <row r="39" spans="1:35" x14ac:dyDescent="0.25">
      <c r="A39" s="6">
        <f t="shared" si="0"/>
        <v>799000</v>
      </c>
      <c r="B39" s="3">
        <v>31</v>
      </c>
      <c r="C39" s="3" t="s">
        <v>42</v>
      </c>
      <c r="D39" s="4">
        <f>'Tháng 1'!D39+'Tháng 2'!D39+'Tháng 3'!D39+'Tháng 4'!D39+'Tháng 5'!D39+'tháng 6'!D39</f>
        <v>0</v>
      </c>
      <c r="E39" s="4">
        <f>'Tháng 1'!E39+'Tháng 2'!E39+'Tháng 3'!E39+'Tháng 4'!E39+'Tháng 5'!E39+'tháng 6'!E39</f>
        <v>95000</v>
      </c>
      <c r="F39" s="4">
        <f>'Tháng 1'!F39+'Tháng 2'!F39+'Tháng 3'!F39+'Tháng 4'!F39+'Tháng 5'!F39+'tháng 6'!F39</f>
        <v>0</v>
      </c>
      <c r="G39" s="4">
        <f>'Tháng 1'!G39+'Tháng 2'!G39+'Tháng 3'!G39+'Tháng 4'!G39+'Tháng 5'!G39+'tháng 6'!G39</f>
        <v>90000</v>
      </c>
      <c r="H39" s="4">
        <f>'Tháng 1'!H39+'Tháng 2'!H39+'Tháng 3'!H39+'Tháng 4'!H39+'Tháng 5'!H39+'tháng 6'!H39</f>
        <v>0</v>
      </c>
      <c r="I39" s="4">
        <f>'Tháng 1'!I39+'Tháng 2'!I39+'Tháng 3'!I39+'Tháng 4'!I39+'Tháng 5'!I39+'tháng 6'!I39</f>
        <v>0</v>
      </c>
      <c r="J39" s="4">
        <f>'Tháng 1'!J39+'Tháng 2'!J39+'Tháng 3'!J39+'Tháng 4'!J39+'Tháng 5'!J39+'tháng 6'!J39</f>
        <v>0</v>
      </c>
      <c r="K39" s="4">
        <f>'Tháng 1'!K39+'Tháng 2'!K39+'Tháng 3'!K39+'Tháng 4'!K39+'Tháng 5'!K39+'tháng 6'!K39</f>
        <v>0</v>
      </c>
      <c r="L39" s="4">
        <f>'Tháng 1'!L39+'Tháng 2'!L39+'Tháng 3'!L39+'Tháng 4'!L39+'Tháng 5'!L39+'tháng 6'!L39</f>
        <v>45000</v>
      </c>
      <c r="M39" s="4">
        <f>'Tháng 1'!M39+'Tháng 2'!M39+'Tháng 3'!M39+'Tháng 4'!M39+'Tháng 5'!M39+'tháng 6'!M39</f>
        <v>30000</v>
      </c>
      <c r="N39" s="4">
        <f>'Tháng 1'!N39+'Tháng 2'!N39+'Tháng 3'!N39+'Tháng 4'!N39+'Tháng 5'!N39+'tháng 6'!N39</f>
        <v>0</v>
      </c>
      <c r="O39" s="4">
        <f>'Tháng 1'!O39+'Tháng 2'!O39+'Tháng 3'!O39+'Tháng 4'!O39+'Tháng 5'!O39+'tháng 6'!O39</f>
        <v>0</v>
      </c>
      <c r="P39" s="4">
        <f>'Tháng 1'!P39+'Tháng 2'!P39+'Tháng 3'!P39+'Tháng 4'!P39+'Tháng 5'!P39+'tháng 6'!P39</f>
        <v>0</v>
      </c>
      <c r="Q39" s="4">
        <f>'Tháng 1'!R39+'Tháng 2'!Q39+'Tháng 3'!Q39+'Tháng 4'!Q39+'Tháng 5'!Q39+'tháng 6'!Q39</f>
        <v>75000</v>
      </c>
      <c r="R39" s="4">
        <f>'Tháng 1'!S39+'Tháng 2'!R39+'Tháng 3'!R39+'Tháng 4'!R39+'Tháng 5'!R39+'tháng 6'!R39</f>
        <v>0</v>
      </c>
      <c r="S39" s="4">
        <f>'Tháng 1'!S39+'Tháng 2'!S39+'Tháng 3'!S39+'Tháng 4'!S39+'Tháng 5'!S39+'tháng 6'!S39</f>
        <v>40000</v>
      </c>
      <c r="T39" s="4">
        <f>'Tháng 1'!U39+'Tháng 2'!T39+'Tháng 3'!T39+'Tháng 4'!T39+'Tháng 5'!T39+'tháng 6'!T39</f>
        <v>84000</v>
      </c>
      <c r="U39" s="4">
        <f>'Tháng 1'!U39+'Tháng 2'!U39+'Tháng 3'!U39+'Tháng 4'!U39+'Tháng 5'!U39+'tháng 6'!U39</f>
        <v>65000</v>
      </c>
      <c r="V39" s="4">
        <f>'Tháng 1'!V39+'Tháng 2'!V39+'Tháng 3'!V39+'Tháng 4'!V39+'Tháng 5'!V39+'tháng 6'!V39</f>
        <v>0</v>
      </c>
      <c r="W39" s="4">
        <f>'Tháng 1'!W39+'Tháng 2'!W39+'Tháng 3'!W39+'Tháng 4'!W39+'Tháng 5'!W39+'tháng 6'!W39</f>
        <v>0</v>
      </c>
      <c r="X39" s="4">
        <f>'Tháng 1'!X39+'Tháng 2'!X39+'Tháng 3'!X39+'Tháng 4'!X39+'Tháng 5'!X39+'tháng 6'!X39</f>
        <v>0</v>
      </c>
      <c r="Y39" s="4">
        <f>'Tháng 1'!Y39+'Tháng 2'!Y39+'Tháng 3'!Y39+'Tháng 4'!Y39+'Tháng 5'!Y39+'tháng 6'!Y39</f>
        <v>0</v>
      </c>
      <c r="Z39" s="4">
        <f>'Tháng 1'!Z39+'Tháng 2'!Z39+'Tháng 3'!Z39+'Tháng 4'!Z39+'Tháng 5'!Z39+'tháng 6'!Z39</f>
        <v>0</v>
      </c>
      <c r="AA39" s="4">
        <f>'Tháng 1'!AA39+'Tháng 2'!AA39+'Tháng 3'!AA39+'Tháng 4'!AA39+'Tháng 5'!AA39+'tháng 6'!AA39</f>
        <v>0</v>
      </c>
      <c r="AB39" s="4">
        <f>'Tháng 1'!AB39+'Tháng 2'!AB39+'Tháng 3'!AB39+'Tháng 4'!AB39+'Tháng 5'!AB39+'tháng 6'!AB39</f>
        <v>60000</v>
      </c>
      <c r="AC39" s="4">
        <f>'Tháng 1'!AC39+'Tháng 2'!AC39+'Tháng 3'!AC39+'Tháng 4'!AC39+'Tháng 5'!AC39+'tháng 6'!AC39</f>
        <v>0</v>
      </c>
      <c r="AD39" s="4">
        <f>'Tháng 1'!AD39+'Tháng 2'!AD39+'Tháng 3'!AD39+'Tháng 4'!AD39+'Tháng 5'!AD39+'tháng 6'!AD39</f>
        <v>0</v>
      </c>
      <c r="AE39" s="4">
        <f>'Tháng 1'!AE39+'Tháng 2'!AE39+'Tháng 3'!AE39+'Tháng 4'!AE39+'Tháng 5'!AE39+'tháng 6'!AE39</f>
        <v>75000</v>
      </c>
      <c r="AF39" s="4">
        <f>'Tháng 1'!AF39+'Tháng 2'!AF39+'Tháng 3'!AF39+'Tháng 4'!AF39+'Tháng 5'!AF39+'tháng 6'!AF39</f>
        <v>0</v>
      </c>
      <c r="AG39" s="4">
        <f>'Tháng 1'!AG39+'Tháng 2'!AG39+'Tháng 3'!AG39+'Tháng 4'!AG39+'Tháng 5'!AG39+'tháng 6'!AG39</f>
        <v>80000</v>
      </c>
      <c r="AH39" s="4">
        <f>'Tháng 1'!AH39+'Tháng 2'!AH39+'Tháng 3'!AH39+'Tháng 4'!AH39+'Tháng 5'!AH39+'tháng 6'!AH39</f>
        <v>60000</v>
      </c>
      <c r="AI39" s="4">
        <f t="shared" si="1"/>
        <v>799000</v>
      </c>
    </row>
    <row r="40" spans="1:35" x14ac:dyDescent="0.25">
      <c r="A40" s="6">
        <f t="shared" si="0"/>
        <v>170000</v>
      </c>
      <c r="B40" s="3">
        <v>32</v>
      </c>
      <c r="C40" s="3" t="s">
        <v>43</v>
      </c>
      <c r="D40" s="4">
        <f>'Tháng 1'!D40+'Tháng 2'!D40+'Tháng 3'!D40+'Tháng 4'!D40+'Tháng 5'!D40+'tháng 6'!D40</f>
        <v>0</v>
      </c>
      <c r="E40" s="4">
        <f>'Tháng 1'!E40+'Tháng 2'!E40+'Tháng 3'!E40+'Tháng 4'!E40+'Tháng 5'!E40+'tháng 6'!E40</f>
        <v>0</v>
      </c>
      <c r="F40" s="4">
        <f>'Tháng 1'!F40+'Tháng 2'!F40+'Tháng 3'!F40+'Tháng 4'!F40+'Tháng 5'!F40+'tháng 6'!F40</f>
        <v>0</v>
      </c>
      <c r="G40" s="4">
        <f>'Tháng 1'!G40+'Tháng 2'!G40+'Tháng 3'!G40+'Tháng 4'!G40+'Tháng 5'!G40+'tháng 6'!G40</f>
        <v>15000</v>
      </c>
      <c r="H40" s="4">
        <f>'Tháng 1'!H40+'Tháng 2'!H40+'Tháng 3'!H40+'Tháng 4'!H40+'Tháng 5'!H40+'tháng 6'!H40</f>
        <v>0</v>
      </c>
      <c r="I40" s="4">
        <f>'Tháng 1'!I40+'Tháng 2'!I40+'Tháng 3'!I40+'Tháng 4'!I40+'Tháng 5'!I40+'tháng 6'!I40</f>
        <v>15000</v>
      </c>
      <c r="J40" s="4">
        <f>'Tháng 1'!J40+'Tháng 2'!J40+'Tháng 3'!J40+'Tháng 4'!J40+'Tháng 5'!J40+'tháng 6'!J40</f>
        <v>0</v>
      </c>
      <c r="K40" s="4">
        <f>'Tháng 1'!K40+'Tháng 2'!K40+'Tháng 3'!K40+'Tháng 4'!K40+'Tháng 5'!K40+'tháng 6'!K40</f>
        <v>0</v>
      </c>
      <c r="L40" s="4">
        <f>'Tháng 1'!L40+'Tháng 2'!L40+'Tháng 3'!L40+'Tháng 4'!L40+'Tháng 5'!L40+'tháng 6'!L40</f>
        <v>0</v>
      </c>
      <c r="M40" s="4">
        <f>'Tháng 1'!M40+'Tháng 2'!M40+'Tháng 3'!M40+'Tháng 4'!M40+'Tháng 5'!M40+'tháng 6'!M40</f>
        <v>0</v>
      </c>
      <c r="N40" s="4">
        <f>'Tháng 1'!N40+'Tháng 2'!N40+'Tháng 3'!N40+'Tháng 4'!N40+'Tháng 5'!N40+'tháng 6'!N40</f>
        <v>0</v>
      </c>
      <c r="O40" s="4">
        <f>'Tháng 1'!O40+'Tháng 2'!O40+'Tháng 3'!O40+'Tháng 4'!O40+'Tháng 5'!O40+'tháng 6'!O40</f>
        <v>0</v>
      </c>
      <c r="P40" s="4">
        <f>'Tháng 1'!P40+'Tháng 2'!P40+'Tháng 3'!P40+'Tháng 4'!P40+'Tháng 5'!P40+'tháng 6'!P40</f>
        <v>15000</v>
      </c>
      <c r="Q40" s="4">
        <f>'Tháng 1'!Q40+'Tháng 2'!Q40+'Tháng 3'!Q40+'Tháng 4'!Q40+'Tháng 5'!Q40+'tháng 6'!Q40</f>
        <v>0</v>
      </c>
      <c r="R40" s="4">
        <f>'Tháng 1'!S40+'Tháng 2'!R40+'Tháng 3'!R40+'Tháng 4'!R40+'Tháng 5'!R40+'tháng 6'!R40</f>
        <v>0</v>
      </c>
      <c r="S40" s="4">
        <f>'Tháng 1'!S40+'Tháng 2'!S40+'Tháng 3'!S40+'Tháng 4'!S40+'Tháng 5'!S40+'tháng 6'!S40</f>
        <v>15000</v>
      </c>
      <c r="T40" s="4">
        <f>'Tháng 1'!U40+'Tháng 2'!T40+'Tháng 3'!T40+'Tháng 4'!T40+'Tháng 5'!T40+'tháng 6'!T40</f>
        <v>0</v>
      </c>
      <c r="U40" s="4">
        <f>'Tháng 1'!U40+'Tháng 2'!U40+'Tháng 3'!U40+'Tháng 4'!U40+'Tháng 5'!U40+'tháng 6'!U40</f>
        <v>20000</v>
      </c>
      <c r="V40" s="4">
        <f>'Tháng 1'!V40+'Tháng 2'!V40+'Tháng 3'!V40+'Tháng 4'!V40+'Tháng 5'!V40+'tháng 6'!V40</f>
        <v>0</v>
      </c>
      <c r="W40" s="4">
        <f>'Tháng 1'!W40+'Tháng 2'!W40+'Tháng 3'!W40+'Tháng 4'!W40+'Tháng 5'!W40+'tháng 6'!W40</f>
        <v>0</v>
      </c>
      <c r="X40" s="4">
        <f>'Tháng 1'!X40+'Tháng 2'!X40+'Tháng 3'!X40+'Tháng 4'!X40+'Tháng 5'!X40+'tháng 6'!X40</f>
        <v>40000</v>
      </c>
      <c r="Y40" s="4">
        <f>'Tháng 1'!Y40+'Tháng 2'!Y40+'Tháng 3'!Y40+'Tháng 4'!Y40+'Tháng 5'!Y40+'tháng 6'!Y40</f>
        <v>0</v>
      </c>
      <c r="Z40" s="4">
        <f>'Tháng 1'!Z40+'Tháng 2'!Z40+'Tháng 3'!Z40+'Tháng 4'!Z40+'Tháng 5'!Z40+'tháng 6'!Z40</f>
        <v>0</v>
      </c>
      <c r="AA40" s="4">
        <f>'Tháng 1'!AA40+'Tháng 2'!AA40+'Tháng 3'!AA40+'Tháng 4'!AA40+'Tháng 5'!AA40+'tháng 6'!AA40</f>
        <v>0</v>
      </c>
      <c r="AB40" s="4">
        <f>'Tháng 1'!AB40+'Tháng 2'!AB40+'Tháng 3'!AB40+'Tháng 4'!AB40+'Tháng 5'!AB40+'tháng 6'!AB40</f>
        <v>15000</v>
      </c>
      <c r="AC40" s="4">
        <f>'Tháng 1'!AC40+'Tháng 2'!AC40+'Tháng 3'!AC40+'Tháng 4'!AC40+'Tháng 5'!AC40+'tháng 6'!AC40</f>
        <v>0</v>
      </c>
      <c r="AD40" s="4">
        <f>'Tháng 1'!AD40+'Tháng 2'!AD40+'Tháng 3'!AD40+'Tháng 4'!AD40+'Tháng 5'!AD40+'tháng 6'!AD40</f>
        <v>0</v>
      </c>
      <c r="AE40" s="4">
        <f>'Tháng 1'!AE40+'Tháng 2'!AE40+'Tháng 3'!AE40+'Tháng 4'!AE40+'Tháng 5'!AE40+'tháng 6'!AE40</f>
        <v>20000</v>
      </c>
      <c r="AF40" s="4">
        <f>'Tháng 1'!AF40+'Tháng 2'!AF40+'Tháng 3'!AF40+'Tháng 4'!AF40+'Tháng 5'!AF40+'tháng 6'!AF40</f>
        <v>0</v>
      </c>
      <c r="AG40" s="4">
        <f>'Tháng 1'!AG40+'Tháng 2'!AG40+'Tháng 3'!AG40+'Tháng 4'!AG40+'Tháng 5'!AG40+'tháng 6'!AG40</f>
        <v>15000</v>
      </c>
      <c r="AH40" s="4">
        <f>'Tháng 1'!AH40+'Tháng 2'!AH40+'Tháng 3'!AH40+'Tháng 4'!AH40+'Tháng 5'!AH40+'tháng 6'!AH40</f>
        <v>0</v>
      </c>
      <c r="AI40" s="4">
        <f t="shared" si="1"/>
        <v>170000</v>
      </c>
    </row>
    <row r="41" spans="1:35" x14ac:dyDescent="0.25">
      <c r="A41" s="6">
        <f t="shared" si="0"/>
        <v>455000</v>
      </c>
      <c r="B41" s="3">
        <v>33</v>
      </c>
      <c r="C41" s="3" t="s">
        <v>51</v>
      </c>
      <c r="D41" s="4">
        <f>'Tháng 1'!D41+'Tháng 2'!D41+'Tháng 3'!D41+'Tháng 4'!D41+'Tháng 5'!D41+'tháng 6'!D41</f>
        <v>0</v>
      </c>
      <c r="E41" s="4">
        <f>'Tháng 1'!E41+'Tháng 2'!E41+'Tháng 3'!E41+'Tháng 4'!E41+'Tháng 5'!E41+'tháng 6'!E41</f>
        <v>0</v>
      </c>
      <c r="F41" s="4">
        <f>'Tháng 1'!F41+'Tháng 2'!F41+'Tháng 3'!F41+'Tháng 4'!F41+'Tháng 5'!F41+'tháng 6'!F41</f>
        <v>25000</v>
      </c>
      <c r="G41" s="4">
        <f>'Tháng 1'!G41+'Tháng 2'!G41+'Tháng 3'!G41+'Tháng 4'!G41+'Tháng 5'!G41+'tháng 6'!G41</f>
        <v>0</v>
      </c>
      <c r="H41" s="4">
        <f>'Tháng 1'!H41+'Tháng 2'!H41+'Tháng 3'!H41+'Tháng 4'!H41+'Tháng 5'!H41+'tháng 6'!H41</f>
        <v>0</v>
      </c>
      <c r="I41" s="4">
        <f>'Tháng 1'!I41+'Tháng 2'!I41+'Tháng 3'!I41+'Tháng 4'!I41+'Tháng 5'!I41+'tháng 6'!I41</f>
        <v>50000</v>
      </c>
      <c r="J41" s="4">
        <f>'Tháng 1'!J41+'Tháng 2'!J41+'Tháng 3'!J41+'Tháng 4'!J41+'Tháng 5'!J41+'tháng 6'!J41</f>
        <v>0</v>
      </c>
      <c r="K41" s="4">
        <f>'Tháng 1'!K41+'Tháng 2'!K41+'Tháng 3'!K41+'Tháng 4'!K41+'Tháng 5'!K41+'tháng 6'!K41</f>
        <v>0</v>
      </c>
      <c r="L41" s="4">
        <f>'Tháng 1'!L41+'Tháng 2'!L41+'Tháng 3'!L41+'Tháng 4'!L41+'Tháng 5'!L41+'tháng 6'!L41</f>
        <v>45000</v>
      </c>
      <c r="M41" s="4">
        <f>'Tháng 1'!M41+'Tháng 2'!M41+'Tháng 3'!M41+'Tháng 4'!M41+'Tháng 5'!M41+'tháng 6'!M41</f>
        <v>0</v>
      </c>
      <c r="N41" s="4">
        <f>'Tháng 1'!N41+'Tháng 2'!N41+'Tháng 3'!N41+'Tháng 4'!N41+'Tháng 5'!N41+'tháng 6'!N41</f>
        <v>25000</v>
      </c>
      <c r="O41" s="4">
        <f>'Tháng 1'!O41+'Tháng 2'!O41+'Tháng 3'!O41+'Tháng 4'!O41+'Tháng 5'!O41+'tháng 6'!O41</f>
        <v>0</v>
      </c>
      <c r="P41" s="4">
        <f>'Tháng 1'!P41+'Tháng 2'!P41+'Tháng 3'!P41+'Tháng 4'!P41+'Tháng 5'!P41+'tháng 6'!P41</f>
        <v>85000</v>
      </c>
      <c r="Q41" s="4">
        <f>'Tháng 1'!Q41+'Tháng 2'!Q41+'Tháng 3'!Q41+'Tháng 4'!Q41+'Tháng 5'!Q41+'tháng 6'!Q41</f>
        <v>25000</v>
      </c>
      <c r="R41" s="4">
        <f>'Tháng 1'!S41+'Tháng 2'!R41+'Tháng 3'!R41+'Tháng 4'!R41+'Tháng 5'!R41+'tháng 6'!R41</f>
        <v>25000</v>
      </c>
      <c r="S41" s="4">
        <f>'Tháng 1'!S41+'Tháng 2'!S41+'Tháng 3'!S41+'Tháng 4'!S41+'Tháng 5'!S41+'tháng 6'!S41</f>
        <v>0</v>
      </c>
      <c r="T41" s="4">
        <f>'Tháng 1'!U41+'Tháng 2'!T41+'Tháng 3'!T41+'Tháng 4'!T41+'Tháng 5'!T41+'tháng 6'!T41</f>
        <v>0</v>
      </c>
      <c r="U41" s="4">
        <f>'Tháng 1'!U41+'Tháng 2'!U41+'Tháng 3'!U41+'Tháng 4'!U41+'Tháng 5'!U41+'tháng 6'!U41</f>
        <v>25000</v>
      </c>
      <c r="V41" s="4">
        <f>'Tháng 1'!V41+'Tháng 2'!V41+'Tháng 3'!V41+'Tháng 4'!V41+'Tháng 5'!V41+'tháng 6'!V41</f>
        <v>0</v>
      </c>
      <c r="W41" s="4">
        <f>'Tháng 1'!W41+'Tháng 2'!W41+'Tháng 3'!W41+'Tháng 4'!W41+'Tháng 5'!W41+'tháng 6'!W41</f>
        <v>0</v>
      </c>
      <c r="X41" s="4">
        <f>'Tháng 1'!X41+'Tháng 2'!X41+'Tháng 3'!X41+'Tháng 4'!X41+'Tháng 5'!X41+'tháng 6'!X41</f>
        <v>50000</v>
      </c>
      <c r="Y41" s="4">
        <f>'Tháng 1'!Y41+'Tháng 2'!Y41+'Tháng 3'!Y41+'Tháng 4'!Y41+'Tháng 5'!Y41+'tháng 6'!Y41</f>
        <v>0</v>
      </c>
      <c r="Z41" s="4">
        <f>'Tháng 1'!Z41+'Tháng 2'!Z41+'Tháng 3'!Z41+'Tháng 4'!Z41+'Tháng 5'!Z41+'tháng 6'!Z41</f>
        <v>0</v>
      </c>
      <c r="AA41" s="4">
        <f>'Tháng 1'!AA41+'Tháng 2'!AA41+'Tháng 3'!AA41+'Tháng 4'!AA41+'Tháng 5'!AA41+'tháng 6'!AA41</f>
        <v>45000</v>
      </c>
      <c r="AB41" s="4">
        <f>'Tháng 1'!AB41+'Tháng 2'!AB41+'Tháng 3'!AB41+'Tháng 4'!AB41+'Tháng 5'!AB41+'tháng 6'!AB41</f>
        <v>25000</v>
      </c>
      <c r="AC41" s="4">
        <f>'Tháng 1'!AC41+'Tháng 2'!AC41+'Tháng 3'!AC41+'Tháng 4'!AC41+'Tháng 5'!AC41+'tháng 6'!AC41</f>
        <v>0</v>
      </c>
      <c r="AD41" s="4">
        <f>'Tháng 1'!AD41+'Tháng 2'!AD41+'Tháng 3'!AD41+'Tháng 4'!AD41+'Tháng 5'!AD41+'tháng 6'!AD41</f>
        <v>0</v>
      </c>
      <c r="AE41" s="4">
        <f>'Tháng 1'!AE41+'Tháng 2'!AE41+'Tháng 3'!AE41+'Tháng 4'!AE41+'Tháng 5'!AE41+'tháng 6'!AE41</f>
        <v>0</v>
      </c>
      <c r="AF41" s="4">
        <f>'Tháng 1'!AF41+'Tháng 2'!AF41+'Tháng 3'!AF41+'Tháng 4'!AF41+'Tháng 5'!AF41+'tháng 6'!AF41</f>
        <v>0</v>
      </c>
      <c r="AG41" s="4">
        <f>'Tháng 1'!AG41+'Tháng 2'!AG41+'Tháng 3'!AG41+'Tháng 4'!AG41+'Tháng 5'!AG41+'tháng 6'!AG41</f>
        <v>30000</v>
      </c>
      <c r="AH41" s="4">
        <f>'Tháng 1'!AH41+'Tháng 2'!AH41+'Tháng 3'!AH41+'Tháng 4'!AH41+'Tháng 5'!AH41+'tháng 6'!AH41</f>
        <v>0</v>
      </c>
      <c r="AI41" s="4">
        <f t="shared" si="1"/>
        <v>455000</v>
      </c>
    </row>
    <row r="42" spans="1:35" x14ac:dyDescent="0.25">
      <c r="A42" s="6">
        <f t="shared" si="0"/>
        <v>920000</v>
      </c>
      <c r="B42" s="3">
        <v>34</v>
      </c>
      <c r="C42" s="9" t="s">
        <v>58</v>
      </c>
      <c r="D42" s="4">
        <f>'Tháng 1'!D42+'Tháng 2'!D42+'Tháng 3'!D42+'Tháng 4'!D42+'Tháng 5'!D42+'tháng 6'!D42</f>
        <v>0</v>
      </c>
      <c r="E42" s="4">
        <f>'Tháng 1'!E42+'Tháng 2'!E42+'Tháng 3'!E42+'Tháng 4'!E42+'Tháng 5'!E42+'tháng 6'!E42</f>
        <v>150000</v>
      </c>
      <c r="F42" s="4">
        <f>'Tháng 1'!F42+'Tháng 2'!F42+'Tháng 3'!F42+'Tháng 4'!F42+'Tháng 5'!F42+'tháng 6'!F42</f>
        <v>0</v>
      </c>
      <c r="G42" s="4">
        <f>'Tháng 1'!G42+'Tháng 2'!G42+'Tháng 3'!G42+'Tháng 4'!G42+'Tháng 5'!G42+'tháng 6'!G42</f>
        <v>0</v>
      </c>
      <c r="H42" s="4">
        <f>'Tháng 1'!H42+'Tháng 2'!H42+'Tháng 3'!H42+'Tháng 4'!H42+'Tháng 5'!H42+'tháng 6'!H42</f>
        <v>200000</v>
      </c>
      <c r="I42" s="4">
        <f>'Tháng 1'!I42+'Tháng 2'!I42+'Tháng 3'!I42+'Tháng 4'!I42+'Tháng 5'!I42+'tháng 6'!I42</f>
        <v>60000</v>
      </c>
      <c r="J42" s="4">
        <f>'Tháng 1'!J42+'Tháng 2'!J42+'Tháng 3'!J42+'Tháng 4'!J42+'Tháng 5'!J42+'tháng 6'!J42</f>
        <v>0</v>
      </c>
      <c r="K42" s="4">
        <f>'Tháng 1'!K42+'Tháng 2'!K42+'Tháng 3'!K42+'Tháng 4'!K42+'Tháng 5'!K42+'tháng 6'!K42</f>
        <v>0</v>
      </c>
      <c r="L42" s="4">
        <f>'Tháng 1'!L42+'Tháng 2'!L42+'Tháng 3'!L42+'Tháng 4'!L42+'Tháng 5'!L42+'tháng 6'!L42</f>
        <v>120000</v>
      </c>
      <c r="M42" s="4">
        <f>'Tháng 1'!M42+'Tháng 2'!M42+'Tháng 3'!M42+'Tháng 4'!M42+'Tháng 5'!M42+'tháng 6'!M42</f>
        <v>0</v>
      </c>
      <c r="N42" s="4">
        <f>'Tháng 1'!N42+'Tháng 2'!N42+'Tháng 3'!N42+'Tháng 4'!N42+'Tháng 5'!N42+'tháng 6'!N42</f>
        <v>0</v>
      </c>
      <c r="O42" s="4">
        <f>'Tháng 1'!O42+'Tháng 2'!O42+'Tháng 3'!O42+'Tháng 4'!O42+'Tháng 5'!O42+'tháng 6'!O42</f>
        <v>0</v>
      </c>
      <c r="P42" s="4">
        <f>'Tháng 1'!P42+'Tháng 2'!P42+'Tháng 3'!P42+'Tháng 4'!P42+'Tháng 5'!P42+'tháng 6'!P42</f>
        <v>100000</v>
      </c>
      <c r="Q42" s="4">
        <f>'Tháng 1'!Q42+'Tháng 2'!Q42+'Tháng 3'!Q42+'Tháng 4'!Q42+'Tháng 5'!Q42+'tháng 6'!Q42</f>
        <v>0</v>
      </c>
      <c r="R42" s="4">
        <f>'Tháng 1'!S42+'Tháng 2'!R42+'Tháng 3'!R42+'Tháng 4'!R42+'Tháng 5'!R42+'tháng 6'!R42</f>
        <v>0</v>
      </c>
      <c r="S42" s="4">
        <f>'Tháng 1'!S42+'Tháng 2'!S42+'Tháng 3'!S42+'Tháng 4'!S42+'Tháng 5'!S42+'tháng 6'!S42</f>
        <v>0</v>
      </c>
      <c r="T42" s="4">
        <f>'Tháng 1'!U42+'Tháng 2'!T42+'Tháng 3'!T42+'Tháng 4'!T42+'Tháng 5'!T42+'tháng 6'!T42</f>
        <v>0</v>
      </c>
      <c r="U42" s="4">
        <f>'Tháng 1'!U42+'Tháng 2'!U42+'Tháng 3'!U42+'Tháng 4'!U42+'Tháng 5'!U42+'tháng 6'!U42</f>
        <v>0</v>
      </c>
      <c r="V42" s="4">
        <f>'Tháng 1'!V42+'Tháng 2'!V42+'Tháng 3'!V42+'Tháng 4'!V42+'Tháng 5'!V42+'tháng 6'!V42</f>
        <v>0</v>
      </c>
      <c r="W42" s="4">
        <f>'Tháng 1'!W42+'Tháng 2'!W42+'Tháng 3'!W42+'Tháng 4'!W42+'Tháng 5'!W42+'tháng 6'!W42</f>
        <v>0</v>
      </c>
      <c r="X42" s="4">
        <f>'Tháng 1'!X42+'Tháng 2'!X42+'Tháng 3'!X42+'Tháng 4'!X42+'Tháng 5'!X42+'tháng 6'!X42</f>
        <v>110000</v>
      </c>
      <c r="Y42" s="4">
        <f>'Tháng 1'!Y42+'Tháng 2'!Y42+'Tháng 3'!Y42+'Tháng 4'!Y42+'Tháng 5'!Y42+'tháng 6'!Y42</f>
        <v>0</v>
      </c>
      <c r="Z42" s="4">
        <f>'Tháng 1'!Z42+'Tháng 2'!Z42+'Tháng 3'!Z42+'Tháng 4'!Z42+'Tháng 5'!Z42+'tháng 6'!Z42</f>
        <v>0</v>
      </c>
      <c r="AA42" s="4">
        <f>'Tháng 1'!AA42+'Tháng 2'!AA42+'Tháng 3'!AA42+'Tháng 4'!AA42+'Tháng 5'!AA42+'tháng 6'!AA42</f>
        <v>0</v>
      </c>
      <c r="AB42" s="4">
        <f>'Tháng 1'!AB42+'Tháng 2'!AB42+'Tháng 3'!AB42+'Tháng 4'!AB42+'Tháng 5'!AB42+'tháng 6'!AB42</f>
        <v>0</v>
      </c>
      <c r="AC42" s="4">
        <f>'Tháng 1'!AC42+'Tháng 2'!AC42+'Tháng 3'!AC42+'Tháng 4'!AC42+'Tháng 5'!AC42+'tháng 6'!AC42</f>
        <v>0</v>
      </c>
      <c r="AD42" s="4">
        <f>'Tháng 1'!AD42+'Tháng 2'!AD42+'Tháng 3'!AD42+'Tháng 4'!AD42+'Tháng 5'!AD42+'tháng 6'!AD42</f>
        <v>60000</v>
      </c>
      <c r="AE42" s="4">
        <f>'Tháng 1'!AE42+'Tháng 2'!AE42+'Tháng 3'!AE42+'Tháng 4'!AE42+'Tháng 5'!AE42+'tháng 6'!AE42</f>
        <v>0</v>
      </c>
      <c r="AF42" s="4">
        <f>'Tháng 1'!AF42+'Tháng 2'!AF42+'Tháng 3'!AF42+'Tháng 4'!AF42+'Tháng 5'!AF42+'tháng 6'!AF42</f>
        <v>0</v>
      </c>
      <c r="AG42" s="4">
        <f>'Tháng 1'!AG42+'Tháng 2'!AG42+'Tháng 3'!AG42+'Tháng 4'!AG42+'Tháng 5'!AG42+'tháng 6'!AG42</f>
        <v>0</v>
      </c>
      <c r="AH42" s="4">
        <f>'Tháng 1'!AH42+'Tháng 2'!AH42+'Tháng 3'!AH42+'Tháng 4'!AH42+'Tháng 5'!AH42+'tháng 6'!AH42</f>
        <v>120000</v>
      </c>
      <c r="AI42" s="4">
        <f t="shared" si="1"/>
        <v>920000</v>
      </c>
    </row>
    <row r="43" spans="1:35" x14ac:dyDescent="0.25">
      <c r="A43" s="6">
        <f t="shared" si="0"/>
        <v>0</v>
      </c>
      <c r="B43" s="3">
        <v>35</v>
      </c>
      <c r="C43" s="9" t="s">
        <v>59</v>
      </c>
      <c r="D43" s="4">
        <f>'Tháng 1'!D43+'Tháng 2'!D43+'Tháng 3'!D43+'Tháng 4'!D43+'Tháng 5'!D43+'tháng 6'!D43</f>
        <v>0</v>
      </c>
      <c r="E43" s="4">
        <f>'Tháng 1'!E43+'Tháng 2'!E43+'Tháng 3'!E43+'Tháng 4'!E43+'Tháng 5'!E43+'tháng 6'!E43</f>
        <v>0</v>
      </c>
      <c r="F43" s="4">
        <f>'Tháng 1'!F43+'Tháng 2'!F43+'Tháng 3'!F43+'Tháng 4'!F43+'Tháng 5'!F43+'tháng 6'!F43</f>
        <v>0</v>
      </c>
      <c r="G43" s="4">
        <f>'Tháng 1'!G43+'Tháng 2'!G43+'Tháng 3'!G43+'Tháng 4'!G43+'Tháng 5'!G43+'tháng 6'!G43</f>
        <v>0</v>
      </c>
      <c r="H43" s="4">
        <f>'Tháng 1'!H43+'Tháng 2'!H43+'Tháng 3'!H43+'Tháng 4'!H43+'Tháng 5'!H43+'tháng 6'!H43</f>
        <v>0</v>
      </c>
      <c r="I43" s="4">
        <f>'Tháng 1'!I43+'Tháng 2'!I43+'Tháng 3'!I43+'Tháng 4'!I43+'Tháng 5'!I43+'tháng 6'!I43</f>
        <v>0</v>
      </c>
      <c r="J43" s="4">
        <f>'Tháng 1'!J43+'Tháng 2'!J43+'Tháng 3'!J43+'Tháng 4'!J43+'Tháng 5'!J43+'tháng 6'!J43</f>
        <v>0</v>
      </c>
      <c r="K43" s="4">
        <f>'Tháng 1'!K43+'Tháng 2'!K43+'Tháng 3'!K43+'Tháng 4'!K43+'Tháng 5'!K43+'tháng 6'!K43</f>
        <v>0</v>
      </c>
      <c r="L43" s="4">
        <f>'Tháng 1'!L43+'Tháng 2'!L43+'Tháng 3'!L43+'Tháng 4'!L43+'Tháng 5'!L43+'tháng 6'!L43</f>
        <v>0</v>
      </c>
      <c r="M43" s="4">
        <f>'Tháng 1'!M43+'Tháng 2'!M43+'Tháng 3'!M43+'Tháng 4'!M43+'Tháng 5'!M43+'tháng 6'!M43</f>
        <v>0</v>
      </c>
      <c r="N43" s="4">
        <f>'Tháng 1'!N43+'Tháng 2'!N43+'Tháng 3'!N43+'Tháng 4'!N43+'Tháng 5'!N43+'tháng 6'!N43</f>
        <v>0</v>
      </c>
      <c r="O43" s="4">
        <f>'Tháng 1'!O43+'Tháng 2'!O43+'Tháng 3'!O43+'Tháng 4'!O43+'Tháng 5'!O43+'tháng 6'!O43</f>
        <v>0</v>
      </c>
      <c r="P43" s="4">
        <f>'Tháng 1'!P43+'Tháng 2'!P43+'Tháng 3'!P43+'Tháng 4'!P43+'Tháng 5'!P43+'tháng 6'!P43</f>
        <v>0</v>
      </c>
      <c r="Q43" s="4">
        <f>'Tháng 1'!Q43+'Tháng 2'!Q43+'Tháng 3'!Q43+'Tháng 4'!Q43+'Tháng 5'!Q43+'tháng 6'!Q43</f>
        <v>0</v>
      </c>
      <c r="R43" s="4">
        <f>'Tháng 1'!S43+'Tháng 2'!R43+'Tháng 3'!R43+'Tháng 4'!R43+'Tháng 5'!R43+'tháng 6'!R43</f>
        <v>0</v>
      </c>
      <c r="S43" s="4">
        <f>'Tháng 1'!S43+'Tháng 2'!S43+'Tháng 3'!S43+'Tháng 4'!S43+'Tháng 5'!S43+'tháng 6'!S43</f>
        <v>0</v>
      </c>
      <c r="T43" s="4">
        <f>'Tháng 1'!U43+'Tháng 2'!T43+'Tháng 3'!T43+'Tháng 4'!T43+'Tháng 5'!T43+'tháng 6'!T43</f>
        <v>0</v>
      </c>
      <c r="U43" s="4">
        <f>'Tháng 1'!U43+'Tháng 2'!U43+'Tháng 3'!U43+'Tháng 4'!U43+'Tháng 5'!U43+'tháng 6'!U43</f>
        <v>0</v>
      </c>
      <c r="V43" s="4">
        <f>'Tháng 1'!V43+'Tháng 2'!V43+'Tháng 3'!V43+'Tháng 4'!V43+'Tháng 5'!V43+'tháng 6'!V43</f>
        <v>0</v>
      </c>
      <c r="W43" s="4">
        <f>'Tháng 1'!W43+'Tháng 2'!W43+'Tháng 3'!W43+'Tháng 4'!W43+'Tháng 5'!W43+'tháng 6'!W43</f>
        <v>0</v>
      </c>
      <c r="X43" s="4">
        <f>'Tháng 1'!X43+'Tháng 2'!X43+'Tháng 3'!X43+'Tháng 4'!X43+'Tháng 5'!X43+'tháng 6'!X43</f>
        <v>0</v>
      </c>
      <c r="Y43" s="4">
        <f>'Tháng 1'!Y43+'Tháng 2'!Y43+'Tháng 3'!Y43+'Tháng 4'!Y43+'Tháng 5'!Y43+'tháng 6'!Y43</f>
        <v>0</v>
      </c>
      <c r="Z43" s="4">
        <f>'Tháng 1'!Z43+'Tháng 2'!Z43+'Tháng 3'!Z43+'Tháng 4'!Z43+'Tháng 5'!Z43+'tháng 6'!Z43</f>
        <v>0</v>
      </c>
      <c r="AA43" s="4">
        <f>'Tháng 1'!AA43+'Tháng 2'!AA43+'Tháng 3'!AA43+'Tháng 4'!AA43+'Tháng 5'!AA43+'tháng 6'!AA43</f>
        <v>0</v>
      </c>
      <c r="AB43" s="4">
        <f>'Tháng 1'!AB43+'Tháng 2'!AB43+'Tháng 3'!AB43+'Tháng 4'!AB43+'Tháng 5'!AB43+'tháng 6'!AB43</f>
        <v>0</v>
      </c>
      <c r="AC43" s="4">
        <f>'Tháng 1'!AC43+'Tháng 2'!AC43+'Tháng 3'!AC43+'Tháng 4'!AC43+'Tháng 5'!AC43+'tháng 6'!AC43</f>
        <v>0</v>
      </c>
      <c r="AD43" s="4">
        <f>'Tháng 1'!AD43+'Tháng 2'!AD43+'Tháng 3'!AD43+'Tháng 4'!AD43+'Tháng 5'!AD43+'tháng 6'!AD43</f>
        <v>0</v>
      </c>
      <c r="AE43" s="4">
        <f>'Tháng 1'!AE43+'Tháng 2'!AE43+'Tháng 3'!AE43+'Tháng 4'!AE43+'Tháng 5'!AE43+'tháng 6'!AE43</f>
        <v>0</v>
      </c>
      <c r="AF43" s="4">
        <f>'Tháng 1'!AF43+'Tháng 2'!AF43+'Tháng 3'!AF43+'Tháng 4'!AF43+'Tháng 5'!AF43+'tháng 6'!AF43</f>
        <v>0</v>
      </c>
      <c r="AG43" s="4">
        <f>'Tháng 1'!AG43+'Tháng 2'!AG43+'Tháng 3'!AG43+'Tháng 4'!AG43+'Tháng 5'!AG43+'tháng 6'!AG43</f>
        <v>0</v>
      </c>
      <c r="AH43" s="4">
        <f>'Tháng 1'!AH43+'Tháng 2'!AH43+'Tháng 3'!AH43+'Tháng 4'!AH43+'Tháng 5'!AH43+'tháng 6'!AH43</f>
        <v>0</v>
      </c>
      <c r="AI43" s="4">
        <f t="shared" si="1"/>
        <v>0</v>
      </c>
    </row>
    <row r="44" spans="1:35" x14ac:dyDescent="0.25">
      <c r="A44" s="6">
        <f t="shared" si="0"/>
        <v>627000</v>
      </c>
      <c r="B44" s="3">
        <v>36</v>
      </c>
      <c r="C44" s="8" t="s">
        <v>130</v>
      </c>
      <c r="D44" s="4">
        <f>'Tháng 1'!D44+'Tháng 2'!D44+'Tháng 3'!D44+'Tháng 4'!D44+'Tháng 5'!D44+'tháng 6'!D44</f>
        <v>0</v>
      </c>
      <c r="E44" s="4">
        <f>'Tháng 1'!E44+'Tháng 2'!E44+'Tháng 3'!E44+'Tháng 4'!E44+'Tháng 5'!E44+'tháng 6'!E44</f>
        <v>0</v>
      </c>
      <c r="F44" s="4">
        <f>'Tháng 1'!F44+'Tháng 2'!F44+'Tháng 3'!F44+'Tháng 4'!F44+'Tháng 5'!F44+'tháng 6'!F44</f>
        <v>0</v>
      </c>
      <c r="G44" s="4">
        <f>'Tháng 1'!G44+'Tháng 2'!G44+'Tháng 3'!G44+'Tháng 4'!G44+'Tháng 5'!G44+'tháng 6'!G44</f>
        <v>0</v>
      </c>
      <c r="H44" s="4">
        <f>'Tháng 1'!H44+'Tháng 2'!H44+'Tháng 3'!H44+'Tháng 4'!H44+'Tháng 5'!H44+'tháng 6'!H44</f>
        <v>85000</v>
      </c>
      <c r="I44" s="4">
        <f>'Tháng 1'!I44+'Tháng 2'!I44+'Tháng 3'!I44+'Tháng 4'!I44+'Tháng 5'!I44+'tháng 6'!I44</f>
        <v>0</v>
      </c>
      <c r="J44" s="4">
        <f>'Tháng 1'!J44+'Tháng 2'!J44+'Tháng 3'!J44+'Tháng 4'!J44+'Tháng 5'!J44+'tháng 6'!J44</f>
        <v>0</v>
      </c>
      <c r="K44" s="4">
        <f>'Tháng 1'!K44+'Tháng 2'!K44+'Tháng 3'!K44+'Tháng 4'!K44+'Tháng 5'!K44+'tháng 6'!K44</f>
        <v>0</v>
      </c>
      <c r="L44" s="4">
        <f>'Tháng 1'!L44+'Tháng 2'!L44+'Tháng 3'!L44+'Tháng 4'!L44+'Tháng 5'!L44+'tháng 6'!L44</f>
        <v>0</v>
      </c>
      <c r="M44" s="4">
        <f>'Tháng 1'!M44+'Tháng 2'!M44+'Tháng 3'!M44+'Tháng 4'!M44+'Tháng 5'!M44+'tháng 6'!M44</f>
        <v>0</v>
      </c>
      <c r="N44" s="4">
        <f>'Tháng 1'!N44+'Tháng 2'!N44+'Tháng 3'!N44+'Tháng 4'!N44+'Tháng 5'!N44+'tháng 6'!N44</f>
        <v>0</v>
      </c>
      <c r="O44" s="4">
        <f>'Tháng 1'!O44+'Tháng 2'!O44+'Tháng 3'!O44+'Tháng 4'!O44+'Tháng 5'!O44+'tháng 6'!O44</f>
        <v>0</v>
      </c>
      <c r="P44" s="4">
        <f>'Tháng 1'!P44+'Tháng 2'!P44+'Tháng 3'!P44+'Tháng 4'!P44+'Tháng 5'!P44+'tháng 6'!P44</f>
        <v>80000</v>
      </c>
      <c r="Q44" s="4">
        <f>'Tháng 1'!Q44+'Tháng 2'!Q44+'Tháng 3'!Q44+'Tháng 4'!Q44+'Tháng 5'!Q44+'tháng 6'!Q44</f>
        <v>0</v>
      </c>
      <c r="R44" s="4">
        <f>'Tháng 1'!S44+'Tháng 2'!R44+'Tháng 3'!R44+'Tháng 4'!R44+'Tháng 5'!R44+'tháng 6'!R44</f>
        <v>0</v>
      </c>
      <c r="S44" s="4">
        <f>'Tháng 1'!S44+'Tháng 2'!S44+'Tháng 3'!S44+'Tháng 4'!S44+'Tháng 5'!S44+'tháng 6'!S44</f>
        <v>0</v>
      </c>
      <c r="T44" s="4">
        <f>'Tháng 1'!U44+'Tháng 2'!T44+'Tháng 3'!T44+'Tháng 4'!T44+'Tháng 5'!T44+'tháng 6'!T44</f>
        <v>0</v>
      </c>
      <c r="U44" s="4">
        <f>'Tháng 1'!U44+'Tháng 2'!U44+'Tháng 3'!U44+'Tháng 4'!U44+'Tháng 5'!U44+'tháng 6'!U44</f>
        <v>0</v>
      </c>
      <c r="V44" s="4">
        <f>'Tháng 1'!V44+'Tháng 2'!V44+'Tháng 3'!V44+'Tháng 4'!V44+'Tháng 5'!V44+'tháng 6'!V44</f>
        <v>0</v>
      </c>
      <c r="W44" s="4">
        <f>'Tháng 1'!W44+'Tháng 2'!W44+'Tháng 3'!W44+'Tháng 4'!W44+'Tháng 5'!W44+'tháng 6'!W44</f>
        <v>0</v>
      </c>
      <c r="X44" s="4">
        <f>'Tháng 1'!X44+'Tháng 2'!X44+'Tháng 3'!X44+'Tháng 4'!X44+'Tháng 5'!X44+'tháng 6'!X44</f>
        <v>100000</v>
      </c>
      <c r="Y44" s="4">
        <f>'Tháng 1'!Y44+'Tháng 2'!Y44+'Tháng 3'!Y44+'Tháng 4'!Y44+'Tháng 5'!Y44+'tháng 6'!Y44</f>
        <v>0</v>
      </c>
      <c r="Z44" s="4">
        <f>'Tháng 1'!Z44+'Tháng 2'!Z44+'Tháng 3'!Z44+'Tháng 4'!Z44+'Tháng 5'!Z44+'tháng 6'!Z44</f>
        <v>0</v>
      </c>
      <c r="AA44" s="4">
        <f>'Tháng 1'!AA44+'Tháng 2'!AA44+'Tháng 3'!AA44+'Tháng 4'!AA44+'Tháng 5'!AA44+'tháng 6'!AA44</f>
        <v>0</v>
      </c>
      <c r="AB44" s="4">
        <f>'Tháng 1'!AB44+'Tháng 2'!AB44+'Tháng 3'!AB44+'Tháng 4'!AB44+'Tháng 5'!AB44+'tháng 6'!AB44</f>
        <v>0</v>
      </c>
      <c r="AC44" s="4">
        <f>'Tháng 1'!AC44+'Tháng 2'!AC44+'Tháng 3'!AC44+'Tháng 4'!AC44+'Tháng 5'!AC44+'tháng 6'!AC44</f>
        <v>0</v>
      </c>
      <c r="AD44" s="4">
        <f>'Tháng 1'!AD44+'Tháng 2'!AD44+'Tháng 3'!AD44+'Tháng 4'!AD44+'Tháng 5'!AD44+'tháng 6'!AD44</f>
        <v>0</v>
      </c>
      <c r="AE44" s="4">
        <f>'Tháng 1'!AE44+'Tháng 2'!AE44+'Tháng 3'!AE44+'Tháng 4'!AE44+'Tháng 5'!AE44+'tháng 6'!AE44</f>
        <v>0</v>
      </c>
      <c r="AF44" s="4">
        <f>'Tháng 1'!AF44+'Tháng 2'!AF44+'Tháng 3'!AF44+'Tháng 4'!AF44+'Tháng 5'!AF44+'tháng 6'!AF44</f>
        <v>120000</v>
      </c>
      <c r="AG44" s="4">
        <f>'Tháng 1'!AG44+'Tháng 2'!AG44+'Tháng 3'!AG44+'Tháng 4'!AG44+'Tháng 5'!AG44+'tháng 6'!AG44</f>
        <v>162000</v>
      </c>
      <c r="AH44" s="4">
        <f>'Tháng 1'!AH44+'Tháng 2'!AH44+'Tháng 3'!AH44+'Tháng 4'!AH44+'Tháng 5'!AH44+'tháng 6'!AH44</f>
        <v>80000</v>
      </c>
      <c r="AI44" s="4">
        <f t="shared" si="1"/>
        <v>627000</v>
      </c>
    </row>
    <row r="45" spans="1:35" x14ac:dyDescent="0.25">
      <c r="A45" s="6">
        <f t="shared" si="0"/>
        <v>198000</v>
      </c>
      <c r="B45" s="3">
        <v>37</v>
      </c>
      <c r="C45" s="3" t="s">
        <v>124</v>
      </c>
      <c r="D45" s="4">
        <f>'Tháng 1'!D45+'Tháng 2'!D45+'Tháng 3'!D45+'Tháng 4'!D45+'Tháng 5'!D45+'tháng 6'!D45</f>
        <v>0</v>
      </c>
      <c r="E45" s="4">
        <f>'Tháng 1'!E45+'Tháng 2'!E45+'Tháng 3'!E45+'Tháng 4'!E45+'Tháng 5'!E45+'tháng 6'!E45</f>
        <v>0</v>
      </c>
      <c r="F45" s="4">
        <f>'Tháng 1'!F45+'Tháng 2'!F45+'Tháng 3'!F45+'Tháng 4'!F45+'Tháng 5'!F45+'tháng 6'!F45</f>
        <v>0</v>
      </c>
      <c r="G45" s="4">
        <f>'Tháng 1'!G45+'Tháng 2'!G45+'Tháng 3'!G45+'Tháng 4'!G45+'Tháng 5'!G45+'tháng 6'!G45</f>
        <v>0</v>
      </c>
      <c r="H45" s="4">
        <f>'Tháng 1'!H45+'Tháng 2'!H45+'Tháng 3'!H45+'Tháng 4'!H45+'Tháng 5'!H45+'tháng 6'!H45</f>
        <v>0</v>
      </c>
      <c r="I45" s="4">
        <f>'Tháng 1'!I45+'Tháng 2'!I45+'Tháng 3'!I45+'Tháng 4'!I45+'Tháng 5'!I45+'tháng 6'!I45</f>
        <v>15000</v>
      </c>
      <c r="J45" s="4">
        <f>'Tháng 1'!J45+'Tháng 2'!J45+'Tháng 3'!J45+'Tháng 4'!J45+'Tháng 5'!J45+'tháng 6'!J45</f>
        <v>0</v>
      </c>
      <c r="K45" s="4">
        <f>'Tháng 1'!K45+'Tháng 2'!K45+'Tháng 3'!K45+'Tháng 4'!K45+'Tháng 5'!K45+'tháng 6'!K45</f>
        <v>0</v>
      </c>
      <c r="L45" s="4">
        <f>'Tháng 1'!L45+'Tháng 2'!L45+'Tháng 3'!L45+'Tháng 4'!L45+'Tháng 5'!L45+'tháng 6'!L45</f>
        <v>5000</v>
      </c>
      <c r="M45" s="4">
        <f>'Tháng 1'!M45+'Tháng 2'!M45+'Tháng 3'!M45+'Tháng 4'!M45+'Tháng 5'!M45+'tháng 6'!M45</f>
        <v>0</v>
      </c>
      <c r="N45" s="4">
        <f>'Tháng 1'!N45+'Tháng 2'!N45+'Tháng 3'!N45+'Tháng 4'!N45+'Tháng 5'!N45+'tháng 6'!N45</f>
        <v>0</v>
      </c>
      <c r="O45" s="4">
        <f>'Tháng 1'!O45+'Tháng 2'!O45+'Tháng 3'!O45+'Tháng 4'!O45+'Tháng 5'!O45+'tháng 6'!O45</f>
        <v>0</v>
      </c>
      <c r="P45" s="4">
        <f>'Tháng 1'!P45+'Tháng 2'!P45+'Tháng 3'!P45+'Tháng 4'!P45+'Tháng 5'!P45+'tháng 6'!P45</f>
        <v>15000</v>
      </c>
      <c r="Q45" s="4">
        <f>'Tháng 1'!Q45+'Tháng 2'!Q45+'Tháng 3'!Q45+'Tháng 4'!Q45+'Tháng 5'!Q45+'tháng 6'!Q45</f>
        <v>43000</v>
      </c>
      <c r="R45" s="4">
        <f>'Tháng 1'!S45+'Tháng 2'!R45+'Tháng 3'!R45+'Tháng 4'!R45+'Tháng 5'!R45+'tháng 6'!R45</f>
        <v>5000</v>
      </c>
      <c r="S45" s="4">
        <f>'Tháng 1'!S45+'Tháng 2'!S45+'Tháng 3'!S45+'Tháng 4'!S45+'Tháng 5'!S45+'tháng 6'!S45</f>
        <v>0</v>
      </c>
      <c r="T45" s="4">
        <f>'Tháng 1'!U45+'Tháng 2'!T45+'Tháng 3'!T45+'Tháng 4'!T45+'Tháng 5'!T45+'tháng 6'!T45</f>
        <v>0</v>
      </c>
      <c r="U45" s="4">
        <f>'Tháng 1'!U45+'Tháng 2'!U45+'Tháng 3'!U45+'Tháng 4'!U45+'Tháng 5'!U45+'tháng 6'!U45</f>
        <v>5000</v>
      </c>
      <c r="V45" s="4">
        <f>'Tháng 1'!V45+'Tháng 2'!V45+'Tháng 3'!V45+'Tháng 4'!V45+'Tháng 5'!V45+'tháng 6'!V45</f>
        <v>10000</v>
      </c>
      <c r="W45" s="4">
        <f>'Tháng 1'!W45+'Tháng 2'!W45+'Tháng 3'!W45+'Tháng 4'!W45+'Tháng 5'!W45+'tháng 6'!W45</f>
        <v>0</v>
      </c>
      <c r="X45" s="4">
        <f>'Tháng 1'!X45+'Tháng 2'!X45+'Tháng 3'!X45+'Tháng 4'!X45+'Tháng 5'!X45+'tháng 6'!X45</f>
        <v>5000</v>
      </c>
      <c r="Y45" s="4">
        <f>'Tháng 1'!Y45+'Tháng 2'!Y45+'Tháng 3'!Y45+'Tháng 4'!Y45+'Tháng 5'!Y45+'tháng 6'!Y45</f>
        <v>0</v>
      </c>
      <c r="Z45" s="4">
        <f>'Tháng 1'!Z45+'Tháng 2'!Z45+'Tháng 3'!Z45+'Tháng 4'!Z45+'Tháng 5'!Z45+'tháng 6'!Z45</f>
        <v>0</v>
      </c>
      <c r="AA45" s="4">
        <f>'Tháng 1'!AA45+'Tháng 2'!AA45+'Tháng 3'!AA45+'Tháng 4'!AA45+'Tháng 5'!AA45+'tháng 6'!AA45</f>
        <v>0</v>
      </c>
      <c r="AB45" s="4">
        <f>'Tháng 1'!AB45+'Tháng 2'!AB45+'Tháng 3'!AB45+'Tháng 4'!AB45+'Tháng 5'!AB45+'tháng 6'!AB45</f>
        <v>10000</v>
      </c>
      <c r="AC45" s="4">
        <f>'Tháng 1'!AC45+'Tháng 2'!AC45+'Tháng 3'!AC45+'Tháng 4'!AC45+'Tháng 5'!AC45+'tháng 6'!AC45</f>
        <v>0</v>
      </c>
      <c r="AD45" s="4">
        <f>'Tháng 1'!AD45+'Tháng 2'!AD45+'Tháng 3'!AD45+'Tháng 4'!AD45+'Tháng 5'!AD45+'tháng 6'!AD45</f>
        <v>60000</v>
      </c>
      <c r="AE45" s="4">
        <f>'Tháng 1'!AE45+'Tháng 2'!AE45+'Tháng 3'!AE45+'Tháng 4'!AE45+'Tháng 5'!AE45+'tháng 6'!AE45</f>
        <v>10000</v>
      </c>
      <c r="AF45" s="4">
        <f>'Tháng 1'!AF45+'Tháng 2'!AF45+'Tháng 3'!AF45+'Tháng 4'!AF45+'Tháng 5'!AF45+'tháng 6'!AF45</f>
        <v>0</v>
      </c>
      <c r="AG45" s="4">
        <f>'Tháng 1'!AG45+'Tháng 2'!AG45+'Tháng 3'!AG45+'Tháng 4'!AG45+'Tháng 5'!AG45+'tháng 6'!AG45</f>
        <v>15000</v>
      </c>
      <c r="AH45" s="4">
        <f>'Tháng 1'!AH45+'Tháng 2'!AH45+'Tháng 3'!AH45+'Tháng 4'!AH45+'Tháng 5'!AH45+'tháng 6'!AH45</f>
        <v>0</v>
      </c>
      <c r="AI45" s="4">
        <f t="shared" si="1"/>
        <v>198000</v>
      </c>
    </row>
    <row r="46" spans="1:35" x14ac:dyDescent="0.25">
      <c r="A46" s="6">
        <f t="shared" si="0"/>
        <v>353000</v>
      </c>
      <c r="B46" s="3">
        <v>38</v>
      </c>
      <c r="C46" s="3" t="s">
        <v>52</v>
      </c>
      <c r="D46" s="4">
        <f>'Tháng 1'!D46+'Tháng 2'!D46+'Tháng 3'!D46+'Tháng 4'!D46+'Tháng 5'!D46+'tháng 6'!D46</f>
        <v>30000</v>
      </c>
      <c r="E46" s="4">
        <f>'Tháng 1'!E46+'Tháng 2'!E46+'Tháng 3'!E46+'Tháng 4'!E46+'Tháng 5'!E46+'tháng 6'!E46</f>
        <v>30000</v>
      </c>
      <c r="F46" s="4">
        <f>'Tháng 1'!F46+'Tháng 2'!F46+'Tháng 3'!F46+'Tháng 4'!F46+'Tháng 5'!F46+'tháng 6'!F46</f>
        <v>0</v>
      </c>
      <c r="G46" s="4">
        <f>'Tháng 1'!G46+'Tháng 2'!G46+'Tháng 3'!G46+'Tháng 4'!G46+'Tháng 5'!G46+'tháng 6'!G46</f>
        <v>0</v>
      </c>
      <c r="H46" s="4">
        <f>'Tháng 1'!H46+'Tháng 2'!H46+'Tháng 3'!H46+'Tháng 4'!H46+'Tháng 5'!H46+'tháng 6'!H46</f>
        <v>0</v>
      </c>
      <c r="I46" s="4">
        <f>'Tháng 1'!I46+'Tháng 2'!I46+'Tháng 3'!I46+'Tháng 4'!I46+'Tháng 5'!I46+'tháng 6'!I46</f>
        <v>0</v>
      </c>
      <c r="J46" s="4">
        <f>'Tháng 1'!J46+'Tháng 2'!J46+'Tháng 3'!J46+'Tháng 4'!J46+'Tháng 5'!J46+'tháng 6'!J46</f>
        <v>0</v>
      </c>
      <c r="K46" s="4">
        <f>'Tháng 1'!K46+'Tháng 2'!K46+'Tháng 3'!K46+'Tháng 4'!K46+'Tháng 5'!K46+'tháng 6'!K46</f>
        <v>0</v>
      </c>
      <c r="L46" s="4">
        <f>'Tháng 1'!L46+'Tháng 2'!L46+'Tháng 3'!L46+'Tháng 4'!L46+'Tháng 5'!L46+'tháng 6'!L46</f>
        <v>60000</v>
      </c>
      <c r="M46" s="4">
        <f>'Tháng 1'!M46+'Tháng 2'!M46+'Tháng 3'!M46+'Tháng 4'!M46+'Tháng 5'!M46+'tháng 6'!M46</f>
        <v>0</v>
      </c>
      <c r="N46" s="4">
        <f>'Tháng 1'!N46+'Tháng 2'!N46+'Tháng 3'!N46+'Tháng 4'!N46+'Tháng 5'!N46+'tháng 6'!N46</f>
        <v>0</v>
      </c>
      <c r="O46" s="4">
        <f>'Tháng 1'!O46+'Tháng 2'!O46+'Tháng 3'!O46+'Tháng 4'!O46+'Tháng 5'!O46+'tháng 6'!O46</f>
        <v>0</v>
      </c>
      <c r="P46" s="4">
        <f>'Tháng 1'!P46+'Tháng 2'!P46+'Tháng 3'!P46+'Tháng 4'!P46+'Tháng 5'!P46+'tháng 6'!P46</f>
        <v>35000</v>
      </c>
      <c r="Q46" s="4">
        <f>'Tháng 1'!Q46+'Tháng 2'!Q46+'Tháng 3'!Q46+'Tháng 4'!Q46+'Tháng 5'!Q46+'tháng 6'!Q46</f>
        <v>0</v>
      </c>
      <c r="R46" s="4">
        <f>'Tháng 1'!S46+'Tháng 2'!R46+'Tháng 3'!R46+'Tháng 4'!R46+'Tháng 5'!R46+'tháng 6'!R46</f>
        <v>0</v>
      </c>
      <c r="S46" s="4">
        <f>'Tháng 1'!S46+'Tháng 2'!S46+'Tháng 3'!S46+'Tháng 4'!S46+'Tháng 5'!S46+'tháng 6'!S46</f>
        <v>35000</v>
      </c>
      <c r="T46" s="4">
        <f>'Tháng 1'!U46+'Tháng 2'!T46+'Tháng 3'!T46+'Tháng 4'!T46+'Tháng 5'!T46+'tháng 6'!T46</f>
        <v>30000</v>
      </c>
      <c r="U46" s="4">
        <f>'Tháng 1'!U46+'Tháng 2'!U46+'Tháng 3'!U46+'Tháng 4'!U46+'Tháng 5'!U46+'tháng 6'!U46</f>
        <v>0</v>
      </c>
      <c r="V46" s="4">
        <f>'Tháng 1'!V46+'Tháng 2'!V46+'Tháng 3'!V46+'Tháng 4'!V46+'Tháng 5'!V46+'tháng 6'!V46</f>
        <v>0</v>
      </c>
      <c r="W46" s="4">
        <f>'Tháng 1'!W46+'Tháng 2'!W46+'Tháng 3'!W46+'Tháng 4'!W46+'Tháng 5'!W46+'tháng 6'!W46</f>
        <v>0</v>
      </c>
      <c r="X46" s="4">
        <f>'Tháng 1'!X46+'Tháng 2'!X46+'Tháng 3'!X46+'Tháng 4'!X46+'Tháng 5'!X46+'tháng 6'!X46</f>
        <v>70000</v>
      </c>
      <c r="Y46" s="4">
        <f>'Tháng 1'!Y46+'Tháng 2'!Y46+'Tháng 3'!Y46+'Tháng 4'!Y46+'Tháng 5'!Y46+'tháng 6'!Y46</f>
        <v>0</v>
      </c>
      <c r="Z46" s="4">
        <f>'Tháng 1'!Z46+'Tháng 2'!Z46+'Tháng 3'!Z46+'Tháng 4'!Z46+'Tháng 5'!Z46+'tháng 6'!Z46</f>
        <v>0</v>
      </c>
      <c r="AA46" s="4">
        <f>'Tháng 1'!AA46+'Tháng 2'!AA46+'Tháng 3'!AA46+'Tháng 4'!AA46+'Tháng 5'!AA46+'tháng 6'!AA46</f>
        <v>0</v>
      </c>
      <c r="AB46" s="4">
        <f>'Tháng 1'!AB46+'Tháng 2'!AB46+'Tháng 3'!AB46+'Tháng 4'!AB46+'Tháng 5'!AB46+'tháng 6'!AB46</f>
        <v>30000</v>
      </c>
      <c r="AC46" s="4">
        <f>'Tháng 1'!AC46+'Tháng 2'!AC46+'Tháng 3'!AC46+'Tháng 4'!AC46+'Tháng 5'!AC46+'tháng 6'!AC46</f>
        <v>0</v>
      </c>
      <c r="AD46" s="4">
        <f>'Tháng 1'!AD46+'Tháng 2'!AD46+'Tháng 3'!AD46+'Tháng 4'!AD46+'Tháng 5'!AD46+'tháng 6'!AD46</f>
        <v>0</v>
      </c>
      <c r="AE46" s="4">
        <f>'Tháng 1'!AE46+'Tháng 2'!AE46+'Tháng 3'!AE46+'Tháng 4'!AE46+'Tháng 5'!AE46+'tháng 6'!AE46</f>
        <v>33000</v>
      </c>
      <c r="AF46" s="4">
        <f>'Tháng 1'!AF46+'Tháng 2'!AF46+'Tháng 3'!AF46+'Tháng 4'!AF46+'Tháng 5'!AF46+'tháng 6'!AF46</f>
        <v>0</v>
      </c>
      <c r="AG46" s="4">
        <f>'Tháng 1'!AG46+'Tháng 2'!AG46+'Tháng 3'!AG46+'Tháng 4'!AG46+'Tháng 5'!AG46+'tháng 6'!AG46</f>
        <v>0</v>
      </c>
      <c r="AH46" s="4">
        <f>'Tháng 1'!AH46+'Tháng 2'!AH46+'Tháng 3'!AH46+'Tháng 4'!AH46+'Tháng 5'!AH46+'tháng 6'!AH46</f>
        <v>0</v>
      </c>
      <c r="AI46" s="4">
        <f t="shared" si="1"/>
        <v>353000</v>
      </c>
    </row>
    <row r="47" spans="1:35" x14ac:dyDescent="0.25">
      <c r="A47" s="6">
        <f t="shared" si="0"/>
        <v>118000</v>
      </c>
      <c r="B47" s="3">
        <v>39</v>
      </c>
      <c r="C47" s="3" t="s">
        <v>53</v>
      </c>
      <c r="D47" s="4">
        <f>'Tháng 1'!D47+'Tháng 2'!D47+'Tháng 3'!D47+'Tháng 4'!D47+'Tháng 5'!D47+'tháng 6'!D47</f>
        <v>20000</v>
      </c>
      <c r="E47" s="4">
        <f>'Tháng 1'!E47+'Tháng 2'!E47+'Tháng 3'!E47+'Tháng 4'!E47+'Tháng 5'!E47+'tháng 6'!E47</f>
        <v>0</v>
      </c>
      <c r="F47" s="4">
        <f>'Tháng 1'!F47+'Tháng 2'!F47+'Tháng 3'!F47+'Tháng 4'!F47+'Tháng 5'!F47+'tháng 6'!F47</f>
        <v>0</v>
      </c>
      <c r="G47" s="4">
        <f>'Tháng 1'!G47+'Tháng 2'!G47+'Tháng 3'!G47+'Tháng 4'!G47+'Tháng 5'!G47+'tháng 6'!G47</f>
        <v>0</v>
      </c>
      <c r="H47" s="4">
        <f>'Tháng 1'!H47+'Tháng 2'!H47+'Tháng 3'!H47+'Tháng 4'!H47+'Tháng 5'!H47+'tháng 6'!H47</f>
        <v>0</v>
      </c>
      <c r="I47" s="4">
        <f>'Tháng 1'!I47+'Tháng 2'!I47+'Tháng 3'!I47+'Tháng 4'!I47+'Tháng 5'!I47+'tháng 6'!I47</f>
        <v>0</v>
      </c>
      <c r="J47" s="4">
        <f>'Tháng 1'!J47+'Tháng 2'!J47+'Tháng 3'!J47+'Tháng 4'!J47+'Tháng 5'!J47+'tháng 6'!J47</f>
        <v>12000</v>
      </c>
      <c r="K47" s="4">
        <f>'Tháng 1'!K47+'Tháng 2'!K47+'Tháng 3'!K47+'Tháng 4'!K47+'Tháng 5'!K47+'tháng 6'!K47</f>
        <v>20000</v>
      </c>
      <c r="L47" s="4">
        <f>'Tháng 1'!L47+'Tháng 2'!L47+'Tháng 3'!L47+'Tháng 4'!L47+'Tháng 5'!L47+'tháng 6'!L47</f>
        <v>20000</v>
      </c>
      <c r="M47" s="4">
        <f>'Tháng 1'!M47+'Tháng 2'!M47+'Tháng 3'!M47+'Tháng 4'!M47+'Tháng 5'!M47+'tháng 6'!M47</f>
        <v>0</v>
      </c>
      <c r="N47" s="4">
        <f>'Tháng 1'!N47+'Tháng 2'!N47+'Tháng 3'!N47+'Tháng 4'!N47+'Tháng 5'!N47+'tháng 6'!N47</f>
        <v>20000</v>
      </c>
      <c r="O47" s="4">
        <f>'Tháng 1'!O47+'Tháng 2'!O47+'Tháng 3'!O47+'Tháng 4'!O47+'Tháng 5'!O47+'tháng 6'!O47</f>
        <v>0</v>
      </c>
      <c r="P47" s="4">
        <f>'Tháng 1'!P47+'Tháng 2'!P47+'Tháng 3'!P47+'Tháng 4'!P47+'Tháng 5'!P47+'tháng 6'!P47</f>
        <v>10000</v>
      </c>
      <c r="Q47" s="4">
        <f>'Tháng 1'!Q47+'Tháng 2'!Q47+'Tháng 3'!Q47+'Tháng 4'!Q47+'Tháng 5'!Q47+'tháng 6'!Q47</f>
        <v>0</v>
      </c>
      <c r="R47" s="4">
        <f>'Tháng 1'!S47+'Tháng 2'!R47+'Tháng 3'!R47+'Tháng 4'!R47+'Tháng 5'!R47+'tháng 6'!R47</f>
        <v>0</v>
      </c>
      <c r="S47" s="4">
        <f>'Tháng 1'!S47+'Tháng 2'!S47+'Tháng 3'!S47+'Tháng 4'!S47+'Tháng 5'!S47+'tháng 6'!S47</f>
        <v>0</v>
      </c>
      <c r="T47" s="4">
        <f>'Tháng 1'!U47+'Tháng 2'!T47+'Tháng 3'!T47+'Tháng 4'!T47+'Tháng 5'!T47+'tháng 6'!T47</f>
        <v>0</v>
      </c>
      <c r="U47" s="4">
        <f>'Tháng 1'!U47+'Tháng 2'!U47+'Tháng 3'!U47+'Tháng 4'!U47+'Tháng 5'!U47+'tháng 6'!U47</f>
        <v>0</v>
      </c>
      <c r="V47" s="4">
        <f>'Tháng 1'!V47+'Tháng 2'!V47+'Tháng 3'!V47+'Tháng 4'!V47+'Tháng 5'!V47+'tháng 6'!V47</f>
        <v>0</v>
      </c>
      <c r="W47" s="4">
        <f>'Tháng 1'!W47+'Tháng 2'!W47+'Tháng 3'!W47+'Tháng 4'!W47+'Tháng 5'!W47+'tháng 6'!W47</f>
        <v>0</v>
      </c>
      <c r="X47" s="4">
        <f>'Tháng 1'!X47+'Tháng 2'!X47+'Tháng 3'!X47+'Tháng 4'!X47+'Tháng 5'!X47+'tháng 6'!X47</f>
        <v>0</v>
      </c>
      <c r="Y47" s="4">
        <f>'Tháng 1'!Y47+'Tháng 2'!Y47+'Tháng 3'!Y47+'Tháng 4'!Y47+'Tháng 5'!Y47+'tháng 6'!Y47</f>
        <v>0</v>
      </c>
      <c r="Z47" s="4">
        <f>'Tháng 1'!Z47+'Tháng 2'!Z47+'Tháng 3'!Z47+'Tháng 4'!Z47+'Tháng 5'!Z47+'tháng 6'!Z47</f>
        <v>0</v>
      </c>
      <c r="AA47" s="4">
        <f>'Tháng 1'!AA47+'Tháng 2'!AA47+'Tháng 3'!AA47+'Tháng 4'!AA47+'Tháng 5'!AA47+'tháng 6'!AA47</f>
        <v>0</v>
      </c>
      <c r="AB47" s="4">
        <f>'Tháng 1'!AB47+'Tháng 2'!AB47+'Tháng 3'!AB47+'Tháng 4'!AB47+'Tháng 5'!AB47+'tháng 6'!AB47</f>
        <v>0</v>
      </c>
      <c r="AC47" s="4">
        <f>'Tháng 1'!AC47+'Tháng 2'!AC47+'Tháng 3'!AC47+'Tháng 4'!AC47+'Tháng 5'!AC47+'tháng 6'!AC47</f>
        <v>0</v>
      </c>
      <c r="AD47" s="4">
        <f>'Tháng 1'!AD47+'Tháng 2'!AD47+'Tháng 3'!AD47+'Tháng 4'!AD47+'Tháng 5'!AD47+'tháng 6'!AD47</f>
        <v>16000</v>
      </c>
      <c r="AE47" s="4">
        <f>'Tháng 1'!AE47+'Tháng 2'!AE47+'Tháng 3'!AE47+'Tháng 4'!AE47+'Tháng 5'!AE47+'tháng 6'!AE47</f>
        <v>0</v>
      </c>
      <c r="AF47" s="4">
        <f>'Tháng 1'!AF47+'Tháng 2'!AF47+'Tháng 3'!AF47+'Tháng 4'!AF47+'Tháng 5'!AF47+'tháng 6'!AF47</f>
        <v>0</v>
      </c>
      <c r="AG47" s="4">
        <f>'Tháng 1'!AG47+'Tháng 2'!AG47+'Tháng 3'!AG47+'Tháng 4'!AG47+'Tháng 5'!AG47+'tháng 6'!AG47</f>
        <v>0</v>
      </c>
      <c r="AH47" s="4">
        <f>'Tháng 1'!AH47+'Tháng 2'!AH47+'Tháng 3'!AH47+'Tháng 4'!AH47+'Tháng 5'!AH47+'tháng 6'!AH47</f>
        <v>0</v>
      </c>
      <c r="AI47" s="4">
        <f t="shared" si="1"/>
        <v>118000</v>
      </c>
    </row>
    <row r="48" spans="1:35" x14ac:dyDescent="0.25">
      <c r="A48" s="6">
        <f t="shared" si="0"/>
        <v>206000</v>
      </c>
      <c r="B48" s="3">
        <v>40</v>
      </c>
      <c r="C48" s="8" t="s">
        <v>57</v>
      </c>
      <c r="D48" s="4">
        <f>'Tháng 1'!D48+'Tháng 2'!D48+'Tháng 3'!D48+'Tháng 4'!D48+'Tháng 5'!D48+'tháng 6'!D48</f>
        <v>0</v>
      </c>
      <c r="E48" s="4">
        <f>'Tháng 1'!E48+'Tháng 2'!E48+'Tháng 3'!E48+'Tháng 4'!E48+'Tháng 5'!E48+'tháng 6'!E48</f>
        <v>0</v>
      </c>
      <c r="F48" s="4">
        <f>'Tháng 1'!F48+'Tháng 2'!F48+'Tháng 3'!F48+'Tháng 4'!F48+'Tháng 5'!F48+'tháng 6'!F48</f>
        <v>0</v>
      </c>
      <c r="G48" s="4">
        <f>'Tháng 1'!G48+'Tháng 2'!G48+'Tháng 3'!G48+'Tháng 4'!G48+'Tháng 5'!G48+'tháng 6'!G48</f>
        <v>0</v>
      </c>
      <c r="H48" s="4">
        <f>'Tháng 1'!H48+'Tháng 2'!H48+'Tháng 3'!H48+'Tháng 4'!H48+'Tháng 5'!H48+'tháng 6'!H48</f>
        <v>0</v>
      </c>
      <c r="I48" s="4">
        <f>'Tháng 1'!I48+'Tháng 2'!I48+'Tháng 3'!I48+'Tháng 4'!I48+'Tháng 5'!I48+'tháng 6'!I48</f>
        <v>0</v>
      </c>
      <c r="J48" s="4">
        <f>'Tháng 1'!J48+'Tháng 2'!J48+'Tháng 3'!J48+'Tháng 4'!J48+'Tháng 5'!J48+'tháng 6'!J48</f>
        <v>64000</v>
      </c>
      <c r="K48" s="4">
        <f>'Tháng 1'!K48+'Tháng 2'!K48+'Tháng 3'!K48+'Tháng 4'!K48+'Tháng 5'!K48+'tháng 6'!K48</f>
        <v>0</v>
      </c>
      <c r="L48" s="4">
        <f>'Tháng 1'!L48+'Tháng 2'!L48+'Tháng 3'!L48+'Tháng 4'!L48+'Tháng 5'!L48+'tháng 6'!L48</f>
        <v>0</v>
      </c>
      <c r="M48" s="4">
        <f>'Tháng 1'!M48+'Tháng 2'!M48+'Tháng 3'!M48+'Tháng 4'!M48+'Tháng 5'!M48+'tháng 6'!M48</f>
        <v>0</v>
      </c>
      <c r="N48" s="4">
        <f>'Tháng 1'!N48+'Tháng 2'!N48+'Tháng 3'!N48+'Tháng 4'!N48+'Tháng 5'!N48+'tháng 6'!N48</f>
        <v>0</v>
      </c>
      <c r="O48" s="4">
        <f>'Tháng 1'!O48+'Tháng 2'!O48+'Tháng 3'!O48+'Tháng 4'!O48+'Tháng 5'!O48+'tháng 6'!O48</f>
        <v>0</v>
      </c>
      <c r="P48" s="4">
        <f>'Tháng 1'!P48+'Tháng 2'!P48+'Tháng 3'!P48+'Tháng 4'!P48+'Tháng 5'!P48+'tháng 6'!P48</f>
        <v>0</v>
      </c>
      <c r="Q48" s="4">
        <f>'Tháng 1'!Q48+'Tháng 2'!Q48+'Tháng 3'!Q48+'Tháng 4'!Q48+'Tháng 5'!Q48+'tháng 6'!Q48</f>
        <v>0</v>
      </c>
      <c r="R48" s="4">
        <f>'Tháng 1'!S48+'Tháng 2'!R48+'Tháng 3'!R48+'Tháng 4'!R48+'Tháng 5'!R48+'tháng 6'!R48</f>
        <v>32000</v>
      </c>
      <c r="S48" s="4">
        <f>'Tháng 1'!S48+'Tháng 2'!S48+'Tháng 3'!S48+'Tháng 4'!S48+'Tháng 5'!S48+'tháng 6'!S48</f>
        <v>0</v>
      </c>
      <c r="T48" s="4">
        <f>'Tháng 1'!U48+'Tháng 2'!T48+'Tháng 3'!T48+'Tháng 4'!T48+'Tháng 5'!T48+'tháng 6'!T48</f>
        <v>16000</v>
      </c>
      <c r="U48" s="4">
        <f>'Tháng 1'!U48+'Tháng 2'!U48+'Tháng 3'!U48+'Tháng 4'!U48+'Tháng 5'!U48+'tháng 6'!U48</f>
        <v>0</v>
      </c>
      <c r="V48" s="4">
        <f>'Tháng 1'!V48+'Tháng 2'!V48+'Tháng 3'!V48+'Tháng 4'!V48+'Tháng 5'!V48+'tháng 6'!V48</f>
        <v>0</v>
      </c>
      <c r="W48" s="4">
        <f>'Tháng 1'!W48+'Tháng 2'!W48+'Tháng 3'!W48+'Tháng 4'!W48+'Tháng 5'!W48+'tháng 6'!W48</f>
        <v>32000</v>
      </c>
      <c r="X48" s="4">
        <f>'Tháng 1'!X48+'Tháng 2'!X48+'Tháng 3'!X48+'Tháng 4'!X48+'Tháng 5'!X48+'tháng 6'!X48</f>
        <v>0</v>
      </c>
      <c r="Y48" s="4">
        <f>'Tháng 1'!Y48+'Tháng 2'!Y48+'Tháng 3'!Y48+'Tháng 4'!Y48+'Tháng 5'!Y48+'tháng 6'!Y48</f>
        <v>0</v>
      </c>
      <c r="Z48" s="4">
        <f>'Tháng 1'!Z48+'Tháng 2'!Z48+'Tháng 3'!Z48+'Tháng 4'!Z48+'Tháng 5'!Z48+'tháng 6'!Z48</f>
        <v>0</v>
      </c>
      <c r="AA48" s="4">
        <f>'Tháng 1'!AA48+'Tháng 2'!AA48+'Tháng 3'!AA48+'Tháng 4'!AA48+'Tháng 5'!AA48+'tháng 6'!AA48</f>
        <v>0</v>
      </c>
      <c r="AB48" s="4">
        <f>'Tháng 1'!AB48+'Tháng 2'!AB48+'Tháng 3'!AB48+'Tháng 4'!AB48+'Tháng 5'!AB48+'tháng 6'!AB48</f>
        <v>0</v>
      </c>
      <c r="AC48" s="4">
        <f>'Tháng 1'!AC48+'Tháng 2'!AC48+'Tháng 3'!AC48+'Tháng 4'!AC48+'Tháng 5'!AC48+'tháng 6'!AC48</f>
        <v>32000</v>
      </c>
      <c r="AD48" s="4">
        <f>'Tháng 1'!AD48+'Tháng 2'!AD48+'Tháng 3'!AD48+'Tháng 4'!AD48+'Tháng 5'!AD48+'tháng 6'!AD48</f>
        <v>0</v>
      </c>
      <c r="AE48" s="4">
        <f>'Tháng 1'!AE48+'Tháng 2'!AE48+'Tháng 3'!AE48+'Tháng 4'!AE48+'Tháng 5'!AE48+'tháng 6'!AE48</f>
        <v>0</v>
      </c>
      <c r="AF48" s="4">
        <f>'Tháng 1'!AF48+'Tháng 2'!AF48+'Tháng 3'!AF48+'Tháng 4'!AF48+'Tháng 5'!AF48+'tháng 6'!AF48</f>
        <v>30000</v>
      </c>
      <c r="AG48" s="4">
        <f>'Tháng 1'!AG48+'Tháng 2'!AG48+'Tháng 3'!AG48+'Tháng 4'!AG48+'Tháng 5'!AG48+'tháng 6'!AG48</f>
        <v>0</v>
      </c>
      <c r="AH48" s="4">
        <f>'Tháng 1'!AH48+'Tháng 2'!AH48+'Tháng 3'!AH48+'Tháng 4'!AH48+'Tháng 5'!AH48+'tháng 6'!AH48</f>
        <v>0</v>
      </c>
      <c r="AI48" s="4">
        <f t="shared" si="1"/>
        <v>206000</v>
      </c>
    </row>
    <row r="49" spans="1:35" x14ac:dyDescent="0.25">
      <c r="A49" s="6">
        <f>AI49</f>
        <v>1300000</v>
      </c>
      <c r="B49" s="3"/>
      <c r="C49" s="3" t="s">
        <v>102</v>
      </c>
      <c r="D49" s="4">
        <f>'Tháng 1'!D49+'Tháng 2'!D49+'Tháng 3'!D49+'Tháng 4'!D49+'Tháng 5'!D49+'tháng 6'!D49</f>
        <v>0</v>
      </c>
      <c r="E49" s="4">
        <f>'Tháng 1'!E49+'Tháng 2'!E49+'Tháng 3'!E49+'Tháng 4'!E49+'Tháng 5'!E49+'tháng 6'!E49</f>
        <v>0</v>
      </c>
      <c r="F49" s="4">
        <f>'Tháng 1'!F49+'Tháng 2'!F49+'Tháng 3'!F49+'Tháng 4'!F49+'Tháng 5'!F49+'tháng 6'!F49</f>
        <v>0</v>
      </c>
      <c r="G49" s="4">
        <f>'Tháng 1'!G49+'Tháng 2'!G49+'Tháng 3'!G49+'Tháng 4'!G49+'Tháng 5'!G49+'tháng 6'!G49</f>
        <v>0</v>
      </c>
      <c r="H49" s="4">
        <f>'Tháng 1'!H49+'Tháng 2'!H49+'Tháng 3'!H49+'Tháng 4'!H49+'Tháng 5'!H49+'tháng 6'!H49</f>
        <v>0</v>
      </c>
      <c r="I49" s="4">
        <f>'Tháng 1'!I49+'Tháng 2'!I49+'Tháng 3'!I49+'Tháng 4'!I49+'Tháng 5'!I49+'tháng 6'!I49</f>
        <v>0</v>
      </c>
      <c r="J49" s="4">
        <f>'Tháng 1'!J49+'Tháng 2'!J49+'Tháng 3'!J49+'Tháng 4'!J49+'Tháng 5'!J49+'tháng 6'!J49</f>
        <v>0</v>
      </c>
      <c r="K49" s="4">
        <f>'Tháng 1'!K49+'Tháng 2'!K49+'Tháng 3'!K49+'Tháng 4'!K49+'Tháng 5'!K49+'tháng 6'!K49</f>
        <v>145000</v>
      </c>
      <c r="L49" s="4">
        <f>'Tháng 1'!L49+'Tháng 2'!L49+'Tháng 3'!L49+'Tháng 4'!L49+'Tháng 5'!L49+'tháng 6'!L49</f>
        <v>0</v>
      </c>
      <c r="M49" s="4">
        <f>'Tháng 1'!M49+'Tháng 2'!M49+'Tháng 3'!M49+'Tháng 4'!M49+'Tháng 5'!M49+'tháng 6'!M49</f>
        <v>0</v>
      </c>
      <c r="N49" s="4">
        <f>'Tháng 1'!N49+'Tháng 2'!N49+'Tháng 3'!N49+'Tháng 4'!N49+'Tháng 5'!N49+'tháng 6'!N49</f>
        <v>0</v>
      </c>
      <c r="O49" s="4">
        <f>'Tháng 1'!O49+'Tháng 2'!O49+'Tháng 3'!O49+'Tháng 4'!O49+'Tháng 5'!O49+'tháng 6'!O49</f>
        <v>495000</v>
      </c>
      <c r="P49" s="4">
        <f>'Tháng 1'!P49+'Tháng 2'!P49+'Tháng 3'!P49+'Tháng 4'!P49+'Tháng 5'!P49+'tháng 6'!P49</f>
        <v>0</v>
      </c>
      <c r="Q49" s="4">
        <f>'Tháng 1'!Q49+'Tháng 2'!Q49+'Tháng 3'!Q49+'Tháng 4'!Q49+'Tháng 5'!Q49+'tháng 6'!Q49</f>
        <v>340000</v>
      </c>
      <c r="R49" s="4">
        <f>'Tháng 1'!S49+'Tháng 2'!R49+'Tháng 3'!R49+'Tháng 4'!R49+'Tháng 5'!R49+'tháng 6'!R49</f>
        <v>0</v>
      </c>
      <c r="S49" s="4">
        <f>'Tháng 1'!S49+'Tháng 2'!S49+'Tháng 3'!S49+'Tháng 4'!S49+'Tháng 5'!S49+'tháng 6'!S49</f>
        <v>0</v>
      </c>
      <c r="T49" s="4">
        <f>'Tháng 1'!U49+'Tháng 2'!T49+'Tháng 3'!T49+'Tháng 4'!T49+'Tháng 5'!T49+'tháng 6'!T49</f>
        <v>0</v>
      </c>
      <c r="U49" s="4">
        <f>'Tháng 1'!U49+'Tháng 2'!U49+'Tháng 3'!U49+'Tháng 4'!U49+'Tháng 5'!U49+'tháng 6'!U49</f>
        <v>0</v>
      </c>
      <c r="V49" s="4">
        <f>'Tháng 1'!V49+'Tháng 2'!V49+'Tháng 3'!V49+'Tháng 4'!V49+'Tháng 5'!V49+'tháng 6'!V49</f>
        <v>0</v>
      </c>
      <c r="W49" s="4">
        <f>'Tháng 1'!W49+'Tháng 2'!W49+'Tháng 3'!W49+'Tháng 4'!W49+'Tháng 5'!W49+'tháng 6'!W49</f>
        <v>0</v>
      </c>
      <c r="X49" s="4">
        <f>'Tháng 1'!X49+'Tháng 2'!X49+'Tháng 3'!X49+'Tháng 4'!X49+'Tháng 5'!X49+'tháng 6'!X49</f>
        <v>320000</v>
      </c>
      <c r="Y49" s="4">
        <f>'Tháng 1'!Y49+'Tháng 2'!Y49+'Tháng 3'!Y49+'Tháng 4'!Y49+'Tháng 5'!Y49+'tháng 6'!Y49</f>
        <v>0</v>
      </c>
      <c r="Z49" s="4">
        <f>'Tháng 1'!Z49+'Tháng 2'!Z49+'Tháng 3'!Z49+'Tháng 4'!Z49+'Tháng 5'!Z49+'tháng 6'!Z49</f>
        <v>0</v>
      </c>
      <c r="AA49" s="4">
        <f>'Tháng 1'!AA49+'Tháng 2'!AA49+'Tháng 3'!AA49+'Tháng 4'!AA49+'Tháng 5'!AA49+'tháng 6'!AA49</f>
        <v>0</v>
      </c>
      <c r="AB49" s="4">
        <f>'Tháng 1'!AB49+'Tháng 2'!AB49+'Tháng 3'!AB49+'Tháng 4'!AB49+'Tháng 5'!AB49+'tháng 6'!AB49</f>
        <v>0</v>
      </c>
      <c r="AC49" s="4">
        <f>'Tháng 1'!AC49+'Tháng 2'!AC49+'Tháng 3'!AC49+'Tháng 4'!AC49+'Tháng 5'!AC49+'tháng 6'!AC49</f>
        <v>0</v>
      </c>
      <c r="AD49" s="4">
        <f>'Tháng 1'!AD49+'Tháng 2'!AD49+'Tháng 3'!AD49+'Tháng 4'!AD49+'Tháng 5'!AD49+'tháng 6'!AD49</f>
        <v>0</v>
      </c>
      <c r="AE49" s="4">
        <f>'Tháng 1'!AE49+'Tháng 2'!AE49+'Tháng 3'!AE49+'Tháng 4'!AE49+'Tháng 5'!AE49+'tháng 6'!AE49</f>
        <v>0</v>
      </c>
      <c r="AF49" s="4">
        <f>'Tháng 1'!AF49+'Tháng 2'!AF49+'Tháng 3'!AF49+'Tháng 4'!AF49+'Tháng 5'!AF49+'tháng 6'!AF49</f>
        <v>0</v>
      </c>
      <c r="AG49" s="4">
        <f>'Tháng 1'!AG49+'Tháng 2'!AG49+'Tháng 3'!AG49+'Tháng 4'!AG49+'Tháng 5'!AG49+'tháng 6'!AG49</f>
        <v>0</v>
      </c>
      <c r="AH49" s="4">
        <f>'Tháng 1'!AH49+'Tháng 2'!AH49+'Tháng 3'!AH49+'Tháng 4'!AH49+'Tháng 5'!AH49+'tháng 6'!AH49</f>
        <v>0</v>
      </c>
      <c r="AI49" s="4">
        <f>SUM(D49:AH49)</f>
        <v>1300000</v>
      </c>
    </row>
    <row r="50" spans="1:35" x14ac:dyDescent="0.25">
      <c r="A50" s="6">
        <f>AI50</f>
        <v>750000</v>
      </c>
      <c r="B50" s="3"/>
      <c r="C50" s="3" t="s">
        <v>103</v>
      </c>
      <c r="D50" s="4">
        <f>'Tháng 1'!D50+'Tháng 2'!D50+'Tháng 3'!D50+'Tháng 4'!D50+'Tháng 5'!D50+'tháng 6'!D50</f>
        <v>0</v>
      </c>
      <c r="E50" s="4">
        <f>'Tháng 1'!E50+'Tháng 2'!E50+'Tháng 3'!E50+'Tháng 4'!E50+'Tháng 5'!E50+'tháng 6'!E50</f>
        <v>0</v>
      </c>
      <c r="F50" s="4">
        <f>'Tháng 1'!F50+'Tháng 2'!F50+'Tháng 3'!F50+'Tháng 4'!F50+'Tháng 5'!F50+'tháng 6'!F50</f>
        <v>0</v>
      </c>
      <c r="G50" s="4">
        <f>'Tháng 1'!G50+'Tháng 2'!G50+'Tháng 3'!G50+'Tháng 4'!G50+'Tháng 5'!G50+'tháng 6'!G50</f>
        <v>0</v>
      </c>
      <c r="H50" s="4">
        <f>'Tháng 1'!H50+'Tháng 2'!H50+'Tháng 3'!H50+'Tháng 4'!H50+'Tháng 5'!H50+'tháng 6'!H50</f>
        <v>0</v>
      </c>
      <c r="I50" s="4">
        <f>'Tháng 1'!I50+'Tháng 2'!I50+'Tháng 3'!I50+'Tháng 4'!I50+'Tháng 5'!I50+'tháng 6'!I50</f>
        <v>0</v>
      </c>
      <c r="J50" s="4">
        <f>'Tháng 1'!J50+'Tháng 2'!J50+'Tháng 3'!J50+'Tháng 4'!J50+'Tháng 5'!J50+'tháng 6'!J50</f>
        <v>0</v>
      </c>
      <c r="K50" s="4">
        <f>'Tháng 1'!K50+'Tháng 2'!K50+'Tháng 3'!K50+'Tháng 4'!K50+'Tháng 5'!K50+'tháng 6'!K50</f>
        <v>0</v>
      </c>
      <c r="L50" s="4">
        <f>'Tháng 1'!L50+'Tháng 2'!L50+'Tháng 3'!L50+'Tháng 4'!L50+'Tháng 5'!L50+'tháng 6'!L50</f>
        <v>400000</v>
      </c>
      <c r="M50" s="4">
        <f>'Tháng 1'!M50+'Tháng 2'!M50+'Tháng 3'!M50+'Tháng 4'!M50+'Tháng 5'!M50+'tháng 6'!M50</f>
        <v>350000</v>
      </c>
      <c r="N50" s="4">
        <f>'Tháng 1'!N50+'Tháng 2'!N50+'Tháng 3'!N50+'Tháng 4'!N50+'Tháng 5'!N50+'tháng 6'!N50</f>
        <v>0</v>
      </c>
      <c r="O50" s="4">
        <f>'Tháng 1'!O50+'Tháng 2'!O50+'Tháng 3'!O50+'Tháng 4'!O50+'Tháng 5'!O50+'tháng 6'!O50</f>
        <v>0</v>
      </c>
      <c r="P50" s="4">
        <f>'Tháng 1'!P50+'Tháng 2'!P50+'Tháng 3'!P50+'Tháng 4'!P50+'Tháng 5'!P50+'tháng 6'!P50</f>
        <v>0</v>
      </c>
      <c r="Q50" s="4">
        <f>'Tháng 1'!Q50+'Tháng 2'!Q50+'Tháng 3'!Q50+'Tháng 4'!Q50+'Tháng 5'!Q50+'tháng 6'!Q50</f>
        <v>0</v>
      </c>
      <c r="R50" s="4">
        <f>'Tháng 1'!S50+'Tháng 2'!R50+'Tháng 3'!R50+'Tháng 4'!R50+'Tháng 5'!R50+'tháng 6'!R50</f>
        <v>0</v>
      </c>
      <c r="S50" s="4">
        <f>'Tháng 1'!S50+'Tháng 2'!S50+'Tháng 3'!S50+'Tháng 4'!S50+'Tháng 5'!S50+'tháng 6'!S50</f>
        <v>0</v>
      </c>
      <c r="T50" s="4">
        <f>'Tháng 1'!U50+'Tháng 2'!T50+'Tháng 3'!T50+'Tháng 4'!T50+'Tháng 5'!T50+'tháng 6'!T50</f>
        <v>0</v>
      </c>
      <c r="U50" s="4">
        <f>'Tháng 1'!U50+'Tháng 2'!U50+'Tháng 3'!U50+'Tháng 4'!U50+'Tháng 5'!U50+'tháng 6'!U50</f>
        <v>0</v>
      </c>
      <c r="V50" s="4">
        <f>'Tháng 1'!V50+'Tháng 2'!V50+'Tháng 3'!V50+'Tháng 4'!V50+'Tháng 5'!V50+'tháng 6'!V50</f>
        <v>0</v>
      </c>
      <c r="W50" s="4">
        <f>'Tháng 1'!W50+'Tháng 2'!W50+'Tháng 3'!W50+'Tháng 4'!W50+'Tháng 5'!W50+'tháng 6'!W50</f>
        <v>0</v>
      </c>
      <c r="X50" s="4">
        <f>'Tháng 1'!X50+'Tháng 2'!X50+'Tháng 3'!X50+'Tháng 4'!X50+'Tháng 5'!X50+'tháng 6'!X50</f>
        <v>0</v>
      </c>
      <c r="Y50" s="4">
        <f>'Tháng 1'!Y50+'Tháng 2'!Y50+'Tháng 3'!Y50+'Tháng 4'!Y50+'Tháng 5'!Y50+'tháng 6'!Y50</f>
        <v>0</v>
      </c>
      <c r="Z50" s="4">
        <f>'Tháng 1'!Z50+'Tháng 2'!Z50+'Tháng 3'!Z50+'Tháng 4'!Z50+'Tháng 5'!Z50+'tháng 6'!Z50</f>
        <v>0</v>
      </c>
      <c r="AA50" s="4">
        <f>'Tháng 1'!AA50+'Tháng 2'!AA50+'Tháng 3'!AA50+'Tháng 4'!AA50+'Tháng 5'!AA50+'tháng 6'!AA50</f>
        <v>0</v>
      </c>
      <c r="AB50" s="4">
        <f>'Tháng 1'!AB50+'Tháng 2'!AB50+'Tháng 3'!AB50+'Tháng 4'!AB50+'Tháng 5'!AB50+'tháng 6'!AB50</f>
        <v>0</v>
      </c>
      <c r="AC50" s="4">
        <f>'Tháng 1'!AC50+'Tháng 2'!AC50+'Tháng 3'!AC50+'Tháng 4'!AC50+'Tháng 5'!AC50+'tháng 6'!AC50</f>
        <v>0</v>
      </c>
      <c r="AD50" s="4">
        <f>'Tháng 1'!AD50+'Tháng 2'!AD50+'Tháng 3'!AD50+'Tháng 4'!AD50+'Tháng 5'!AD50+'tháng 6'!AD50</f>
        <v>0</v>
      </c>
      <c r="AE50" s="4">
        <f>'Tháng 1'!AE50+'Tháng 2'!AE50+'Tháng 3'!AE50+'Tháng 4'!AE50+'Tháng 5'!AE50+'tháng 6'!AE50</f>
        <v>0</v>
      </c>
      <c r="AF50" s="4">
        <f>'Tháng 1'!AF50+'Tháng 2'!AF50+'Tháng 3'!AF50+'Tháng 4'!AF50+'Tháng 5'!AF50+'tháng 6'!AF50</f>
        <v>0</v>
      </c>
      <c r="AG50" s="4">
        <f>'Tháng 1'!AG50+'Tháng 2'!AG50+'Tháng 3'!AG50+'Tháng 4'!AG50+'Tháng 5'!AG50+'tháng 6'!AG50</f>
        <v>0</v>
      </c>
      <c r="AH50" s="4">
        <f>'Tháng 1'!AH50+'Tháng 2'!AH50+'Tháng 3'!AH50+'Tháng 4'!AH50+'Tháng 5'!AH50+'tháng 6'!AH50</f>
        <v>0</v>
      </c>
      <c r="AI50" s="4">
        <f>SUM(D50:AH50)</f>
        <v>750000</v>
      </c>
    </row>
    <row r="51" spans="1:35" x14ac:dyDescent="0.25">
      <c r="A51" s="6">
        <f t="shared" si="0"/>
        <v>0</v>
      </c>
      <c r="B51" s="3">
        <v>43</v>
      </c>
      <c r="C51" s="3" t="s">
        <v>76</v>
      </c>
      <c r="D51" s="4">
        <f>'Tháng 1'!D51+'Tháng 2'!D51+'Tháng 3'!D51+'Tháng 4'!D51+'Tháng 5'!D51+'tháng 6'!D51</f>
        <v>0</v>
      </c>
      <c r="E51" s="4">
        <f>'Tháng 1'!E51+'Tháng 2'!E51+'Tháng 3'!E51+'Tháng 4'!E51+'Tháng 5'!E51+'tháng 6'!E51</f>
        <v>0</v>
      </c>
      <c r="F51" s="4">
        <f>'Tháng 1'!F51+'Tháng 2'!F51+'Tháng 3'!F51+'Tháng 4'!F51+'Tháng 5'!F51+'tháng 6'!F51</f>
        <v>0</v>
      </c>
      <c r="G51" s="4">
        <f>'Tháng 1'!G51+'Tháng 2'!G51+'Tháng 3'!G51+'Tháng 4'!G51+'Tháng 5'!G51+'tháng 6'!G51</f>
        <v>0</v>
      </c>
      <c r="H51" s="4">
        <f>'Tháng 1'!H51+'Tháng 2'!H51+'Tháng 3'!H51+'Tháng 4'!H51+'Tháng 5'!H51+'tháng 6'!H51</f>
        <v>0</v>
      </c>
      <c r="I51" s="4">
        <f>'Tháng 1'!I51+'Tháng 2'!I51+'Tháng 3'!I51+'Tháng 4'!I51+'Tháng 5'!I51+'tháng 6'!I51</f>
        <v>0</v>
      </c>
      <c r="J51" s="4">
        <f>'Tháng 1'!J51+'Tháng 2'!J51+'Tháng 3'!J51+'Tháng 4'!J51+'Tháng 5'!J51+'tháng 6'!J51</f>
        <v>0</v>
      </c>
      <c r="K51" s="4">
        <f>'Tháng 1'!K51+'Tháng 2'!K51+'Tháng 3'!K51+'Tháng 4'!K51+'Tháng 5'!K51+'tháng 6'!K51</f>
        <v>0</v>
      </c>
      <c r="L51" s="4">
        <f>'Tháng 1'!L51+'Tháng 2'!L51+'Tháng 3'!L51+'Tháng 4'!L51+'Tháng 5'!L51+'tháng 6'!L51</f>
        <v>0</v>
      </c>
      <c r="M51" s="4">
        <f>'Tháng 1'!M51+'Tháng 2'!M51+'Tháng 3'!M51+'Tháng 4'!M51+'Tháng 5'!M51+'tháng 6'!M51</f>
        <v>0</v>
      </c>
      <c r="N51" s="4">
        <f>'Tháng 1'!N51+'Tháng 2'!N51+'Tháng 3'!N51+'Tháng 4'!N51+'Tháng 5'!N51+'tháng 6'!N51</f>
        <v>0</v>
      </c>
      <c r="O51" s="4">
        <f>'Tháng 1'!O51+'Tháng 2'!O51+'Tháng 3'!O51+'Tháng 4'!O51+'Tháng 5'!O51+'tháng 6'!O51</f>
        <v>0</v>
      </c>
      <c r="P51" s="4">
        <f>'Tháng 1'!P51+'Tháng 2'!P51+'Tháng 3'!P51+'Tháng 4'!P51+'Tháng 5'!P51+'tháng 6'!P51</f>
        <v>0</v>
      </c>
      <c r="Q51" s="4">
        <f>'Tháng 1'!Q51+'Tháng 2'!Q51+'Tháng 3'!Q51+'Tháng 4'!Q51+'Tháng 5'!Q51+'tháng 6'!Q51</f>
        <v>0</v>
      </c>
      <c r="R51" s="4">
        <f>'Tháng 1'!S51+'Tháng 2'!R51+'Tháng 3'!R51+'Tháng 4'!R51+'Tháng 5'!R51+'tháng 6'!R51</f>
        <v>0</v>
      </c>
      <c r="S51" s="4">
        <f>'Tháng 1'!S51+'Tháng 2'!S51+'Tháng 3'!S51+'Tháng 4'!S51+'Tháng 5'!S51+'tháng 6'!S51</f>
        <v>0</v>
      </c>
      <c r="T51" s="4">
        <f>'Tháng 1'!U51+'Tháng 2'!T51+'Tháng 3'!T51+'Tháng 4'!T51+'Tháng 5'!T51+'tháng 6'!T51</f>
        <v>0</v>
      </c>
      <c r="U51" s="4">
        <f>'Tháng 1'!U51+'Tháng 2'!U51+'Tháng 3'!U51+'Tháng 4'!U51+'Tháng 5'!U51+'tháng 6'!U51</f>
        <v>0</v>
      </c>
      <c r="V51" s="4">
        <f>'Tháng 1'!V51+'Tháng 2'!V51+'Tháng 3'!V51+'Tháng 4'!V51+'Tháng 5'!V51+'tháng 6'!V51</f>
        <v>0</v>
      </c>
      <c r="W51" s="4">
        <f>'Tháng 1'!W51+'Tháng 2'!W51+'Tháng 3'!W51+'Tháng 4'!W51+'Tháng 5'!W51+'tháng 6'!W51</f>
        <v>0</v>
      </c>
      <c r="X51" s="4">
        <f>'Tháng 1'!X51+'Tháng 2'!X51+'Tháng 3'!X51+'Tháng 4'!X51+'Tháng 5'!X51+'tháng 6'!X51</f>
        <v>0</v>
      </c>
      <c r="Y51" s="4">
        <f>'Tháng 1'!Y51+'Tháng 2'!Y51+'Tháng 3'!Y51+'Tháng 4'!Y51+'Tháng 5'!Y51+'tháng 6'!Y51</f>
        <v>0</v>
      </c>
      <c r="Z51" s="4">
        <f>'Tháng 1'!Z51+'Tháng 2'!Z51+'Tháng 3'!Z51+'Tháng 4'!Z51+'Tháng 5'!Z51+'tháng 6'!Z51</f>
        <v>0</v>
      </c>
      <c r="AA51" s="4">
        <f>'Tháng 1'!AA51+'Tháng 2'!AA51+'Tháng 3'!AA51+'Tháng 4'!AA51+'Tháng 5'!AA51+'tháng 6'!AA51</f>
        <v>0</v>
      </c>
      <c r="AB51" s="4">
        <f>'Tháng 1'!AB51+'Tháng 2'!AB51+'Tháng 3'!AB51+'Tháng 4'!AB51+'Tháng 5'!AB51+'tháng 6'!AB51</f>
        <v>0</v>
      </c>
      <c r="AC51" s="4">
        <f>'Tháng 1'!AC51+'Tháng 2'!AC51+'Tháng 3'!AC51+'Tháng 4'!AC51+'Tháng 5'!AC51+'tháng 6'!AC51</f>
        <v>0</v>
      </c>
      <c r="AD51" s="4">
        <f>'Tháng 1'!AD51+'Tháng 2'!AD51+'Tháng 3'!AD51+'Tháng 4'!AD51+'Tháng 5'!AD51+'tháng 6'!AD51</f>
        <v>0</v>
      </c>
      <c r="AE51" s="4">
        <f>'Tháng 1'!AE51+'Tháng 2'!AE51+'Tháng 3'!AE51+'Tháng 4'!AE51+'Tháng 5'!AE51+'tháng 6'!AE51</f>
        <v>0</v>
      </c>
      <c r="AF51" s="4">
        <f>'Tháng 1'!AF51+'Tháng 2'!AF51+'Tháng 3'!AF51+'Tháng 4'!AF51+'Tháng 5'!AF51+'tháng 6'!AF51</f>
        <v>0</v>
      </c>
      <c r="AG51" s="4">
        <f>'Tháng 1'!AG51+'Tháng 2'!AG51+'Tháng 3'!AG51+'Tháng 4'!AG51+'Tháng 5'!AG51+'tháng 6'!AG51</f>
        <v>0</v>
      </c>
      <c r="AH51" s="4">
        <f>'Tháng 1'!AH51+'Tháng 2'!AH51+'Tháng 3'!AH51+'Tháng 4'!AH51+'Tháng 5'!AH51+'tháng 6'!AH51</f>
        <v>0</v>
      </c>
      <c r="AI51" s="4">
        <f t="shared" si="1"/>
        <v>0</v>
      </c>
    </row>
    <row r="52" spans="1:35" x14ac:dyDescent="0.25">
      <c r="A52" s="6">
        <f t="shared" si="0"/>
        <v>0</v>
      </c>
      <c r="B52" s="3">
        <v>44</v>
      </c>
      <c r="C52" s="3" t="s">
        <v>77</v>
      </c>
      <c r="D52" s="4">
        <f>'Tháng 1'!D52+'Tháng 2'!D52+'Tháng 3'!D52+'Tháng 4'!D52+'Tháng 5'!D52+'tháng 6'!D52</f>
        <v>0</v>
      </c>
      <c r="E52" s="4">
        <f>'Tháng 1'!E52+'Tháng 2'!E52+'Tháng 3'!E52+'Tháng 4'!E52+'Tháng 5'!E52+'tháng 6'!E52</f>
        <v>0</v>
      </c>
      <c r="F52" s="4">
        <f>'Tháng 1'!F52+'Tháng 2'!F52+'Tháng 3'!F52+'Tháng 4'!F52+'Tháng 5'!F52+'tháng 6'!F52</f>
        <v>0</v>
      </c>
      <c r="G52" s="4">
        <f>'Tháng 1'!G52+'Tháng 2'!G52+'Tháng 3'!G52+'Tháng 4'!G52+'Tháng 5'!G52+'tháng 6'!G52</f>
        <v>0</v>
      </c>
      <c r="H52" s="4">
        <f>'Tháng 1'!H52+'Tháng 2'!H52+'Tháng 3'!H52+'Tháng 4'!H52+'Tháng 5'!H52+'tháng 6'!H52</f>
        <v>0</v>
      </c>
      <c r="I52" s="4">
        <f>'Tháng 1'!I52+'Tháng 2'!I52+'Tháng 3'!I52+'Tháng 4'!I52+'Tháng 5'!I52+'tháng 6'!I52</f>
        <v>0</v>
      </c>
      <c r="J52" s="4">
        <f>'Tháng 1'!J52+'Tháng 2'!J52+'Tháng 3'!J52+'Tháng 4'!J52+'Tháng 5'!J52+'tháng 6'!J52</f>
        <v>0</v>
      </c>
      <c r="K52" s="4">
        <f>'Tháng 1'!K52+'Tháng 2'!K52+'Tháng 3'!K52+'Tháng 4'!K52+'Tháng 5'!K52+'tháng 6'!K52</f>
        <v>0</v>
      </c>
      <c r="L52" s="4">
        <f>'Tháng 1'!L52+'Tháng 2'!L52+'Tháng 3'!L52+'Tháng 4'!L52+'Tháng 5'!L52+'tháng 6'!L52</f>
        <v>0</v>
      </c>
      <c r="M52" s="4">
        <f>'Tháng 1'!M52+'Tháng 2'!M52+'Tháng 3'!M52+'Tháng 4'!M52+'Tháng 5'!M52+'tháng 6'!M52</f>
        <v>0</v>
      </c>
      <c r="N52" s="4">
        <f>'Tháng 1'!N52+'Tháng 2'!N52+'Tháng 3'!N52+'Tháng 4'!N52+'Tháng 5'!N52+'tháng 6'!N52</f>
        <v>0</v>
      </c>
      <c r="O52" s="4">
        <f>'Tháng 1'!O52+'Tháng 2'!O52+'Tháng 3'!O52+'Tháng 4'!O52+'Tháng 5'!O52+'tháng 6'!O52</f>
        <v>0</v>
      </c>
      <c r="P52" s="4">
        <f>'Tháng 1'!P52+'Tháng 2'!P52+'Tháng 3'!P52+'Tháng 4'!P52+'Tháng 5'!P52+'tháng 6'!P52</f>
        <v>0</v>
      </c>
      <c r="Q52" s="4">
        <f>'Tháng 1'!Q52+'Tháng 2'!Q52+'Tháng 3'!Q52+'Tháng 4'!Q52+'Tháng 5'!Q52+'tháng 6'!Q52</f>
        <v>0</v>
      </c>
      <c r="R52" s="4">
        <f>'Tháng 1'!S52+'Tháng 2'!R52+'Tháng 3'!R52+'Tháng 4'!R52+'Tháng 5'!R52+'tháng 6'!R52</f>
        <v>0</v>
      </c>
      <c r="S52" s="4">
        <f>'Tháng 1'!S52+'Tháng 2'!S52+'Tháng 3'!S52+'Tháng 4'!S52+'Tháng 5'!S52+'tháng 6'!S52</f>
        <v>0</v>
      </c>
      <c r="T52" s="4">
        <f>'Tháng 1'!U52+'Tháng 2'!T52+'Tháng 3'!T52+'Tháng 4'!T52+'Tháng 5'!T52+'tháng 6'!T52</f>
        <v>0</v>
      </c>
      <c r="U52" s="4">
        <f>'Tháng 1'!U52+'Tháng 2'!U52+'Tháng 3'!U52+'Tháng 4'!U52+'Tháng 5'!U52+'tháng 6'!U52</f>
        <v>0</v>
      </c>
      <c r="V52" s="4">
        <f>'Tháng 1'!V52+'Tháng 2'!V52+'Tháng 3'!V52+'Tháng 4'!V52+'Tháng 5'!V52+'tháng 6'!V52</f>
        <v>0</v>
      </c>
      <c r="W52" s="4">
        <f>'Tháng 1'!W52+'Tháng 2'!W52+'Tháng 3'!W52+'Tháng 4'!W52+'Tháng 5'!W52+'tháng 6'!W52</f>
        <v>0</v>
      </c>
      <c r="X52" s="4">
        <f>'Tháng 1'!X52+'Tháng 2'!X52+'Tháng 3'!X52+'Tháng 4'!X52+'Tháng 5'!X52+'tháng 6'!X52</f>
        <v>0</v>
      </c>
      <c r="Y52" s="4">
        <f>'Tháng 1'!Y52+'Tháng 2'!Y52+'Tháng 3'!Y52+'Tháng 4'!Y52+'Tháng 5'!Y52+'tháng 6'!Y52</f>
        <v>0</v>
      </c>
      <c r="Z52" s="4">
        <f>'Tháng 1'!Z52+'Tháng 2'!Z52+'Tháng 3'!Z52+'Tháng 4'!Z52+'Tháng 5'!Z52+'tháng 6'!Z52</f>
        <v>0</v>
      </c>
      <c r="AA52" s="4">
        <f>'Tháng 1'!AA52+'Tháng 2'!AA52+'Tháng 3'!AA52+'Tháng 4'!AA52+'Tháng 5'!AA52+'tháng 6'!AA52</f>
        <v>0</v>
      </c>
      <c r="AB52" s="4">
        <f>'Tháng 1'!AB52+'Tháng 2'!AB52+'Tháng 3'!AB52+'Tháng 4'!AB52+'Tháng 5'!AB52+'tháng 6'!AB52</f>
        <v>0</v>
      </c>
      <c r="AC52" s="4">
        <f>'Tháng 1'!AC52+'Tháng 2'!AC52+'Tháng 3'!AC52+'Tháng 4'!AC52+'Tháng 5'!AC52+'tháng 6'!AC52</f>
        <v>0</v>
      </c>
      <c r="AD52" s="4">
        <f>'Tháng 1'!AD52+'Tháng 2'!AD52+'Tháng 3'!AD52+'Tháng 4'!AD52+'Tháng 5'!AD52+'tháng 6'!AD52</f>
        <v>0</v>
      </c>
      <c r="AE52" s="4">
        <f>'Tháng 1'!AE52+'Tháng 2'!AE52+'Tháng 3'!AE52+'Tháng 4'!AE52+'Tháng 5'!AE52+'tháng 6'!AE52</f>
        <v>0</v>
      </c>
      <c r="AF52" s="4">
        <f>'Tháng 1'!AF52+'Tháng 2'!AF52+'Tháng 3'!AF52+'Tháng 4'!AF52+'Tháng 5'!AF52+'tháng 6'!AF52</f>
        <v>0</v>
      </c>
      <c r="AG52" s="4">
        <f>'Tháng 1'!AG52+'Tháng 2'!AG52+'Tháng 3'!AG52+'Tháng 4'!AG52+'Tháng 5'!AG52+'tháng 6'!AG52</f>
        <v>0</v>
      </c>
      <c r="AH52" s="4">
        <f>'Tháng 1'!AH52+'Tháng 2'!AH52+'Tháng 3'!AH52+'Tháng 4'!AH52+'Tháng 5'!AH52+'tháng 6'!AH52</f>
        <v>0</v>
      </c>
      <c r="AI52" s="4">
        <f t="shared" si="1"/>
        <v>0</v>
      </c>
    </row>
    <row r="53" spans="1:35" x14ac:dyDescent="0.25">
      <c r="A53" s="6">
        <f t="shared" si="0"/>
        <v>20000</v>
      </c>
      <c r="B53" s="3">
        <v>45</v>
      </c>
      <c r="C53" s="3" t="s">
        <v>54</v>
      </c>
      <c r="D53" s="4">
        <f>'Tháng 1'!D53+'Tháng 2'!D53+'Tháng 3'!D53+'Tháng 4'!D53+'Tháng 5'!D53+'tháng 6'!D53</f>
        <v>20000</v>
      </c>
      <c r="E53" s="4">
        <f>'Tháng 1'!E53+'Tháng 2'!E53+'Tháng 3'!E53+'Tháng 4'!E53+'Tháng 5'!E53+'tháng 6'!E53</f>
        <v>0</v>
      </c>
      <c r="F53" s="4">
        <f>'Tháng 1'!F53+'Tháng 2'!F53+'Tháng 3'!F53+'Tháng 4'!F53+'Tháng 5'!F53+'tháng 6'!F53</f>
        <v>0</v>
      </c>
      <c r="G53" s="4">
        <f>'Tháng 1'!G53+'Tháng 2'!G53+'Tháng 3'!G53+'Tháng 4'!G53+'Tháng 5'!G53+'tháng 6'!G53</f>
        <v>0</v>
      </c>
      <c r="H53" s="4">
        <f>'Tháng 1'!H53+'Tháng 2'!H53+'Tháng 3'!H53+'Tháng 4'!H53+'Tháng 5'!H53+'tháng 6'!H53</f>
        <v>0</v>
      </c>
      <c r="I53" s="4">
        <f>'Tháng 1'!I53+'Tháng 2'!I53+'Tháng 3'!I53+'Tháng 4'!I53+'Tháng 5'!I53+'tháng 6'!I53</f>
        <v>0</v>
      </c>
      <c r="J53" s="4">
        <f>'Tháng 1'!J53+'Tháng 2'!J53+'Tháng 3'!J53+'Tháng 4'!J53+'Tháng 5'!J53+'tháng 6'!J53</f>
        <v>0</v>
      </c>
      <c r="K53" s="4">
        <f>'Tháng 1'!K53+'Tháng 2'!K53+'Tháng 3'!K53+'Tháng 4'!K53+'Tháng 5'!K53+'tháng 6'!K53</f>
        <v>0</v>
      </c>
      <c r="L53" s="4">
        <f>'Tháng 1'!L53+'Tháng 2'!L53+'Tháng 3'!L53+'Tháng 4'!L53+'Tháng 5'!L53+'tháng 6'!L53</f>
        <v>0</v>
      </c>
      <c r="M53" s="4">
        <f>'Tháng 1'!M53+'Tháng 2'!M53+'Tháng 3'!M53+'Tháng 4'!M53+'Tháng 5'!M53+'tháng 6'!M53</f>
        <v>0</v>
      </c>
      <c r="N53" s="4">
        <f>'Tháng 1'!N53+'Tháng 2'!N53+'Tháng 3'!N53+'Tháng 4'!N53+'Tháng 5'!N53+'tháng 6'!N53</f>
        <v>0</v>
      </c>
      <c r="O53" s="4">
        <f>'Tháng 1'!O53+'Tháng 2'!O53+'Tháng 3'!O53+'Tháng 4'!O53+'Tháng 5'!O53+'tháng 6'!O53</f>
        <v>0</v>
      </c>
      <c r="P53" s="4">
        <f>'Tháng 1'!P53+'Tháng 2'!P53+'Tháng 3'!P53+'Tháng 4'!P53+'Tháng 5'!P53+'tháng 6'!P53</f>
        <v>0</v>
      </c>
      <c r="Q53" s="4">
        <f>'Tháng 1'!Q53+'Tháng 2'!Q53+'Tháng 3'!Q53+'Tháng 4'!Q53+'Tháng 5'!Q53+'tháng 6'!Q53</f>
        <v>0</v>
      </c>
      <c r="R53" s="4">
        <f>'Tháng 1'!S53+'Tháng 2'!R53+'Tháng 3'!R53+'Tháng 4'!R53+'Tháng 5'!R53+'tháng 6'!R53</f>
        <v>0</v>
      </c>
      <c r="S53" s="4">
        <f>'Tháng 1'!S53+'Tháng 2'!S53+'Tháng 3'!S53+'Tháng 4'!S53+'Tháng 5'!S53+'tháng 6'!S53</f>
        <v>0</v>
      </c>
      <c r="T53" s="4">
        <f>'Tháng 1'!U53+'Tháng 2'!T53+'Tháng 3'!T53+'Tháng 4'!T53+'Tháng 5'!T53+'tháng 6'!T53</f>
        <v>0</v>
      </c>
      <c r="U53" s="4">
        <f>'Tháng 1'!U53+'Tháng 2'!U53+'Tháng 3'!U53+'Tháng 4'!U53+'Tháng 5'!U53+'tháng 6'!U53</f>
        <v>0</v>
      </c>
      <c r="V53" s="4">
        <f>'Tháng 1'!V53+'Tháng 2'!V53+'Tháng 3'!V53+'Tháng 4'!V53+'Tháng 5'!V53+'tháng 6'!V53</f>
        <v>0</v>
      </c>
      <c r="W53" s="4">
        <f>'Tháng 1'!W53+'Tháng 2'!W53+'Tháng 3'!W53+'Tháng 4'!W53+'Tháng 5'!W53+'tháng 6'!W53</f>
        <v>0</v>
      </c>
      <c r="X53" s="4">
        <f>'Tháng 1'!X53+'Tháng 2'!X53+'Tháng 3'!X53+'Tháng 4'!X53+'Tháng 5'!X53+'tháng 6'!X53</f>
        <v>0</v>
      </c>
      <c r="Y53" s="4">
        <f>'Tháng 1'!Y53+'Tháng 2'!Y53+'Tháng 3'!Y53+'Tháng 4'!Y53+'Tháng 5'!Y53+'tháng 6'!Y53</f>
        <v>0</v>
      </c>
      <c r="Z53" s="4">
        <f>'Tháng 1'!Z53+'Tháng 2'!Z53+'Tháng 3'!Z53+'Tháng 4'!Z53+'Tháng 5'!Z53+'tháng 6'!Z53</f>
        <v>0</v>
      </c>
      <c r="AA53" s="4">
        <f>'Tháng 1'!AA53+'Tháng 2'!AA53+'Tháng 3'!AA53+'Tháng 4'!AA53+'Tháng 5'!AA53+'tháng 6'!AA53</f>
        <v>0</v>
      </c>
      <c r="AB53" s="4">
        <f>'Tháng 1'!AB53+'Tháng 2'!AB53+'Tháng 3'!AB53+'Tháng 4'!AB53+'Tháng 5'!AB53+'tháng 6'!AB53</f>
        <v>0</v>
      </c>
      <c r="AC53" s="4">
        <f>'Tháng 1'!AC53+'Tháng 2'!AC53+'Tháng 3'!AC53+'Tháng 4'!AC53+'Tháng 5'!AC53+'tháng 6'!AC53</f>
        <v>0</v>
      </c>
      <c r="AD53" s="4">
        <f>'Tháng 1'!AD53+'Tháng 2'!AD53+'Tháng 3'!AD53+'Tháng 4'!AD53+'Tháng 5'!AD53+'tháng 6'!AD53</f>
        <v>0</v>
      </c>
      <c r="AE53" s="4">
        <f>'Tháng 1'!AE53+'Tháng 2'!AE53+'Tháng 3'!AE53+'Tháng 4'!AE53+'Tháng 5'!AE53+'tháng 6'!AE53</f>
        <v>0</v>
      </c>
      <c r="AF53" s="4">
        <f>'Tháng 1'!AF53+'Tháng 2'!AF53+'Tháng 3'!AF53+'Tháng 4'!AF53+'Tháng 5'!AF53+'tháng 6'!AF53</f>
        <v>0</v>
      </c>
      <c r="AG53" s="4">
        <f>'Tháng 1'!AG53+'Tháng 2'!AG53+'Tháng 3'!AG53+'Tháng 4'!AG53+'Tháng 5'!AG53+'tháng 6'!AG53</f>
        <v>0</v>
      </c>
      <c r="AH53" s="4">
        <f>'Tháng 1'!AH53+'Tháng 2'!AH53+'Tháng 3'!AH53+'Tháng 4'!AH53+'Tháng 5'!AH53+'tháng 6'!AH53</f>
        <v>0</v>
      </c>
      <c r="AI53" s="4">
        <f t="shared" si="1"/>
        <v>20000</v>
      </c>
    </row>
    <row r="54" spans="1:35" x14ac:dyDescent="0.25">
      <c r="A54" s="6">
        <f t="shared" si="0"/>
        <v>284000</v>
      </c>
      <c r="B54" s="3">
        <v>46</v>
      </c>
      <c r="C54" s="3" t="s">
        <v>55</v>
      </c>
      <c r="D54" s="4">
        <f>'Tháng 1'!D54+'Tháng 2'!D54+'Tháng 3'!D54+'Tháng 4'!D54+'Tháng 5'!D54+'tháng 6'!D54</f>
        <v>0</v>
      </c>
      <c r="E54" s="4">
        <f>'Tháng 1'!E54+'Tháng 2'!E54+'Tháng 3'!E54+'Tháng 4'!E54+'Tháng 5'!E54+'tháng 6'!E54</f>
        <v>0</v>
      </c>
      <c r="F54" s="4">
        <f>'Tháng 1'!F54+'Tháng 2'!F54+'Tháng 3'!F54+'Tháng 4'!F54+'Tháng 5'!F54+'tháng 6'!F54</f>
        <v>0</v>
      </c>
      <c r="G54" s="4">
        <f>'Tháng 1'!G54+'Tháng 2'!G54+'Tháng 3'!G54+'Tháng 4'!G54+'Tháng 5'!G54+'tháng 6'!G54</f>
        <v>0</v>
      </c>
      <c r="H54" s="4">
        <f>'Tháng 1'!H54+'Tháng 2'!H54+'Tháng 3'!H54+'Tháng 4'!H54+'Tháng 5'!H54+'tháng 6'!H54</f>
        <v>0</v>
      </c>
      <c r="I54" s="4">
        <f>'Tháng 1'!I54+'Tháng 2'!I54+'Tháng 3'!I54+'Tháng 4'!I54+'Tháng 5'!I54+'tháng 6'!I54</f>
        <v>0</v>
      </c>
      <c r="J54" s="4">
        <f>'Tháng 1'!J54+'Tháng 2'!J54+'Tháng 3'!J54+'Tháng 4'!J54+'Tháng 5'!J54+'tháng 6'!J54</f>
        <v>0</v>
      </c>
      <c r="K54" s="4">
        <f>'Tháng 1'!K54+'Tháng 2'!K54+'Tháng 3'!K54+'Tháng 4'!K54+'Tháng 5'!K54+'tháng 6'!K54</f>
        <v>24000</v>
      </c>
      <c r="L54" s="4">
        <f>'Tháng 1'!L54+'Tháng 2'!L54+'Tháng 3'!L54+'Tháng 4'!L54+'Tháng 5'!L54+'tháng 6'!L54</f>
        <v>11000</v>
      </c>
      <c r="M54" s="4">
        <f>'Tháng 1'!M54+'Tháng 2'!M54+'Tháng 3'!M54+'Tháng 4'!M54+'Tháng 5'!M54+'tháng 6'!M54</f>
        <v>0</v>
      </c>
      <c r="N54" s="4">
        <f>'Tháng 1'!N54+'Tháng 2'!N54+'Tháng 3'!N54+'Tháng 4'!N54+'Tháng 5'!N54+'tháng 6'!N54</f>
        <v>40000</v>
      </c>
      <c r="O54" s="4">
        <f>'Tháng 1'!O54+'Tháng 2'!O54+'Tháng 3'!O54+'Tháng 4'!O54+'Tháng 5'!O54+'tháng 6'!O54</f>
        <v>15000</v>
      </c>
      <c r="P54" s="4">
        <f>'Tháng 1'!P54+'Tháng 2'!P54+'Tháng 3'!P54+'Tháng 4'!P54+'Tháng 5'!P54+'tháng 6'!P54</f>
        <v>10000</v>
      </c>
      <c r="Q54" s="4">
        <f>'Tháng 1'!Q54+'Tháng 2'!Q54+'Tháng 3'!Q54+'Tháng 4'!Q54+'Tháng 5'!Q54+'tháng 6'!Q54</f>
        <v>0</v>
      </c>
      <c r="R54" s="4">
        <f>'Tháng 1'!S54+'Tháng 2'!R54+'Tháng 3'!R54+'Tháng 4'!R54+'Tháng 5'!R54+'tháng 6'!R54</f>
        <v>0</v>
      </c>
      <c r="S54" s="4">
        <f>'Tháng 1'!S54+'Tháng 2'!S54+'Tháng 3'!S54+'Tháng 4'!S54+'Tháng 5'!S54+'tháng 6'!S54</f>
        <v>18000</v>
      </c>
      <c r="T54" s="4">
        <f>'Tháng 1'!U54+'Tháng 2'!T54+'Tháng 3'!T54+'Tháng 4'!T54+'Tháng 5'!T54+'tháng 6'!T54</f>
        <v>0</v>
      </c>
      <c r="U54" s="4">
        <f>'Tháng 1'!U54+'Tháng 2'!U54+'Tháng 3'!U54+'Tháng 4'!U54+'Tháng 5'!U54+'tháng 6'!U54</f>
        <v>0</v>
      </c>
      <c r="V54" s="4">
        <f>'Tháng 1'!V54+'Tháng 2'!V54+'Tháng 3'!V54+'Tháng 4'!V54+'Tháng 5'!V54+'tháng 6'!V54</f>
        <v>0</v>
      </c>
      <c r="W54" s="4">
        <f>'Tháng 1'!W54+'Tháng 2'!W54+'Tháng 3'!W54+'Tháng 4'!W54+'Tháng 5'!W54+'tháng 6'!W54</f>
        <v>0</v>
      </c>
      <c r="X54" s="4">
        <f>'Tháng 1'!X54+'Tháng 2'!X54+'Tháng 3'!X54+'Tháng 4'!X54+'Tháng 5'!X54+'tháng 6'!X54</f>
        <v>0</v>
      </c>
      <c r="Y54" s="4">
        <f>'Tháng 1'!Y54+'Tháng 2'!Y54+'Tháng 3'!Y54+'Tháng 4'!Y54+'Tháng 5'!Y54+'tháng 6'!Y54</f>
        <v>0</v>
      </c>
      <c r="Z54" s="4">
        <f>'Tháng 1'!Z54+'Tháng 2'!Z54+'Tháng 3'!Z54+'Tháng 4'!Z54+'Tháng 5'!Z54+'tháng 6'!Z54</f>
        <v>42000</v>
      </c>
      <c r="AA54" s="4">
        <f>'Tháng 1'!AA54+'Tháng 2'!AA54+'Tháng 3'!AA54+'Tháng 4'!AA54+'Tháng 5'!AA54+'tháng 6'!AA54</f>
        <v>89000</v>
      </c>
      <c r="AB54" s="4">
        <f>'Tháng 1'!AB54+'Tháng 2'!AB54+'Tháng 3'!AB54+'Tháng 4'!AB54+'Tháng 5'!AB54+'tháng 6'!AB54</f>
        <v>0</v>
      </c>
      <c r="AC54" s="4">
        <f>'Tháng 1'!AC54+'Tháng 2'!AC54+'Tháng 3'!AC54+'Tháng 4'!AC54+'Tháng 5'!AC54+'tháng 6'!AC54</f>
        <v>0</v>
      </c>
      <c r="AD54" s="4">
        <f>'Tháng 1'!AD54+'Tháng 2'!AD54+'Tháng 3'!AD54+'Tháng 4'!AD54+'Tháng 5'!AD54+'tháng 6'!AD54</f>
        <v>20000</v>
      </c>
      <c r="AE54" s="4">
        <f>'Tháng 1'!AE54+'Tháng 2'!AE54+'Tháng 3'!AE54+'Tháng 4'!AE54+'Tháng 5'!AE54+'tháng 6'!AE54</f>
        <v>0</v>
      </c>
      <c r="AF54" s="4">
        <f>'Tháng 1'!AF54+'Tháng 2'!AF54+'Tháng 3'!AF54+'Tháng 4'!AF54+'Tháng 5'!AF54+'tháng 6'!AF54</f>
        <v>0</v>
      </c>
      <c r="AG54" s="4">
        <f>'Tháng 1'!AG54+'Tháng 2'!AG54+'Tháng 3'!AG54+'Tháng 4'!AG54+'Tháng 5'!AG54+'tháng 6'!AG54</f>
        <v>15000</v>
      </c>
      <c r="AH54" s="4">
        <f>'Tháng 1'!AH54+'Tháng 2'!AH54+'Tháng 3'!AH54+'Tháng 4'!AH54+'Tháng 5'!AH54+'tháng 6'!AH54</f>
        <v>0</v>
      </c>
      <c r="AI54" s="4">
        <f t="shared" si="1"/>
        <v>284000</v>
      </c>
    </row>
    <row r="55" spans="1:35" x14ac:dyDescent="0.25">
      <c r="A55" s="6">
        <f t="shared" si="0"/>
        <v>0</v>
      </c>
      <c r="B55" s="3">
        <v>47</v>
      </c>
      <c r="C55" s="3" t="s">
        <v>56</v>
      </c>
      <c r="D55" s="4">
        <f>'Tháng 1'!D55+'Tháng 2'!D55+'Tháng 3'!D55+'Tháng 4'!D55+'Tháng 5'!D55+'tháng 6'!D55</f>
        <v>0</v>
      </c>
      <c r="E55" s="4">
        <f>'Tháng 1'!E55+'Tháng 2'!E55+'Tháng 3'!E55+'Tháng 4'!E55+'Tháng 5'!E55+'tháng 6'!E55</f>
        <v>0</v>
      </c>
      <c r="F55" s="4">
        <f>'Tháng 1'!F55+'Tháng 2'!F55+'Tháng 3'!F55+'Tháng 4'!F55+'Tháng 5'!F55+'tháng 6'!F55</f>
        <v>0</v>
      </c>
      <c r="G55" s="4">
        <f>'Tháng 1'!G55+'Tháng 2'!G55+'Tháng 3'!G55+'Tháng 4'!G55+'Tháng 5'!G55+'tháng 6'!G55</f>
        <v>0</v>
      </c>
      <c r="H55" s="4">
        <f>'Tháng 1'!H55+'Tháng 2'!H55+'Tháng 3'!H55+'Tháng 4'!H55+'Tháng 5'!H55+'tháng 6'!H55</f>
        <v>0</v>
      </c>
      <c r="I55" s="4">
        <f>'Tháng 1'!I55+'Tháng 2'!I55+'Tháng 3'!I55+'Tháng 4'!I55+'Tháng 5'!I55+'tháng 6'!I55</f>
        <v>0</v>
      </c>
      <c r="J55" s="4">
        <f>'Tháng 1'!J55+'Tháng 2'!J55+'Tháng 3'!J55+'Tháng 4'!J55+'Tháng 5'!J55+'tháng 6'!J55</f>
        <v>0</v>
      </c>
      <c r="K55" s="4">
        <f>'Tháng 1'!K55+'Tháng 2'!K55+'Tháng 3'!K55+'Tháng 4'!K55+'Tháng 5'!K55+'tháng 6'!K55</f>
        <v>0</v>
      </c>
      <c r="L55" s="4">
        <f>'Tháng 1'!L55+'Tháng 2'!L55+'Tháng 3'!L55+'Tháng 4'!L55+'Tháng 5'!L55+'tháng 6'!L55</f>
        <v>0</v>
      </c>
      <c r="M55" s="4">
        <f>'Tháng 1'!M55+'Tháng 2'!M55+'Tháng 3'!M55+'Tháng 4'!M55+'Tháng 5'!M55+'tháng 6'!M55</f>
        <v>0</v>
      </c>
      <c r="N55" s="4">
        <f>'Tháng 1'!N55+'Tháng 2'!N55+'Tháng 3'!N55+'Tháng 4'!N55+'Tháng 5'!N55+'tháng 6'!N55</f>
        <v>0</v>
      </c>
      <c r="O55" s="4">
        <f>'Tháng 1'!O55+'Tháng 2'!O55+'Tháng 3'!O55+'Tháng 4'!O55+'Tháng 5'!O55+'tháng 6'!O55</f>
        <v>0</v>
      </c>
      <c r="P55" s="4">
        <f>'Tháng 1'!P55+'Tháng 2'!P55+'Tháng 3'!P55+'Tháng 4'!P55+'Tháng 5'!P55+'tháng 6'!P55</f>
        <v>0</v>
      </c>
      <c r="Q55" s="4">
        <f>'Tháng 1'!Q55+'Tháng 2'!Q55+'Tháng 3'!Q55+'Tháng 4'!Q55+'Tháng 5'!Q55+'tháng 6'!Q55</f>
        <v>0</v>
      </c>
      <c r="R55" s="4">
        <f>'Tháng 1'!S55+'Tháng 2'!R55+'Tháng 3'!R55+'Tháng 4'!R55+'Tháng 5'!R55+'tháng 6'!R55</f>
        <v>0</v>
      </c>
      <c r="S55" s="4">
        <f>'Tháng 1'!S55+'Tháng 2'!S55+'Tháng 3'!S55+'Tháng 4'!S55+'Tháng 5'!S55+'tháng 6'!S55</f>
        <v>0</v>
      </c>
      <c r="T55" s="4">
        <f>'Tháng 1'!U55+'Tháng 2'!T55+'Tháng 3'!T55+'Tháng 4'!T55+'Tháng 5'!T55+'tháng 6'!T55</f>
        <v>0</v>
      </c>
      <c r="U55" s="4">
        <f>'Tháng 1'!U55+'Tháng 2'!U55+'Tháng 3'!U55+'Tháng 4'!U55+'Tháng 5'!U55+'tháng 6'!U55</f>
        <v>0</v>
      </c>
      <c r="V55" s="4">
        <f>'Tháng 1'!V55+'Tháng 2'!V55+'Tháng 3'!V55+'Tháng 4'!V55+'Tháng 5'!V55+'tháng 6'!V55</f>
        <v>0</v>
      </c>
      <c r="W55" s="4">
        <f>'Tháng 1'!W55+'Tháng 2'!W55+'Tháng 3'!W55+'Tháng 4'!W55+'Tháng 5'!W55+'tháng 6'!W55</f>
        <v>0</v>
      </c>
      <c r="X55" s="4">
        <f>'Tháng 1'!X55+'Tháng 2'!X55+'Tháng 3'!X55+'Tháng 4'!X55+'Tháng 5'!X55+'tháng 6'!X55</f>
        <v>0</v>
      </c>
      <c r="Y55" s="4">
        <f>'Tháng 1'!Y55+'Tháng 2'!Y55+'Tháng 3'!Y55+'Tháng 4'!Y55+'Tháng 5'!Y55+'tháng 6'!Y55</f>
        <v>0</v>
      </c>
      <c r="Z55" s="4">
        <f>'Tháng 1'!Z55+'Tháng 2'!Z55+'Tháng 3'!Z55+'Tháng 4'!Z55+'Tháng 5'!Z55+'tháng 6'!Z55</f>
        <v>0</v>
      </c>
      <c r="AA55" s="4">
        <f>'Tháng 1'!AA55+'Tháng 2'!AA55+'Tháng 3'!AA55+'Tháng 4'!AA55+'Tháng 5'!AA55+'tháng 6'!AA55</f>
        <v>0</v>
      </c>
      <c r="AB55" s="4">
        <f>'Tháng 1'!AB55+'Tháng 2'!AB55+'Tháng 3'!AB55+'Tháng 4'!AB55+'Tháng 5'!AB55+'tháng 6'!AB55</f>
        <v>0</v>
      </c>
      <c r="AC55" s="4">
        <f>'Tháng 1'!AC55+'Tháng 2'!AC55+'Tháng 3'!AC55+'Tháng 4'!AC55+'Tháng 5'!AC55+'tháng 6'!AC55</f>
        <v>0</v>
      </c>
      <c r="AD55" s="4">
        <f>'Tháng 1'!AD55+'Tháng 2'!AD55+'Tháng 3'!AD55+'Tháng 4'!AD55+'Tháng 5'!AD55+'tháng 6'!AD55</f>
        <v>0</v>
      </c>
      <c r="AE55" s="4">
        <f>'Tháng 1'!AE55+'Tháng 2'!AE55+'Tháng 3'!AE55+'Tháng 4'!AE55+'Tháng 5'!AE55+'tháng 6'!AE55</f>
        <v>0</v>
      </c>
      <c r="AF55" s="4">
        <f>'Tháng 1'!AF55+'Tháng 2'!AF55+'Tháng 3'!AF55+'Tháng 4'!AF55+'Tháng 5'!AF55+'tháng 6'!AF55</f>
        <v>0</v>
      </c>
      <c r="AG55" s="4">
        <f>'Tháng 1'!AG55+'Tháng 2'!AG55+'Tháng 3'!AG55+'Tháng 4'!AG55+'Tháng 5'!AG55+'tháng 6'!AG55</f>
        <v>0</v>
      </c>
      <c r="AH55" s="4">
        <f>'Tháng 1'!AH55+'Tháng 2'!AH55+'Tháng 3'!AH55+'Tháng 4'!AH55+'Tháng 5'!AH55+'tháng 6'!AH55</f>
        <v>0</v>
      </c>
      <c r="AI55" s="4">
        <f t="shared" si="1"/>
        <v>0</v>
      </c>
    </row>
    <row r="56" spans="1:35" x14ac:dyDescent="0.25">
      <c r="A56" s="6">
        <f t="shared" si="0"/>
        <v>30000</v>
      </c>
      <c r="B56" s="3">
        <v>48</v>
      </c>
      <c r="C56" s="3" t="s">
        <v>69</v>
      </c>
      <c r="D56" s="4">
        <f>'Tháng 1'!D56+'Tháng 2'!D56+'Tháng 3'!D56+'Tháng 4'!D56+'Tháng 5'!D56+'tháng 6'!D56</f>
        <v>0</v>
      </c>
      <c r="E56" s="4">
        <f>'Tháng 1'!E56+'Tháng 2'!E56+'Tháng 3'!E56+'Tháng 4'!E56+'Tháng 5'!E56+'tháng 6'!E56</f>
        <v>0</v>
      </c>
      <c r="F56" s="4">
        <f>'Tháng 1'!F56+'Tháng 2'!F56+'Tháng 3'!F56+'Tháng 4'!F56+'Tháng 5'!F56+'tháng 6'!F56</f>
        <v>0</v>
      </c>
      <c r="G56" s="4">
        <f>'Tháng 1'!G56+'Tháng 2'!G56+'Tháng 3'!G56+'Tháng 4'!G56+'Tháng 5'!G56+'tháng 6'!G56</f>
        <v>0</v>
      </c>
      <c r="H56" s="4">
        <f>'Tháng 1'!H56+'Tháng 2'!H56+'Tháng 3'!H56+'Tháng 4'!H56+'Tháng 5'!H56+'tháng 6'!H56</f>
        <v>30000</v>
      </c>
      <c r="I56" s="4">
        <f>'Tháng 1'!I56+'Tháng 2'!I56+'Tháng 3'!I56+'Tháng 4'!I56+'Tháng 5'!I56+'tháng 6'!I56</f>
        <v>0</v>
      </c>
      <c r="J56" s="4">
        <f>'Tháng 1'!J56+'Tháng 2'!J56+'Tháng 3'!J56+'Tháng 4'!J56+'Tháng 5'!J56+'tháng 6'!J56</f>
        <v>0</v>
      </c>
      <c r="K56" s="4">
        <f>'Tháng 1'!K56+'Tháng 2'!K56+'Tháng 3'!K56+'Tháng 4'!K56+'Tháng 5'!K56+'tháng 6'!K56</f>
        <v>0</v>
      </c>
      <c r="L56" s="4">
        <f>'Tháng 1'!L56+'Tháng 2'!L56+'Tháng 3'!L56+'Tháng 4'!L56+'Tháng 5'!L56+'tháng 6'!L56</f>
        <v>0</v>
      </c>
      <c r="M56" s="4">
        <f>'Tháng 1'!M56+'Tháng 2'!M56+'Tháng 3'!M56+'Tháng 4'!M56+'Tháng 5'!M56+'tháng 6'!M56</f>
        <v>0</v>
      </c>
      <c r="N56" s="4">
        <f>'Tháng 1'!N56+'Tháng 2'!N56+'Tháng 3'!N56+'Tháng 4'!N56+'Tháng 5'!N56+'tháng 6'!N56</f>
        <v>0</v>
      </c>
      <c r="O56" s="4">
        <f>'Tháng 1'!O56+'Tháng 2'!O56+'Tháng 3'!O56+'Tháng 4'!O56+'Tháng 5'!O56+'tháng 6'!O56</f>
        <v>0</v>
      </c>
      <c r="P56" s="4">
        <f>'Tháng 1'!P56+'Tháng 2'!P56+'Tháng 3'!P56+'Tháng 4'!P56+'Tháng 5'!P56+'tháng 6'!P56</f>
        <v>0</v>
      </c>
      <c r="Q56" s="4">
        <f>'Tháng 1'!Q56+'Tháng 2'!Q56+'Tháng 3'!Q56+'Tháng 4'!Q56+'Tháng 5'!Q56+'tháng 6'!Q56</f>
        <v>0</v>
      </c>
      <c r="R56" s="4">
        <f>'Tháng 1'!S56+'Tháng 2'!R56+'Tháng 3'!R56+'Tháng 4'!R56+'Tháng 5'!R56+'tháng 6'!R56</f>
        <v>0</v>
      </c>
      <c r="S56" s="4">
        <f>'Tháng 1'!S56+'Tháng 2'!S56+'Tháng 3'!S56+'Tháng 4'!S56+'Tháng 5'!S56+'tháng 6'!S56</f>
        <v>0</v>
      </c>
      <c r="T56" s="4">
        <f>'Tháng 1'!U56+'Tháng 2'!T56+'Tháng 3'!T56+'Tháng 4'!T56+'Tháng 5'!T56+'tháng 6'!T56</f>
        <v>0</v>
      </c>
      <c r="U56" s="4">
        <f>'Tháng 1'!U56+'Tháng 2'!U56+'Tháng 3'!U56+'Tháng 4'!U56+'Tháng 5'!U56+'tháng 6'!U56</f>
        <v>0</v>
      </c>
      <c r="V56" s="4">
        <f>'Tháng 1'!V56+'Tháng 2'!V56+'Tháng 3'!V56+'Tháng 4'!V56+'Tháng 5'!V56+'tháng 6'!V56</f>
        <v>0</v>
      </c>
      <c r="W56" s="4">
        <f>'Tháng 1'!W56+'Tháng 2'!W56+'Tháng 3'!W56+'Tháng 4'!W56+'Tháng 5'!W56+'tháng 6'!W56</f>
        <v>0</v>
      </c>
      <c r="X56" s="4">
        <f>'Tháng 1'!X56+'Tháng 2'!X56+'Tháng 3'!X56+'Tháng 4'!X56+'Tháng 5'!X56+'tháng 6'!X56</f>
        <v>0</v>
      </c>
      <c r="Y56" s="4">
        <f>'Tháng 1'!Y56+'Tháng 2'!Y56+'Tháng 3'!Y56+'Tháng 4'!Y56+'Tháng 5'!Y56+'tháng 6'!Y56</f>
        <v>0</v>
      </c>
      <c r="Z56" s="4">
        <f>'Tháng 1'!Z56+'Tháng 2'!Z56+'Tháng 3'!Z56+'Tháng 4'!Z56+'Tháng 5'!Z56+'tháng 6'!Z56</f>
        <v>0</v>
      </c>
      <c r="AA56" s="4">
        <f>'Tháng 1'!AA56+'Tháng 2'!AA56+'Tháng 3'!AA56+'Tháng 4'!AA56+'Tháng 5'!AA56+'tháng 6'!AA56</f>
        <v>0</v>
      </c>
      <c r="AB56" s="4">
        <f>'Tháng 1'!AB56+'Tháng 2'!AB56+'Tháng 3'!AB56+'Tháng 4'!AB56+'Tháng 5'!AB56+'tháng 6'!AB56</f>
        <v>0</v>
      </c>
      <c r="AC56" s="4">
        <f>'Tháng 1'!AC56+'Tháng 2'!AC56+'Tháng 3'!AC56+'Tháng 4'!AC56+'Tháng 5'!AC56+'tháng 6'!AC56</f>
        <v>0</v>
      </c>
      <c r="AD56" s="4">
        <f>'Tháng 1'!AD56+'Tháng 2'!AD56+'Tháng 3'!AD56+'Tháng 4'!AD56+'Tháng 5'!AD56+'tháng 6'!AD56</f>
        <v>0</v>
      </c>
      <c r="AE56" s="4">
        <f>'Tháng 1'!AE56+'Tháng 2'!AE56+'Tháng 3'!AE56+'Tháng 4'!AE56+'Tháng 5'!AE56+'tháng 6'!AE56</f>
        <v>0</v>
      </c>
      <c r="AF56" s="4">
        <f>'Tháng 1'!AF56+'Tháng 2'!AF56+'Tháng 3'!AF56+'Tháng 4'!AF56+'Tháng 5'!AF56+'tháng 6'!AF56</f>
        <v>0</v>
      </c>
      <c r="AG56" s="4">
        <f>'Tháng 1'!AG56+'Tháng 2'!AG56+'Tháng 3'!AG56+'Tháng 4'!AG56+'Tháng 5'!AG56+'tháng 6'!AG56</f>
        <v>0</v>
      </c>
      <c r="AH56" s="4">
        <f>'Tháng 1'!AH56+'Tháng 2'!AH56+'Tháng 3'!AH56+'Tháng 4'!AH56+'Tháng 5'!AH56+'tháng 6'!AH56</f>
        <v>0</v>
      </c>
      <c r="AI56" s="4">
        <f t="shared" si="1"/>
        <v>30000</v>
      </c>
    </row>
    <row r="57" spans="1:35" x14ac:dyDescent="0.25">
      <c r="A57" s="6">
        <f t="shared" si="0"/>
        <v>0</v>
      </c>
      <c r="B57" s="3">
        <v>49</v>
      </c>
      <c r="C57" s="3" t="s">
        <v>78</v>
      </c>
      <c r="D57" s="4">
        <f>'Tháng 1'!D57+'Tháng 2'!D57+'Tháng 3'!D57+'Tháng 4'!D57+'Tháng 5'!D57+'tháng 6'!D57</f>
        <v>0</v>
      </c>
      <c r="E57" s="4">
        <f>'Tháng 1'!E57+'Tháng 2'!E57+'Tháng 3'!E57+'Tháng 4'!E57+'Tháng 5'!E57+'tháng 6'!E57</f>
        <v>0</v>
      </c>
      <c r="F57" s="4">
        <f>'Tháng 1'!F57+'Tháng 2'!F57+'Tháng 3'!F57+'Tháng 4'!F57+'Tháng 5'!F57+'tháng 6'!F57</f>
        <v>0</v>
      </c>
      <c r="G57" s="4">
        <f>'Tháng 1'!G57+'Tháng 2'!G57+'Tháng 3'!G57+'Tháng 4'!G57+'Tháng 5'!G57+'tháng 6'!G57</f>
        <v>0</v>
      </c>
      <c r="H57" s="4">
        <f>'Tháng 1'!H57+'Tháng 2'!H57+'Tháng 3'!H57+'Tháng 4'!H57+'Tháng 5'!H57+'tháng 6'!H57</f>
        <v>0</v>
      </c>
      <c r="I57" s="4">
        <f>'Tháng 1'!I57+'Tháng 2'!I57+'Tháng 3'!I57+'Tháng 4'!I57+'Tháng 5'!I57+'tháng 6'!I57</f>
        <v>0</v>
      </c>
      <c r="J57" s="4">
        <f>'Tháng 1'!J57+'Tháng 2'!J57+'Tháng 3'!J57+'Tháng 4'!J57+'Tháng 5'!J57+'tháng 6'!J57</f>
        <v>0</v>
      </c>
      <c r="K57" s="4">
        <f>'Tháng 1'!K57+'Tháng 2'!K57+'Tháng 3'!K57+'Tháng 4'!K57+'Tháng 5'!K57+'tháng 6'!K57</f>
        <v>0</v>
      </c>
      <c r="L57" s="4">
        <f>'Tháng 1'!L57+'Tháng 2'!L57+'Tháng 3'!L57+'Tháng 4'!L57+'Tháng 5'!L57+'tháng 6'!L57</f>
        <v>0</v>
      </c>
      <c r="M57" s="4">
        <f>'Tháng 1'!M57+'Tháng 2'!M57+'Tháng 3'!M57+'Tháng 4'!M57+'Tháng 5'!M57+'tháng 6'!M57</f>
        <v>0</v>
      </c>
      <c r="N57" s="4">
        <f>'Tháng 1'!N57+'Tháng 2'!N57+'Tháng 3'!N57+'Tháng 4'!N57+'Tháng 5'!N57+'tháng 6'!N57</f>
        <v>0</v>
      </c>
      <c r="O57" s="4">
        <f>'Tháng 1'!O57+'Tháng 2'!O57+'Tháng 3'!O57+'Tháng 4'!O57+'Tháng 5'!O57+'tháng 6'!O57</f>
        <v>0</v>
      </c>
      <c r="P57" s="4">
        <f>'Tháng 1'!P57+'Tháng 2'!P57+'Tháng 3'!P57+'Tháng 4'!P57+'Tháng 5'!P57+'tháng 6'!P57</f>
        <v>0</v>
      </c>
      <c r="Q57" s="4">
        <f>'Tháng 1'!Q57+'Tháng 2'!Q57+'Tháng 3'!Q57+'Tháng 4'!Q57+'Tháng 5'!Q57+'tháng 6'!Q57</f>
        <v>0</v>
      </c>
      <c r="R57" s="4">
        <f>'Tháng 1'!S57+'Tháng 2'!R57+'Tháng 3'!R57+'Tháng 4'!R57+'Tháng 5'!R57+'tháng 6'!R57</f>
        <v>0</v>
      </c>
      <c r="S57" s="4">
        <f>'Tháng 1'!S57+'Tháng 2'!S57+'Tháng 3'!S57+'Tháng 4'!S57+'Tháng 5'!S57+'tháng 6'!S57</f>
        <v>0</v>
      </c>
      <c r="T57" s="4">
        <f>'Tháng 1'!U57+'Tháng 2'!T57+'Tháng 3'!T57+'Tháng 4'!T57+'Tháng 5'!T57+'tháng 6'!T57</f>
        <v>0</v>
      </c>
      <c r="U57" s="4">
        <f>'Tháng 1'!U57+'Tháng 2'!U57+'Tháng 3'!U57+'Tháng 4'!U57+'Tháng 5'!U57+'tháng 6'!U57</f>
        <v>0</v>
      </c>
      <c r="V57" s="4">
        <f>'Tháng 1'!V57+'Tháng 2'!V57+'Tháng 3'!V57+'Tháng 4'!V57+'Tháng 5'!V57+'tháng 6'!V57</f>
        <v>0</v>
      </c>
      <c r="W57" s="4">
        <f>'Tháng 1'!W57+'Tháng 2'!W57+'Tháng 3'!W57+'Tháng 4'!W57+'Tháng 5'!W57+'tháng 6'!W57</f>
        <v>0</v>
      </c>
      <c r="X57" s="4">
        <f>'Tháng 1'!X57+'Tháng 2'!X57+'Tháng 3'!X57+'Tháng 4'!X57+'Tháng 5'!X57+'tháng 6'!X57</f>
        <v>0</v>
      </c>
      <c r="Y57" s="4">
        <f>'Tháng 1'!Y57+'Tháng 2'!Y57+'Tháng 3'!Y57+'Tháng 4'!Y57+'Tháng 5'!Y57+'tháng 6'!Y57</f>
        <v>0</v>
      </c>
      <c r="Z57" s="4">
        <f>'Tháng 1'!Z57+'Tháng 2'!Z57+'Tháng 3'!Z57+'Tháng 4'!Z57+'Tháng 5'!Z57+'tháng 6'!Z57</f>
        <v>0</v>
      </c>
      <c r="AA57" s="4">
        <f>'Tháng 1'!AA57+'Tháng 2'!AA57+'Tháng 3'!AA57+'Tháng 4'!AA57+'Tháng 5'!AA57+'tháng 6'!AA57</f>
        <v>0</v>
      </c>
      <c r="AB57" s="4">
        <f>'Tháng 1'!AB57+'Tháng 2'!AB57+'Tháng 3'!AB57+'Tháng 4'!AB57+'Tháng 5'!AB57+'tháng 6'!AB57</f>
        <v>0</v>
      </c>
      <c r="AC57" s="4">
        <f>'Tháng 1'!AC57+'Tháng 2'!AC57+'Tháng 3'!AC57+'Tháng 4'!AC57+'Tháng 5'!AC57+'tháng 6'!AC57</f>
        <v>0</v>
      </c>
      <c r="AD57" s="4">
        <f>'Tháng 1'!AD57+'Tháng 2'!AD57+'Tháng 3'!AD57+'Tháng 4'!AD57+'Tháng 5'!AD57+'tháng 6'!AD57</f>
        <v>0</v>
      </c>
      <c r="AE57" s="4">
        <f>'Tháng 1'!AE57+'Tháng 2'!AE57+'Tháng 3'!AE57+'Tháng 4'!AE57+'Tháng 5'!AE57+'tháng 6'!AE57</f>
        <v>0</v>
      </c>
      <c r="AF57" s="4">
        <f>'Tháng 1'!AF57+'Tháng 2'!AF57+'Tháng 3'!AF57+'Tháng 4'!AF57+'Tháng 5'!AF57+'tháng 6'!AF57</f>
        <v>0</v>
      </c>
      <c r="AG57" s="4">
        <f>'Tháng 1'!AG57+'Tháng 2'!AG57+'Tháng 3'!AG57+'Tháng 4'!AG57+'Tháng 5'!AG57+'tháng 6'!AG57</f>
        <v>0</v>
      </c>
      <c r="AH57" s="4">
        <f>'Tháng 1'!AH57+'Tháng 2'!AH57+'Tháng 3'!AH57+'Tháng 4'!AH57+'Tháng 5'!AH57+'tháng 6'!AH57</f>
        <v>0</v>
      </c>
      <c r="AI57" s="4">
        <f t="shared" si="1"/>
        <v>0</v>
      </c>
    </row>
    <row r="58" spans="1:35" x14ac:dyDescent="0.25">
      <c r="A58" s="6">
        <f t="shared" si="0"/>
        <v>107000</v>
      </c>
      <c r="B58" s="3">
        <v>50</v>
      </c>
      <c r="C58" s="3" t="s">
        <v>79</v>
      </c>
      <c r="D58" s="4">
        <f>'Tháng 1'!D58+'Tháng 2'!D58+'Tháng 3'!D58+'Tháng 4'!D58+'Tháng 5'!D58+'tháng 6'!D58</f>
        <v>90000</v>
      </c>
      <c r="E58" s="4">
        <f>'Tháng 1'!E58+'Tháng 2'!E58+'Tháng 3'!E58+'Tháng 4'!E58+'Tháng 5'!E58+'tháng 6'!E58</f>
        <v>0</v>
      </c>
      <c r="F58" s="4">
        <f>'Tháng 1'!F58+'Tháng 2'!F58+'Tháng 3'!F58+'Tháng 4'!F58+'Tháng 5'!F58+'tháng 6'!F58</f>
        <v>0</v>
      </c>
      <c r="G58" s="4">
        <f>'Tháng 1'!G58+'Tháng 2'!G58+'Tháng 3'!G58+'Tháng 4'!G58+'Tháng 5'!G58+'tháng 6'!G58</f>
        <v>0</v>
      </c>
      <c r="H58" s="4">
        <f>'Tháng 1'!H58+'Tháng 2'!H58+'Tháng 3'!H58+'Tháng 4'!H58+'Tháng 5'!H58+'tháng 6'!H58</f>
        <v>0</v>
      </c>
      <c r="I58" s="4">
        <f>'Tháng 1'!I58+'Tháng 2'!I58+'Tháng 3'!I58+'Tháng 4'!I58+'Tháng 5'!I58+'tháng 6'!I58</f>
        <v>0</v>
      </c>
      <c r="J58" s="4">
        <f>'Tháng 1'!J58+'Tháng 2'!J58+'Tháng 3'!J58+'Tháng 4'!J58+'Tháng 5'!J58+'tháng 6'!J58</f>
        <v>0</v>
      </c>
      <c r="K58" s="4">
        <f>'Tháng 1'!K58+'Tháng 2'!K58+'Tháng 3'!K58+'Tháng 4'!K58+'Tháng 5'!K58+'tháng 6'!K58</f>
        <v>0</v>
      </c>
      <c r="L58" s="4">
        <f>'Tháng 1'!L58+'Tháng 2'!L58+'Tháng 3'!L58+'Tháng 4'!L58+'Tháng 5'!L58+'tháng 6'!L58</f>
        <v>0</v>
      </c>
      <c r="M58" s="4">
        <f>'Tháng 1'!M58+'Tháng 2'!M58+'Tháng 3'!M58+'Tháng 4'!M58+'Tháng 5'!M58+'tháng 6'!M58</f>
        <v>0</v>
      </c>
      <c r="N58" s="4">
        <f>'Tháng 1'!N58+'Tháng 2'!N58+'Tháng 3'!N58+'Tháng 4'!N58+'Tháng 5'!N58+'tháng 6'!N58</f>
        <v>0</v>
      </c>
      <c r="O58" s="4">
        <f>'Tháng 1'!O58+'Tháng 2'!O58+'Tháng 3'!O58+'Tháng 4'!O58+'Tháng 5'!O58+'tháng 6'!O58</f>
        <v>0</v>
      </c>
      <c r="P58" s="4">
        <f>'Tháng 1'!P58+'Tháng 2'!P58+'Tháng 3'!P58+'Tháng 4'!P58+'Tháng 5'!P58+'tháng 6'!P58</f>
        <v>0</v>
      </c>
      <c r="Q58" s="4">
        <f>'Tháng 1'!Q58+'Tháng 2'!Q58+'Tháng 3'!Q58+'Tháng 4'!Q58+'Tháng 5'!Q58+'tháng 6'!Q58</f>
        <v>0</v>
      </c>
      <c r="R58" s="4">
        <f>'Tháng 1'!S58+'Tháng 2'!R58+'Tháng 3'!R58+'Tháng 4'!R58+'Tháng 5'!R58+'tháng 6'!R58</f>
        <v>0</v>
      </c>
      <c r="S58" s="4">
        <f>'Tháng 1'!S58+'Tháng 2'!S58+'Tháng 3'!S58+'Tháng 4'!S58+'Tháng 5'!S58+'tháng 6'!S58</f>
        <v>0</v>
      </c>
      <c r="T58" s="4">
        <f>'Tháng 1'!U58+'Tháng 2'!T58+'Tháng 3'!T58+'Tháng 4'!T58+'Tháng 5'!T58+'tháng 6'!T58</f>
        <v>0</v>
      </c>
      <c r="U58" s="4">
        <f>'Tháng 1'!U58+'Tháng 2'!U58+'Tháng 3'!U58+'Tháng 4'!U58+'Tháng 5'!U58+'tháng 6'!U58</f>
        <v>0</v>
      </c>
      <c r="V58" s="4">
        <f>'Tháng 1'!V58+'Tháng 2'!V58+'Tháng 3'!V58+'Tháng 4'!V58+'Tháng 5'!V58+'tháng 6'!V58</f>
        <v>0</v>
      </c>
      <c r="W58" s="4">
        <f>'Tháng 1'!W58+'Tháng 2'!W58+'Tháng 3'!W58+'Tháng 4'!W58+'Tháng 5'!W58+'tháng 6'!W58</f>
        <v>17000</v>
      </c>
      <c r="X58" s="4">
        <f>'Tháng 1'!X58+'Tháng 2'!X58+'Tháng 3'!X58+'Tháng 4'!X58+'Tháng 5'!X58+'tháng 6'!X58</f>
        <v>0</v>
      </c>
      <c r="Y58" s="4">
        <f>'Tháng 1'!Y58+'Tháng 2'!Y58+'Tháng 3'!Y58+'Tháng 4'!Y58+'Tháng 5'!Y58+'tháng 6'!Y58</f>
        <v>0</v>
      </c>
      <c r="Z58" s="4">
        <f>'Tháng 1'!Z58+'Tháng 2'!Z58+'Tháng 3'!Z58+'Tháng 4'!Z58+'Tháng 5'!Z58+'tháng 6'!Z58</f>
        <v>0</v>
      </c>
      <c r="AA58" s="4">
        <f>'Tháng 1'!AA58+'Tháng 2'!AA58+'Tháng 3'!AA58+'Tháng 4'!AA58+'Tháng 5'!AA58+'tháng 6'!AA58</f>
        <v>0</v>
      </c>
      <c r="AB58" s="4">
        <f>'Tháng 1'!AB58+'Tháng 2'!AB58+'Tháng 3'!AB58+'Tháng 4'!AB58+'Tháng 5'!AB58+'tháng 6'!AB58</f>
        <v>0</v>
      </c>
      <c r="AC58" s="4">
        <f>'Tháng 1'!AC58+'Tháng 2'!AC58+'Tháng 3'!AC58+'Tháng 4'!AC58+'Tháng 5'!AC58+'tháng 6'!AC58</f>
        <v>0</v>
      </c>
      <c r="AD58" s="4">
        <f>'Tháng 1'!AD58+'Tháng 2'!AD58+'Tháng 3'!AD58+'Tháng 4'!AD58+'Tháng 5'!AD58+'tháng 6'!AD58</f>
        <v>0</v>
      </c>
      <c r="AE58" s="4">
        <f>'Tháng 1'!AE58+'Tháng 2'!AE58+'Tháng 3'!AE58+'Tháng 4'!AE58+'Tháng 5'!AE58+'tháng 6'!AE58</f>
        <v>0</v>
      </c>
      <c r="AF58" s="4">
        <f>'Tháng 1'!AF58+'Tháng 2'!AF58+'Tháng 3'!AF58+'Tháng 4'!AF58+'Tháng 5'!AF58+'tháng 6'!AF58</f>
        <v>0</v>
      </c>
      <c r="AG58" s="4">
        <f>'Tháng 1'!AG58+'Tháng 2'!AG58+'Tháng 3'!AG58+'Tháng 4'!AG58+'Tháng 5'!AG58+'tháng 6'!AG58</f>
        <v>0</v>
      </c>
      <c r="AH58" s="4">
        <f>'Tháng 1'!AH58+'Tháng 2'!AH58+'Tháng 3'!AH58+'Tháng 4'!AH58+'Tháng 5'!AH58+'tháng 6'!AH58</f>
        <v>0</v>
      </c>
      <c r="AI58" s="4">
        <f t="shared" si="1"/>
        <v>107000</v>
      </c>
    </row>
    <row r="59" spans="1:35" x14ac:dyDescent="0.25">
      <c r="A59" s="6">
        <f>AI59</f>
        <v>1230000</v>
      </c>
      <c r="B59" s="3"/>
      <c r="C59" s="3" t="s">
        <v>105</v>
      </c>
      <c r="D59" s="4">
        <f>'Tháng 1'!D59+'Tháng 2'!D59+'Tháng 3'!D59+'Tháng 4'!D59+'Tháng 5'!D59+'tháng 6'!D59</f>
        <v>0</v>
      </c>
      <c r="E59" s="4">
        <f>'Tháng 1'!E59+'Tháng 2'!E59+'Tháng 3'!E59+'Tháng 4'!E59+'Tháng 5'!E59+'tháng 6'!E59</f>
        <v>0</v>
      </c>
      <c r="F59" s="4">
        <f>'Tháng 1'!F59+'Tháng 2'!F59+'Tháng 3'!F59+'Tháng 4'!F59+'Tháng 5'!F59+'tháng 6'!F59</f>
        <v>0</v>
      </c>
      <c r="G59" s="4">
        <f>'Tháng 1'!G59+'Tháng 2'!G59+'Tháng 3'!G59+'Tháng 4'!G59+'Tháng 5'!G59+'tháng 6'!G59</f>
        <v>1055000</v>
      </c>
      <c r="H59" s="4">
        <f>'Tháng 1'!H59+'Tháng 2'!H59+'Tháng 3'!H59+'Tháng 4'!H59+'Tháng 5'!H59+'tháng 6'!H59</f>
        <v>0</v>
      </c>
      <c r="I59" s="4">
        <f>'Tháng 1'!I59+'Tháng 2'!I59+'Tháng 3'!I59+'Tháng 4'!I59+'Tháng 5'!I59+'tháng 6'!I59</f>
        <v>0</v>
      </c>
      <c r="J59" s="4">
        <f>'Tháng 1'!J59+'Tháng 2'!J59+'Tháng 3'!J59+'Tháng 4'!J59+'Tháng 5'!J59+'tháng 6'!J59</f>
        <v>0</v>
      </c>
      <c r="K59" s="4">
        <f>'Tháng 1'!K59+'Tháng 2'!K59+'Tháng 3'!K59+'Tháng 4'!K59+'Tháng 5'!K59+'tháng 6'!K59</f>
        <v>20000</v>
      </c>
      <c r="L59" s="4">
        <f>'Tháng 1'!L59+'Tháng 2'!L59+'Tháng 3'!L59+'Tháng 4'!L59+'Tháng 5'!L59+'tháng 6'!L59</f>
        <v>0</v>
      </c>
      <c r="M59" s="4">
        <f>'Tháng 1'!M59+'Tháng 2'!M59+'Tháng 3'!M59+'Tháng 4'!M59+'Tháng 5'!M59+'tháng 6'!M59</f>
        <v>0</v>
      </c>
      <c r="N59" s="4">
        <f>'Tháng 1'!N59+'Tháng 2'!N59+'Tháng 3'!N59+'Tháng 4'!N59+'Tháng 5'!N59+'tháng 6'!N59</f>
        <v>0</v>
      </c>
      <c r="O59" s="4">
        <f>'Tháng 1'!O59+'Tháng 2'!O59+'Tháng 3'!O59+'Tháng 4'!O59+'Tháng 5'!O59+'tháng 6'!O59</f>
        <v>0</v>
      </c>
      <c r="P59" s="4">
        <f>'Tháng 1'!P59+'Tháng 2'!P59+'Tháng 3'!P59+'Tháng 4'!P59+'Tháng 5'!P59+'tháng 6'!P59</f>
        <v>0</v>
      </c>
      <c r="Q59" s="4">
        <f>'Tháng 1'!Q59+'Tháng 2'!Q59+'Tháng 3'!Q59+'Tháng 4'!Q59+'Tháng 5'!Q59+'tháng 6'!Q59</f>
        <v>120000</v>
      </c>
      <c r="R59" s="4">
        <f>'Tháng 1'!S59+'Tháng 2'!R59+'Tháng 3'!R59+'Tháng 4'!R59+'Tháng 5'!R59+'tháng 6'!R59</f>
        <v>0</v>
      </c>
      <c r="S59" s="4">
        <f>'Tháng 1'!S59+'Tháng 2'!S59+'Tháng 3'!S59+'Tháng 4'!S59+'Tháng 5'!S59+'tháng 6'!S59</f>
        <v>0</v>
      </c>
      <c r="T59" s="4">
        <f>'Tháng 1'!U59+'Tháng 2'!T59+'Tháng 3'!T59+'Tháng 4'!T59+'Tháng 5'!T59+'tháng 6'!T59</f>
        <v>0</v>
      </c>
      <c r="U59" s="4">
        <f>'Tháng 1'!U59+'Tháng 2'!U59+'Tháng 3'!U59+'Tháng 4'!U59+'Tháng 5'!U59+'tháng 6'!U59</f>
        <v>0</v>
      </c>
      <c r="V59" s="4">
        <f>'Tháng 1'!V59+'Tháng 2'!V59+'Tháng 3'!V59+'Tháng 4'!V59+'Tháng 5'!V59+'tháng 6'!V59</f>
        <v>0</v>
      </c>
      <c r="W59" s="4">
        <f>'Tháng 1'!W59+'Tháng 2'!W59+'Tháng 3'!W59+'Tháng 4'!W59+'Tháng 5'!W59+'tháng 6'!W59</f>
        <v>0</v>
      </c>
      <c r="X59" s="4">
        <f>'Tháng 1'!X59+'Tháng 2'!X59+'Tháng 3'!X59+'Tháng 4'!X59+'Tháng 5'!X59+'tháng 6'!X59</f>
        <v>0</v>
      </c>
      <c r="Y59" s="4">
        <f>'Tháng 1'!Y59+'Tháng 2'!Y59+'Tháng 3'!Y59+'Tháng 4'!Y59+'Tháng 5'!Y59+'tháng 6'!Y59</f>
        <v>0</v>
      </c>
      <c r="Z59" s="4">
        <f>'Tháng 1'!Z59+'Tháng 2'!Z59+'Tháng 3'!Z59+'Tháng 4'!Z59+'Tháng 5'!Z59+'tháng 6'!Z59</f>
        <v>0</v>
      </c>
      <c r="AA59" s="4">
        <f>'Tháng 1'!AA59+'Tháng 2'!AA59+'Tháng 3'!AA59+'Tháng 4'!AA59+'Tháng 5'!AA59+'tháng 6'!AA59</f>
        <v>0</v>
      </c>
      <c r="AB59" s="4">
        <f>'Tháng 1'!AB59+'Tháng 2'!AB59+'Tháng 3'!AB59+'Tháng 4'!AB59+'Tháng 5'!AB59+'tháng 6'!AB59</f>
        <v>0</v>
      </c>
      <c r="AC59" s="4">
        <f>'Tháng 1'!AC59+'Tháng 2'!AC59+'Tháng 3'!AC59+'Tháng 4'!AC59+'Tháng 5'!AC59+'tháng 6'!AC59</f>
        <v>0</v>
      </c>
      <c r="AD59" s="4">
        <f>'Tháng 1'!AD59+'Tháng 2'!AD59+'Tháng 3'!AD59+'Tháng 4'!AD59+'Tháng 5'!AD59+'tháng 6'!AD59</f>
        <v>0</v>
      </c>
      <c r="AE59" s="4">
        <f>'Tháng 1'!AE59+'Tháng 2'!AE59+'Tháng 3'!AE59+'Tháng 4'!AE59+'Tháng 5'!AE59+'tháng 6'!AE59</f>
        <v>35000</v>
      </c>
      <c r="AF59" s="4">
        <f>'Tháng 1'!AF59+'Tháng 2'!AF59+'Tháng 3'!AF59+'Tháng 4'!AF59+'Tháng 5'!AF59+'tháng 6'!AF59</f>
        <v>0</v>
      </c>
      <c r="AG59" s="4">
        <f>'Tháng 1'!AG59+'Tháng 2'!AG59+'Tháng 3'!AG59+'Tháng 4'!AG59+'Tháng 5'!AG59+'tháng 6'!AG59</f>
        <v>0</v>
      </c>
      <c r="AH59" s="4">
        <f>'Tháng 1'!AH59+'Tháng 2'!AH59+'Tháng 3'!AH59+'Tháng 4'!AH59+'Tháng 5'!AH59+'tháng 6'!AH59</f>
        <v>0</v>
      </c>
      <c r="AI59" s="4">
        <f>SUM(D59:AH59)</f>
        <v>1230000</v>
      </c>
    </row>
    <row r="60" spans="1:35" x14ac:dyDescent="0.25">
      <c r="A60" s="6">
        <f t="shared" si="0"/>
        <v>0</v>
      </c>
      <c r="B60" s="3">
        <v>51</v>
      </c>
      <c r="C60" s="3" t="s">
        <v>80</v>
      </c>
      <c r="D60" s="4">
        <f>'Tháng 1'!D60+'Tháng 2'!D60+'Tháng 3'!D60+'Tháng 4'!D60+'Tháng 5'!D60+'tháng 6'!D60</f>
        <v>0</v>
      </c>
      <c r="E60" s="4">
        <f>'Tháng 1'!E60+'Tháng 2'!E60+'Tháng 3'!E60+'Tháng 4'!E60+'Tháng 5'!E60+'tháng 6'!E60</f>
        <v>0</v>
      </c>
      <c r="F60" s="4">
        <f>'Tháng 1'!F60+'Tháng 2'!F60+'Tháng 3'!F60+'Tháng 4'!F60+'Tháng 5'!F60+'tháng 6'!F60</f>
        <v>0</v>
      </c>
      <c r="G60" s="4">
        <f>'Tháng 1'!G60+'Tháng 2'!G60+'Tháng 3'!G60+'Tháng 4'!G60+'Tháng 5'!G60+'tháng 6'!G60</f>
        <v>0</v>
      </c>
      <c r="H60" s="4">
        <f>'Tháng 1'!H60+'Tháng 2'!H60+'Tháng 3'!H60+'Tháng 4'!H60+'Tháng 5'!H60+'tháng 6'!H60</f>
        <v>0</v>
      </c>
      <c r="I60" s="4">
        <f>'Tháng 1'!I60+'Tháng 2'!I60+'Tháng 3'!I60+'Tháng 4'!I60+'Tháng 5'!I60+'tháng 6'!I60</f>
        <v>0</v>
      </c>
      <c r="J60" s="4">
        <f>'Tháng 1'!J60+'Tháng 2'!J60+'Tháng 3'!J60+'Tháng 4'!J60+'Tháng 5'!J60+'tháng 6'!J60</f>
        <v>0</v>
      </c>
      <c r="K60" s="4">
        <f>'Tháng 1'!K60+'Tháng 2'!K60+'Tháng 3'!K60+'Tháng 4'!K60+'Tháng 5'!K60+'tháng 6'!K60</f>
        <v>0</v>
      </c>
      <c r="L60" s="4">
        <f>'Tháng 1'!L60+'Tháng 2'!L60+'Tháng 3'!L60+'Tháng 4'!L60+'Tháng 5'!L60+'tháng 6'!L60</f>
        <v>0</v>
      </c>
      <c r="M60" s="4">
        <f>'Tháng 1'!M60+'Tháng 2'!M60+'Tháng 3'!M60+'Tháng 4'!M60+'Tháng 5'!M60+'tháng 6'!M60</f>
        <v>0</v>
      </c>
      <c r="N60" s="4">
        <f>'Tháng 1'!N60+'Tháng 2'!N60+'Tháng 3'!N60+'Tháng 4'!N60+'Tháng 5'!N60+'tháng 6'!N60</f>
        <v>0</v>
      </c>
      <c r="O60" s="4">
        <f>'Tháng 1'!O60+'Tháng 2'!O60+'Tháng 3'!O60+'Tháng 4'!O60+'Tháng 5'!O60+'tháng 6'!O60</f>
        <v>0</v>
      </c>
      <c r="P60" s="4">
        <f>'Tháng 1'!P60+'Tháng 2'!P60+'Tháng 3'!P60+'Tháng 4'!P60+'Tháng 5'!P60+'tháng 6'!P60</f>
        <v>0</v>
      </c>
      <c r="Q60" s="4">
        <f>'Tháng 1'!Q60+'Tháng 2'!Q60+'Tháng 3'!Q60+'Tháng 4'!Q60+'Tháng 5'!Q60+'tháng 6'!Q60</f>
        <v>0</v>
      </c>
      <c r="R60" s="4">
        <f>'Tháng 1'!S60+'Tháng 2'!R60+'Tháng 3'!R60+'Tháng 4'!R60+'Tháng 5'!R60+'tháng 6'!R60</f>
        <v>0</v>
      </c>
      <c r="S60" s="4">
        <f>'Tháng 1'!S60+'Tháng 2'!S60+'Tháng 3'!S60+'Tháng 4'!S60+'Tháng 5'!S60+'tháng 6'!S60</f>
        <v>0</v>
      </c>
      <c r="T60" s="4">
        <f>'Tháng 1'!U60+'Tháng 2'!T60+'Tháng 3'!T60+'Tháng 4'!T60+'Tháng 5'!T60+'tháng 6'!T60</f>
        <v>0</v>
      </c>
      <c r="U60" s="4">
        <f>'Tháng 1'!U60+'Tháng 2'!U60+'Tháng 3'!U60+'Tháng 4'!U60+'Tháng 5'!U60+'tháng 6'!U60</f>
        <v>0</v>
      </c>
      <c r="V60" s="4">
        <f>'Tháng 1'!V60+'Tháng 2'!V60+'Tháng 3'!V60+'Tháng 4'!V60+'Tháng 5'!V60+'tháng 6'!V60</f>
        <v>0</v>
      </c>
      <c r="W60" s="4">
        <f>'Tháng 1'!W60+'Tháng 2'!W60+'Tháng 3'!W60+'Tháng 4'!W60+'Tháng 5'!W60+'tháng 6'!W60</f>
        <v>0</v>
      </c>
      <c r="X60" s="4">
        <f>'Tháng 1'!X60+'Tháng 2'!X60+'Tháng 3'!X60+'Tháng 4'!X60+'Tháng 5'!X60+'tháng 6'!X60</f>
        <v>0</v>
      </c>
      <c r="Y60" s="4">
        <f>'Tháng 1'!Y60+'Tháng 2'!Y60+'Tháng 3'!Y60+'Tháng 4'!Y60+'Tháng 5'!Y60+'tháng 6'!Y60</f>
        <v>0</v>
      </c>
      <c r="Z60" s="4">
        <f>'Tháng 1'!Z60+'Tháng 2'!Z60+'Tháng 3'!Z60+'Tháng 4'!Z60+'Tháng 5'!Z60+'tháng 6'!Z60</f>
        <v>0</v>
      </c>
      <c r="AA60" s="4">
        <f>'Tháng 1'!AA60+'Tháng 2'!AA60+'Tháng 3'!AA60+'Tháng 4'!AA60+'Tháng 5'!AA60+'tháng 6'!AA60</f>
        <v>0</v>
      </c>
      <c r="AB60" s="4">
        <f>'Tháng 1'!AB60+'Tháng 2'!AB60+'Tháng 3'!AB60+'Tháng 4'!AB60+'Tháng 5'!AB60+'tháng 6'!AB60</f>
        <v>0</v>
      </c>
      <c r="AC60" s="4">
        <f>'Tháng 1'!AC60+'Tháng 2'!AC60+'Tháng 3'!AC60+'Tháng 4'!AC60+'Tháng 5'!AC60+'tháng 6'!AC60</f>
        <v>0</v>
      </c>
      <c r="AD60" s="4">
        <f>'Tháng 1'!AD60+'Tháng 2'!AD60+'Tháng 3'!AD60+'Tháng 4'!AD60+'Tháng 5'!AD60+'tháng 6'!AD60</f>
        <v>0</v>
      </c>
      <c r="AE60" s="4">
        <f>'Tháng 1'!AE60+'Tháng 2'!AE60+'Tháng 3'!AE60+'Tháng 4'!AE60+'Tháng 5'!AE60+'tháng 6'!AE60</f>
        <v>0</v>
      </c>
      <c r="AF60" s="4">
        <f>'Tháng 1'!AF60+'Tháng 2'!AF60+'Tháng 3'!AF60+'Tháng 4'!AF60+'Tháng 5'!AF60+'tháng 6'!AF60</f>
        <v>0</v>
      </c>
      <c r="AG60" s="4">
        <f>'Tháng 1'!AG60+'Tháng 2'!AG60+'Tháng 3'!AG60+'Tháng 4'!AG60+'Tháng 5'!AG60+'tháng 6'!AG60</f>
        <v>0</v>
      </c>
      <c r="AH60" s="4">
        <f>'Tháng 1'!AH60+'Tháng 2'!AH60+'Tháng 3'!AH60+'Tháng 4'!AH60+'Tháng 5'!AH60+'tháng 6'!AH60</f>
        <v>0</v>
      </c>
      <c r="AI60" s="4">
        <f t="shared" si="1"/>
        <v>0</v>
      </c>
    </row>
    <row r="61" spans="1:35" x14ac:dyDescent="0.25">
      <c r="A61" s="6">
        <f t="shared" si="0"/>
        <v>520000</v>
      </c>
      <c r="B61" s="3">
        <v>52</v>
      </c>
      <c r="C61" s="3" t="s">
        <v>81</v>
      </c>
      <c r="D61" s="4">
        <f>'Tháng 1'!D61+'Tháng 2'!D61+'Tháng 3'!D61+'Tháng 4'!D61+'Tháng 5'!D61+'tháng 6'!D61</f>
        <v>0</v>
      </c>
      <c r="E61" s="4">
        <f>'Tháng 1'!E61+'Tháng 2'!E61+'Tháng 3'!E61+'Tháng 4'!E61+'Tháng 5'!E61+'tháng 6'!E61</f>
        <v>0</v>
      </c>
      <c r="F61" s="4">
        <f>'Tháng 1'!F61+'Tháng 2'!F61+'Tháng 3'!F61+'Tháng 4'!F61+'Tháng 5'!F61+'tháng 6'!F61</f>
        <v>0</v>
      </c>
      <c r="G61" s="4">
        <f>'Tháng 1'!G61+'Tháng 2'!G61+'Tháng 3'!G61+'Tháng 4'!G61+'Tháng 5'!G61+'tháng 6'!G61</f>
        <v>0</v>
      </c>
      <c r="H61" s="4">
        <f>'Tháng 1'!H61+'Tháng 2'!H61+'Tháng 3'!H61+'Tháng 4'!H61+'Tháng 5'!H61+'tháng 6'!H61</f>
        <v>0</v>
      </c>
      <c r="I61" s="4">
        <f>'Tháng 1'!I61+'Tháng 2'!I61+'Tháng 3'!I61+'Tháng 4'!I61+'Tháng 5'!I61+'tháng 6'!I61</f>
        <v>0</v>
      </c>
      <c r="J61" s="4">
        <f>'Tháng 1'!J61+'Tháng 2'!J61+'Tháng 3'!J61+'Tháng 4'!J61+'Tháng 5'!J61+'tháng 6'!J61</f>
        <v>0</v>
      </c>
      <c r="K61" s="4">
        <f>'Tháng 1'!K61+'Tháng 2'!K61+'Tháng 3'!K61+'Tháng 4'!K61+'Tháng 5'!K61+'tháng 6'!K61</f>
        <v>0</v>
      </c>
      <c r="L61" s="4">
        <f>'Tháng 1'!L61+'Tháng 2'!L61+'Tháng 3'!L61+'Tháng 4'!L61+'Tháng 5'!L61+'tháng 6'!L61</f>
        <v>0</v>
      </c>
      <c r="M61" s="4">
        <f>'Tháng 1'!M61+'Tháng 2'!M61+'Tháng 3'!M61+'Tháng 4'!M61+'Tháng 5'!M61+'tháng 6'!M61</f>
        <v>0</v>
      </c>
      <c r="N61" s="4">
        <f>'Tháng 1'!N61+'Tháng 2'!N61+'Tháng 3'!N61+'Tháng 4'!N61+'Tháng 5'!N61+'tháng 6'!N61</f>
        <v>0</v>
      </c>
      <c r="O61" s="4">
        <f>'Tháng 1'!O61+'Tháng 2'!O61+'Tháng 3'!O61+'Tháng 4'!O61+'Tháng 5'!O61+'tháng 6'!O61</f>
        <v>200000</v>
      </c>
      <c r="P61" s="4">
        <f>'Tháng 1'!P61+'Tháng 2'!P61+'Tháng 3'!P61+'Tháng 4'!P61+'Tháng 5'!P61+'tháng 6'!P61</f>
        <v>0</v>
      </c>
      <c r="Q61" s="4">
        <f>'Tháng 1'!Q61+'Tháng 2'!Q61+'Tháng 3'!Q61+'Tháng 4'!Q61+'Tháng 5'!Q61+'tháng 6'!Q61</f>
        <v>0</v>
      </c>
      <c r="R61" s="4">
        <f>'Tháng 1'!S61+'Tháng 2'!R61+'Tháng 3'!R61+'Tháng 4'!R61+'Tháng 5'!R61+'tháng 6'!R61</f>
        <v>0</v>
      </c>
      <c r="S61" s="4">
        <f>'Tháng 1'!S61+'Tháng 2'!S61+'Tháng 3'!S61+'Tháng 4'!S61+'Tháng 5'!S61+'tháng 6'!S61</f>
        <v>0</v>
      </c>
      <c r="T61" s="4">
        <f>'Tháng 1'!U61+'Tháng 2'!T61+'Tháng 3'!T61+'Tháng 4'!T61+'Tháng 5'!T61+'tháng 6'!T61</f>
        <v>0</v>
      </c>
      <c r="U61" s="4">
        <f>'Tháng 1'!U61+'Tháng 2'!U61+'Tháng 3'!U61+'Tháng 4'!U61+'Tháng 5'!U61+'tháng 6'!U61</f>
        <v>0</v>
      </c>
      <c r="V61" s="4">
        <f>'Tháng 1'!V61+'Tháng 2'!V61+'Tháng 3'!V61+'Tháng 4'!V61+'Tháng 5'!V61+'tháng 6'!V61</f>
        <v>0</v>
      </c>
      <c r="W61" s="4">
        <f>'Tháng 1'!W61+'Tháng 2'!W61+'Tháng 3'!W61+'Tháng 4'!W61+'Tháng 5'!W61+'tháng 6'!W61</f>
        <v>0</v>
      </c>
      <c r="X61" s="4">
        <f>'Tháng 1'!X61+'Tháng 2'!X61+'Tháng 3'!X61+'Tháng 4'!X61+'Tháng 5'!X61+'tháng 6'!X61</f>
        <v>0</v>
      </c>
      <c r="Y61" s="4">
        <f>'Tháng 1'!Y61+'Tháng 2'!Y61+'Tháng 3'!Y61+'Tháng 4'!Y61+'Tháng 5'!Y61+'tháng 6'!Y61</f>
        <v>0</v>
      </c>
      <c r="Z61" s="4">
        <f>'Tháng 1'!Z61+'Tháng 2'!Z61+'Tháng 3'!Z61+'Tháng 4'!Z61+'Tháng 5'!Z61+'tháng 6'!Z61</f>
        <v>0</v>
      </c>
      <c r="AA61" s="4">
        <f>'Tháng 1'!AA61+'Tháng 2'!AA61+'Tháng 3'!AA61+'Tháng 4'!AA61+'Tháng 5'!AA61+'tháng 6'!AA61</f>
        <v>320000</v>
      </c>
      <c r="AB61" s="4">
        <f>'Tháng 1'!AB61+'Tháng 2'!AB61+'Tháng 3'!AB61+'Tháng 4'!AB61+'Tháng 5'!AB61+'tháng 6'!AB61</f>
        <v>0</v>
      </c>
      <c r="AC61" s="4">
        <f>'Tháng 1'!AC61+'Tháng 2'!AC61+'Tháng 3'!AC61+'Tháng 4'!AC61+'Tháng 5'!AC61+'tháng 6'!AC61</f>
        <v>0</v>
      </c>
      <c r="AD61" s="4">
        <f>'Tháng 1'!AD61+'Tháng 2'!AD61+'Tháng 3'!AD61+'Tháng 4'!AD61+'Tháng 5'!AD61+'tháng 6'!AD61</f>
        <v>0</v>
      </c>
      <c r="AE61" s="4">
        <f>'Tháng 1'!AE61+'Tháng 2'!AE61+'Tháng 3'!AE61+'Tháng 4'!AE61+'Tháng 5'!AE61+'tháng 6'!AE61</f>
        <v>0</v>
      </c>
      <c r="AF61" s="4">
        <f>'Tháng 1'!AF61+'Tháng 2'!AF61+'Tháng 3'!AF61+'Tháng 4'!AF61+'Tháng 5'!AF61+'tháng 6'!AF61</f>
        <v>0</v>
      </c>
      <c r="AG61" s="4">
        <f>'Tháng 1'!AG61+'Tháng 2'!AG61+'Tháng 3'!AG61+'Tháng 4'!AG61+'Tháng 5'!AG61+'tháng 6'!AG61</f>
        <v>0</v>
      </c>
      <c r="AH61" s="4">
        <f>'Tháng 1'!AH61+'Tháng 2'!AH61+'Tháng 3'!AH61+'Tháng 4'!AH61+'Tháng 5'!AH61+'tháng 6'!AH61</f>
        <v>0</v>
      </c>
      <c r="AI61" s="4">
        <f t="shared" si="1"/>
        <v>520000</v>
      </c>
    </row>
    <row r="62" spans="1:35" x14ac:dyDescent="0.25">
      <c r="A62" s="6">
        <f t="shared" si="0"/>
        <v>435000</v>
      </c>
      <c r="B62" s="3">
        <v>53</v>
      </c>
      <c r="C62" s="3" t="s">
        <v>82</v>
      </c>
      <c r="D62" s="4">
        <f>'Tháng 1'!D62+'Tháng 2'!D62+'Tháng 3'!D62+'Tháng 4'!D62+'Tháng 5'!D62+'tháng 6'!D62</f>
        <v>0</v>
      </c>
      <c r="E62" s="4">
        <f>'Tháng 1'!E62+'Tháng 2'!E62+'Tháng 3'!E62+'Tháng 4'!E62+'Tháng 5'!E62+'tháng 6'!E62</f>
        <v>0</v>
      </c>
      <c r="F62" s="4">
        <f>'Tháng 1'!F62+'Tháng 2'!F62+'Tháng 3'!F62+'Tháng 4'!F62+'Tháng 5'!F62+'tháng 6'!F62</f>
        <v>0</v>
      </c>
      <c r="G62" s="4">
        <f>'Tháng 1'!G62+'Tháng 2'!G62+'Tháng 3'!G62+'Tháng 4'!G62+'Tháng 5'!G62+'tháng 6'!G62</f>
        <v>0</v>
      </c>
      <c r="H62" s="4">
        <f>'Tháng 1'!H62+'Tháng 2'!H62+'Tháng 3'!H62+'Tháng 4'!H62+'Tháng 5'!H62+'tháng 6'!H62</f>
        <v>0</v>
      </c>
      <c r="I62" s="4">
        <f>'Tháng 1'!I62+'Tháng 2'!I62+'Tháng 3'!I62+'Tháng 4'!I62+'Tháng 5'!I62+'tháng 6'!I62</f>
        <v>0</v>
      </c>
      <c r="J62" s="4">
        <f>'Tháng 1'!J62+'Tháng 2'!J62+'Tháng 3'!J62+'Tháng 4'!J62+'Tháng 5'!J62+'tháng 6'!J62</f>
        <v>220000</v>
      </c>
      <c r="K62" s="4">
        <f>'Tháng 1'!K62+'Tháng 2'!K62+'Tháng 3'!K62+'Tháng 4'!K62+'Tháng 5'!K62+'tháng 6'!K62</f>
        <v>0</v>
      </c>
      <c r="L62" s="4">
        <f>'Tháng 1'!L62+'Tháng 2'!L62+'Tháng 3'!L62+'Tháng 4'!L62+'Tháng 5'!L62+'tháng 6'!L62</f>
        <v>0</v>
      </c>
      <c r="M62" s="4">
        <f>'Tháng 1'!M62+'Tháng 2'!M62+'Tháng 3'!M62+'Tháng 4'!M62+'Tháng 5'!M62+'tháng 6'!M62</f>
        <v>0</v>
      </c>
      <c r="N62" s="4">
        <f>'Tháng 1'!N62+'Tháng 2'!N62+'Tháng 3'!N62+'Tháng 4'!N62+'Tháng 5'!N62+'tháng 6'!N62</f>
        <v>0</v>
      </c>
      <c r="O62" s="4">
        <f>'Tháng 1'!O62+'Tháng 2'!O62+'Tháng 3'!O62+'Tháng 4'!O62+'Tháng 5'!O62+'tháng 6'!O62</f>
        <v>0</v>
      </c>
      <c r="P62" s="4">
        <f>'Tháng 1'!P62+'Tháng 2'!P62+'Tháng 3'!P62+'Tháng 4'!P62+'Tháng 5'!P62+'tháng 6'!P62</f>
        <v>0</v>
      </c>
      <c r="Q62" s="4">
        <f>'Tháng 1'!Q62+'Tháng 2'!Q62+'Tháng 3'!Q62+'Tháng 4'!Q62+'Tháng 5'!Q62+'tháng 6'!Q62</f>
        <v>0</v>
      </c>
      <c r="R62" s="4">
        <f>'Tháng 1'!S62+'Tháng 2'!R62+'Tháng 3'!R62+'Tháng 4'!R62+'Tháng 5'!R62+'tháng 6'!R62</f>
        <v>0</v>
      </c>
      <c r="S62" s="4">
        <f>'Tháng 1'!S62+'Tháng 2'!S62+'Tháng 3'!S62+'Tháng 4'!S62+'Tháng 5'!S62+'tháng 6'!S62</f>
        <v>0</v>
      </c>
      <c r="T62" s="4">
        <f>'Tháng 1'!U62+'Tháng 2'!T62+'Tháng 3'!T62+'Tháng 4'!T62+'Tháng 5'!T62+'tháng 6'!T62</f>
        <v>0</v>
      </c>
      <c r="U62" s="4">
        <f>'Tháng 1'!U62+'Tháng 2'!U62+'Tháng 3'!U62+'Tháng 4'!U62+'Tháng 5'!U62+'tháng 6'!U62</f>
        <v>0</v>
      </c>
      <c r="V62" s="4">
        <f>'Tháng 1'!V62+'Tháng 2'!V62+'Tháng 3'!V62+'Tháng 4'!V62+'Tháng 5'!V62+'tháng 6'!V62</f>
        <v>0</v>
      </c>
      <c r="W62" s="4">
        <f>'Tháng 1'!W62+'Tháng 2'!W62+'Tháng 3'!W62+'Tháng 4'!W62+'Tháng 5'!W62+'tháng 6'!W62</f>
        <v>0</v>
      </c>
      <c r="X62" s="4">
        <f>'Tháng 1'!X62+'Tháng 2'!X62+'Tháng 3'!X62+'Tháng 4'!X62+'Tháng 5'!X62+'tháng 6'!X62</f>
        <v>0</v>
      </c>
      <c r="Y62" s="4">
        <f>'Tháng 1'!Y62+'Tháng 2'!Y62+'Tháng 3'!Y62+'Tháng 4'!Y62+'Tháng 5'!Y62+'tháng 6'!Y62</f>
        <v>0</v>
      </c>
      <c r="Z62" s="4">
        <f>'Tháng 1'!Z62+'Tháng 2'!Z62+'Tháng 3'!Z62+'Tháng 4'!Z62+'Tháng 5'!Z62+'tháng 6'!Z62</f>
        <v>35000</v>
      </c>
      <c r="AA62" s="4">
        <f>'Tháng 1'!AA62+'Tháng 2'!AA62+'Tháng 3'!AA62+'Tháng 4'!AA62+'Tháng 5'!AA62+'tháng 6'!AA62</f>
        <v>0</v>
      </c>
      <c r="AB62" s="4">
        <f>'Tháng 1'!AB62+'Tháng 2'!AB62+'Tháng 3'!AB62+'Tháng 4'!AB62+'Tháng 5'!AB62+'tháng 6'!AB62</f>
        <v>0</v>
      </c>
      <c r="AC62" s="4">
        <f>'Tháng 1'!AC62+'Tháng 2'!AC62+'Tháng 3'!AC62+'Tháng 4'!AC62+'Tháng 5'!AC62+'tháng 6'!AC62</f>
        <v>0</v>
      </c>
      <c r="AD62" s="4">
        <f>'Tháng 1'!AD62+'Tháng 2'!AD62+'Tháng 3'!AD62+'Tháng 4'!AD62+'Tháng 5'!AD62+'tháng 6'!AD62</f>
        <v>180000</v>
      </c>
      <c r="AE62" s="4">
        <f>'Tháng 1'!AE62+'Tháng 2'!AE62+'Tháng 3'!AE62+'Tháng 4'!AE62+'Tháng 5'!AE62+'tháng 6'!AE62</f>
        <v>0</v>
      </c>
      <c r="AF62" s="4">
        <f>'Tháng 1'!AF62+'Tháng 2'!AF62+'Tháng 3'!AF62+'Tháng 4'!AF62+'Tháng 5'!AF62+'tháng 6'!AF62</f>
        <v>0</v>
      </c>
      <c r="AG62" s="4">
        <f>'Tháng 1'!AG62+'Tháng 2'!AG62+'Tháng 3'!AG62+'Tháng 4'!AG62+'Tháng 5'!AG62+'tháng 6'!AG62</f>
        <v>0</v>
      </c>
      <c r="AH62" s="4">
        <f>'Tháng 1'!AH62+'Tháng 2'!AH62+'Tháng 3'!AH62+'Tháng 4'!AH62+'Tháng 5'!AH62+'tháng 6'!AH62</f>
        <v>0</v>
      </c>
      <c r="AI62" s="4">
        <f t="shared" si="1"/>
        <v>435000</v>
      </c>
    </row>
    <row r="63" spans="1:35" x14ac:dyDescent="0.25">
      <c r="A63" s="6">
        <f>AI63</f>
        <v>470000</v>
      </c>
      <c r="B63" s="3">
        <v>69</v>
      </c>
      <c r="C63" s="3" t="s">
        <v>97</v>
      </c>
      <c r="D63" s="4">
        <f>'Tháng 1'!D63+'Tháng 2'!D63+'Tháng 3'!D63+'Tháng 4'!D63+'Tháng 5'!D63+'tháng 6'!D63</f>
        <v>0</v>
      </c>
      <c r="E63" s="4">
        <f>'Tháng 1'!E63+'Tháng 2'!E63+'Tháng 3'!E63+'Tháng 4'!E63+'Tháng 5'!E63+'tháng 6'!E63</f>
        <v>0</v>
      </c>
      <c r="F63" s="4">
        <f>'Tháng 1'!F63+'Tháng 2'!F63+'Tháng 3'!F63+'Tháng 4'!F63+'Tháng 5'!F63+'tháng 6'!F63</f>
        <v>0</v>
      </c>
      <c r="G63" s="4">
        <f>'Tháng 1'!G63+'Tháng 2'!G63+'Tháng 3'!G63+'Tháng 4'!G63+'Tháng 5'!G63+'tháng 6'!G63</f>
        <v>170000</v>
      </c>
      <c r="H63" s="4">
        <f>'Tháng 1'!H63+'Tháng 2'!H63+'Tháng 3'!H63+'Tháng 4'!H63+'Tháng 5'!H63+'tháng 6'!H63</f>
        <v>0</v>
      </c>
      <c r="I63" s="4">
        <f>'Tháng 1'!I63+'Tháng 2'!I63+'Tháng 3'!I63+'Tháng 4'!I63+'Tháng 5'!I63+'tháng 6'!I63</f>
        <v>0</v>
      </c>
      <c r="J63" s="4">
        <f>'Tháng 1'!J63+'Tháng 2'!J63+'Tháng 3'!J63+'Tháng 4'!J63+'Tháng 5'!J63+'tháng 6'!J63</f>
        <v>0</v>
      </c>
      <c r="K63" s="4">
        <f>'Tháng 1'!K63+'Tháng 2'!K63+'Tháng 3'!K63+'Tháng 4'!K63+'Tháng 5'!K63+'tháng 6'!K63</f>
        <v>0</v>
      </c>
      <c r="L63" s="4">
        <f>'Tháng 1'!L63+'Tháng 2'!L63+'Tháng 3'!L63+'Tháng 4'!L63+'Tháng 5'!L63+'tháng 6'!L63</f>
        <v>0</v>
      </c>
      <c r="M63" s="4">
        <f>'Tháng 1'!M63+'Tháng 2'!M63+'Tháng 3'!M63+'Tháng 4'!M63+'Tháng 5'!M63+'tháng 6'!M63</f>
        <v>0</v>
      </c>
      <c r="N63" s="4">
        <f>'Tháng 1'!N63+'Tháng 2'!N63+'Tháng 3'!N63+'Tháng 4'!N63+'Tháng 5'!N63+'tháng 6'!N63</f>
        <v>300000</v>
      </c>
      <c r="O63" s="4">
        <f>'Tháng 1'!O63+'Tháng 2'!O63+'Tháng 3'!O63+'Tháng 4'!O63+'Tháng 5'!O63+'tháng 6'!O63</f>
        <v>0</v>
      </c>
      <c r="P63" s="4">
        <f>'Tháng 1'!P63+'Tháng 2'!P63+'Tháng 3'!P63+'Tháng 4'!P63+'Tháng 5'!P63+'tháng 6'!P63</f>
        <v>0</v>
      </c>
      <c r="Q63" s="4">
        <f>'Tháng 1'!Q63+'Tháng 2'!Q63+'Tháng 3'!Q63+'Tháng 4'!Q63+'Tháng 5'!Q63+'tháng 6'!Q63</f>
        <v>0</v>
      </c>
      <c r="R63" s="4">
        <f>'Tháng 1'!S63+'Tháng 2'!R63+'Tháng 3'!R63+'Tháng 4'!R63+'Tháng 5'!R63+'tháng 6'!R63</f>
        <v>0</v>
      </c>
      <c r="S63" s="4">
        <f>'Tháng 1'!S63+'Tháng 2'!S63+'Tháng 3'!S63+'Tháng 4'!S63+'Tháng 5'!S63+'tháng 6'!S63</f>
        <v>0</v>
      </c>
      <c r="T63" s="4">
        <f>'Tháng 1'!U63+'Tháng 2'!T63+'Tháng 3'!T63+'Tháng 4'!T63+'Tháng 5'!T63+'tháng 6'!T63</f>
        <v>0</v>
      </c>
      <c r="U63" s="4">
        <f>'Tháng 1'!U63+'Tháng 2'!U63+'Tháng 3'!U63+'Tháng 4'!U63+'Tháng 5'!U63+'tháng 6'!U63</f>
        <v>0</v>
      </c>
      <c r="V63" s="4">
        <f>'Tháng 1'!V63+'Tháng 2'!V63+'Tháng 3'!V63+'Tháng 4'!V63+'Tháng 5'!V63+'tháng 6'!V63</f>
        <v>0</v>
      </c>
      <c r="W63" s="4">
        <f>'Tháng 1'!W63+'Tháng 2'!W63+'Tháng 3'!W63+'Tháng 4'!W63+'Tháng 5'!W63+'tháng 6'!W63</f>
        <v>0</v>
      </c>
      <c r="X63" s="4">
        <f>'Tháng 1'!X63+'Tháng 2'!X63+'Tháng 3'!X63+'Tháng 4'!X63+'Tháng 5'!X63+'tháng 6'!X63</f>
        <v>0</v>
      </c>
      <c r="Y63" s="4">
        <f>'Tháng 1'!Y63+'Tháng 2'!Y63+'Tháng 3'!Y63+'Tháng 4'!Y63+'Tháng 5'!Y63+'tháng 6'!Y63</f>
        <v>0</v>
      </c>
      <c r="Z63" s="4">
        <f>'Tháng 1'!Z63+'Tháng 2'!Z63+'Tháng 3'!Z63+'Tháng 4'!Z63+'Tháng 5'!Z63+'tháng 6'!Z63</f>
        <v>0</v>
      </c>
      <c r="AA63" s="4">
        <f>'Tháng 1'!AA63+'Tháng 2'!AA63+'Tháng 3'!AA63+'Tháng 4'!AA63+'Tháng 5'!AA63+'tháng 6'!AA63</f>
        <v>0</v>
      </c>
      <c r="AB63" s="4">
        <f>'Tháng 1'!AB63+'Tháng 2'!AB63+'Tháng 3'!AB63+'Tháng 4'!AB63+'Tháng 5'!AB63+'tháng 6'!AB63</f>
        <v>0</v>
      </c>
      <c r="AC63" s="4">
        <f>'Tháng 1'!AC63+'Tháng 2'!AC63+'Tháng 3'!AC63+'Tháng 4'!AC63+'Tháng 5'!AC63+'tháng 6'!AC63</f>
        <v>0</v>
      </c>
      <c r="AD63" s="4">
        <f>'Tháng 1'!AD63+'Tháng 2'!AD63+'Tháng 3'!AD63+'Tháng 4'!AD63+'Tháng 5'!AD63+'tháng 6'!AD63</f>
        <v>0</v>
      </c>
      <c r="AE63" s="4">
        <f>'Tháng 1'!AE63+'Tháng 2'!AE63+'Tháng 3'!AE63+'Tháng 4'!AE63+'Tháng 5'!AE63+'tháng 6'!AE63</f>
        <v>0</v>
      </c>
      <c r="AF63" s="4">
        <f>'Tháng 1'!AF63+'Tháng 2'!AF63+'Tháng 3'!AF63+'Tháng 4'!AF63+'Tháng 5'!AF63+'tháng 6'!AF63</f>
        <v>0</v>
      </c>
      <c r="AG63" s="4">
        <f>'Tháng 1'!AG63+'Tháng 2'!AG63+'Tháng 3'!AG63+'Tháng 4'!AG63+'Tháng 5'!AG63+'tháng 6'!AG63</f>
        <v>0</v>
      </c>
      <c r="AH63" s="4">
        <f>'Tháng 1'!AH63+'Tháng 2'!AH63+'Tháng 3'!AH63+'Tháng 4'!AH63+'Tháng 5'!AH63+'tháng 6'!AH63</f>
        <v>0</v>
      </c>
      <c r="AI63" s="4">
        <f>SUM(D63:AH63)</f>
        <v>470000</v>
      </c>
    </row>
    <row r="64" spans="1:35" x14ac:dyDescent="0.25">
      <c r="A64" s="6">
        <f t="shared" si="0"/>
        <v>60000</v>
      </c>
      <c r="B64" s="3">
        <v>54</v>
      </c>
      <c r="C64" s="3" t="s">
        <v>83</v>
      </c>
      <c r="D64" s="4">
        <f>'Tháng 1'!D64+'Tháng 2'!D64+'Tháng 3'!D64+'Tháng 4'!D64+'Tháng 5'!D64+'tháng 6'!D64</f>
        <v>0</v>
      </c>
      <c r="E64" s="4">
        <f>'Tháng 1'!E64+'Tháng 2'!E64+'Tháng 3'!E64+'Tháng 4'!E64+'Tháng 5'!E64+'tháng 6'!E64</f>
        <v>0</v>
      </c>
      <c r="F64" s="4">
        <f>'Tháng 1'!F64+'Tháng 2'!F64+'Tháng 3'!F64+'Tháng 4'!F64+'Tháng 5'!F64+'tháng 6'!F64</f>
        <v>0</v>
      </c>
      <c r="G64" s="4">
        <f>'Tháng 1'!G64+'Tháng 2'!G64+'Tháng 3'!G64+'Tháng 4'!G64+'Tháng 5'!G64+'tháng 6'!G64</f>
        <v>60000</v>
      </c>
      <c r="H64" s="4">
        <f>'Tháng 1'!H64+'Tháng 2'!H64+'Tháng 3'!H64+'Tháng 4'!H64+'Tháng 5'!H64+'tháng 6'!H64</f>
        <v>0</v>
      </c>
      <c r="I64" s="4">
        <f>'Tháng 1'!I64+'Tháng 2'!I64+'Tháng 3'!I64+'Tháng 4'!I64+'Tháng 5'!I64+'tháng 6'!I64</f>
        <v>0</v>
      </c>
      <c r="J64" s="4">
        <f>'Tháng 1'!J64+'Tháng 2'!J64+'Tháng 3'!J64+'Tháng 4'!J64+'Tháng 5'!J64+'tháng 6'!J64</f>
        <v>0</v>
      </c>
      <c r="K64" s="4">
        <f>'Tháng 1'!K64+'Tháng 2'!K64+'Tháng 3'!K64+'Tháng 4'!K64+'Tháng 5'!K64+'tháng 6'!K64</f>
        <v>0</v>
      </c>
      <c r="L64" s="4">
        <f>'Tháng 1'!L64+'Tháng 2'!L64+'Tháng 3'!L64+'Tháng 4'!L64+'Tháng 5'!L64+'tháng 6'!L64</f>
        <v>0</v>
      </c>
      <c r="M64" s="4">
        <f>'Tháng 1'!M64+'Tháng 2'!M64+'Tháng 3'!M64+'Tháng 4'!M64+'Tháng 5'!M64+'tháng 6'!M64</f>
        <v>0</v>
      </c>
      <c r="N64" s="4">
        <f>'Tháng 1'!N64+'Tháng 2'!N64+'Tháng 3'!N64+'Tháng 4'!N64+'Tháng 5'!N64+'tháng 6'!N64</f>
        <v>0</v>
      </c>
      <c r="O64" s="4">
        <f>'Tháng 1'!O64+'Tháng 2'!O64+'Tháng 3'!O64+'Tháng 4'!O64+'Tháng 5'!O64+'tháng 6'!O64</f>
        <v>0</v>
      </c>
      <c r="P64" s="4">
        <f>'Tháng 1'!P64+'Tháng 2'!P64+'Tháng 3'!P64+'Tháng 4'!P64+'Tháng 5'!P64+'tháng 6'!P64</f>
        <v>0</v>
      </c>
      <c r="Q64" s="4">
        <f>'Tháng 1'!Q64+'Tháng 2'!Q64+'Tháng 3'!Q64+'Tháng 4'!Q64+'Tháng 5'!Q64+'tháng 6'!Q64</f>
        <v>0</v>
      </c>
      <c r="R64" s="4">
        <f>'Tháng 1'!S64+'Tháng 2'!R64+'Tháng 3'!R64+'Tháng 4'!R64+'Tháng 5'!R64+'tháng 6'!R64</f>
        <v>0</v>
      </c>
      <c r="S64" s="4">
        <f>'Tháng 1'!S64+'Tháng 2'!S64+'Tháng 3'!S64+'Tháng 4'!S64+'Tháng 5'!S64+'tháng 6'!S64</f>
        <v>0</v>
      </c>
      <c r="T64" s="4">
        <f>'Tháng 1'!U64+'Tháng 2'!T64+'Tháng 3'!T64+'Tháng 4'!T64+'Tháng 5'!T64+'tháng 6'!T64</f>
        <v>0</v>
      </c>
      <c r="U64" s="4">
        <f>'Tháng 1'!U64+'Tháng 2'!U64+'Tháng 3'!U64+'Tháng 4'!U64+'Tháng 5'!U64+'tháng 6'!U64</f>
        <v>0</v>
      </c>
      <c r="V64" s="4">
        <f>'Tháng 1'!V64+'Tháng 2'!V64+'Tháng 3'!V64+'Tháng 4'!V64+'Tháng 5'!V64+'tháng 6'!V64</f>
        <v>0</v>
      </c>
      <c r="W64" s="4">
        <f>'Tháng 1'!W64+'Tháng 2'!W64+'Tháng 3'!W64+'Tháng 4'!W64+'Tháng 5'!W64+'tháng 6'!W64</f>
        <v>0</v>
      </c>
      <c r="X64" s="4">
        <f>'Tháng 1'!X64+'Tháng 2'!X64+'Tháng 3'!X64+'Tháng 4'!X64+'Tháng 5'!X64+'tháng 6'!X64</f>
        <v>0</v>
      </c>
      <c r="Y64" s="4">
        <f>'Tháng 1'!Y64+'Tháng 2'!Y64+'Tháng 3'!Y64+'Tháng 4'!Y64+'Tháng 5'!Y64+'tháng 6'!Y64</f>
        <v>0</v>
      </c>
      <c r="Z64" s="4">
        <f>'Tháng 1'!Z64+'Tháng 2'!Z64+'Tháng 3'!Z64+'Tháng 4'!Z64+'Tháng 5'!Z64+'tháng 6'!Z64</f>
        <v>0</v>
      </c>
      <c r="AA64" s="4">
        <f>'Tháng 1'!AA64+'Tháng 2'!AA64+'Tháng 3'!AA64+'Tháng 4'!AA64+'Tháng 5'!AA64+'tháng 6'!AA64</f>
        <v>0</v>
      </c>
      <c r="AB64" s="4">
        <f>'Tháng 1'!AB64+'Tháng 2'!AB64+'Tháng 3'!AB64+'Tháng 4'!AB64+'Tháng 5'!AB64+'tháng 6'!AB64</f>
        <v>0</v>
      </c>
      <c r="AC64" s="4">
        <f>'Tháng 1'!AC64+'Tháng 2'!AC64+'Tháng 3'!AC64+'Tháng 4'!AC64+'Tháng 5'!AC64+'tháng 6'!AC64</f>
        <v>0</v>
      </c>
      <c r="AD64" s="4">
        <f>'Tháng 1'!AD64+'Tháng 2'!AD64+'Tháng 3'!AD64+'Tháng 4'!AD64+'Tháng 5'!AD64+'tháng 6'!AD64</f>
        <v>0</v>
      </c>
      <c r="AE64" s="4">
        <f>'Tháng 1'!AE64+'Tháng 2'!AE64+'Tháng 3'!AE64+'Tháng 4'!AE64+'Tháng 5'!AE64+'tháng 6'!AE64</f>
        <v>0</v>
      </c>
      <c r="AF64" s="4">
        <f>'Tháng 1'!AF64+'Tháng 2'!AF64+'Tháng 3'!AF64+'Tháng 4'!AF64+'Tháng 5'!AF64+'tháng 6'!AF64</f>
        <v>0</v>
      </c>
      <c r="AG64" s="4">
        <f>'Tháng 1'!AG64+'Tháng 2'!AG64+'Tháng 3'!AG64+'Tháng 4'!AG64+'Tháng 5'!AG64+'tháng 6'!AG64</f>
        <v>0</v>
      </c>
      <c r="AH64" s="4">
        <f>'Tháng 1'!AH64+'Tháng 2'!AH64+'Tháng 3'!AH64+'Tháng 4'!AH64+'Tháng 5'!AH64+'tháng 6'!AH64</f>
        <v>0</v>
      </c>
      <c r="AI64" s="4">
        <f t="shared" si="1"/>
        <v>60000</v>
      </c>
    </row>
    <row r="65" spans="1:35" x14ac:dyDescent="0.25">
      <c r="A65" s="6">
        <f t="shared" si="0"/>
        <v>220000</v>
      </c>
      <c r="B65" s="3">
        <v>55</v>
      </c>
      <c r="C65" s="3" t="s">
        <v>84</v>
      </c>
      <c r="D65" s="4">
        <f>'Tháng 1'!D65+'Tháng 2'!D65+'Tháng 3'!D65+'Tháng 4'!D65+'Tháng 5'!D65+'tháng 6'!D65</f>
        <v>0</v>
      </c>
      <c r="E65" s="4">
        <f>'Tháng 1'!E65+'Tháng 2'!E65+'Tháng 3'!E65+'Tháng 4'!E65+'Tháng 5'!E65+'tháng 6'!E65</f>
        <v>0</v>
      </c>
      <c r="F65" s="4">
        <f>'Tháng 1'!F65+'Tháng 2'!F65+'Tháng 3'!F65+'Tháng 4'!F65+'Tháng 5'!F65+'tháng 6'!F65</f>
        <v>0</v>
      </c>
      <c r="G65" s="4">
        <f>'Tháng 1'!G65+'Tháng 2'!G65+'Tháng 3'!G65+'Tháng 4'!G65+'Tháng 5'!G65+'tháng 6'!G65</f>
        <v>0</v>
      </c>
      <c r="H65" s="4">
        <f>'Tháng 1'!H65+'Tháng 2'!H65+'Tháng 3'!H65+'Tháng 4'!H65+'Tháng 5'!H65+'tháng 6'!H65</f>
        <v>0</v>
      </c>
      <c r="I65" s="4">
        <f>'Tháng 1'!I65+'Tháng 2'!I65+'Tháng 3'!I65+'Tháng 4'!I65+'Tháng 5'!I65+'tháng 6'!I65</f>
        <v>20000</v>
      </c>
      <c r="J65" s="4">
        <f>'Tháng 1'!J65+'Tháng 2'!J65+'Tháng 3'!J65+'Tháng 4'!J65+'Tháng 5'!J65+'tháng 6'!J65</f>
        <v>0</v>
      </c>
      <c r="K65" s="4">
        <f>'Tháng 1'!K65+'Tháng 2'!K65+'Tháng 3'!K65+'Tháng 4'!K65+'Tháng 5'!K65+'tháng 6'!K65</f>
        <v>0</v>
      </c>
      <c r="L65" s="4">
        <f>'Tháng 1'!L65+'Tháng 2'!L65+'Tháng 3'!L65+'Tháng 4'!L65+'Tháng 5'!L65+'tháng 6'!L65</f>
        <v>80000</v>
      </c>
      <c r="M65" s="4">
        <f>'Tháng 1'!M65+'Tháng 2'!M65+'Tháng 3'!M65+'Tháng 4'!M65+'Tháng 5'!M65+'tháng 6'!M65</f>
        <v>0</v>
      </c>
      <c r="N65" s="4">
        <f>'Tháng 1'!N65+'Tháng 2'!N65+'Tháng 3'!N65+'Tháng 4'!N65+'Tháng 5'!N65+'tháng 6'!N65</f>
        <v>20000</v>
      </c>
      <c r="O65" s="4">
        <f>'Tháng 1'!O65+'Tháng 2'!O65+'Tháng 3'!O65+'Tháng 4'!O65+'Tháng 5'!O65+'tháng 6'!O65</f>
        <v>0</v>
      </c>
      <c r="P65" s="4">
        <f>'Tháng 1'!P65+'Tháng 2'!P65+'Tháng 3'!P65+'Tháng 4'!P65+'Tháng 5'!P65+'tháng 6'!P65</f>
        <v>0</v>
      </c>
      <c r="Q65" s="4">
        <f>'Tháng 1'!Q65+'Tháng 2'!Q65+'Tháng 3'!Q65+'Tháng 4'!Q65+'Tháng 5'!Q65+'tháng 6'!Q65</f>
        <v>0</v>
      </c>
      <c r="R65" s="4">
        <f>'Tháng 1'!S65+'Tháng 2'!R65+'Tháng 3'!R65+'Tháng 4'!R65+'Tháng 5'!R65+'tháng 6'!R65</f>
        <v>40000</v>
      </c>
      <c r="S65" s="4">
        <f>'Tháng 1'!S65+'Tháng 2'!S65+'Tháng 3'!S65+'Tháng 4'!S65+'Tháng 5'!S65+'tháng 6'!S65</f>
        <v>0</v>
      </c>
      <c r="T65" s="4">
        <f>'Tháng 1'!U65+'Tháng 2'!T65+'Tháng 3'!T65+'Tháng 4'!T65+'Tháng 5'!T65+'tháng 6'!T65</f>
        <v>0</v>
      </c>
      <c r="U65" s="4">
        <f>'Tháng 1'!U65+'Tháng 2'!U65+'Tháng 3'!U65+'Tháng 4'!U65+'Tháng 5'!U65+'tháng 6'!U65</f>
        <v>60000</v>
      </c>
      <c r="V65" s="4">
        <f>'Tháng 1'!V65+'Tháng 2'!V65+'Tháng 3'!V65+'Tháng 4'!V65+'Tháng 5'!V65+'tháng 6'!V65</f>
        <v>0</v>
      </c>
      <c r="W65" s="4">
        <f>'Tháng 1'!W65+'Tháng 2'!W65+'Tháng 3'!W65+'Tháng 4'!W65+'Tháng 5'!W65+'tháng 6'!W65</f>
        <v>0</v>
      </c>
      <c r="X65" s="4">
        <f>'Tháng 1'!X65+'Tháng 2'!X65+'Tháng 3'!X65+'Tháng 4'!X65+'Tháng 5'!X65+'tháng 6'!X65</f>
        <v>0</v>
      </c>
      <c r="Y65" s="4">
        <f>'Tháng 1'!Y65+'Tháng 2'!Y65+'Tháng 3'!Y65+'Tháng 4'!Y65+'Tháng 5'!Y65+'tháng 6'!Y65</f>
        <v>0</v>
      </c>
      <c r="Z65" s="4">
        <f>'Tháng 1'!Z65+'Tháng 2'!Z65+'Tháng 3'!Z65+'Tháng 4'!Z65+'Tháng 5'!Z65+'tháng 6'!Z65</f>
        <v>0</v>
      </c>
      <c r="AA65" s="4">
        <f>'Tháng 1'!AA65+'Tháng 2'!AA65+'Tháng 3'!AA65+'Tháng 4'!AA65+'Tháng 5'!AA65+'tháng 6'!AA65</f>
        <v>0</v>
      </c>
      <c r="AB65" s="4">
        <f>'Tháng 1'!AB65+'Tháng 2'!AB65+'Tháng 3'!AB65+'Tháng 4'!AB65+'Tháng 5'!AB65+'tháng 6'!AB65</f>
        <v>0</v>
      </c>
      <c r="AC65" s="4">
        <f>'Tháng 1'!AC65+'Tháng 2'!AC65+'Tháng 3'!AC65+'Tháng 4'!AC65+'Tháng 5'!AC65+'tháng 6'!AC65</f>
        <v>0</v>
      </c>
      <c r="AD65" s="4">
        <f>'Tháng 1'!AD65+'Tháng 2'!AD65+'Tháng 3'!AD65+'Tháng 4'!AD65+'Tháng 5'!AD65+'tháng 6'!AD65</f>
        <v>0</v>
      </c>
      <c r="AE65" s="4">
        <f>'Tháng 1'!AE65+'Tháng 2'!AE65+'Tháng 3'!AE65+'Tháng 4'!AE65+'Tháng 5'!AE65+'tháng 6'!AE65</f>
        <v>0</v>
      </c>
      <c r="AF65" s="4">
        <f>'Tháng 1'!AF65+'Tháng 2'!AF65+'Tháng 3'!AF65+'Tháng 4'!AF65+'Tháng 5'!AF65+'tháng 6'!AF65</f>
        <v>0</v>
      </c>
      <c r="AG65" s="4">
        <f>'Tháng 1'!AG65+'Tháng 2'!AG65+'Tháng 3'!AG65+'Tháng 4'!AG65+'Tháng 5'!AG65+'tháng 6'!AG65</f>
        <v>0</v>
      </c>
      <c r="AH65" s="4">
        <f>'Tháng 1'!AH65+'Tháng 2'!AH65+'Tháng 3'!AH65+'Tháng 4'!AH65+'Tháng 5'!AH65+'tháng 6'!AH65</f>
        <v>0</v>
      </c>
      <c r="AI65" s="4">
        <f t="shared" si="1"/>
        <v>220000</v>
      </c>
    </row>
    <row r="66" spans="1:35" x14ac:dyDescent="0.25">
      <c r="A66" s="6">
        <f>AI66</f>
        <v>0</v>
      </c>
      <c r="B66" s="3"/>
      <c r="C66" s="3" t="s">
        <v>108</v>
      </c>
      <c r="D66" s="4">
        <f>'Tháng 1'!D66+'Tháng 2'!D66+'Tháng 3'!D66+'Tháng 4'!D66+'Tháng 5'!D66+'tháng 6'!D66</f>
        <v>0</v>
      </c>
      <c r="E66" s="4">
        <f>'Tháng 1'!E66+'Tháng 2'!E66+'Tháng 3'!E66+'Tháng 4'!E66+'Tháng 5'!E66+'tháng 6'!E66</f>
        <v>0</v>
      </c>
      <c r="F66" s="4">
        <f>'Tháng 1'!F66+'Tháng 2'!F66+'Tháng 3'!F66+'Tháng 4'!F66+'Tháng 5'!F66+'tháng 6'!F66</f>
        <v>0</v>
      </c>
      <c r="G66" s="4">
        <f>'Tháng 1'!G66+'Tháng 2'!G66+'Tháng 3'!G66+'Tháng 4'!G66+'Tháng 5'!G66+'tháng 6'!G66</f>
        <v>0</v>
      </c>
      <c r="H66" s="4">
        <f>'Tháng 1'!H66+'Tháng 2'!H66+'Tháng 3'!H66+'Tháng 4'!H66+'Tháng 5'!H66+'tháng 6'!H66</f>
        <v>0</v>
      </c>
      <c r="I66" s="4">
        <f>'Tháng 1'!I66+'Tháng 2'!I66+'Tháng 3'!I66+'Tháng 4'!I66+'Tháng 5'!I66+'tháng 6'!I66</f>
        <v>0</v>
      </c>
      <c r="J66" s="4">
        <f>'Tháng 1'!J66+'Tháng 2'!J66+'Tháng 3'!J66+'Tháng 4'!J66+'Tháng 5'!J66+'tháng 6'!J66</f>
        <v>0</v>
      </c>
      <c r="K66" s="4">
        <f>'Tháng 1'!K66+'Tháng 2'!K66+'Tháng 3'!K66+'Tháng 4'!K66+'Tháng 5'!K66+'tháng 6'!K66</f>
        <v>0</v>
      </c>
      <c r="L66" s="4">
        <f>'Tháng 1'!L66+'Tháng 2'!L66+'Tháng 3'!L66+'Tháng 4'!L66+'Tháng 5'!L66+'tháng 6'!L66</f>
        <v>0</v>
      </c>
      <c r="M66" s="4">
        <f>'Tháng 1'!M66+'Tháng 2'!M66+'Tháng 3'!M66+'Tháng 4'!M66+'Tháng 5'!M66+'tháng 6'!M66</f>
        <v>0</v>
      </c>
      <c r="N66" s="4">
        <f>'Tháng 1'!N66+'Tháng 2'!N66+'Tháng 3'!N66+'Tháng 4'!N66+'Tháng 5'!N66+'tháng 6'!N66</f>
        <v>0</v>
      </c>
      <c r="O66" s="4">
        <f>'Tháng 1'!O66+'Tháng 2'!O66+'Tháng 3'!O66+'Tháng 4'!O66+'Tháng 5'!O66+'tháng 6'!O66</f>
        <v>0</v>
      </c>
      <c r="P66" s="4">
        <f>'Tháng 1'!P66+'Tháng 2'!P66+'Tháng 3'!P66+'Tháng 4'!P66+'Tháng 5'!P66+'tháng 6'!P66</f>
        <v>0</v>
      </c>
      <c r="Q66" s="4">
        <f>'Tháng 1'!Q66+'Tháng 2'!Q66+'Tháng 3'!Q66+'Tháng 4'!Q66+'Tháng 5'!Q66+'tháng 6'!Q66</f>
        <v>0</v>
      </c>
      <c r="R66" s="4">
        <f>'Tháng 1'!S66+'Tháng 2'!R66+'Tháng 3'!R66+'Tháng 4'!R66+'Tháng 5'!R66+'tháng 6'!R66</f>
        <v>0</v>
      </c>
      <c r="S66" s="4">
        <f>'Tháng 1'!S66+'Tháng 2'!S66+'Tháng 3'!S66+'Tháng 4'!S66+'Tháng 5'!S66+'tháng 6'!S66</f>
        <v>0</v>
      </c>
      <c r="T66" s="4">
        <f>'Tháng 1'!U66+'Tháng 2'!T66+'Tháng 3'!T66+'Tháng 4'!T66+'Tháng 5'!T66+'tháng 6'!T66</f>
        <v>0</v>
      </c>
      <c r="U66" s="4">
        <f>'Tháng 1'!U66+'Tháng 2'!U66+'Tháng 3'!U66+'Tháng 4'!U66+'Tháng 5'!U66+'tháng 6'!U66</f>
        <v>0</v>
      </c>
      <c r="V66" s="4">
        <f>'Tháng 1'!V66+'Tháng 2'!V66+'Tháng 3'!V66+'Tháng 4'!V66+'Tháng 5'!V66+'tháng 6'!V66</f>
        <v>0</v>
      </c>
      <c r="W66" s="4">
        <f>'Tháng 1'!W66+'Tháng 2'!W66+'Tháng 3'!W66+'Tháng 4'!W66+'Tháng 5'!W66+'tháng 6'!W66</f>
        <v>0</v>
      </c>
      <c r="X66" s="4">
        <f>'Tháng 1'!X66+'Tháng 2'!X66+'Tháng 3'!X66+'Tháng 4'!X66+'Tháng 5'!X66+'tháng 6'!X66</f>
        <v>0</v>
      </c>
      <c r="Y66" s="4">
        <f>'Tháng 1'!Y66+'Tháng 2'!Y66+'Tháng 3'!Y66+'Tháng 4'!Y66+'Tháng 5'!Y66+'tháng 6'!Y66</f>
        <v>0</v>
      </c>
      <c r="Z66" s="4">
        <f>'Tháng 1'!Z66+'Tháng 2'!Z66+'Tháng 3'!Z66+'Tháng 4'!Z66+'Tháng 5'!Z66+'tháng 6'!Z66</f>
        <v>0</v>
      </c>
      <c r="AA66" s="4">
        <f>'Tháng 1'!AA66+'Tháng 2'!AA66+'Tháng 3'!AA66+'Tháng 4'!AA66+'Tháng 5'!AA66+'tháng 6'!AA66</f>
        <v>0</v>
      </c>
      <c r="AB66" s="4">
        <f>'Tháng 1'!AB66+'Tháng 2'!AB66+'Tháng 3'!AB66+'Tháng 4'!AB66+'Tháng 5'!AB66+'tháng 6'!AB66</f>
        <v>0</v>
      </c>
      <c r="AC66" s="4">
        <f>'Tháng 1'!AC66+'Tháng 2'!AC66+'Tháng 3'!AC66+'Tháng 4'!AC66+'Tháng 5'!AC66+'tháng 6'!AC66</f>
        <v>0</v>
      </c>
      <c r="AD66" s="4">
        <f>'Tháng 1'!AD66+'Tháng 2'!AD66+'Tháng 3'!AD66+'Tháng 4'!AD66+'Tháng 5'!AD66+'tháng 6'!AD66</f>
        <v>0</v>
      </c>
      <c r="AE66" s="4">
        <f>'Tháng 1'!AE66+'Tháng 2'!AE66+'Tháng 3'!AE66+'Tháng 4'!AE66+'Tháng 5'!AE66+'tháng 6'!AE66</f>
        <v>0</v>
      </c>
      <c r="AF66" s="4">
        <f>'Tháng 1'!AF66+'Tháng 2'!AF66+'Tháng 3'!AF66+'Tháng 4'!AF66+'Tháng 5'!AF66+'tháng 6'!AF66</f>
        <v>0</v>
      </c>
      <c r="AG66" s="4">
        <f>'Tháng 1'!AG66+'Tháng 2'!AG66+'Tháng 3'!AG66+'Tháng 4'!AG66+'Tháng 5'!AG66+'tháng 6'!AG66</f>
        <v>0</v>
      </c>
      <c r="AH66" s="4">
        <f>'Tháng 1'!AH66+'Tháng 2'!AH66+'Tháng 3'!AH66+'Tháng 4'!AH66+'Tháng 5'!AH66+'tháng 6'!AH66</f>
        <v>0</v>
      </c>
      <c r="AI66" s="4">
        <f>SUM(D66:AH66)</f>
        <v>0</v>
      </c>
    </row>
    <row r="67" spans="1:35" x14ac:dyDescent="0.25">
      <c r="A67" s="6">
        <f t="shared" si="0"/>
        <v>5700000</v>
      </c>
      <c r="B67" s="3">
        <v>56</v>
      </c>
      <c r="C67" s="3" t="s">
        <v>85</v>
      </c>
      <c r="D67" s="4">
        <f>'Tháng 1'!D67+'Tháng 2'!D67+'Tháng 3'!D67+'Tháng 4'!D67+'Tháng 5'!D67+'tháng 6'!D67</f>
        <v>0</v>
      </c>
      <c r="E67" s="4">
        <f>'Tháng 1'!E67+'Tháng 2'!E67+'Tháng 3'!E67+'Tháng 4'!E67+'Tháng 5'!E67+'tháng 6'!E67</f>
        <v>200000</v>
      </c>
      <c r="F67" s="4">
        <f>'Tháng 1'!F67+'Tháng 2'!F67+'Tháng 3'!F67+'Tháng 4'!F67+'Tháng 5'!F67+'tháng 6'!F67</f>
        <v>800000</v>
      </c>
      <c r="G67" s="4">
        <f>'Tháng 1'!G67+'Tháng 2'!G67+'Tháng 3'!G67+'Tháng 4'!G67+'Tháng 5'!G67+'tháng 6'!G67</f>
        <v>0</v>
      </c>
      <c r="H67" s="4">
        <f>'Tháng 1'!H67+'Tháng 2'!H67+'Tháng 3'!H67+'Tháng 4'!H67+'Tháng 5'!H67+'tháng 6'!H67</f>
        <v>0</v>
      </c>
      <c r="I67" s="4">
        <f>'Tháng 1'!I67+'Tháng 2'!I67+'Tháng 3'!I67+'Tháng 4'!I67+'Tháng 5'!I67+'tháng 6'!I67</f>
        <v>0</v>
      </c>
      <c r="J67" s="4">
        <f>'Tháng 1'!J67+'Tháng 2'!J67+'Tháng 3'!J67+'Tháng 4'!J67+'Tháng 5'!J67+'tháng 6'!J67</f>
        <v>200000</v>
      </c>
      <c r="K67" s="4">
        <f>'Tháng 1'!K67+'Tháng 2'!K67+'Tháng 3'!K67+'Tháng 4'!K67+'Tháng 5'!K67+'tháng 6'!K67</f>
        <v>500000</v>
      </c>
      <c r="L67" s="4">
        <f>'Tháng 1'!L67+'Tháng 2'!L67+'Tháng 3'!L67+'Tháng 4'!L67+'Tháng 5'!L67+'tháng 6'!L67</f>
        <v>0</v>
      </c>
      <c r="M67" s="4">
        <f>'Tháng 1'!M67+'Tháng 2'!M67+'Tháng 3'!M67+'Tháng 4'!M67+'Tháng 5'!M67+'tháng 6'!M67</f>
        <v>700000</v>
      </c>
      <c r="N67" s="4">
        <f>'Tháng 1'!N67+'Tháng 2'!N67+'Tháng 3'!N67+'Tháng 4'!N67+'Tháng 5'!N67+'tháng 6'!N67</f>
        <v>600000</v>
      </c>
      <c r="O67" s="4">
        <f>'Tháng 1'!O67+'Tháng 2'!O67+'Tháng 3'!O67+'Tháng 4'!O67+'Tháng 5'!O67+'tháng 6'!O67</f>
        <v>200000</v>
      </c>
      <c r="P67" s="4">
        <f>'Tháng 1'!P67+'Tháng 2'!P67+'Tháng 3'!P67+'Tháng 4'!P67+'Tháng 5'!P67+'tháng 6'!P67</f>
        <v>200000</v>
      </c>
      <c r="Q67" s="4">
        <f>'Tháng 1'!R67+'Tháng 2'!Q67+'Tháng 3'!Q67+'Tháng 4'!Q67+'Tháng 5'!Q67+'tháng 6'!Q67</f>
        <v>500000</v>
      </c>
      <c r="R67" s="4">
        <f>'Tháng 1'!S67+'Tháng 2'!R67+'Tháng 3'!R67+'Tháng 4'!R67+'Tháng 5'!R67+'tháng 6'!R67</f>
        <v>0</v>
      </c>
      <c r="S67" s="4">
        <f>'Tháng 1'!S67+'Tháng 2'!S67+'Tháng 3'!S67+'Tháng 4'!S67+'Tháng 5'!S67+'tháng 6'!S67</f>
        <v>400000</v>
      </c>
      <c r="T67" s="4">
        <f>'Tháng 1'!U67+'Tháng 2'!T67+'Tháng 3'!T67+'Tháng 4'!T67+'Tháng 5'!T67+'tháng 6'!T67</f>
        <v>0</v>
      </c>
      <c r="U67" s="4">
        <f>'Tháng 1'!U67+'Tháng 2'!U67+'Tháng 3'!U67+'Tháng 4'!U67+'Tháng 5'!U67+'tháng 6'!U67</f>
        <v>0</v>
      </c>
      <c r="V67" s="4">
        <f>'Tháng 1'!V67+'Tháng 2'!V67+'Tháng 3'!V67+'Tháng 4'!V67+'Tháng 5'!V67+'tháng 6'!V67</f>
        <v>0</v>
      </c>
      <c r="W67" s="4">
        <f>'Tháng 1'!W67+'Tháng 2'!W67+'Tháng 3'!W67+'Tháng 4'!W67+'Tháng 5'!W67+'tháng 6'!W67</f>
        <v>300000</v>
      </c>
      <c r="X67" s="4">
        <f>'Tháng 1'!X67+'Tháng 2'!X67+'Tháng 3'!X67+'Tháng 4'!X67+'Tháng 5'!X67+'tháng 6'!X67</f>
        <v>0</v>
      </c>
      <c r="Y67" s="4">
        <f>'Tháng 1'!Y67+'Tháng 2'!Y67+'Tháng 3'!Y67+'Tháng 4'!Y67+'Tháng 5'!Y67+'tháng 6'!Y67</f>
        <v>0</v>
      </c>
      <c r="Z67" s="4">
        <f>'Tháng 1'!Z67+'Tháng 2'!Z67+'Tháng 3'!Z67+'Tháng 4'!Z67+'Tháng 5'!Z67+'tháng 6'!Z67</f>
        <v>800000</v>
      </c>
      <c r="AA67" s="4">
        <f>'Tháng 1'!AA67+'Tháng 2'!AA67+'Tháng 3'!AA67+'Tháng 4'!AA67+'Tháng 5'!AA67+'tháng 6'!AA67</f>
        <v>0</v>
      </c>
      <c r="AB67" s="4">
        <f>'Tháng 1'!AB67+'Tháng 2'!AB67+'Tháng 3'!AB67+'Tháng 4'!AB67+'Tháng 5'!AB67+'tháng 6'!AB67</f>
        <v>0</v>
      </c>
      <c r="AC67" s="4">
        <f>'Tháng 1'!AC67+'Tháng 2'!AC67+'Tháng 3'!AC67+'Tháng 4'!AC67+'Tháng 5'!AC67+'tháng 6'!AC67</f>
        <v>0</v>
      </c>
      <c r="AD67" s="4">
        <f>'Tháng 1'!AD67+'Tháng 2'!AD67+'Tháng 3'!AD67+'Tháng 4'!AD67+'Tháng 5'!AD67+'tháng 6'!AD67</f>
        <v>0</v>
      </c>
      <c r="AE67" s="4">
        <f>'Tháng 1'!AE67+'Tháng 2'!AE67+'Tháng 3'!AE67+'Tháng 4'!AE67+'Tháng 5'!AE67+'tháng 6'!AE67</f>
        <v>0</v>
      </c>
      <c r="AF67" s="4">
        <f>'Tháng 1'!AF67+'Tháng 2'!AF67+'Tháng 3'!AF67+'Tháng 4'!AF67+'Tháng 5'!AF67+'tháng 6'!AF67</f>
        <v>0</v>
      </c>
      <c r="AG67" s="4">
        <f>'Tháng 1'!AG67+'Tháng 2'!AG67+'Tháng 3'!AG67+'Tháng 4'!AG67+'Tháng 5'!AG67+'tháng 6'!AG67</f>
        <v>300000</v>
      </c>
      <c r="AH67" s="4">
        <f>'Tháng 1'!AH67+'Tháng 2'!AH67+'Tháng 3'!AH67+'Tháng 4'!AH67+'Tháng 5'!AH67+'tháng 6'!AH67</f>
        <v>0</v>
      </c>
      <c r="AI67" s="4">
        <f t="shared" si="1"/>
        <v>5700000</v>
      </c>
    </row>
    <row r="68" spans="1:35" x14ac:dyDescent="0.25">
      <c r="A68" s="6">
        <f t="shared" si="0"/>
        <v>400000</v>
      </c>
      <c r="B68" s="3">
        <v>57</v>
      </c>
      <c r="C68" s="3" t="s">
        <v>86</v>
      </c>
      <c r="D68" s="4">
        <f>'Tháng 1'!D68+'Tháng 2'!D68+'Tháng 3'!D68+'Tháng 4'!D68+'Tháng 5'!D68+'tháng 6'!D68</f>
        <v>0</v>
      </c>
      <c r="E68" s="4">
        <f>'Tháng 1'!E68+'Tháng 2'!E68+'Tháng 3'!E68+'Tháng 4'!E68+'Tháng 5'!E68+'tháng 6'!E68</f>
        <v>120000</v>
      </c>
      <c r="F68" s="4">
        <f>'Tháng 1'!F68+'Tháng 2'!F68+'Tháng 3'!F68+'Tháng 4'!F68+'Tháng 5'!F68+'tháng 6'!F68</f>
        <v>0</v>
      </c>
      <c r="G68" s="4">
        <f>'Tháng 1'!G68+'Tháng 2'!G68+'Tháng 3'!G68+'Tháng 4'!G68+'Tháng 5'!G68+'tháng 6'!G68</f>
        <v>0</v>
      </c>
      <c r="H68" s="4">
        <f>'Tháng 1'!H68+'Tháng 2'!H68+'Tháng 3'!H68+'Tháng 4'!H68+'Tháng 5'!H68+'tháng 6'!H68</f>
        <v>0</v>
      </c>
      <c r="I68" s="4">
        <f>'Tháng 1'!I68+'Tháng 2'!I68+'Tháng 3'!I68+'Tháng 4'!I68+'Tháng 5'!I68+'tháng 6'!I68</f>
        <v>0</v>
      </c>
      <c r="J68" s="4">
        <f>'Tháng 1'!J68+'Tháng 2'!J68+'Tháng 3'!J68+'Tháng 4'!J68+'Tháng 5'!J68+'tháng 6'!J68</f>
        <v>0</v>
      </c>
      <c r="K68" s="4">
        <f>'Tháng 1'!K68+'Tháng 2'!K68+'Tháng 3'!K68+'Tháng 4'!K68+'Tháng 5'!K68+'tháng 6'!K68</f>
        <v>90000</v>
      </c>
      <c r="L68" s="4">
        <f>'Tháng 1'!L68+'Tháng 2'!L68+'Tháng 3'!L68+'Tháng 4'!L68+'Tháng 5'!L68+'tháng 6'!L68</f>
        <v>0</v>
      </c>
      <c r="M68" s="4">
        <f>'Tháng 1'!M68+'Tháng 2'!M68+'Tháng 3'!M68+'Tháng 4'!M68+'Tháng 5'!M68+'tháng 6'!M68</f>
        <v>45000</v>
      </c>
      <c r="N68" s="4">
        <f>'Tháng 1'!N68+'Tháng 2'!N68+'Tháng 3'!N68+'Tháng 4'!N68+'Tháng 5'!N68+'tháng 6'!N68</f>
        <v>0</v>
      </c>
      <c r="O68" s="4">
        <f>'Tháng 1'!O68+'Tháng 2'!O68+'Tháng 3'!O68+'Tháng 4'!O68+'Tháng 5'!O68+'tháng 6'!O68</f>
        <v>0</v>
      </c>
      <c r="P68" s="4">
        <f>'Tháng 1'!P68+'Tháng 2'!P68+'Tháng 3'!P68+'Tháng 4'!P68+'Tháng 5'!P68+'tháng 6'!P68</f>
        <v>0</v>
      </c>
      <c r="Q68" s="4">
        <f>'Tháng 1'!Q68+'Tháng 2'!Q68+'Tháng 3'!Q68+'Tháng 4'!Q68+'Tháng 5'!Q68+'tháng 6'!Q68</f>
        <v>0</v>
      </c>
      <c r="R68" s="4">
        <f>'Tháng 1'!S68+'Tháng 2'!R68+'Tháng 3'!R68+'Tháng 4'!R68+'Tháng 5'!R68+'tháng 6'!R68</f>
        <v>0</v>
      </c>
      <c r="S68" s="4">
        <f>'Tháng 1'!S68+'Tháng 2'!S68+'Tháng 3'!S68+'Tháng 4'!S68+'Tháng 5'!S68+'tháng 6'!S68</f>
        <v>0</v>
      </c>
      <c r="T68" s="4">
        <f>'Tháng 1'!U68+'Tháng 2'!T68+'Tháng 3'!T68+'Tháng 4'!T68+'Tháng 5'!T68+'tháng 6'!T68</f>
        <v>0</v>
      </c>
      <c r="U68" s="4">
        <f>'Tháng 1'!U68+'Tháng 2'!U68+'Tháng 3'!U68+'Tháng 4'!U68+'Tháng 5'!U68+'tháng 6'!U68</f>
        <v>0</v>
      </c>
      <c r="V68" s="4">
        <f>'Tháng 1'!V68+'Tháng 2'!V68+'Tháng 3'!V68+'Tháng 4'!V68+'Tháng 5'!V68+'tháng 6'!V68</f>
        <v>0</v>
      </c>
      <c r="W68" s="4">
        <f>'Tháng 1'!W68+'Tháng 2'!W68+'Tháng 3'!W68+'Tháng 4'!W68+'Tháng 5'!W68+'tháng 6'!W68</f>
        <v>0</v>
      </c>
      <c r="X68" s="4">
        <f>'Tháng 1'!X68+'Tháng 2'!X68+'Tháng 3'!X68+'Tháng 4'!X68+'Tháng 5'!X68+'tháng 6'!X68</f>
        <v>0</v>
      </c>
      <c r="Y68" s="4">
        <f>'Tháng 1'!Y68+'Tháng 2'!Y68+'Tháng 3'!Y68+'Tháng 4'!Y68+'Tháng 5'!Y68+'tháng 6'!Y68</f>
        <v>0</v>
      </c>
      <c r="Z68" s="4">
        <f>'Tháng 1'!Z68+'Tháng 2'!Z68+'Tháng 3'!Z68+'Tháng 4'!Z68+'Tháng 5'!Z68+'tháng 6'!Z68</f>
        <v>0</v>
      </c>
      <c r="AA68" s="4">
        <f>'Tháng 1'!AA68+'Tháng 2'!AA68+'Tháng 3'!AA68+'Tháng 4'!AA68+'Tháng 5'!AA68+'tháng 6'!AA68</f>
        <v>0</v>
      </c>
      <c r="AB68" s="4">
        <f>'Tháng 1'!AB68+'Tháng 2'!AB68+'Tháng 3'!AB68+'Tháng 4'!AB68+'Tháng 5'!AB68+'tháng 6'!AB68</f>
        <v>0</v>
      </c>
      <c r="AC68" s="4">
        <f>'Tháng 1'!AC68+'Tháng 2'!AC68+'Tháng 3'!AC68+'Tháng 4'!AC68+'Tháng 5'!AC68+'tháng 6'!AC68</f>
        <v>0</v>
      </c>
      <c r="AD68" s="4">
        <f>'Tháng 1'!AD68+'Tháng 2'!AD68+'Tháng 3'!AD68+'Tháng 4'!AD68+'Tháng 5'!AD68+'tháng 6'!AD68</f>
        <v>0</v>
      </c>
      <c r="AE68" s="4">
        <f>'Tháng 1'!AE68+'Tháng 2'!AE68+'Tháng 3'!AE68+'Tháng 4'!AE68+'Tháng 5'!AE68+'tháng 6'!AE68</f>
        <v>145000</v>
      </c>
      <c r="AF68" s="4">
        <f>'Tháng 1'!AF68+'Tháng 2'!AF68+'Tháng 3'!AF68+'Tháng 4'!AF68+'Tháng 5'!AF68+'tháng 6'!AF68</f>
        <v>0</v>
      </c>
      <c r="AG68" s="4">
        <f>'Tháng 1'!AG68+'Tháng 2'!AG68+'Tháng 3'!AG68+'Tháng 4'!AG68+'Tháng 5'!AG68+'tháng 6'!AG68</f>
        <v>0</v>
      </c>
      <c r="AH68" s="4">
        <f>'Tháng 1'!AH68+'Tháng 2'!AH68+'Tháng 3'!AH68+'Tháng 4'!AH68+'Tháng 5'!AH68+'tháng 6'!AH68</f>
        <v>0</v>
      </c>
      <c r="AI68" s="4">
        <f t="shared" si="1"/>
        <v>400000</v>
      </c>
    </row>
    <row r="69" spans="1:35" x14ac:dyDescent="0.25">
      <c r="A69" s="6">
        <f t="shared" si="0"/>
        <v>1920000</v>
      </c>
      <c r="B69" s="3">
        <v>58</v>
      </c>
      <c r="C69" s="3" t="s">
        <v>87</v>
      </c>
      <c r="D69" s="4">
        <f>'Tháng 1'!D69+'Tháng 2'!D69+'Tháng 3'!D69+'Tháng 4'!D69+'Tháng 5'!D69+'tháng 6'!D69</f>
        <v>0</v>
      </c>
      <c r="E69" s="4">
        <f>'Tháng 1'!E69+'Tháng 2'!E69+'Tháng 3'!E69+'Tháng 4'!E69+'Tháng 5'!E69+'tháng 6'!E69</f>
        <v>0</v>
      </c>
      <c r="F69" s="4">
        <f>'Tháng 1'!F69+'Tháng 2'!F69+'Tháng 3'!F69+'Tháng 4'!F69+'Tháng 5'!F69+'tháng 6'!F69</f>
        <v>0</v>
      </c>
      <c r="G69" s="4">
        <f>'Tháng 1'!G69+'Tháng 2'!G69+'Tháng 3'!G69+'Tháng 4'!G69+'Tháng 5'!G69+'tháng 6'!G69</f>
        <v>0</v>
      </c>
      <c r="H69" s="4">
        <f>'Tháng 1'!H69+'Tháng 2'!H69+'Tháng 3'!H69+'Tháng 4'!H69+'Tháng 5'!H69+'tháng 6'!H69</f>
        <v>0</v>
      </c>
      <c r="I69" s="4">
        <f>'Tháng 1'!I69+'Tháng 2'!I69+'Tháng 3'!I69+'Tháng 4'!I69+'Tháng 5'!I69+'tháng 6'!I69</f>
        <v>0</v>
      </c>
      <c r="J69" s="4">
        <f>'Tháng 1'!J69+'Tháng 2'!J69+'Tháng 3'!J69+'Tháng 4'!J69+'Tháng 5'!J69+'tháng 6'!J69</f>
        <v>130000</v>
      </c>
      <c r="K69" s="4">
        <f>'Tháng 1'!K69+'Tháng 2'!K69+'Tháng 3'!K69+'Tháng 4'!K69+'Tháng 5'!K69+'tháng 6'!K69</f>
        <v>100000</v>
      </c>
      <c r="L69" s="4">
        <f>'Tháng 1'!L69+'Tháng 2'!L69+'Tháng 3'!L69+'Tháng 4'!L69+'Tháng 5'!L69+'tháng 6'!L69</f>
        <v>0</v>
      </c>
      <c r="M69" s="4">
        <f>'Tháng 1'!M69+'Tháng 2'!M69+'Tháng 3'!M69+'Tháng 4'!M69+'Tháng 5'!M69+'tháng 6'!M69</f>
        <v>0</v>
      </c>
      <c r="N69" s="4">
        <f>'Tháng 1'!N69+'Tháng 2'!N69+'Tháng 3'!N69+'Tháng 4'!N69+'Tháng 5'!N69+'tháng 6'!N69</f>
        <v>0</v>
      </c>
      <c r="O69" s="4">
        <f>'Tháng 1'!O69+'Tháng 2'!O69+'Tháng 3'!O69+'Tháng 4'!O69+'Tháng 5'!O69+'tháng 6'!O69</f>
        <v>600000</v>
      </c>
      <c r="P69" s="4">
        <f>'Tháng 1'!P69+'Tháng 2'!P69+'Tháng 3'!P69+'Tháng 4'!P69+'Tháng 5'!P69+'tháng 6'!P69</f>
        <v>0</v>
      </c>
      <c r="Q69" s="4">
        <f>'Tháng 1'!Q69+'Tháng 2'!Q69+'Tháng 3'!Q69+'Tháng 4'!Q69+'Tháng 5'!Q69+'tháng 6'!Q69</f>
        <v>0</v>
      </c>
      <c r="R69" s="4">
        <f>'Tháng 1'!S69+'Tháng 2'!R69+'Tháng 3'!R69+'Tháng 4'!R69+'Tháng 5'!R69+'tháng 6'!R69</f>
        <v>200000</v>
      </c>
      <c r="S69" s="4">
        <f>'Tháng 1'!S69+'Tháng 2'!S69+'Tháng 3'!S69+'Tháng 4'!S69+'Tháng 5'!S69+'tháng 6'!S69</f>
        <v>100000</v>
      </c>
      <c r="T69" s="4">
        <f>'Tháng 1'!U69+'Tháng 2'!T69+'Tháng 3'!T69+'Tháng 4'!T69+'Tháng 5'!T69+'tháng 6'!T69</f>
        <v>0</v>
      </c>
      <c r="U69" s="4">
        <f>'Tháng 1'!U69+'Tháng 2'!U69+'Tháng 3'!U69+'Tháng 4'!U69+'Tháng 5'!U69+'tháng 6'!U69</f>
        <v>0</v>
      </c>
      <c r="V69" s="4">
        <f>'Tháng 1'!V69+'Tháng 2'!V69+'Tháng 3'!V69+'Tháng 4'!V69+'Tháng 5'!V69+'tháng 6'!V69</f>
        <v>0</v>
      </c>
      <c r="W69" s="4">
        <f>'Tháng 1'!W69+'Tháng 2'!W69+'Tháng 3'!W69+'Tháng 4'!W69+'Tháng 5'!W69+'tháng 6'!W69</f>
        <v>50000</v>
      </c>
      <c r="X69" s="4">
        <f>'Tháng 1'!X69+'Tháng 2'!X69+'Tháng 3'!X69+'Tháng 4'!X69+'Tháng 5'!X69+'tháng 6'!X69</f>
        <v>0</v>
      </c>
      <c r="Y69" s="4">
        <f>'Tháng 1'!Y69+'Tháng 2'!Y69+'Tháng 3'!Y69+'Tháng 4'!Y69+'Tháng 5'!Y69+'tháng 6'!Y69</f>
        <v>60000</v>
      </c>
      <c r="Z69" s="4">
        <f>'Tháng 1'!Z69+'Tháng 2'!Z69+'Tháng 3'!Z69+'Tháng 4'!Z69+'Tháng 5'!Z69+'tháng 6'!Z69</f>
        <v>10000</v>
      </c>
      <c r="AA69" s="4">
        <f>'Tháng 1'!AA69+'Tháng 2'!AA69+'Tháng 3'!AA69+'Tháng 4'!AA69+'Tháng 5'!AA69+'tháng 6'!AA69</f>
        <v>0</v>
      </c>
      <c r="AB69" s="4">
        <f>'Tháng 1'!AB69+'Tháng 2'!AB69+'Tháng 3'!AB69+'Tháng 4'!AB69+'Tháng 5'!AB69+'tháng 6'!AB69</f>
        <v>120000</v>
      </c>
      <c r="AC69" s="4">
        <f>'Tháng 1'!AC69+'Tháng 2'!AC69+'Tháng 3'!AC69+'Tháng 4'!AC69+'Tháng 5'!AC69+'tháng 6'!AC69</f>
        <v>0</v>
      </c>
      <c r="AD69" s="4">
        <f>'Tháng 1'!AD69+'Tháng 2'!AD69+'Tháng 3'!AD69+'Tháng 4'!AD69+'Tháng 5'!AD69+'tháng 6'!AD69</f>
        <v>0</v>
      </c>
      <c r="AE69" s="4">
        <f>'Tháng 1'!AE69+'Tháng 2'!AE69+'Tháng 3'!AE69+'Tháng 4'!AE69+'Tháng 5'!AE69+'tháng 6'!AE69</f>
        <v>0</v>
      </c>
      <c r="AF69" s="4">
        <f>'Tháng 1'!AF69+'Tháng 2'!AF69+'Tháng 3'!AF69+'Tháng 4'!AF69+'Tháng 5'!AF69+'tháng 6'!AF69</f>
        <v>0</v>
      </c>
      <c r="AG69" s="4">
        <f>'Tháng 1'!AG69+'Tháng 2'!AG69+'Tháng 3'!AG69+'Tháng 4'!AG69+'Tháng 5'!AG69+'tháng 6'!AG69</f>
        <v>550000</v>
      </c>
      <c r="AH69" s="4">
        <f>'Tháng 1'!AH69+'Tháng 2'!AH69+'Tháng 3'!AH69+'Tháng 4'!AH69+'Tháng 5'!AH69+'tháng 6'!AH69</f>
        <v>0</v>
      </c>
      <c r="AI69" s="4">
        <f t="shared" si="1"/>
        <v>1920000</v>
      </c>
    </row>
    <row r="70" spans="1:35" x14ac:dyDescent="0.25">
      <c r="A70" s="6">
        <f t="shared" si="0"/>
        <v>1775000</v>
      </c>
      <c r="B70" s="3">
        <v>59</v>
      </c>
      <c r="C70" s="3" t="s">
        <v>88</v>
      </c>
      <c r="D70" s="4">
        <f>'Tháng 1'!D70+'Tháng 2'!D70+'Tháng 3'!D70+'Tháng 4'!D70+'Tháng 5'!D70+'tháng 6'!D70</f>
        <v>0</v>
      </c>
      <c r="E70" s="4">
        <f>'Tháng 1'!E70+'Tháng 2'!E70+'Tháng 3'!E70+'Tháng 4'!E70+'Tháng 5'!E70+'tháng 6'!E70</f>
        <v>0</v>
      </c>
      <c r="F70" s="4">
        <f>'Tháng 1'!F70+'Tháng 2'!F70+'Tháng 3'!F70+'Tháng 4'!F70+'Tháng 5'!F70+'tháng 6'!F70</f>
        <v>5000</v>
      </c>
      <c r="G70" s="4">
        <f>'Tháng 1'!G70+'Tháng 2'!G70+'Tháng 3'!G70+'Tháng 4'!G70+'Tháng 5'!G70+'tháng 6'!G70</f>
        <v>0</v>
      </c>
      <c r="H70" s="4">
        <f>'Tháng 1'!H70+'Tháng 2'!H70+'Tháng 3'!H70+'Tháng 4'!H70+'Tháng 5'!H70+'tháng 6'!H70</f>
        <v>0</v>
      </c>
      <c r="I70" s="4">
        <f>'Tháng 1'!I70+'Tháng 2'!I70+'Tháng 3'!I70+'Tháng 4'!I70+'Tháng 5'!I70+'tháng 6'!I70</f>
        <v>540000</v>
      </c>
      <c r="J70" s="4">
        <f>'Tháng 1'!J70+'Tháng 2'!J70+'Tháng 3'!J70+'Tháng 4'!J70+'Tháng 5'!J70+'tháng 6'!J70</f>
        <v>60000</v>
      </c>
      <c r="K70" s="4">
        <f>'Tháng 1'!K70+'Tháng 2'!K70+'Tháng 3'!K70+'Tháng 4'!K70+'Tháng 5'!K70+'tháng 6'!K70</f>
        <v>0</v>
      </c>
      <c r="L70" s="4">
        <f>'Tháng 1'!L70+'Tháng 2'!L70+'Tháng 3'!L70+'Tháng 4'!L70+'Tháng 5'!L70+'tháng 6'!L70</f>
        <v>0</v>
      </c>
      <c r="M70" s="4">
        <f>'Tháng 1'!M70+'Tháng 2'!M70+'Tháng 3'!M70+'Tháng 4'!M70+'Tháng 5'!M70+'tháng 6'!M70</f>
        <v>0</v>
      </c>
      <c r="N70" s="4">
        <f>'Tháng 1'!N70+'Tháng 2'!N70+'Tháng 3'!N70+'Tháng 4'!N70+'Tháng 5'!N70+'tháng 6'!N70</f>
        <v>0</v>
      </c>
      <c r="O70" s="4">
        <f>'Tháng 1'!O70+'Tháng 2'!O70+'Tháng 3'!O70+'Tháng 4'!O70+'Tháng 5'!O70+'tháng 6'!O70</f>
        <v>200000</v>
      </c>
      <c r="P70" s="4">
        <f>'Tháng 1'!P70+'Tháng 2'!P70+'Tháng 3'!P70+'Tháng 4'!P70+'Tháng 5'!P70+'tháng 6'!P70</f>
        <v>0</v>
      </c>
      <c r="Q70" s="4">
        <f>'Tháng 1'!Q70+'Tháng 2'!Q70+'Tháng 3'!Q70+'Tháng 4'!Q70+'Tháng 5'!Q70+'tháng 6'!Q70</f>
        <v>0</v>
      </c>
      <c r="R70" s="4">
        <f>'Tháng 1'!S70+'Tháng 2'!R70+'Tháng 3'!R70+'Tháng 4'!R70+'Tháng 5'!R70+'tháng 6'!R70</f>
        <v>0</v>
      </c>
      <c r="S70" s="4">
        <f>'Tháng 1'!S70+'Tháng 2'!S70+'Tháng 3'!S70+'Tháng 4'!S70+'Tháng 5'!S70+'tháng 6'!S70</f>
        <v>110000</v>
      </c>
      <c r="T70" s="4">
        <f>'Tháng 1'!U70+'Tháng 2'!T70+'Tháng 3'!T70+'Tháng 4'!T70+'Tháng 5'!T70+'tháng 6'!T70</f>
        <v>0</v>
      </c>
      <c r="U70" s="4">
        <f>'Tháng 1'!U70+'Tháng 2'!U70+'Tháng 3'!U70+'Tháng 4'!U70+'Tháng 5'!U70+'tháng 6'!U70</f>
        <v>0</v>
      </c>
      <c r="V70" s="4">
        <f>'Tháng 1'!V70+'Tháng 2'!V70+'Tháng 3'!V70+'Tháng 4'!V70+'Tháng 5'!V70+'tháng 6'!V70</f>
        <v>0</v>
      </c>
      <c r="W70" s="4">
        <f>'Tháng 1'!W70+'Tháng 2'!W70+'Tháng 3'!W70+'Tháng 4'!W70+'Tháng 5'!W70+'tháng 6'!W70</f>
        <v>50000</v>
      </c>
      <c r="X70" s="4">
        <f>'Tháng 1'!X70+'Tháng 2'!X70+'Tháng 3'!X70+'Tháng 4'!X70+'Tháng 5'!X70+'tháng 6'!X70</f>
        <v>0</v>
      </c>
      <c r="Y70" s="4">
        <f>'Tháng 1'!Y70+'Tháng 2'!Y70+'Tháng 3'!Y70+'Tháng 4'!Y70+'Tháng 5'!Y70+'tháng 6'!Y70</f>
        <v>50000</v>
      </c>
      <c r="Z70" s="4">
        <f>'Tháng 1'!Z70+'Tháng 2'!Z70+'Tháng 3'!Z70+'Tháng 4'!Z70+'Tháng 5'!Z70+'tháng 6'!Z70</f>
        <v>0</v>
      </c>
      <c r="AA70" s="4">
        <f>'Tháng 1'!AA70+'Tháng 2'!AA70+'Tháng 3'!AA70+'Tháng 4'!AA70+'Tháng 5'!AA70+'tháng 6'!AA70</f>
        <v>200000</v>
      </c>
      <c r="AB70" s="4">
        <f>'Tháng 1'!AB70+'Tháng 2'!AB70+'Tháng 3'!AB70+'Tháng 4'!AB70+'Tháng 5'!AB70+'tháng 6'!AB70</f>
        <v>20000</v>
      </c>
      <c r="AC70" s="4">
        <f>'Tháng 1'!AC70+'Tháng 2'!AC70+'Tháng 3'!AC70+'Tháng 4'!AC70+'Tháng 5'!AC70+'tháng 6'!AC70</f>
        <v>0</v>
      </c>
      <c r="AD70" s="4">
        <f>'Tháng 1'!AD70+'Tháng 2'!AD70+'Tháng 3'!AD70+'Tháng 4'!AD70+'Tháng 5'!AD70+'tháng 6'!AD70</f>
        <v>0</v>
      </c>
      <c r="AE70" s="4">
        <f>'Tháng 1'!AE70+'Tháng 2'!AE70+'Tháng 3'!AE70+'Tháng 4'!AE70+'Tháng 5'!AE70+'tháng 6'!AE70</f>
        <v>0</v>
      </c>
      <c r="AF70" s="4">
        <f>'Tháng 1'!AF70+'Tháng 2'!AF70+'Tháng 3'!AF70+'Tháng 4'!AF70+'Tháng 5'!AF70+'tháng 6'!AF70</f>
        <v>30000</v>
      </c>
      <c r="AG70" s="4">
        <f>'Tháng 1'!AG70+'Tháng 2'!AG70+'Tháng 3'!AG70+'Tháng 4'!AG70+'Tháng 5'!AG70+'tháng 6'!AG70</f>
        <v>510000</v>
      </c>
      <c r="AH70" s="4">
        <f>'Tháng 1'!AH70+'Tháng 2'!AH70+'Tháng 3'!AH70+'Tháng 4'!AH70+'Tháng 5'!AH70+'tháng 6'!AH70</f>
        <v>0</v>
      </c>
      <c r="AI70" s="4">
        <f t="shared" si="1"/>
        <v>1775000</v>
      </c>
    </row>
    <row r="71" spans="1:35" x14ac:dyDescent="0.25">
      <c r="A71" s="6">
        <f t="shared" si="0"/>
        <v>311000</v>
      </c>
      <c r="B71" s="3">
        <v>60</v>
      </c>
      <c r="C71" s="3" t="s">
        <v>89</v>
      </c>
      <c r="D71" s="4">
        <f>'Tháng 1'!D71+'Tháng 2'!D71+'Tháng 3'!D71+'Tháng 4'!D71+'Tháng 5'!D71+'tháng 6'!D71</f>
        <v>0</v>
      </c>
      <c r="E71" s="4">
        <f>'Tháng 1'!E71+'Tháng 2'!E71+'Tháng 3'!E71+'Tháng 4'!E71+'Tháng 5'!E71+'tháng 6'!E71</f>
        <v>0</v>
      </c>
      <c r="F71" s="4">
        <f>'Tháng 1'!F71+'Tháng 2'!F71+'Tháng 3'!F71+'Tháng 4'!F71+'Tháng 5'!F71+'tháng 6'!F71</f>
        <v>20000</v>
      </c>
      <c r="G71" s="4">
        <f>'Tháng 1'!G71+'Tháng 2'!G71+'Tháng 3'!G71+'Tháng 4'!G71+'Tháng 5'!G71+'tháng 6'!G71</f>
        <v>17000</v>
      </c>
      <c r="H71" s="4">
        <f>'Tháng 1'!H71+'Tháng 2'!H71+'Tháng 3'!H71+'Tháng 4'!H71+'Tháng 5'!H71+'tháng 6'!H71</f>
        <v>0</v>
      </c>
      <c r="I71" s="4">
        <f>'Tháng 1'!I71+'Tháng 2'!I71+'Tháng 3'!I71+'Tháng 4'!I71+'Tháng 5'!I71+'tháng 6'!I71</f>
        <v>25000</v>
      </c>
      <c r="J71" s="4">
        <f>'Tháng 1'!J71+'Tháng 2'!J71+'Tháng 3'!J71+'Tháng 4'!J71+'Tháng 5'!J71+'tháng 6'!J71</f>
        <v>0</v>
      </c>
      <c r="K71" s="4">
        <f>'Tháng 1'!K71+'Tháng 2'!K71+'Tháng 3'!K71+'Tháng 4'!K71+'Tháng 5'!K71+'tháng 6'!K71</f>
        <v>7000</v>
      </c>
      <c r="L71" s="4">
        <f>'Tháng 1'!L71+'Tháng 2'!L71+'Tháng 3'!L71+'Tháng 4'!L71+'Tháng 5'!L71+'tháng 6'!L71</f>
        <v>10000</v>
      </c>
      <c r="M71" s="4">
        <f>'Tháng 1'!M71+'Tháng 2'!M71+'Tháng 3'!M71+'Tháng 4'!M71+'Tháng 5'!M71+'tháng 6'!M71</f>
        <v>7000</v>
      </c>
      <c r="N71" s="4">
        <f>'Tháng 1'!N71+'Tháng 2'!N71+'Tháng 3'!N71+'Tháng 4'!N71+'Tháng 5'!N71+'tháng 6'!N71</f>
        <v>20000</v>
      </c>
      <c r="O71" s="4">
        <f>'Tháng 1'!O71+'Tháng 2'!O71+'Tháng 3'!O71+'Tháng 4'!O71+'Tháng 5'!O71+'tháng 6'!O71</f>
        <v>0</v>
      </c>
      <c r="P71" s="4">
        <f>'Tháng 1'!P71+'Tháng 2'!P71+'Tháng 3'!P71+'Tháng 4'!P71+'Tháng 5'!P71+'tháng 6'!P71</f>
        <v>30000</v>
      </c>
      <c r="Q71" s="4">
        <f>'Tháng 1'!R72+'Tháng 2'!Q71+'Tháng 3'!Q71+'Tháng 4'!Q71+'Tháng 5'!Q71+'tháng 6'!Q71</f>
        <v>20000</v>
      </c>
      <c r="R71" s="4">
        <f>'Tháng 1'!S71+'Tháng 2'!R71+'Tháng 3'!R71+'Tháng 4'!R71+'Tháng 5'!R71+'tháng 6'!R71</f>
        <v>17000</v>
      </c>
      <c r="S71" s="4">
        <f>'Tháng 1'!S71+'Tháng 2'!S71+'Tháng 3'!S71+'Tháng 4'!S71+'Tháng 5'!S71+'tháng 6'!S71</f>
        <v>0</v>
      </c>
      <c r="T71" s="4">
        <f>'Tháng 1'!U71+'Tháng 2'!T71+'Tháng 3'!T71+'Tháng 4'!T71+'Tháng 5'!T71+'tháng 6'!T71</f>
        <v>5000</v>
      </c>
      <c r="U71" s="4">
        <f>'Tháng 1'!U71+'Tháng 2'!U71+'Tháng 3'!U71+'Tháng 4'!U71+'Tháng 5'!U71+'tháng 6'!U71</f>
        <v>0</v>
      </c>
      <c r="V71" s="4">
        <f>'Tháng 1'!V71+'Tháng 2'!V71+'Tháng 3'!V71+'Tháng 4'!V71+'Tháng 5'!V71+'tháng 6'!V71</f>
        <v>0</v>
      </c>
      <c r="W71" s="4">
        <f>'Tháng 1'!W71+'Tháng 2'!W71+'Tháng 3'!W71+'Tháng 4'!W71+'Tháng 5'!W71+'tháng 6'!W71</f>
        <v>30000</v>
      </c>
      <c r="X71" s="4">
        <f>'Tháng 1'!X71+'Tháng 2'!X71+'Tháng 3'!X71+'Tháng 4'!X71+'Tháng 5'!X71+'tháng 6'!X71</f>
        <v>0</v>
      </c>
      <c r="Y71" s="4">
        <f>'Tháng 1'!Y71+'Tháng 2'!Y71+'Tháng 3'!Y71+'Tháng 4'!Y71+'Tháng 5'!Y71+'tháng 6'!Y71</f>
        <v>20000</v>
      </c>
      <c r="Z71" s="4">
        <f>'Tháng 1'!Z71+'Tháng 2'!Z71+'Tháng 3'!Z71+'Tháng 4'!Z71+'Tháng 5'!Z71+'tháng 6'!Z71</f>
        <v>0</v>
      </c>
      <c r="AA71" s="4">
        <f>'Tháng 1'!AA71+'Tháng 2'!AA71+'Tháng 3'!AA71+'Tháng 4'!AA71+'Tháng 5'!AA71+'tháng 6'!AA71</f>
        <v>0</v>
      </c>
      <c r="AB71" s="4">
        <f>'Tháng 1'!AB71+'Tháng 2'!AB71+'Tháng 3'!AB71+'Tháng 4'!AB71+'Tháng 5'!AB71+'tháng 6'!AB71</f>
        <v>20000</v>
      </c>
      <c r="AC71" s="4">
        <f>'Tháng 1'!AC71+'Tháng 2'!AC71+'Tháng 3'!AC71+'Tháng 4'!AC71+'Tháng 5'!AC71+'tháng 6'!AC71</f>
        <v>26000</v>
      </c>
      <c r="AD71" s="4">
        <f>'Tháng 1'!AD71+'Tháng 2'!AD71+'Tháng 3'!AD71+'Tháng 4'!AD71+'Tháng 5'!AD71+'tháng 6'!AD71</f>
        <v>20000</v>
      </c>
      <c r="AE71" s="4">
        <f>'Tháng 1'!AE71+'Tháng 2'!AE71+'Tháng 3'!AE71+'Tháng 4'!AE71+'Tháng 5'!AE71+'tháng 6'!AE71</f>
        <v>0</v>
      </c>
      <c r="AF71" s="4">
        <f>'Tháng 1'!AF71+'Tháng 2'!AF71+'Tháng 3'!AF71+'Tháng 4'!AF71+'Tháng 5'!AF71+'tháng 6'!AF71</f>
        <v>17000</v>
      </c>
      <c r="AG71" s="4">
        <f>'Tháng 1'!AG71+'Tháng 2'!AG71+'Tháng 3'!AG71+'Tháng 4'!AG71+'Tháng 5'!AG71+'tháng 6'!AG71</f>
        <v>0</v>
      </c>
      <c r="AH71" s="4">
        <f>'Tháng 1'!AH71+'Tháng 2'!AH71+'Tháng 3'!AH71+'Tháng 4'!AH71+'Tháng 5'!AH71+'tháng 6'!AH71</f>
        <v>0</v>
      </c>
      <c r="AI71" s="4">
        <f t="shared" si="1"/>
        <v>311000</v>
      </c>
    </row>
    <row r="72" spans="1:35" x14ac:dyDescent="0.25">
      <c r="A72" s="6">
        <f t="shared" si="0"/>
        <v>1500000</v>
      </c>
      <c r="B72" s="3">
        <v>61</v>
      </c>
      <c r="C72" s="3" t="s">
        <v>90</v>
      </c>
      <c r="D72" s="4">
        <f>'Tháng 1'!D72+'Tháng 2'!D72+'Tháng 3'!D72+'Tháng 4'!D72+'Tháng 5'!D72+'tháng 6'!D72</f>
        <v>0</v>
      </c>
      <c r="E72" s="4">
        <f>'Tháng 1'!E72+'Tháng 2'!E72+'Tháng 3'!E72+'Tháng 4'!E72+'Tháng 5'!E72+'tháng 6'!E72</f>
        <v>100000</v>
      </c>
      <c r="F72" s="4">
        <f>'Tháng 1'!F72+'Tháng 2'!F72+'Tháng 3'!F72+'Tháng 4'!F72+'Tháng 5'!F72+'tháng 6'!F72</f>
        <v>0</v>
      </c>
      <c r="G72" s="4">
        <f>'Tháng 1'!G72+'Tháng 2'!G72+'Tháng 3'!G72+'Tháng 4'!G72+'Tháng 5'!G72+'tháng 6'!G72</f>
        <v>0</v>
      </c>
      <c r="H72" s="4">
        <f>'Tháng 1'!H72+'Tháng 2'!H72+'Tháng 3'!H72+'Tháng 4'!H72+'Tháng 5'!H72+'tháng 6'!H72</f>
        <v>0</v>
      </c>
      <c r="I72" s="4">
        <f>'Tháng 1'!I72+'Tháng 2'!I72+'Tháng 3'!I72+'Tháng 4'!I72+'Tháng 5'!I72+'tháng 6'!I72</f>
        <v>0</v>
      </c>
      <c r="J72" s="4">
        <f>'Tháng 1'!J72+'Tháng 2'!J72+'Tháng 3'!J72+'Tháng 4'!J72+'Tháng 5'!J72+'tháng 6'!J72</f>
        <v>0</v>
      </c>
      <c r="K72" s="4">
        <f>'Tháng 1'!K72+'Tháng 2'!K72+'Tháng 3'!K72+'Tháng 4'!K72+'Tháng 5'!K72+'tháng 6'!K72</f>
        <v>0</v>
      </c>
      <c r="L72" s="4">
        <f>'Tháng 1'!L72+'Tháng 2'!L72+'Tháng 3'!L72+'Tháng 4'!L72+'Tháng 5'!L72+'tháng 6'!L72</f>
        <v>0</v>
      </c>
      <c r="M72" s="4">
        <f>'Tháng 1'!M72+'Tháng 2'!M72+'Tháng 3'!M72+'Tháng 4'!M72+'Tháng 5'!M72+'tháng 6'!M72</f>
        <v>0</v>
      </c>
      <c r="N72" s="4">
        <f>'Tháng 1'!N72+'Tháng 2'!N72+'Tháng 3'!N72+'Tháng 4'!N72+'Tháng 5'!N72+'tháng 6'!N72</f>
        <v>0</v>
      </c>
      <c r="O72" s="4">
        <f>'Tháng 1'!O72+'Tháng 2'!O72+'Tháng 3'!O72+'Tháng 4'!O72+'Tháng 5'!O72+'tháng 6'!O72</f>
        <v>200000</v>
      </c>
      <c r="P72" s="4">
        <f>'Tháng 1'!P72+'Tháng 2'!P72+'Tháng 3'!P72+'Tháng 4'!P72+'Tháng 5'!P72+'tháng 6'!P72</f>
        <v>200000</v>
      </c>
      <c r="Q72" s="4">
        <f>'Tháng 1'!R73+'Tháng 2'!Q72+'Tháng 3'!Q72+'Tháng 4'!Q72+'Tháng 5'!Q72+'tháng 6'!Q72</f>
        <v>500000</v>
      </c>
      <c r="R72" s="4">
        <f>'Tháng 1'!S72+'Tháng 2'!R72+'Tháng 3'!R72+'Tháng 4'!R72+'Tháng 5'!R72+'tháng 6'!R72</f>
        <v>0</v>
      </c>
      <c r="S72" s="4">
        <f>'Tháng 1'!S72+'Tháng 2'!S72+'Tháng 3'!S72+'Tháng 4'!S72+'Tháng 5'!S72+'tháng 6'!S72</f>
        <v>0</v>
      </c>
      <c r="T72" s="4">
        <f>'Tháng 1'!U72+'Tháng 2'!T72+'Tháng 3'!T72+'Tháng 4'!T72+'Tháng 5'!T72+'tháng 6'!T72</f>
        <v>100000</v>
      </c>
      <c r="U72" s="4">
        <f>'Tháng 1'!U72+'Tháng 2'!U72+'Tháng 3'!U72+'Tháng 4'!U72+'Tháng 5'!U72+'tháng 6'!U72</f>
        <v>0</v>
      </c>
      <c r="V72" s="4">
        <f>'Tháng 1'!V72+'Tháng 2'!V72+'Tháng 3'!V72+'Tháng 4'!V72+'Tháng 5'!V72+'tháng 6'!V72</f>
        <v>0</v>
      </c>
      <c r="W72" s="4">
        <f>'Tháng 1'!W72+'Tháng 2'!W72+'Tháng 3'!W72+'Tháng 4'!W72+'Tháng 5'!W72+'tháng 6'!W72</f>
        <v>200000</v>
      </c>
      <c r="X72" s="4">
        <f>'Tháng 1'!X72+'Tháng 2'!X72+'Tháng 3'!X72+'Tháng 4'!X72+'Tháng 5'!X72+'tháng 6'!X72</f>
        <v>0</v>
      </c>
      <c r="Y72" s="4">
        <f>'Tháng 1'!Y72+'Tháng 2'!Y72+'Tháng 3'!Y72+'Tháng 4'!Y72+'Tháng 5'!Y72+'tháng 6'!Y72</f>
        <v>0</v>
      </c>
      <c r="Z72" s="4">
        <f>'Tháng 1'!Z72+'Tháng 2'!Z72+'Tháng 3'!Z72+'Tháng 4'!Z72+'Tháng 5'!Z72+'tháng 6'!Z72</f>
        <v>0</v>
      </c>
      <c r="AA72" s="4">
        <f>'Tháng 1'!AA72+'Tháng 2'!AA72+'Tháng 3'!AA72+'Tháng 4'!AA72+'Tháng 5'!AA72+'tháng 6'!AA72</f>
        <v>0</v>
      </c>
      <c r="AB72" s="4">
        <f>'Tháng 1'!AB72+'Tháng 2'!AB72+'Tháng 3'!AB72+'Tháng 4'!AB72+'Tháng 5'!AB72+'tháng 6'!AB72</f>
        <v>200000</v>
      </c>
      <c r="AC72" s="4">
        <f>'Tháng 1'!AC72+'Tháng 2'!AC72+'Tháng 3'!AC72+'Tháng 4'!AC72+'Tháng 5'!AC72+'tháng 6'!AC72</f>
        <v>0</v>
      </c>
      <c r="AD72" s="4">
        <f>'Tháng 1'!AD72+'Tháng 2'!AD72+'Tháng 3'!AD72+'Tháng 4'!AD72+'Tháng 5'!AD72+'tháng 6'!AD72</f>
        <v>0</v>
      </c>
      <c r="AE72" s="4">
        <f>'Tháng 1'!AE72+'Tháng 2'!AE72+'Tháng 3'!AE72+'Tháng 4'!AE72+'Tháng 5'!AE72+'tháng 6'!AE72</f>
        <v>0</v>
      </c>
      <c r="AF72" s="4">
        <f>'Tháng 1'!AF72+'Tháng 2'!AF72+'Tháng 3'!AF72+'Tháng 4'!AF72+'Tháng 5'!AF72+'tháng 6'!AF72</f>
        <v>0</v>
      </c>
      <c r="AG72" s="4">
        <f>'Tháng 1'!AG72+'Tháng 2'!AG72+'Tháng 3'!AG72+'Tháng 4'!AG72+'Tháng 5'!AG72+'tháng 6'!AG72</f>
        <v>0</v>
      </c>
      <c r="AH72" s="4">
        <f>'Tháng 1'!AH72+'Tháng 2'!AH72+'Tháng 3'!AH72+'Tháng 4'!AH72+'Tháng 5'!AH72+'tháng 6'!AH72</f>
        <v>0</v>
      </c>
      <c r="AI72" s="4">
        <f t="shared" si="1"/>
        <v>1500000</v>
      </c>
    </row>
    <row r="73" spans="1:35" x14ac:dyDescent="0.25">
      <c r="A73" s="6">
        <f t="shared" si="0"/>
        <v>3860000</v>
      </c>
      <c r="B73" s="3">
        <v>62</v>
      </c>
      <c r="C73" s="3" t="s">
        <v>91</v>
      </c>
      <c r="D73" s="4">
        <f>'Tháng 1'!D73+'Tháng 2'!D73+'Tháng 3'!D73+'Tháng 4'!D73+'Tháng 5'!D73+'tháng 6'!D73</f>
        <v>400000</v>
      </c>
      <c r="E73" s="4">
        <f>'Tháng 1'!E73+'Tháng 2'!E73+'Tháng 3'!E73+'Tháng 4'!E73+'Tháng 5'!E73+'tháng 6'!E73</f>
        <v>140000</v>
      </c>
      <c r="F73" s="4">
        <f>'Tháng 1'!F73+'Tháng 2'!F73+'Tháng 3'!F73+'Tháng 4'!F73+'Tháng 5'!F73+'tháng 6'!F73</f>
        <v>0</v>
      </c>
      <c r="G73" s="4">
        <f>'Tháng 1'!G73+'Tháng 2'!G73+'Tháng 3'!G73+'Tháng 4'!G73+'Tháng 5'!G73+'tháng 6'!G73</f>
        <v>0</v>
      </c>
      <c r="H73" s="4">
        <f>'Tháng 1'!H73+'Tháng 2'!H73+'Tháng 3'!H73+'Tháng 4'!H73+'Tháng 5'!H73+'tháng 6'!H73</f>
        <v>0</v>
      </c>
      <c r="I73" s="4">
        <f>'Tháng 1'!I73+'Tháng 2'!I73+'Tháng 3'!I73+'Tháng 4'!I73+'Tháng 5'!I73+'tháng 6'!I73</f>
        <v>0</v>
      </c>
      <c r="J73" s="4">
        <f>'Tháng 1'!J73+'Tháng 2'!J73+'Tháng 3'!J73+'Tháng 4'!J73+'Tháng 5'!J73+'tháng 6'!J73</f>
        <v>320000</v>
      </c>
      <c r="K73" s="4">
        <f>'Tháng 1'!K73+'Tháng 2'!K73+'Tháng 3'!K73+'Tháng 4'!K73+'Tháng 5'!K73+'tháng 6'!K73</f>
        <v>220000</v>
      </c>
      <c r="L73" s="4">
        <f>'Tháng 1'!L73+'Tháng 2'!L73+'Tháng 3'!L73+'Tháng 4'!L73+'Tháng 5'!L73+'tháng 6'!L73</f>
        <v>50000</v>
      </c>
      <c r="M73" s="4">
        <f>'Tháng 1'!M73+'Tháng 2'!M73+'Tháng 3'!M73+'Tháng 4'!M73+'Tháng 5'!M73+'tháng 6'!M73</f>
        <v>100000</v>
      </c>
      <c r="N73" s="4">
        <f>'Tháng 1'!N73+'Tháng 2'!N73+'Tháng 3'!N73+'Tháng 4'!N73+'Tháng 5'!N73+'tháng 6'!N73</f>
        <v>0</v>
      </c>
      <c r="O73" s="4">
        <f>'Tháng 1'!O73+'Tháng 2'!O73+'Tháng 3'!O73+'Tháng 4'!O73+'Tháng 5'!O73+'tháng 6'!O73</f>
        <v>1380000</v>
      </c>
      <c r="P73" s="4">
        <f>'Tháng 1'!P73+'Tháng 2'!P73+'Tháng 3'!P73+'Tháng 4'!P73+'Tháng 5'!P73+'tháng 6'!P73</f>
        <v>0</v>
      </c>
      <c r="Q73" s="4">
        <f>'Tháng 1'!Q73+'Tháng 2'!Q73+'Tháng 3'!Q73+'Tháng 4'!Q73+'Tháng 5'!Q73+'tháng 6'!Q73</f>
        <v>0</v>
      </c>
      <c r="R73" s="4">
        <f>'Tháng 1'!S73+'Tháng 2'!R73+'Tháng 3'!R73+'Tháng 4'!R73+'Tháng 5'!R73+'tháng 6'!R73</f>
        <v>100000</v>
      </c>
      <c r="S73" s="4">
        <f>'Tháng 1'!S73+'Tháng 2'!S73+'Tháng 3'!S73+'Tháng 4'!S73+'Tháng 5'!S73+'tháng 6'!S73</f>
        <v>0</v>
      </c>
      <c r="T73" s="4">
        <f>'Tháng 1'!U73+'Tháng 2'!T73+'Tháng 3'!T73+'Tháng 4'!T73+'Tháng 5'!T73+'tháng 6'!T73</f>
        <v>0</v>
      </c>
      <c r="U73" s="4">
        <f>'Tháng 1'!U73+'Tháng 2'!U73+'Tháng 3'!U73+'Tháng 4'!U73+'Tháng 5'!U73+'tháng 6'!U73</f>
        <v>0</v>
      </c>
      <c r="V73" s="4">
        <f>'Tháng 1'!V73+'Tháng 2'!V73+'Tháng 3'!V73+'Tháng 4'!V73+'Tháng 5'!V73+'tháng 6'!V73</f>
        <v>50000</v>
      </c>
      <c r="W73" s="4">
        <f>'Tháng 1'!W73+'Tháng 2'!W73+'Tháng 3'!W73+'Tháng 4'!W73+'Tháng 5'!W73+'tháng 6'!W73</f>
        <v>200000</v>
      </c>
      <c r="X73" s="4">
        <f>'Tháng 1'!X73+'Tháng 2'!X73+'Tháng 3'!X73+'Tháng 4'!X73+'Tháng 5'!X73+'tháng 6'!X73</f>
        <v>0</v>
      </c>
      <c r="Y73" s="4">
        <f>'Tháng 1'!Y73+'Tháng 2'!Y73+'Tháng 3'!Y73+'Tháng 4'!Y73+'Tháng 5'!Y73+'tháng 6'!Y73</f>
        <v>0</v>
      </c>
      <c r="Z73" s="4">
        <f>'Tháng 1'!Z73+'Tháng 2'!Z73+'Tháng 3'!Z73+'Tháng 4'!Z73+'Tháng 5'!Z73+'tháng 6'!Z73</f>
        <v>700000</v>
      </c>
      <c r="AA73" s="4">
        <f>'Tháng 1'!AA73+'Tháng 2'!AA73+'Tháng 3'!AA73+'Tháng 4'!AA73+'Tháng 5'!AA73+'tháng 6'!AA73</f>
        <v>0</v>
      </c>
      <c r="AB73" s="4">
        <f>'Tháng 1'!AB73+'Tháng 2'!AB73+'Tháng 3'!AB73+'Tháng 4'!AB73+'Tháng 5'!AB73+'tháng 6'!AB73</f>
        <v>0</v>
      </c>
      <c r="AC73" s="4">
        <f>'Tháng 1'!AC73+'Tháng 2'!AC73+'Tháng 3'!AC73+'Tháng 4'!AC73+'Tháng 5'!AC73+'tháng 6'!AC73</f>
        <v>0</v>
      </c>
      <c r="AD73" s="4">
        <f>'Tháng 1'!AD73+'Tháng 2'!AD73+'Tháng 3'!AD73+'Tháng 4'!AD73+'Tháng 5'!AD73+'tháng 6'!AD73</f>
        <v>200000</v>
      </c>
      <c r="AE73" s="4">
        <f>'Tháng 1'!AE73+'Tháng 2'!AE73+'Tháng 3'!AE73+'Tháng 4'!AE73+'Tháng 5'!AE73+'tháng 6'!AE73</f>
        <v>0</v>
      </c>
      <c r="AF73" s="4">
        <f>'Tháng 1'!AF73+'Tháng 2'!AF73+'Tháng 3'!AF73+'Tháng 4'!AF73+'Tháng 5'!AF73+'tháng 6'!AF73</f>
        <v>0</v>
      </c>
      <c r="AG73" s="4">
        <f>'Tháng 1'!AG73+'Tháng 2'!AG73+'Tháng 3'!AG73+'Tháng 4'!AG73+'Tháng 5'!AG73+'tháng 6'!AG73</f>
        <v>0</v>
      </c>
      <c r="AH73" s="4">
        <f>'Tháng 1'!AH73+'Tháng 2'!AH73+'Tháng 3'!AH73+'Tháng 4'!AH73+'Tháng 5'!AH73+'tháng 6'!AH73</f>
        <v>0</v>
      </c>
      <c r="AI73" s="4">
        <f t="shared" si="1"/>
        <v>3860000</v>
      </c>
    </row>
    <row r="74" spans="1:35" x14ac:dyDescent="0.25">
      <c r="A74" s="6">
        <f t="shared" si="0"/>
        <v>3093000</v>
      </c>
      <c r="B74" s="3">
        <v>63</v>
      </c>
      <c r="C74" s="3" t="s">
        <v>129</v>
      </c>
      <c r="D74" s="4">
        <f>'Tháng 1'!D74+'Tháng 2'!D74+'Tháng 3'!D74+'Tháng 4'!D74+'Tháng 5'!D74+'tháng 6'!D74</f>
        <v>200000</v>
      </c>
      <c r="E74" s="4">
        <f>'Tháng 1'!E74+'Tháng 2'!E74+'Tháng 3'!E74+'Tháng 4'!E74+'Tháng 5'!E74+'tháng 6'!E74</f>
        <v>0</v>
      </c>
      <c r="F74" s="4">
        <f>'Tháng 1'!F74+'Tháng 2'!F74+'Tháng 3'!F74+'Tháng 4'!F74+'Tháng 5'!F74+'tháng 6'!F74</f>
        <v>253000</v>
      </c>
      <c r="G74" s="4">
        <f>'Tháng 1'!G74+'Tháng 2'!G74+'Tháng 3'!G74+'Tháng 4'!G74+'Tháng 5'!G74+'tháng 6'!G74</f>
        <v>0</v>
      </c>
      <c r="H74" s="4">
        <f>'Tháng 1'!H74+'Tháng 2'!H74+'Tháng 3'!H74+'Tháng 4'!H74+'Tháng 5'!H74+'tháng 6'!H74</f>
        <v>0</v>
      </c>
      <c r="I74" s="4">
        <f>'Tháng 1'!I74+'Tháng 2'!I74+'Tháng 3'!I74+'Tháng 4'!I74+'Tháng 5'!I74+'tháng 6'!I74</f>
        <v>0</v>
      </c>
      <c r="J74" s="4">
        <f>'Tháng 1'!J74+'Tháng 2'!J74+'Tháng 3'!J74+'Tháng 4'!J74+'Tháng 5'!J74+'tháng 6'!J74</f>
        <v>0</v>
      </c>
      <c r="K74" s="4">
        <f>'Tháng 1'!K74+'Tháng 2'!K74+'Tháng 3'!K74+'Tháng 4'!K74+'Tháng 5'!K74+'tháng 6'!K74</f>
        <v>0</v>
      </c>
      <c r="L74" s="4">
        <f>'Tháng 1'!L74+'Tháng 2'!L74+'Tháng 3'!L74+'Tháng 4'!L74+'Tháng 5'!L74+'tháng 6'!L74</f>
        <v>0</v>
      </c>
      <c r="M74" s="4">
        <f>'Tháng 1'!M74+'Tháng 2'!M74+'Tháng 3'!M74+'Tháng 4'!M74+'Tháng 5'!M74+'tháng 6'!M74</f>
        <v>0</v>
      </c>
      <c r="N74" s="4">
        <f>'Tháng 1'!N74+'Tháng 2'!N74+'Tháng 3'!N74+'Tháng 4'!N74+'Tháng 5'!N74+'tháng 6'!N74</f>
        <v>0</v>
      </c>
      <c r="O74" s="4">
        <f>'Tháng 1'!O74+'Tháng 2'!O74+'Tháng 3'!O74+'Tháng 4'!O74+'Tháng 5'!O74+'tháng 6'!O74</f>
        <v>0</v>
      </c>
      <c r="P74" s="4">
        <f>'Tháng 1'!P74+'Tháng 2'!P74+'Tháng 3'!P74+'Tháng 4'!P74+'Tháng 5'!P74+'tháng 6'!P74</f>
        <v>0</v>
      </c>
      <c r="Q74" s="4">
        <f>'Tháng 1'!Q74+'Tháng 2'!Q74+'Tháng 3'!Q74+'Tháng 4'!Q74+'Tháng 5'!Q74+'tháng 6'!Q74</f>
        <v>0</v>
      </c>
      <c r="R74" s="4">
        <f>'Tháng 1'!S74+'Tháng 2'!R74+'Tháng 3'!R74+'Tháng 4'!R74+'Tháng 5'!R74+'tháng 6'!R74</f>
        <v>0</v>
      </c>
      <c r="S74" s="4">
        <f>'Tháng 1'!S74+'Tháng 2'!S74+'Tháng 3'!S74+'Tháng 4'!S74+'Tháng 5'!S74+'tháng 6'!S74</f>
        <v>0</v>
      </c>
      <c r="T74" s="4">
        <f>'Tháng 1'!U74+'Tháng 2'!T74+'Tháng 3'!T74+'Tháng 4'!T74+'Tháng 5'!T74+'tháng 6'!T74</f>
        <v>0</v>
      </c>
      <c r="U74" s="4">
        <f>'Tháng 1'!U74+'Tháng 2'!U74+'Tháng 3'!U74+'Tháng 4'!U74+'Tháng 5'!U74+'tháng 6'!U74</f>
        <v>90000</v>
      </c>
      <c r="V74" s="4">
        <f>'Tháng 1'!V74+'Tháng 2'!V74+'Tháng 3'!V74+'Tháng 4'!V74+'Tháng 5'!V74+'tháng 6'!V74</f>
        <v>0</v>
      </c>
      <c r="W74" s="4">
        <f>'Tháng 1'!W74+'Tháng 2'!W74+'Tháng 3'!W74+'Tháng 4'!W74+'Tháng 5'!W74+'tháng 6'!W74</f>
        <v>100000</v>
      </c>
      <c r="X74" s="4">
        <f>'Tháng 1'!X74+'Tháng 2'!X74+'Tháng 3'!X74+'Tháng 4'!X74+'Tháng 5'!X74+'tháng 6'!X74</f>
        <v>0</v>
      </c>
      <c r="Y74" s="4">
        <f>'Tháng 1'!Y74+'Tháng 2'!Y74+'Tháng 3'!Y74+'Tháng 4'!Y74+'Tháng 5'!Y74+'tháng 6'!Y74</f>
        <v>0</v>
      </c>
      <c r="Z74" s="4">
        <f>'Tháng 1'!Z74+'Tháng 2'!Z74+'Tháng 3'!Z74+'Tháng 4'!Z74+'Tháng 5'!Z74+'tháng 6'!Z74</f>
        <v>300000</v>
      </c>
      <c r="AA74" s="4">
        <f>'Tháng 1'!AA74+'Tháng 2'!AA74+'Tháng 3'!AA74+'Tháng 4'!AA74+'Tháng 5'!AA74+'tháng 6'!AA74</f>
        <v>0</v>
      </c>
      <c r="AB74" s="4">
        <f>'Tháng 1'!AB74+'Tháng 2'!AB74+'Tháng 3'!AB74+'Tháng 4'!AB74+'Tháng 5'!AB74+'tháng 6'!AB74</f>
        <v>0</v>
      </c>
      <c r="AC74" s="4">
        <f>'Tháng 1'!AC74+'Tháng 2'!AC74+'Tháng 3'!AC74+'Tháng 4'!AC74+'Tháng 5'!AC74+'tháng 6'!AC74</f>
        <v>0</v>
      </c>
      <c r="AD74" s="4">
        <f>'Tháng 1'!AD74+'Tháng 2'!AD74+'Tháng 3'!AD74+'Tháng 4'!AD74+'Tháng 5'!AD74+'tháng 6'!AD74</f>
        <v>0</v>
      </c>
      <c r="AE74" s="4">
        <f>'Tháng 1'!AE74+'Tháng 2'!AE74+'Tháng 3'!AE74+'Tháng 4'!AE74+'Tháng 5'!AE74+'tháng 6'!AE74</f>
        <v>2150000</v>
      </c>
      <c r="AF74" s="4">
        <f>'Tháng 1'!AF74+'Tháng 2'!AF74+'Tháng 3'!AF74+'Tháng 4'!AF74+'Tháng 5'!AF74+'tháng 6'!AF74</f>
        <v>0</v>
      </c>
      <c r="AG74" s="4">
        <f>'Tháng 1'!AG74+'Tháng 2'!AG74+'Tháng 3'!AG74+'Tháng 4'!AG74+'Tháng 5'!AG74+'tháng 6'!AG74</f>
        <v>0</v>
      </c>
      <c r="AH74" s="4">
        <f>'Tháng 1'!AH74+'Tháng 2'!AH74+'Tháng 3'!AH74+'Tháng 4'!AH74+'Tháng 5'!AH74+'tháng 6'!AH74</f>
        <v>0</v>
      </c>
      <c r="AI74" s="4">
        <f t="shared" si="1"/>
        <v>3093000</v>
      </c>
    </row>
    <row r="75" spans="1:35" x14ac:dyDescent="0.25">
      <c r="A75" s="6">
        <f t="shared" si="0"/>
        <v>700000</v>
      </c>
      <c r="B75" s="3"/>
      <c r="C75" s="3" t="s">
        <v>110</v>
      </c>
      <c r="D75" s="4">
        <f>'Tháng 1'!D75+'Tháng 2'!D75+'Tháng 3'!D75+'Tháng 4'!D75+'Tháng 5'!D75+'tháng 6'!D75</f>
        <v>0</v>
      </c>
      <c r="E75" s="4">
        <f>'Tháng 1'!E75+'Tháng 2'!E75+'Tháng 3'!E75+'Tháng 4'!E75+'Tháng 5'!E75+'tháng 6'!E75</f>
        <v>0</v>
      </c>
      <c r="F75" s="4">
        <f>'Tháng 1'!F75+'Tháng 2'!F75+'Tháng 3'!F75+'Tháng 4'!F75+'Tháng 5'!F75+'tháng 6'!F75</f>
        <v>200000</v>
      </c>
      <c r="G75" s="4">
        <f>'Tháng 1'!G75+'Tháng 2'!G75+'Tháng 3'!G75+'Tháng 4'!G75+'Tháng 5'!G75+'tháng 6'!G75</f>
        <v>0</v>
      </c>
      <c r="H75" s="4">
        <f>'Tháng 1'!H75+'Tháng 2'!H75+'Tháng 3'!H75+'Tháng 4'!H75+'Tháng 5'!H75+'tháng 6'!H75</f>
        <v>0</v>
      </c>
      <c r="I75" s="4">
        <f>'Tháng 1'!I75+'Tháng 2'!I75+'Tháng 3'!I75+'Tháng 4'!I75+'Tháng 5'!I75+'tháng 6'!I75</f>
        <v>0</v>
      </c>
      <c r="J75" s="4">
        <f>'Tháng 1'!J75+'Tháng 2'!J75+'Tháng 3'!J75+'Tháng 4'!J75+'Tháng 5'!J75+'tháng 6'!J75</f>
        <v>0</v>
      </c>
      <c r="K75" s="4">
        <f>'Tháng 1'!K75+'Tháng 2'!K75+'Tháng 3'!K75+'Tháng 4'!K75+'Tháng 5'!K75+'tháng 6'!K75</f>
        <v>0</v>
      </c>
      <c r="L75" s="4">
        <f>'Tháng 1'!L75+'Tháng 2'!L75+'Tháng 3'!L75+'Tháng 4'!L75+'Tháng 5'!L75+'tháng 6'!L75</f>
        <v>0</v>
      </c>
      <c r="M75" s="4">
        <f>'Tháng 1'!M75+'Tháng 2'!M75+'Tháng 3'!M75+'Tháng 4'!M75+'Tháng 5'!M75+'tháng 6'!M75</f>
        <v>0</v>
      </c>
      <c r="N75" s="4">
        <f>'Tháng 1'!N75+'Tháng 2'!N75+'Tháng 3'!N75+'Tháng 4'!N75+'Tháng 5'!N75+'tháng 6'!N75</f>
        <v>0</v>
      </c>
      <c r="O75" s="4">
        <f>'Tháng 1'!O75+'Tháng 2'!O75+'Tháng 3'!O75+'Tháng 4'!O75+'Tháng 5'!O75+'tháng 6'!O75</f>
        <v>0</v>
      </c>
      <c r="P75" s="4">
        <f>'Tháng 1'!P75+'Tháng 2'!P75+'Tháng 3'!P75+'Tháng 4'!P75+'Tháng 5'!P75+'tháng 6'!P75</f>
        <v>0</v>
      </c>
      <c r="Q75" s="4">
        <f>'Tháng 1'!Q75+'Tháng 2'!Q75+'Tháng 3'!Q75+'Tháng 4'!Q75+'Tháng 5'!Q75+'tháng 6'!Q75</f>
        <v>0</v>
      </c>
      <c r="R75" s="4">
        <f>'Tháng 1'!S75+'Tháng 2'!R75+'Tháng 3'!R75+'Tháng 4'!R75+'Tháng 5'!R75+'tháng 6'!R75</f>
        <v>0</v>
      </c>
      <c r="S75" s="4">
        <f>'Tháng 1'!S75+'Tháng 2'!S75+'Tháng 3'!S75+'Tháng 4'!S75+'Tháng 5'!S75+'tháng 6'!S75</f>
        <v>0</v>
      </c>
      <c r="T75" s="4">
        <f>'Tháng 1'!U75+'Tháng 2'!T75+'Tháng 3'!T75+'Tháng 4'!T75+'Tháng 5'!T75+'tháng 6'!T75</f>
        <v>0</v>
      </c>
      <c r="U75" s="4">
        <f>'Tháng 1'!U75+'Tháng 2'!U75+'Tháng 3'!U75+'Tháng 4'!U75+'Tháng 5'!U75+'tháng 6'!U75</f>
        <v>0</v>
      </c>
      <c r="V75" s="4">
        <f>'Tháng 1'!V75+'Tháng 2'!V75+'Tháng 3'!V75+'Tháng 4'!V75+'Tháng 5'!V75+'tháng 6'!V75</f>
        <v>0</v>
      </c>
      <c r="W75" s="4">
        <f>'Tháng 1'!W75+'Tháng 2'!W75+'Tháng 3'!W75+'Tháng 4'!W75+'Tháng 5'!W75+'tháng 6'!W75</f>
        <v>0</v>
      </c>
      <c r="X75" s="4">
        <f>'Tháng 1'!X75+'Tháng 2'!X75+'Tháng 3'!X75+'Tháng 4'!X75+'Tháng 5'!X75+'tháng 6'!X75</f>
        <v>0</v>
      </c>
      <c r="Y75" s="4">
        <f>'Tháng 1'!Y75+'Tháng 2'!Y75+'Tháng 3'!Y75+'Tháng 4'!Y75+'Tháng 5'!Y75+'tháng 6'!Y75</f>
        <v>0</v>
      </c>
      <c r="Z75" s="4">
        <f>'Tháng 1'!Z75+'Tháng 2'!Z75+'Tháng 3'!Z75+'Tháng 4'!Z75+'Tháng 5'!Z75+'tháng 6'!Z75</f>
        <v>0</v>
      </c>
      <c r="AA75" s="4">
        <f>'Tháng 1'!AA75+'Tháng 2'!AA75+'Tháng 3'!AA75+'Tháng 4'!AA75+'Tháng 5'!AA75+'tháng 6'!AA75</f>
        <v>0</v>
      </c>
      <c r="AB75" s="4">
        <f>'Tháng 1'!AB75+'Tháng 2'!AB75+'Tháng 3'!AB75+'Tháng 4'!AB75+'Tháng 5'!AB75+'tháng 6'!AB75</f>
        <v>500000</v>
      </c>
      <c r="AC75" s="4">
        <f>'Tháng 1'!AC75+'Tháng 2'!AC75+'Tháng 3'!AC75+'Tháng 4'!AC75+'Tháng 5'!AC75+'tháng 6'!AC75</f>
        <v>0</v>
      </c>
      <c r="AD75" s="4">
        <f>'Tháng 1'!AD75+'Tháng 2'!AD75+'Tháng 3'!AD75+'Tháng 4'!AD75+'Tháng 5'!AD75+'tháng 6'!AD75</f>
        <v>0</v>
      </c>
      <c r="AE75" s="4">
        <f>'Tháng 1'!AE75+'Tháng 2'!AE75+'Tháng 3'!AE75+'Tháng 4'!AE75+'Tháng 5'!AE75+'tháng 6'!AE75</f>
        <v>0</v>
      </c>
      <c r="AF75" s="4">
        <f>'Tháng 1'!AF75+'Tháng 2'!AF75+'Tháng 3'!AF75+'Tháng 4'!AF75+'Tháng 5'!AF75+'tháng 6'!AF75</f>
        <v>0</v>
      </c>
      <c r="AG75" s="4">
        <f>'Tháng 1'!AG75+'Tháng 2'!AG75+'Tháng 3'!AG75+'Tháng 4'!AG75+'Tháng 5'!AG75+'tháng 6'!AG75</f>
        <v>0</v>
      </c>
      <c r="AH75" s="4">
        <f>'Tháng 1'!AH75+'Tháng 2'!AH75+'Tháng 3'!AH75+'Tháng 4'!AH75+'Tháng 5'!AH75+'tháng 6'!AH75</f>
        <v>0</v>
      </c>
      <c r="AI75" s="4">
        <f t="shared" si="1"/>
        <v>700000</v>
      </c>
    </row>
    <row r="76" spans="1:35" x14ac:dyDescent="0.25">
      <c r="A76" s="6">
        <f t="shared" si="0"/>
        <v>1020000</v>
      </c>
      <c r="B76" s="3">
        <v>64</v>
      </c>
      <c r="C76" s="3" t="s">
        <v>92</v>
      </c>
      <c r="D76" s="4">
        <f>'Tháng 1'!D76+'Tháng 2'!D76+'Tháng 3'!D76+'Tháng 4'!D76+'Tháng 5'!D76+'tháng 6'!D76</f>
        <v>100000</v>
      </c>
      <c r="E76" s="4">
        <f>'Tháng 1'!E76+'Tháng 2'!E76+'Tháng 3'!E76+'Tháng 4'!E76+'Tháng 5'!E76+'tháng 6'!E76</f>
        <v>0</v>
      </c>
      <c r="F76" s="4">
        <f>'Tháng 1'!F76+'Tháng 2'!F76+'Tháng 3'!F76+'Tháng 4'!F76+'Tháng 5'!F76+'tháng 6'!F76</f>
        <v>0</v>
      </c>
      <c r="G76" s="4">
        <f>'Tháng 1'!G76+'Tháng 2'!G76+'Tháng 3'!G76+'Tháng 4'!G76+'Tháng 5'!G76+'tháng 6'!G76</f>
        <v>0</v>
      </c>
      <c r="H76" s="4">
        <f>'Tháng 1'!H76+'Tháng 2'!H76+'Tháng 3'!H76+'Tháng 4'!H76+'Tháng 5'!H76+'tháng 6'!H76</f>
        <v>0</v>
      </c>
      <c r="I76" s="4">
        <f>'Tháng 1'!I76+'Tháng 2'!I76+'Tháng 3'!I76+'Tháng 4'!I76+'Tháng 5'!I76+'tháng 6'!I76</f>
        <v>0</v>
      </c>
      <c r="J76" s="4">
        <f>'Tháng 1'!J76+'Tháng 2'!J76+'Tháng 3'!J76+'Tháng 4'!J76+'Tháng 5'!J76+'tháng 6'!J76</f>
        <v>0</v>
      </c>
      <c r="K76" s="4">
        <f>'Tháng 1'!K76+'Tháng 2'!K76+'Tháng 3'!K76+'Tháng 4'!K76+'Tháng 5'!K76+'tháng 6'!K76</f>
        <v>0</v>
      </c>
      <c r="L76" s="4">
        <f>'Tháng 1'!L76+'Tháng 2'!L76+'Tháng 3'!L76+'Tháng 4'!L76+'Tháng 5'!L76+'tháng 6'!L76</f>
        <v>0</v>
      </c>
      <c r="M76" s="4">
        <f>'Tháng 1'!M76+'Tháng 2'!M76+'Tháng 3'!M76+'Tháng 4'!M76+'Tháng 5'!M76+'tháng 6'!M76</f>
        <v>0</v>
      </c>
      <c r="N76" s="4">
        <f>'Tháng 1'!N76+'Tháng 2'!N76+'Tháng 3'!N76+'Tháng 4'!N76+'Tháng 5'!N76+'tháng 6'!N76</f>
        <v>0</v>
      </c>
      <c r="O76" s="4">
        <f>'Tháng 1'!O76+'Tháng 2'!O76+'Tháng 3'!O76+'Tháng 4'!O76+'Tháng 5'!O76+'tháng 6'!O76</f>
        <v>0</v>
      </c>
      <c r="P76" s="4">
        <f>'Tháng 1'!P76+'Tháng 2'!P76+'Tháng 3'!P76+'Tháng 4'!P76+'Tháng 5'!P76+'tháng 6'!P76</f>
        <v>0</v>
      </c>
      <c r="Q76" s="4">
        <f>'Tháng 1'!Q76+'Tháng 2'!Q76+'Tháng 3'!Q76+'Tháng 4'!Q76+'Tháng 5'!Q76+'tháng 6'!Q76</f>
        <v>0</v>
      </c>
      <c r="R76" s="4">
        <f>'Tháng 1'!S76+'Tháng 2'!R76+'Tháng 3'!R76+'Tháng 4'!R76+'Tháng 5'!R76+'tháng 6'!R76</f>
        <v>0</v>
      </c>
      <c r="S76" s="4">
        <f>'Tháng 1'!T76+'Tháng 2'!S76+'Tháng 3'!S76+'Tháng 4'!S76+'Tháng 5'!S76+'tháng 6'!S76</f>
        <v>200000</v>
      </c>
      <c r="T76" s="4">
        <f>'Tháng 1'!U76+'Tháng 2'!T76+'Tháng 3'!T76+'Tháng 4'!T76+'Tháng 5'!T76+'tháng 6'!T76</f>
        <v>0</v>
      </c>
      <c r="U76" s="4">
        <f>'Tháng 1'!U76+'Tháng 2'!U76+'Tháng 3'!U76+'Tháng 4'!U76+'Tháng 5'!U76+'tháng 6'!U76</f>
        <v>0</v>
      </c>
      <c r="V76" s="4">
        <f>'Tháng 1'!V76+'Tháng 2'!V76+'Tháng 3'!V76+'Tháng 4'!V76+'Tháng 5'!V76+'tháng 6'!V76</f>
        <v>0</v>
      </c>
      <c r="W76" s="4">
        <f>'Tháng 1'!W76+'Tháng 2'!W76+'Tháng 3'!W76+'Tháng 4'!W76+'Tháng 5'!W76+'tháng 6'!W76</f>
        <v>0</v>
      </c>
      <c r="X76" s="4">
        <f>'Tháng 1'!X76+'Tháng 2'!X76+'Tháng 3'!X76+'Tháng 4'!X76+'Tháng 5'!X76+'tháng 6'!X76</f>
        <v>200000</v>
      </c>
      <c r="Y76" s="4">
        <f>'Tháng 1'!Y76+'Tháng 2'!Y76+'Tháng 3'!Y76+'Tháng 4'!Y76+'Tháng 5'!Y76+'tháng 6'!Y76</f>
        <v>100000</v>
      </c>
      <c r="Z76" s="4">
        <f>'Tháng 1'!Z76+'Tháng 2'!Z76+'Tháng 3'!Z76+'Tháng 4'!Z76+'Tháng 5'!Z76+'tháng 6'!Z76</f>
        <v>100000</v>
      </c>
      <c r="AA76" s="4">
        <f>'Tháng 1'!AA76+'Tháng 2'!AA76+'Tháng 3'!AA76+'Tháng 4'!AA76+'Tháng 5'!AA76+'tháng 6'!AA76</f>
        <v>0</v>
      </c>
      <c r="AB76" s="4">
        <f>'Tháng 1'!AB76+'Tháng 2'!AB76+'Tháng 3'!AB76+'Tháng 4'!AB76+'Tháng 5'!AB76+'tháng 6'!AB76</f>
        <v>220000</v>
      </c>
      <c r="AC76" s="4">
        <f>'Tháng 1'!AC76+'Tháng 2'!AC76+'Tháng 3'!AC76+'Tháng 4'!AC76+'Tháng 5'!AC76+'tháng 6'!AC76</f>
        <v>0</v>
      </c>
      <c r="AD76" s="4">
        <f>'Tháng 1'!AD76+'Tháng 2'!AD76+'Tháng 3'!AD76+'Tháng 4'!AD76+'Tháng 5'!AD76+'tháng 6'!AD76</f>
        <v>100000</v>
      </c>
      <c r="AE76" s="4">
        <f>'Tháng 1'!AE76+'Tháng 2'!AE76+'Tháng 3'!AE76+'Tháng 4'!AE76+'Tháng 5'!AE76+'tháng 6'!AE76</f>
        <v>0</v>
      </c>
      <c r="AF76" s="4">
        <f>'Tháng 1'!AF76+'Tháng 2'!AF76+'Tháng 3'!AF76+'Tháng 4'!AF76+'Tháng 5'!AF76+'tháng 6'!AF76</f>
        <v>0</v>
      </c>
      <c r="AG76" s="4">
        <f>'Tháng 1'!AG76+'Tháng 2'!AG76+'Tháng 3'!AG76+'Tháng 4'!AG76+'Tháng 5'!AG76+'tháng 6'!AG76</f>
        <v>0</v>
      </c>
      <c r="AH76" s="4">
        <f>'Tháng 1'!AH76+'Tháng 2'!AH76+'Tháng 3'!AH76+'Tháng 4'!AH76+'Tháng 5'!AH76+'tháng 6'!AH76</f>
        <v>0</v>
      </c>
      <c r="AI76" s="4">
        <f t="shared" si="1"/>
        <v>1020000</v>
      </c>
    </row>
    <row r="77" spans="1:35" x14ac:dyDescent="0.25">
      <c r="A77" s="6">
        <f t="shared" si="0"/>
        <v>1000000</v>
      </c>
      <c r="B77" s="3">
        <v>65</v>
      </c>
      <c r="C77" s="3" t="s">
        <v>93</v>
      </c>
      <c r="D77" s="4">
        <f>'Tháng 1'!D77+'Tháng 2'!D77+'Tháng 3'!D77+'Tháng 4'!D77+'Tháng 5'!D77+'tháng 6'!D77</f>
        <v>0</v>
      </c>
      <c r="E77" s="4">
        <f>'Tháng 1'!E77+'Tháng 2'!E77+'Tháng 3'!E77+'Tháng 4'!E77+'Tháng 5'!E77+'tháng 6'!E77</f>
        <v>1000000</v>
      </c>
      <c r="F77" s="4">
        <f>'Tháng 1'!F77+'Tháng 2'!F77+'Tháng 3'!F77+'Tháng 4'!F77+'Tháng 5'!F77+'tháng 6'!F77</f>
        <v>0</v>
      </c>
      <c r="G77" s="4">
        <f>'Tháng 1'!G77+'Tháng 2'!G77+'Tháng 3'!G77+'Tháng 4'!G77+'Tháng 5'!G77+'tháng 6'!G77</f>
        <v>0</v>
      </c>
      <c r="H77" s="4">
        <f>'Tháng 1'!H77+'Tháng 2'!H77+'Tháng 3'!H77+'Tháng 4'!H77+'Tháng 5'!H77+'tháng 6'!H77</f>
        <v>0</v>
      </c>
      <c r="I77" s="4">
        <f>'Tháng 1'!I77+'Tháng 2'!I77+'Tháng 3'!I77+'Tháng 4'!I77+'Tháng 5'!I77+'tháng 6'!I77</f>
        <v>0</v>
      </c>
      <c r="J77" s="4">
        <f>'Tháng 1'!J77+'Tháng 2'!J77+'Tháng 3'!J77+'Tháng 4'!J77+'Tháng 5'!J77+'tháng 6'!J77</f>
        <v>0</v>
      </c>
      <c r="K77" s="4">
        <f>'Tháng 1'!K77+'Tháng 2'!K77+'Tháng 3'!K77+'Tháng 4'!K77+'Tháng 5'!K77+'tháng 6'!K77</f>
        <v>0</v>
      </c>
      <c r="L77" s="4">
        <f>'Tháng 1'!L77+'Tháng 2'!L77+'Tháng 3'!L77+'Tháng 4'!L77+'Tháng 5'!L77+'tháng 6'!L77</f>
        <v>0</v>
      </c>
      <c r="M77" s="4">
        <f>'Tháng 1'!M77+'Tháng 2'!M77+'Tháng 3'!M77+'Tháng 4'!M77+'Tháng 5'!M77+'tháng 6'!M77</f>
        <v>0</v>
      </c>
      <c r="N77" s="4">
        <f>'Tháng 1'!N77+'Tháng 2'!N77+'Tháng 3'!N77+'Tháng 4'!N77+'Tháng 5'!N77+'tháng 6'!N77</f>
        <v>0</v>
      </c>
      <c r="O77" s="4">
        <f>'Tháng 1'!O77+'Tháng 2'!O77+'Tháng 3'!O77+'Tháng 4'!O77+'Tháng 5'!O77+'tháng 6'!O77</f>
        <v>0</v>
      </c>
      <c r="P77" s="4">
        <f>'Tháng 1'!P77+'Tháng 2'!P77+'Tháng 3'!P77+'Tháng 4'!P77+'Tháng 5'!P77+'tháng 6'!P77</f>
        <v>0</v>
      </c>
      <c r="Q77" s="4">
        <f>'Tháng 1'!Q77+'Tháng 2'!Q77+'Tháng 3'!Q77+'Tháng 4'!Q77+'Tháng 5'!Q77+'tháng 6'!Q77</f>
        <v>0</v>
      </c>
      <c r="R77" s="4">
        <f>'Tháng 1'!S77+'Tháng 2'!R77+'Tháng 3'!R77+'Tháng 4'!R77+'Tháng 5'!R77+'tháng 6'!R77</f>
        <v>0</v>
      </c>
      <c r="S77" s="4">
        <f>'Tháng 1'!S77+'Tháng 2'!S77+'Tháng 3'!S77+'Tháng 4'!S77+'Tháng 5'!S77+'tháng 6'!S77</f>
        <v>0</v>
      </c>
      <c r="T77" s="4">
        <f>'Tháng 1'!U77+'Tháng 2'!T77+'Tháng 3'!T77+'Tháng 4'!T77+'Tháng 5'!T77+'tháng 6'!T77</f>
        <v>0</v>
      </c>
      <c r="U77" s="4">
        <f>'Tháng 1'!U77+'Tháng 2'!U77+'Tháng 3'!U77+'Tháng 4'!U77+'Tháng 5'!U77+'tháng 6'!U77</f>
        <v>0</v>
      </c>
      <c r="V77" s="4">
        <f>'Tháng 1'!V77+'Tháng 2'!V77+'Tháng 3'!V77+'Tháng 4'!V77+'Tháng 5'!V77+'tháng 6'!V77</f>
        <v>0</v>
      </c>
      <c r="W77" s="4">
        <f>'Tháng 1'!W77+'Tháng 2'!W77+'Tháng 3'!W77+'Tháng 4'!W77+'Tháng 5'!W77+'tháng 6'!W77</f>
        <v>0</v>
      </c>
      <c r="X77" s="4">
        <f>'Tháng 1'!X77+'Tháng 2'!X77+'Tháng 3'!X77+'Tháng 4'!X77+'Tháng 5'!X77+'tháng 6'!X77</f>
        <v>0</v>
      </c>
      <c r="Y77" s="4">
        <f>'Tháng 1'!Y77+'Tháng 2'!Y77+'Tháng 3'!Y77+'Tháng 4'!Y77+'Tháng 5'!Y77+'tháng 6'!Y77</f>
        <v>0</v>
      </c>
      <c r="Z77" s="4">
        <f>'Tháng 1'!Z77+'Tháng 2'!Z77+'Tháng 3'!Z77+'Tháng 4'!Z77+'Tháng 5'!Z77+'tháng 6'!Z77</f>
        <v>0</v>
      </c>
      <c r="AA77" s="4">
        <f>'Tháng 1'!AA77+'Tháng 2'!AA77+'Tháng 3'!AA77+'Tháng 4'!AA77+'Tháng 5'!AA77+'tháng 6'!AA77</f>
        <v>0</v>
      </c>
      <c r="AB77" s="4">
        <f>'Tháng 1'!AB77+'Tháng 2'!AB77+'Tháng 3'!AB77+'Tháng 4'!AB77+'Tháng 5'!AB77+'tháng 6'!AB77</f>
        <v>0</v>
      </c>
      <c r="AC77" s="4">
        <f>'Tháng 1'!AC77+'Tháng 2'!AC77+'Tháng 3'!AC77+'Tháng 4'!AC77+'Tháng 5'!AC77+'tháng 6'!AC77</f>
        <v>0</v>
      </c>
      <c r="AD77" s="4">
        <f>'Tháng 1'!AD77+'Tháng 2'!AD77+'Tháng 3'!AD77+'Tháng 4'!AD77+'Tháng 5'!AD77+'tháng 6'!AD77</f>
        <v>0</v>
      </c>
      <c r="AE77" s="4">
        <f>'Tháng 1'!AE77+'Tháng 2'!AE77+'Tháng 3'!AE77+'Tháng 4'!AE77+'Tháng 5'!AE77+'tháng 6'!AE77</f>
        <v>0</v>
      </c>
      <c r="AF77" s="4">
        <f>'Tháng 1'!AF77+'Tháng 2'!AF77+'Tháng 3'!AF77+'Tháng 4'!AF77+'Tháng 5'!AF77+'tháng 6'!AF77</f>
        <v>0</v>
      </c>
      <c r="AG77" s="4">
        <f>'Tháng 1'!AG77+'Tháng 2'!AG77+'Tháng 3'!AG77+'Tháng 4'!AG77+'Tháng 5'!AG77+'tháng 6'!AG77</f>
        <v>0</v>
      </c>
      <c r="AH77" s="4">
        <f>'Tháng 1'!AH77+'Tháng 2'!AH77+'Tháng 3'!AH77+'Tháng 4'!AH77+'Tháng 5'!AH77+'tháng 6'!AH77</f>
        <v>0</v>
      </c>
      <c r="AI77" s="4">
        <f t="shared" si="1"/>
        <v>1000000</v>
      </c>
    </row>
    <row r="78" spans="1:35" x14ac:dyDescent="0.25">
      <c r="A78" s="6">
        <f t="shared" si="0"/>
        <v>350000</v>
      </c>
      <c r="B78" s="3">
        <v>66</v>
      </c>
      <c r="C78" s="3" t="s">
        <v>94</v>
      </c>
      <c r="D78" s="4">
        <f>'Tháng 1'!D78+'Tháng 2'!D78+'Tháng 3'!D78+'Tháng 4'!D78+'Tháng 5'!D78+'tháng 6'!D78</f>
        <v>0</v>
      </c>
      <c r="E78" s="4">
        <f>'Tháng 1'!E78+'Tháng 2'!E78+'Tháng 3'!E78+'Tháng 4'!E78+'Tháng 5'!E78+'tháng 6'!E78</f>
        <v>0</v>
      </c>
      <c r="F78" s="4">
        <f>'Tháng 1'!F78+'Tháng 2'!F78+'Tháng 3'!F78+'Tháng 4'!F78+'Tháng 5'!F78+'tháng 6'!F78</f>
        <v>350000</v>
      </c>
      <c r="G78" s="4">
        <f>'Tháng 1'!G78+'Tháng 2'!G78+'Tháng 3'!G78+'Tháng 4'!G78+'Tháng 5'!G78+'tháng 6'!G78</f>
        <v>0</v>
      </c>
      <c r="H78" s="4">
        <f>'Tháng 1'!H78+'Tháng 2'!H78+'Tháng 3'!H78+'Tháng 4'!H78+'Tháng 5'!H78+'tháng 6'!H78</f>
        <v>0</v>
      </c>
      <c r="I78" s="4">
        <f>'Tháng 1'!I78+'Tháng 2'!I78+'Tháng 3'!I78+'Tháng 4'!I78+'Tháng 5'!I78+'tháng 6'!I78</f>
        <v>0</v>
      </c>
      <c r="J78" s="4">
        <f>'Tháng 1'!J78+'Tháng 2'!J78+'Tháng 3'!J78+'Tháng 4'!J78+'Tháng 5'!J78+'tháng 6'!J78</f>
        <v>0</v>
      </c>
      <c r="K78" s="4">
        <f>'Tháng 1'!K78+'Tháng 2'!K78+'Tháng 3'!K78+'Tháng 4'!K78+'Tháng 5'!K78+'tháng 6'!K78</f>
        <v>0</v>
      </c>
      <c r="L78" s="4">
        <f>'Tháng 1'!L78+'Tháng 2'!L78+'Tháng 3'!L78+'Tháng 4'!L78+'Tháng 5'!L78+'tháng 6'!L78</f>
        <v>0</v>
      </c>
      <c r="M78" s="4">
        <f>'Tháng 1'!M78+'Tháng 2'!M78+'Tháng 3'!M78+'Tháng 4'!M78+'Tháng 5'!M78+'tháng 6'!M78</f>
        <v>0</v>
      </c>
      <c r="N78" s="4">
        <f>'Tháng 1'!N78+'Tháng 2'!N78+'Tháng 3'!N78+'Tháng 4'!N78+'Tháng 5'!N78+'tháng 6'!N78</f>
        <v>0</v>
      </c>
      <c r="O78" s="4">
        <f>'Tháng 1'!O78+'Tháng 2'!O78+'Tháng 3'!O78+'Tháng 4'!O78+'Tháng 5'!O78+'tháng 6'!O78</f>
        <v>0</v>
      </c>
      <c r="P78" s="4">
        <f>'Tháng 1'!P78+'Tháng 2'!P78+'Tháng 3'!P78+'Tháng 4'!P78+'Tháng 5'!P78+'tháng 6'!P78</f>
        <v>0</v>
      </c>
      <c r="Q78" s="4">
        <f>'Tháng 1'!Q78+'Tháng 2'!Q78+'Tháng 3'!Q78+'Tháng 4'!Q78+'Tháng 5'!Q78+'tháng 6'!Q78</f>
        <v>0</v>
      </c>
      <c r="R78" s="4">
        <f>'Tháng 1'!S78+'Tháng 2'!R78+'Tháng 3'!R78+'Tháng 4'!R78+'Tháng 5'!R78+'tháng 6'!R78</f>
        <v>0</v>
      </c>
      <c r="S78" s="4">
        <f>'Tháng 1'!S78+'Tháng 2'!S78+'Tháng 3'!S78+'Tháng 4'!S78+'Tháng 5'!S78+'tháng 6'!S78</f>
        <v>0</v>
      </c>
      <c r="T78" s="4">
        <f>'Tháng 1'!U78+'Tháng 2'!T78+'Tháng 3'!T78+'Tháng 4'!T78+'Tháng 5'!T78+'tháng 6'!T78</f>
        <v>0</v>
      </c>
      <c r="U78" s="4">
        <f>'Tháng 1'!U78+'Tháng 2'!U78+'Tháng 3'!U78+'Tháng 4'!U78+'Tháng 5'!U78+'tháng 6'!U78</f>
        <v>0</v>
      </c>
      <c r="V78" s="4">
        <f>'Tháng 1'!V78+'Tháng 2'!V78+'Tháng 3'!V78+'Tháng 4'!V78+'Tháng 5'!V78+'tháng 6'!V78</f>
        <v>0</v>
      </c>
      <c r="W78" s="4">
        <f>'Tháng 1'!W78+'Tháng 2'!W78+'Tháng 3'!W78+'Tháng 4'!W78+'Tháng 5'!W78+'tháng 6'!W78</f>
        <v>0</v>
      </c>
      <c r="X78" s="4">
        <f>'Tháng 1'!X78+'Tháng 2'!X78+'Tháng 3'!X78+'Tháng 4'!X78+'Tháng 5'!X78+'tháng 6'!X78</f>
        <v>0</v>
      </c>
      <c r="Y78" s="4">
        <f>'Tháng 1'!Y78+'Tháng 2'!Y78+'Tháng 3'!Y78+'Tháng 4'!Y78+'Tháng 5'!Y78+'tháng 6'!Y78</f>
        <v>0</v>
      </c>
      <c r="Z78" s="4">
        <f>'Tháng 1'!Z78+'Tháng 2'!Z78+'Tháng 3'!Z78+'Tháng 4'!Z78+'Tháng 5'!Z78+'tháng 6'!Z78</f>
        <v>0</v>
      </c>
      <c r="AA78" s="4">
        <f>'Tháng 1'!AA78+'Tháng 2'!AA78+'Tháng 3'!AA78+'Tháng 4'!AA78+'Tháng 5'!AA78+'tháng 6'!AA78</f>
        <v>0</v>
      </c>
      <c r="AB78" s="4">
        <f>'Tháng 1'!AB78+'Tháng 2'!AB78+'Tháng 3'!AB78+'Tháng 4'!AB78+'Tháng 5'!AB78+'tháng 6'!AB78</f>
        <v>0</v>
      </c>
      <c r="AC78" s="4">
        <f>'Tháng 1'!AC78+'Tháng 2'!AC78+'Tháng 3'!AC78+'Tháng 4'!AC78+'Tháng 5'!AC78+'tháng 6'!AC78</f>
        <v>0</v>
      </c>
      <c r="AD78" s="4">
        <f>'Tháng 1'!AD78+'Tháng 2'!AD78+'Tháng 3'!AD78+'Tháng 4'!AD78+'Tháng 5'!AD78+'tháng 6'!AD78</f>
        <v>0</v>
      </c>
      <c r="AE78" s="4">
        <f>'Tháng 1'!AE78+'Tháng 2'!AE78+'Tháng 3'!AE78+'Tháng 4'!AE78+'Tháng 5'!AE78+'tháng 6'!AE78</f>
        <v>0</v>
      </c>
      <c r="AF78" s="4">
        <f>'Tháng 1'!AF78+'Tháng 2'!AF78+'Tháng 3'!AF78+'Tháng 4'!AF78+'Tháng 5'!AF78+'tháng 6'!AF78</f>
        <v>0</v>
      </c>
      <c r="AG78" s="4">
        <f>'Tháng 1'!AG78+'Tháng 2'!AG78+'Tháng 3'!AG78+'Tháng 4'!AG78+'Tháng 5'!AG78+'tháng 6'!AG78</f>
        <v>0</v>
      </c>
      <c r="AH78" s="4">
        <f>'Tháng 1'!AH78+'Tháng 2'!AH78+'Tháng 3'!AH78+'Tháng 4'!AH78+'Tháng 5'!AH78+'tháng 6'!AH78</f>
        <v>0</v>
      </c>
      <c r="AI78" s="4">
        <f t="shared" si="1"/>
        <v>350000</v>
      </c>
    </row>
    <row r="79" spans="1:35" x14ac:dyDescent="0.25">
      <c r="A79" s="6">
        <f t="shared" si="0"/>
        <v>1219000</v>
      </c>
      <c r="B79" s="3">
        <v>67</v>
      </c>
      <c r="C79" s="3" t="s">
        <v>95</v>
      </c>
      <c r="D79" s="4">
        <f>'Tháng 1'!D79+'Tháng 2'!D79+'Tháng 3'!D79+'Tháng 4'!D79+'Tháng 5'!D79+'tháng 6'!D79</f>
        <v>0</v>
      </c>
      <c r="E79" s="4">
        <f>'Tháng 1'!E79+'Tháng 2'!E79+'Tháng 3'!E79+'Tháng 4'!E79+'Tháng 5'!E79+'tháng 6'!E79</f>
        <v>0</v>
      </c>
      <c r="F79" s="4">
        <f>'Tháng 1'!F79+'Tháng 2'!F79+'Tháng 3'!F79+'Tháng 4'!F79+'Tháng 5'!F79+'tháng 6'!F79</f>
        <v>0</v>
      </c>
      <c r="G79" s="4">
        <f>'Tháng 1'!G79+'Tháng 2'!G79+'Tháng 3'!G79+'Tháng 4'!G79+'Tháng 5'!G79+'tháng 6'!G79</f>
        <v>0</v>
      </c>
      <c r="H79" s="4">
        <f>'Tháng 1'!H79+'Tháng 2'!H79+'Tháng 3'!H79+'Tháng 4'!H79+'Tháng 5'!H79+'tháng 6'!H79</f>
        <v>0</v>
      </c>
      <c r="I79" s="4">
        <f>'Tháng 1'!I79+'Tháng 2'!I79+'Tháng 3'!I79+'Tháng 4'!I79+'Tháng 5'!I79+'tháng 6'!I79</f>
        <v>0</v>
      </c>
      <c r="J79" s="4">
        <f>'Tháng 1'!J79+'Tháng 2'!J79+'Tháng 3'!J79+'Tháng 4'!J79+'Tháng 5'!J79+'tháng 6'!J79</f>
        <v>0</v>
      </c>
      <c r="K79" s="4">
        <f>'Tháng 1'!K79+'Tháng 2'!K79+'Tháng 3'!K79+'Tháng 4'!K79+'Tháng 5'!K79+'tháng 6'!K79</f>
        <v>0</v>
      </c>
      <c r="L79" s="4">
        <f>'Tháng 1'!L79+'Tháng 2'!L79+'Tháng 3'!L79+'Tháng 4'!L79+'Tháng 5'!L79+'tháng 6'!L79</f>
        <v>0</v>
      </c>
      <c r="M79" s="4">
        <f>'Tháng 1'!M79+'Tháng 2'!M79+'Tháng 3'!M79+'Tháng 4'!M79+'Tháng 5'!M79+'tháng 6'!M79</f>
        <v>0</v>
      </c>
      <c r="N79" s="4">
        <f>'Tháng 1'!N79+'Tháng 2'!N79+'Tháng 3'!N79+'Tháng 4'!N79+'Tháng 5'!N79+'tháng 6'!N79</f>
        <v>56000</v>
      </c>
      <c r="O79" s="4">
        <f>'Tháng 1'!O79+'Tháng 2'!O79+'Tháng 3'!O79+'Tháng 4'!O79+'Tháng 5'!O79+'tháng 6'!O79</f>
        <v>0</v>
      </c>
      <c r="P79" s="4">
        <f>'Tháng 1'!P79+'Tháng 2'!P79+'Tháng 3'!P79+'Tháng 4'!P79+'Tháng 5'!P79+'tháng 6'!P79</f>
        <v>0</v>
      </c>
      <c r="Q79" s="4">
        <f>'Tháng 1'!Q79+'Tháng 2'!Q79+'Tháng 3'!Q79+'Tháng 4'!Q79+'Tháng 5'!Q79+'tháng 6'!Q79</f>
        <v>0</v>
      </c>
      <c r="R79" s="4">
        <f>'Tháng 1'!S79+'Tháng 2'!R79+'Tháng 3'!R79+'Tháng 4'!R79+'Tháng 5'!R79+'tháng 6'!R79</f>
        <v>0</v>
      </c>
      <c r="S79" s="4">
        <f>'Tháng 1'!S79+'Tháng 2'!S79+'Tháng 3'!S79+'Tháng 4'!S79+'Tháng 5'!S79+'tháng 6'!S79</f>
        <v>360000</v>
      </c>
      <c r="T79" s="4">
        <f>'Tháng 1'!U79+'Tháng 2'!T79+'Tháng 3'!T79+'Tháng 4'!T79+'Tháng 5'!T79+'tháng 6'!T79</f>
        <v>0</v>
      </c>
      <c r="U79" s="4">
        <f>'Tháng 1'!U79+'Tháng 2'!U79+'Tháng 3'!U79+'Tháng 4'!U79+'Tháng 5'!U79+'tháng 6'!U79</f>
        <v>58000</v>
      </c>
      <c r="V79" s="4">
        <f>'Tháng 1'!V79+'Tháng 2'!V79+'Tháng 3'!V79+'Tháng 4'!V79+'Tháng 5'!V79+'tháng 6'!V79</f>
        <v>0</v>
      </c>
      <c r="W79" s="4">
        <f>'Tháng 1'!W79+'Tháng 2'!W79+'Tháng 3'!W79+'Tháng 4'!W79+'Tháng 5'!W79+'tháng 6'!W79</f>
        <v>0</v>
      </c>
      <c r="X79" s="4">
        <f>'Tháng 1'!X79+'Tháng 2'!X79+'Tháng 3'!X79+'Tháng 4'!X79+'Tháng 5'!X79+'tháng 6'!X79</f>
        <v>0</v>
      </c>
      <c r="Y79" s="4">
        <f>'Tháng 1'!Y79+'Tháng 2'!Y79+'Tháng 3'!Y79+'Tháng 4'!Y79+'Tháng 5'!Y79+'tháng 6'!Y79</f>
        <v>500000</v>
      </c>
      <c r="Z79" s="4">
        <f>'Tháng 1'!Z79+'Tháng 2'!Z79+'Tháng 3'!Z79+'Tháng 4'!Z79+'Tháng 5'!Z79+'tháng 6'!Z79</f>
        <v>0</v>
      </c>
      <c r="AA79" s="4">
        <f>'Tháng 1'!AA79+'Tháng 2'!AA79+'Tháng 3'!AA79+'Tháng 4'!AA79+'Tháng 5'!AA79+'tháng 6'!AA79</f>
        <v>0</v>
      </c>
      <c r="AB79" s="4">
        <f>'Tháng 1'!AB79+'Tháng 2'!AB79+'Tháng 3'!AB79+'Tháng 4'!AB79+'Tháng 5'!AB79+'tháng 6'!AB79</f>
        <v>0</v>
      </c>
      <c r="AC79" s="4">
        <f>'Tháng 1'!AC79+'Tháng 2'!AC79+'Tháng 3'!AC79+'Tháng 4'!AC79+'Tháng 5'!AC79+'tháng 6'!AC79</f>
        <v>0</v>
      </c>
      <c r="AD79" s="4">
        <f>'Tháng 1'!AD79+'Tháng 2'!AD79+'Tháng 3'!AD79+'Tháng 4'!AD79+'Tháng 5'!AD79+'tháng 6'!AD79</f>
        <v>245000</v>
      </c>
      <c r="AE79" s="4">
        <f>'Tháng 1'!AE79+'Tháng 2'!AE79+'Tháng 3'!AE79+'Tháng 4'!AE79+'Tháng 5'!AE79+'tháng 6'!AE79</f>
        <v>0</v>
      </c>
      <c r="AF79" s="4">
        <f>'Tháng 1'!AF79+'Tháng 2'!AF79+'Tháng 3'!AF79+'Tháng 4'!AF79+'Tháng 5'!AF79+'tháng 6'!AF79</f>
        <v>0</v>
      </c>
      <c r="AG79" s="4">
        <f>'Tháng 1'!AG79+'Tháng 2'!AG79+'Tháng 3'!AG79+'Tháng 4'!AG79+'Tháng 5'!AG79+'tháng 6'!AG79</f>
        <v>0</v>
      </c>
      <c r="AH79" s="4">
        <f>'Tháng 1'!AH79+'Tháng 2'!AH79+'Tháng 3'!AH79+'Tháng 4'!AH79+'Tháng 5'!AH79+'tháng 6'!AH79</f>
        <v>0</v>
      </c>
      <c r="AI79" s="4">
        <f t="shared" si="1"/>
        <v>1219000</v>
      </c>
    </row>
    <row r="80" spans="1:35" x14ac:dyDescent="0.25">
      <c r="A80" s="6">
        <f t="shared" si="0"/>
        <v>650000</v>
      </c>
      <c r="B80" s="3">
        <v>68</v>
      </c>
      <c r="C80" s="3" t="s">
        <v>96</v>
      </c>
      <c r="D80" s="4">
        <f>'Tháng 1'!D80+'Tháng 2'!D80+'Tháng 3'!D80+'Tháng 4'!D80+'Tháng 5'!D80+'tháng 6'!D80</f>
        <v>0</v>
      </c>
      <c r="E80" s="4">
        <f>'Tháng 1'!E80+'Tháng 2'!E80+'Tháng 3'!E80+'Tháng 4'!E80+'Tháng 5'!E80+'tháng 6'!E80</f>
        <v>650000</v>
      </c>
      <c r="F80" s="4">
        <f>'Tháng 1'!F80+'Tháng 2'!F80+'Tháng 3'!F80+'Tháng 4'!F80+'Tháng 5'!F80+'tháng 6'!F80</f>
        <v>0</v>
      </c>
      <c r="G80" s="4">
        <f>'Tháng 1'!G80+'Tháng 2'!G80+'Tháng 3'!G80+'Tháng 4'!G80+'Tháng 5'!G80+'tháng 6'!G80</f>
        <v>0</v>
      </c>
      <c r="H80" s="4">
        <f>'Tháng 1'!H80+'Tháng 2'!H80+'Tháng 3'!H80+'Tháng 4'!H80+'Tháng 5'!H80+'tháng 6'!H80</f>
        <v>0</v>
      </c>
      <c r="I80" s="4">
        <f>'Tháng 1'!I80+'Tháng 2'!I80+'Tháng 3'!I80+'Tháng 4'!I80+'Tháng 5'!I80+'tháng 6'!I80</f>
        <v>0</v>
      </c>
      <c r="J80" s="4">
        <f>'Tháng 1'!J80+'Tháng 2'!J80+'Tháng 3'!J80+'Tháng 4'!J80+'Tháng 5'!J80+'tháng 6'!J80</f>
        <v>0</v>
      </c>
      <c r="K80" s="4">
        <f>'Tháng 1'!K80+'Tháng 2'!K80+'Tháng 3'!K80+'Tháng 4'!K80+'Tháng 5'!K80+'tháng 6'!K80</f>
        <v>0</v>
      </c>
      <c r="L80" s="4">
        <f>'Tháng 1'!L80+'Tháng 2'!L80+'Tháng 3'!L80+'Tháng 4'!L80+'Tháng 5'!L80+'tháng 6'!L80</f>
        <v>0</v>
      </c>
      <c r="M80" s="4">
        <f>'Tháng 1'!M80+'Tháng 2'!M80+'Tháng 3'!M80+'Tháng 4'!M80+'Tháng 5'!M80+'tháng 6'!M80</f>
        <v>0</v>
      </c>
      <c r="N80" s="4">
        <f>'Tháng 1'!N80+'Tháng 2'!N80+'Tháng 3'!N80+'Tháng 4'!N80+'Tháng 5'!N80+'tháng 6'!N80</f>
        <v>0</v>
      </c>
      <c r="O80" s="4">
        <f>'Tháng 1'!O80+'Tháng 2'!O80+'Tháng 3'!O80+'Tháng 4'!O80+'Tháng 5'!O80+'tháng 6'!O80</f>
        <v>0</v>
      </c>
      <c r="P80" s="4">
        <f>'Tháng 1'!P80+'Tháng 2'!P80+'Tháng 3'!P80+'Tháng 4'!P80+'Tháng 5'!P80+'tháng 6'!P80</f>
        <v>0</v>
      </c>
      <c r="Q80" s="4">
        <f>'Tháng 1'!Q80+'Tháng 2'!Q80+'Tháng 3'!Q80+'Tháng 4'!Q80+'Tháng 5'!Q80+'tháng 6'!Q80</f>
        <v>0</v>
      </c>
      <c r="R80" s="4">
        <f>'Tháng 1'!S80+'Tháng 2'!R80+'Tháng 3'!R80+'Tháng 4'!R80+'Tháng 5'!R80+'tháng 6'!R80</f>
        <v>0</v>
      </c>
      <c r="S80" s="4">
        <f>'Tháng 1'!S80+'Tháng 2'!S80+'Tháng 3'!S80+'Tháng 4'!S80+'Tháng 5'!S80+'tháng 6'!S80</f>
        <v>0</v>
      </c>
      <c r="T80" s="4">
        <f>'Tháng 1'!U80+'Tháng 2'!T80+'Tháng 3'!T80+'Tháng 4'!T80+'Tháng 5'!T80+'tháng 6'!T80</f>
        <v>0</v>
      </c>
      <c r="U80" s="4">
        <f>'Tháng 1'!U80+'Tháng 2'!U80+'Tháng 3'!U80+'Tháng 4'!U80+'Tháng 5'!U80+'tháng 6'!U80</f>
        <v>0</v>
      </c>
      <c r="V80" s="4">
        <f>'Tháng 1'!V80+'Tháng 2'!V80+'Tháng 3'!V80+'Tháng 4'!V80+'Tháng 5'!V80+'tháng 6'!V80</f>
        <v>0</v>
      </c>
      <c r="W80" s="4">
        <f>'Tháng 1'!W80+'Tháng 2'!W80+'Tháng 3'!W80+'Tháng 4'!W80+'Tháng 5'!W80+'tháng 6'!W80</f>
        <v>0</v>
      </c>
      <c r="X80" s="4">
        <f>'Tháng 1'!X80+'Tháng 2'!X80+'Tháng 3'!X80+'Tháng 4'!X80+'Tháng 5'!X80+'tháng 6'!X80</f>
        <v>0</v>
      </c>
      <c r="Y80" s="4">
        <f>'Tháng 1'!Y80+'Tháng 2'!Y80+'Tháng 3'!Y80+'Tháng 4'!Y80+'Tháng 5'!Y80+'tháng 6'!Y80</f>
        <v>0</v>
      </c>
      <c r="Z80" s="4">
        <f>'Tháng 1'!Z80+'Tháng 2'!Z80+'Tháng 3'!Z80+'Tháng 4'!Z80+'Tháng 5'!Z80+'tháng 6'!Z80</f>
        <v>0</v>
      </c>
      <c r="AA80" s="4">
        <f>'Tháng 1'!AA80+'Tháng 2'!AA80+'Tháng 3'!AA80+'Tháng 4'!AA80+'Tháng 5'!AA80+'tháng 6'!AA80</f>
        <v>0</v>
      </c>
      <c r="AB80" s="4">
        <f>'Tháng 1'!AB80+'Tháng 2'!AB80+'Tháng 3'!AB80+'Tháng 4'!AB80+'Tháng 5'!AB80+'tháng 6'!AB80</f>
        <v>0</v>
      </c>
      <c r="AC80" s="4">
        <f>'Tháng 1'!AC80+'Tháng 2'!AC80+'Tháng 3'!AC80+'Tháng 4'!AC80+'Tháng 5'!AC80+'tháng 6'!AC80</f>
        <v>0</v>
      </c>
      <c r="AD80" s="4">
        <f>'Tháng 1'!AD80+'Tháng 2'!AD80+'Tháng 3'!AD80+'Tháng 4'!AD80+'Tháng 5'!AD80+'tháng 6'!AD80</f>
        <v>0</v>
      </c>
      <c r="AE80" s="4">
        <f>'Tháng 1'!AE80+'Tháng 2'!AE80+'Tháng 3'!AE80+'Tháng 4'!AE80+'Tháng 5'!AE80+'tháng 6'!AE80</f>
        <v>0</v>
      </c>
      <c r="AF80" s="4">
        <f>'Tháng 1'!AF80+'Tháng 2'!AF80+'Tháng 3'!AF80+'Tháng 4'!AF80+'Tháng 5'!AF80+'tháng 6'!AF80</f>
        <v>0</v>
      </c>
      <c r="AG80" s="4">
        <f>'Tháng 1'!AG80+'Tháng 2'!AG80+'Tháng 3'!AG80+'Tháng 4'!AG80+'Tháng 5'!AG80+'tháng 6'!AG80</f>
        <v>0</v>
      </c>
      <c r="AH80" s="4">
        <f>'Tháng 1'!AH80+'Tháng 2'!AH80+'Tháng 3'!AH80+'Tháng 4'!AH80+'Tháng 5'!AH80+'tháng 6'!AH80</f>
        <v>0</v>
      </c>
      <c r="AI80" s="4">
        <f t="shared" si="1"/>
        <v>650000</v>
      </c>
    </row>
    <row r="81" spans="1:35" x14ac:dyDescent="0.25">
      <c r="A81" s="6">
        <f t="shared" si="0"/>
        <v>0</v>
      </c>
      <c r="B81" s="3">
        <v>72</v>
      </c>
      <c r="C81" s="3" t="s">
        <v>98</v>
      </c>
      <c r="D81" s="4">
        <f>'Tháng 1'!D81+'Tháng 2'!D81+'Tháng 3'!D81+'Tháng 4'!D81+'Tháng 5'!D81+'tháng 6'!D81</f>
        <v>0</v>
      </c>
      <c r="E81" s="4">
        <f>'Tháng 1'!E81+'Tháng 2'!E81+'Tháng 3'!E81+'Tháng 4'!E81+'Tháng 5'!E81+'tháng 6'!E81</f>
        <v>0</v>
      </c>
      <c r="F81" s="4">
        <f>'Tháng 1'!F81+'Tháng 2'!F81+'Tháng 3'!F81+'Tháng 4'!F81+'Tháng 5'!F81+'tháng 6'!F81</f>
        <v>0</v>
      </c>
      <c r="G81" s="4">
        <f>'Tháng 1'!G81+'Tháng 2'!G81+'Tháng 3'!G81+'Tháng 4'!G81+'Tháng 5'!G81+'tháng 6'!G81</f>
        <v>0</v>
      </c>
      <c r="H81" s="4">
        <f>'Tháng 1'!H81+'Tháng 2'!H81+'Tháng 3'!H81+'Tháng 4'!H81+'Tháng 5'!H81+'tháng 6'!H81</f>
        <v>0</v>
      </c>
      <c r="I81" s="4">
        <f>'Tháng 1'!I81+'Tháng 2'!I81+'Tháng 3'!I81+'Tháng 4'!I81+'Tháng 5'!I81+'tháng 6'!I81</f>
        <v>0</v>
      </c>
      <c r="J81" s="4">
        <f>'Tháng 1'!J81+'Tháng 2'!J81+'Tháng 3'!J81+'Tháng 4'!J81+'Tháng 5'!J81+'tháng 6'!J81</f>
        <v>0</v>
      </c>
      <c r="K81" s="4">
        <f>'Tháng 1'!K81+'Tháng 2'!K81+'Tháng 3'!K81+'Tháng 4'!K81+'Tháng 5'!K81+'tháng 6'!K81</f>
        <v>0</v>
      </c>
      <c r="L81" s="4">
        <f>'Tháng 1'!L81+'Tháng 2'!L81+'Tháng 3'!L81+'Tháng 4'!L81+'Tháng 5'!L81+'tháng 6'!L81</f>
        <v>0</v>
      </c>
      <c r="M81" s="4">
        <f>'Tháng 1'!M81+'Tháng 2'!M81+'Tháng 3'!M81+'Tháng 4'!M81+'Tháng 5'!M81+'tháng 6'!M81</f>
        <v>0</v>
      </c>
      <c r="N81" s="4">
        <f>'Tháng 1'!N81+'Tháng 2'!N81+'Tháng 3'!N81+'Tháng 4'!N81+'Tháng 5'!N81+'tháng 6'!N81</f>
        <v>0</v>
      </c>
      <c r="O81" s="4">
        <f>'Tháng 1'!O81+'Tháng 2'!O81+'Tháng 3'!O81+'Tháng 4'!O81+'Tháng 5'!O81+'tháng 6'!O81</f>
        <v>0</v>
      </c>
      <c r="P81" s="4">
        <f>'Tháng 1'!P81+'Tháng 2'!P81+'Tháng 3'!P81+'Tháng 4'!P81+'Tháng 5'!P81+'tháng 6'!P81</f>
        <v>0</v>
      </c>
      <c r="Q81" s="4">
        <f>'Tháng 1'!Q81+'Tháng 2'!Q81+'Tháng 3'!Q81+'Tháng 4'!Q81+'Tháng 5'!Q81+'tháng 6'!Q81</f>
        <v>0</v>
      </c>
      <c r="R81" s="4">
        <f>'Tháng 1'!S81+'Tháng 2'!R81+'Tháng 3'!R81+'Tháng 4'!R81+'Tháng 5'!R81+'tháng 6'!R81</f>
        <v>0</v>
      </c>
      <c r="S81" s="4">
        <f>'Tháng 1'!S81+'Tháng 2'!S81+'Tháng 3'!S81+'Tháng 4'!S81+'Tháng 5'!S81+'tháng 6'!S81</f>
        <v>0</v>
      </c>
      <c r="T81" s="4">
        <f>'Tháng 1'!U81+'Tháng 2'!T81+'Tháng 3'!T81+'Tháng 4'!T81+'Tháng 5'!T81+'tháng 6'!T81</f>
        <v>0</v>
      </c>
      <c r="U81" s="4">
        <f>'Tháng 1'!U81+'Tháng 2'!U81+'Tháng 3'!U81+'Tháng 4'!U81+'Tháng 5'!U81+'tháng 6'!U81</f>
        <v>0</v>
      </c>
      <c r="V81" s="4">
        <f>'Tháng 1'!V81+'Tháng 2'!V81+'Tháng 3'!V81+'Tháng 4'!V81+'Tháng 5'!V81+'tháng 6'!V81</f>
        <v>0</v>
      </c>
      <c r="W81" s="4">
        <f>'Tháng 1'!W81+'Tháng 2'!W81+'Tháng 3'!W81+'Tháng 4'!W81+'Tháng 5'!W81+'tháng 6'!W81</f>
        <v>0</v>
      </c>
      <c r="X81" s="4">
        <f>'Tháng 1'!X81+'Tháng 2'!X81+'Tháng 3'!X81+'Tháng 4'!X81+'Tháng 5'!X81+'tháng 6'!X81</f>
        <v>0</v>
      </c>
      <c r="Y81" s="4">
        <f>'Tháng 1'!Y81+'Tháng 2'!Y81+'Tháng 3'!Y81+'Tháng 4'!Y81+'Tháng 5'!Y81+'tháng 6'!Y81</f>
        <v>0</v>
      </c>
      <c r="Z81" s="4">
        <f>'Tháng 1'!Z81+'Tháng 2'!Z81+'Tháng 3'!Z81+'Tháng 4'!Z81+'Tháng 5'!Z81+'tháng 6'!Z81</f>
        <v>0</v>
      </c>
      <c r="AA81" s="4">
        <f>'Tháng 1'!AA81+'Tháng 2'!AA81+'Tháng 3'!AA81+'Tháng 4'!AA81+'Tháng 5'!AA81+'tháng 6'!AA81</f>
        <v>0</v>
      </c>
      <c r="AB81" s="4">
        <f>'Tháng 1'!AB81+'Tháng 2'!AB81+'Tháng 3'!AB81+'Tháng 4'!AB81+'Tháng 5'!AB81+'tháng 6'!AB81</f>
        <v>0</v>
      </c>
      <c r="AC81" s="4">
        <f>'Tháng 1'!AC81+'Tháng 2'!AC81+'Tháng 3'!AC81+'Tháng 4'!AC81+'Tháng 5'!AC81+'tháng 6'!AC81</f>
        <v>0</v>
      </c>
      <c r="AD81" s="4">
        <f>'Tháng 1'!AD81+'Tháng 2'!AD81+'Tháng 3'!AD81+'Tháng 4'!AD81+'Tháng 5'!AD81+'tháng 6'!AD81</f>
        <v>0</v>
      </c>
      <c r="AE81" s="4">
        <f>'Tháng 1'!AE81+'Tháng 2'!AE81+'Tháng 3'!AE81+'Tháng 4'!AE81+'Tháng 5'!AE81+'tháng 6'!AE81</f>
        <v>0</v>
      </c>
      <c r="AF81" s="4">
        <f>'Tháng 1'!AF81+'Tháng 2'!AF81+'Tháng 3'!AF81+'Tháng 4'!AF81+'Tháng 5'!AF81+'tháng 6'!AF81</f>
        <v>0</v>
      </c>
      <c r="AG81" s="4">
        <f>'Tháng 1'!AG81+'Tháng 2'!AG81+'Tháng 3'!AG81+'Tháng 4'!AG81+'Tháng 5'!AG81+'tháng 6'!AG81</f>
        <v>0</v>
      </c>
      <c r="AH81" s="4">
        <f>'Tháng 1'!AH81+'Tháng 2'!AH81+'Tháng 3'!AH81+'Tháng 4'!AH81+'Tháng 5'!AH81+'tháng 6'!AH81</f>
        <v>0</v>
      </c>
      <c r="AI81" s="4">
        <f t="shared" si="1"/>
        <v>0</v>
      </c>
    </row>
    <row r="82" spans="1:35" x14ac:dyDescent="0.25">
      <c r="A82" s="6">
        <f t="shared" si="0"/>
        <v>1070000</v>
      </c>
      <c r="B82" s="3">
        <v>73</v>
      </c>
      <c r="C82" s="3" t="s">
        <v>99</v>
      </c>
      <c r="D82" s="4">
        <f>'Tháng 1'!D82+'Tháng 2'!D82+'Tháng 3'!D82+'Tháng 4'!D82+'Tháng 5'!D82+'tháng 6'!D82</f>
        <v>0</v>
      </c>
      <c r="E82" s="4">
        <f>'Tháng 1'!E82+'Tháng 2'!E82+'Tháng 3'!E82+'Tháng 4'!E82+'Tháng 5'!E82+'tháng 6'!E82</f>
        <v>0</v>
      </c>
      <c r="F82" s="4">
        <f>'Tháng 1'!F82+'Tháng 2'!F82+'Tháng 3'!F82+'Tháng 4'!F82+'Tháng 5'!F82+'tháng 6'!F82</f>
        <v>0</v>
      </c>
      <c r="G82" s="4">
        <f>'Tháng 1'!G82+'Tháng 2'!G82+'Tháng 3'!G82+'Tháng 4'!G82+'Tháng 5'!G82+'tháng 6'!G82</f>
        <v>0</v>
      </c>
      <c r="H82" s="4">
        <f>'Tháng 1'!H82+'Tháng 2'!H82+'Tháng 3'!H82+'Tháng 4'!H82+'Tháng 5'!H82+'tháng 6'!H82</f>
        <v>0</v>
      </c>
      <c r="I82" s="4">
        <f>'Tháng 1'!I82+'Tháng 2'!I82+'Tháng 3'!I82+'Tháng 4'!I82+'Tháng 5'!I82+'tháng 6'!I82</f>
        <v>0</v>
      </c>
      <c r="J82" s="4">
        <f>'Tháng 1'!J82+'Tháng 2'!J82+'Tháng 3'!J82+'Tháng 4'!J82+'Tháng 5'!J82+'tháng 6'!J82</f>
        <v>0</v>
      </c>
      <c r="K82" s="4">
        <f>'Tháng 1'!K82+'Tháng 2'!K82+'Tháng 3'!K82+'Tháng 4'!K82+'Tháng 5'!K82+'tháng 6'!K82</f>
        <v>0</v>
      </c>
      <c r="L82" s="4">
        <f>'Tháng 1'!L82+'Tháng 2'!L82+'Tháng 3'!L82+'Tháng 4'!L82+'Tháng 5'!L82+'tháng 6'!L82</f>
        <v>0</v>
      </c>
      <c r="M82" s="4">
        <f>'Tháng 1'!M82+'Tháng 2'!M82+'Tháng 3'!M82+'Tháng 4'!M82+'Tháng 5'!M82+'tháng 6'!M82</f>
        <v>0</v>
      </c>
      <c r="N82" s="4">
        <f>'Tháng 1'!N82+'Tháng 2'!N82+'Tháng 3'!N82+'Tháng 4'!N82+'Tháng 5'!N82+'tháng 6'!N82</f>
        <v>0</v>
      </c>
      <c r="O82" s="4">
        <f>'Tháng 1'!O82+'Tháng 2'!O82+'Tháng 3'!O82+'Tháng 4'!O82+'Tháng 5'!O82+'tháng 6'!O82</f>
        <v>0</v>
      </c>
      <c r="P82" s="4">
        <f>'Tháng 1'!P82+'Tháng 2'!P82+'Tháng 3'!P82+'Tháng 4'!P82+'Tháng 5'!P82+'tháng 6'!P82</f>
        <v>0</v>
      </c>
      <c r="Q82" s="4">
        <f>'Tháng 1'!Q82+'Tháng 2'!Q82+'Tháng 3'!Q82+'Tháng 4'!Q82+'Tháng 5'!Q82+'tháng 6'!Q82</f>
        <v>0</v>
      </c>
      <c r="R82" s="4">
        <f>'Tháng 1'!S82+'Tháng 2'!R82+'Tháng 3'!R82+'Tháng 4'!R82+'Tháng 5'!R82+'tháng 6'!R82</f>
        <v>0</v>
      </c>
      <c r="S82" s="4">
        <f>'Tháng 1'!S82+'Tháng 2'!S82+'Tháng 3'!S82+'Tháng 4'!S82+'Tháng 5'!S82+'tháng 6'!S82</f>
        <v>0</v>
      </c>
      <c r="T82" s="4">
        <f>'Tháng 1'!U82+'Tháng 2'!T82+'Tháng 3'!T82+'Tháng 4'!T82+'Tháng 5'!T82+'tháng 6'!T82</f>
        <v>0</v>
      </c>
      <c r="U82" s="4">
        <f>'Tháng 1'!U82+'Tháng 2'!U82+'Tháng 3'!U82+'Tháng 4'!U82+'Tháng 5'!U82+'tháng 6'!U82</f>
        <v>1070000</v>
      </c>
      <c r="V82" s="4">
        <f>'Tháng 1'!V82+'Tháng 2'!V82+'Tháng 3'!V82+'Tháng 4'!V82+'Tháng 5'!V82+'tháng 6'!V82</f>
        <v>0</v>
      </c>
      <c r="W82" s="4">
        <f>'Tháng 1'!W82+'Tháng 2'!W82+'Tháng 3'!W82+'Tháng 4'!W82+'Tháng 5'!W82+'tháng 6'!W82</f>
        <v>0</v>
      </c>
      <c r="X82" s="4">
        <f>'Tháng 1'!X82+'Tháng 2'!X82+'Tháng 3'!X82+'Tháng 4'!X82+'Tháng 5'!X82+'tháng 6'!X82</f>
        <v>0</v>
      </c>
      <c r="Y82" s="4">
        <f>'Tháng 1'!Y82+'Tháng 2'!Y82+'Tháng 3'!Y82+'Tháng 4'!Y82+'Tháng 5'!Y82+'tháng 6'!Y82</f>
        <v>0</v>
      </c>
      <c r="Z82" s="4">
        <f>'Tháng 1'!Z82+'Tháng 2'!Z82+'Tháng 3'!Z82+'Tháng 4'!Z82+'Tháng 5'!Z82+'tháng 6'!Z82</f>
        <v>0</v>
      </c>
      <c r="AA82" s="4">
        <f>'Tháng 1'!AA82+'Tháng 2'!AA82+'Tháng 3'!AA82+'Tháng 4'!AA82+'Tháng 5'!AA82+'tháng 6'!AA82</f>
        <v>0</v>
      </c>
      <c r="AB82" s="4">
        <f>'Tháng 1'!AB82+'Tháng 2'!AB82+'Tháng 3'!AB82+'Tháng 4'!AB82+'Tháng 5'!AB82+'tháng 6'!AB82</f>
        <v>0</v>
      </c>
      <c r="AC82" s="4">
        <f>'Tháng 1'!AC82+'Tháng 2'!AC82+'Tháng 3'!AC82+'Tháng 4'!AC82+'Tháng 5'!AC82+'tháng 6'!AC82</f>
        <v>0</v>
      </c>
      <c r="AD82" s="4">
        <f>'Tháng 1'!AD82+'Tháng 2'!AD82+'Tháng 3'!AD82+'Tháng 4'!AD82+'Tháng 5'!AD82+'tháng 6'!AD82</f>
        <v>0</v>
      </c>
      <c r="AE82" s="4">
        <f>'Tháng 1'!AE82+'Tháng 2'!AE82+'Tháng 3'!AE82+'Tháng 4'!AE82+'Tháng 5'!AE82+'tháng 6'!AE82</f>
        <v>0</v>
      </c>
      <c r="AF82" s="4">
        <f>'Tháng 1'!AF82+'Tháng 2'!AF82+'Tháng 3'!AF82+'Tháng 4'!AF82+'Tháng 5'!AF82+'tháng 6'!AF82</f>
        <v>0</v>
      </c>
      <c r="AG82" s="4">
        <f>'Tháng 1'!AG82+'Tháng 2'!AG82+'Tháng 3'!AG82+'Tháng 4'!AG82+'Tháng 5'!AG82+'tháng 6'!AG82</f>
        <v>0</v>
      </c>
      <c r="AH82" s="4">
        <f>'Tháng 1'!AH82+'Tháng 2'!AH82+'Tháng 3'!AH82+'Tháng 4'!AH82+'Tháng 5'!AH82+'tháng 6'!AH82</f>
        <v>0</v>
      </c>
      <c r="AI82" s="4">
        <f t="shared" si="1"/>
        <v>1070000</v>
      </c>
    </row>
    <row r="83" spans="1:35" x14ac:dyDescent="0.25">
      <c r="A83" s="6">
        <f>AI83</f>
        <v>120000</v>
      </c>
      <c r="B83" s="3">
        <v>75</v>
      </c>
      <c r="C83" s="3" t="s">
        <v>101</v>
      </c>
      <c r="D83" s="4">
        <f>'Tháng 1'!D83+'Tháng 2'!D83+'Tháng 3'!D83+'Tháng 4'!D83+'Tháng 5'!D83+'tháng 6'!D83</f>
        <v>0</v>
      </c>
      <c r="E83" s="4">
        <f>'Tháng 1'!E83+'Tháng 2'!E83+'Tháng 3'!E83+'Tháng 4'!E83+'Tháng 5'!E83+'tháng 6'!E83</f>
        <v>0</v>
      </c>
      <c r="F83" s="4">
        <f>'Tháng 1'!F83+'Tháng 2'!F83+'Tháng 3'!F83+'Tháng 4'!F83+'Tháng 5'!F83+'tháng 6'!F83</f>
        <v>0</v>
      </c>
      <c r="G83" s="4">
        <f>'Tháng 1'!G83+'Tháng 2'!G83+'Tháng 3'!G83+'Tháng 4'!G83+'Tháng 5'!G83+'tháng 6'!G83</f>
        <v>0</v>
      </c>
      <c r="H83" s="4">
        <f>'Tháng 1'!H83+'Tháng 2'!H83+'Tháng 3'!H83+'Tháng 4'!H83+'Tháng 5'!H83+'tháng 6'!H83</f>
        <v>0</v>
      </c>
      <c r="I83" s="4">
        <f>'Tháng 1'!I83+'Tháng 2'!I83+'Tháng 3'!I83+'Tháng 4'!I83+'Tháng 5'!I83+'tháng 6'!I83</f>
        <v>0</v>
      </c>
      <c r="J83" s="4">
        <f>'Tháng 1'!J83+'Tháng 2'!J83+'Tháng 3'!J83+'Tháng 4'!J83+'Tháng 5'!J83+'tháng 6'!J83</f>
        <v>0</v>
      </c>
      <c r="K83" s="4">
        <f>'Tháng 1'!K83+'Tháng 2'!K83+'Tháng 3'!K83+'Tháng 4'!K83+'Tháng 5'!K83+'tháng 6'!K83</f>
        <v>0</v>
      </c>
      <c r="L83" s="4">
        <f>'Tháng 1'!L83+'Tháng 2'!L83+'Tháng 3'!L83+'Tháng 4'!L83+'Tháng 5'!L83+'tháng 6'!L83</f>
        <v>0</v>
      </c>
      <c r="M83" s="4">
        <f>'Tháng 1'!M83+'Tháng 2'!M83+'Tháng 3'!M83+'Tháng 4'!M83+'Tháng 5'!M83+'tháng 6'!M83</f>
        <v>0</v>
      </c>
      <c r="N83" s="4">
        <f>'Tháng 1'!N83+'Tháng 2'!N83+'Tháng 3'!N83+'Tháng 4'!N83+'Tháng 5'!N83+'tháng 6'!N83</f>
        <v>120000</v>
      </c>
      <c r="O83" s="4">
        <f>'Tháng 1'!O83+'Tháng 2'!O83+'Tháng 3'!O83+'Tháng 4'!O83+'Tháng 5'!O83+'tháng 6'!O83</f>
        <v>0</v>
      </c>
      <c r="P83" s="4">
        <f>'Tháng 1'!P83+'Tháng 2'!P83+'Tháng 3'!P83+'Tháng 4'!P83+'Tháng 5'!P83+'tháng 6'!P83</f>
        <v>0</v>
      </c>
      <c r="Q83" s="4">
        <f>'Tháng 1'!Q83+'Tháng 2'!Q83+'Tháng 3'!Q83+'Tháng 4'!Q83+'Tháng 5'!Q83+'tháng 6'!Q83</f>
        <v>0</v>
      </c>
      <c r="R83" s="4">
        <f>'Tháng 1'!S83+'Tháng 2'!R83+'Tháng 3'!R83+'Tháng 4'!R83+'Tháng 5'!R83+'tháng 6'!R83</f>
        <v>0</v>
      </c>
      <c r="S83" s="4">
        <f>'Tháng 1'!S83+'Tháng 2'!S83+'Tháng 3'!S83+'Tháng 4'!S83+'Tháng 5'!S83+'tháng 6'!S83</f>
        <v>0</v>
      </c>
      <c r="T83" s="4">
        <f>'Tháng 1'!U83+'Tháng 2'!T83+'Tháng 3'!T83+'Tháng 4'!T83+'Tháng 5'!T83+'tháng 6'!T83</f>
        <v>0</v>
      </c>
      <c r="U83" s="4">
        <f>'Tháng 1'!U83+'Tháng 2'!U83+'Tháng 3'!U83+'Tháng 4'!U83+'Tháng 5'!U83+'tháng 6'!U83</f>
        <v>0</v>
      </c>
      <c r="V83" s="4">
        <f>'Tháng 1'!V83+'Tháng 2'!V83+'Tháng 3'!V83+'Tháng 4'!V83+'Tháng 5'!V83+'tháng 6'!V83</f>
        <v>0</v>
      </c>
      <c r="W83" s="4">
        <f>'Tháng 1'!W83+'Tháng 2'!W83+'Tháng 3'!W83+'Tháng 4'!W83+'Tháng 5'!W83+'tháng 6'!W83</f>
        <v>0</v>
      </c>
      <c r="X83" s="4">
        <f>'Tháng 1'!X83+'Tháng 2'!X83+'Tháng 3'!X83+'Tháng 4'!X83+'Tháng 5'!X83+'tháng 6'!X83</f>
        <v>0</v>
      </c>
      <c r="Y83" s="4">
        <f>'Tháng 1'!Y83+'Tháng 2'!Y83+'Tháng 3'!Y83+'Tháng 4'!Y83+'Tháng 5'!Y83+'tháng 6'!Y83</f>
        <v>0</v>
      </c>
      <c r="Z83" s="4">
        <f>'Tháng 1'!Z83+'Tháng 2'!Z83+'Tháng 3'!Z83+'Tháng 4'!Z83+'Tháng 5'!Z83+'tháng 6'!Z83</f>
        <v>0</v>
      </c>
      <c r="AA83" s="4">
        <f>'Tháng 1'!AA83+'Tháng 2'!AA83+'Tháng 3'!AA83+'Tháng 4'!AA83+'Tháng 5'!AA83+'tháng 6'!AA83</f>
        <v>0</v>
      </c>
      <c r="AB83" s="4">
        <f>'Tháng 1'!AB83+'Tháng 2'!AB83+'Tháng 3'!AB83+'Tháng 4'!AB83+'Tháng 5'!AB83+'tháng 6'!AB83</f>
        <v>0</v>
      </c>
      <c r="AC83" s="4">
        <f>'Tháng 1'!AC83+'Tháng 2'!AC83+'Tháng 3'!AC83+'Tháng 4'!AC83+'Tháng 5'!AC83+'tháng 6'!AC83</f>
        <v>0</v>
      </c>
      <c r="AD83" s="4">
        <f>'Tháng 1'!AD83+'Tháng 2'!AD83+'Tháng 3'!AD83+'Tháng 4'!AD83+'Tháng 5'!AD83+'tháng 6'!AD83</f>
        <v>0</v>
      </c>
      <c r="AE83" s="4">
        <f>'Tháng 1'!AE83+'Tháng 2'!AE83+'Tháng 3'!AE83+'Tháng 4'!AE83+'Tháng 5'!AE83+'tháng 6'!AE83</f>
        <v>0</v>
      </c>
      <c r="AF83" s="4">
        <f>'Tháng 1'!AF83+'Tháng 2'!AF83+'Tháng 3'!AF83+'Tháng 4'!AF83+'Tháng 5'!AF83+'tháng 6'!AF83</f>
        <v>0</v>
      </c>
      <c r="AG83" s="4">
        <f>'Tháng 1'!AG83+'Tháng 2'!AG83+'Tháng 3'!AG83+'Tháng 4'!AG83+'Tháng 5'!AG83+'tháng 6'!AG83</f>
        <v>0</v>
      </c>
      <c r="AH83" s="4">
        <f>'Tháng 1'!AH83+'Tháng 2'!AH83+'Tháng 3'!AH83+'Tháng 4'!AH83+'Tháng 5'!AH83+'tháng 6'!AH83</f>
        <v>0</v>
      </c>
      <c r="AI83" s="4">
        <f>SUM(D83:AH83)</f>
        <v>120000</v>
      </c>
    </row>
    <row r="84" spans="1:35" x14ac:dyDescent="0.25">
      <c r="A84" s="6">
        <f t="shared" si="0"/>
        <v>290000</v>
      </c>
      <c r="B84" s="3">
        <v>74</v>
      </c>
      <c r="C84" s="3" t="s">
        <v>100</v>
      </c>
      <c r="D84" s="4">
        <f>'Tháng 1'!D84+'Tháng 2'!D84+'Tháng 3'!D84+'Tháng 4'!D84+'Tháng 5'!D84+'tháng 6'!D84</f>
        <v>0</v>
      </c>
      <c r="E84" s="4">
        <f>'Tháng 1'!E84+'Tháng 2'!E84+'Tháng 3'!E84+'Tháng 4'!E84+'Tháng 5'!E84+'tháng 6'!E84</f>
        <v>0</v>
      </c>
      <c r="F84" s="4">
        <f>'Tháng 1'!F84+'Tháng 2'!F84+'Tháng 3'!F84+'Tháng 4'!F84+'Tháng 5'!F84+'tháng 6'!F84</f>
        <v>0</v>
      </c>
      <c r="G84" s="4">
        <f>'Tháng 1'!G84+'Tháng 2'!G84+'Tháng 3'!G84+'Tháng 4'!G84+'Tháng 5'!G84+'tháng 6'!G84</f>
        <v>0</v>
      </c>
      <c r="H84" s="4">
        <f>'Tháng 1'!H84+'Tháng 2'!H84+'Tháng 3'!H84+'Tháng 4'!H84+'Tháng 5'!H84+'tháng 6'!H84</f>
        <v>0</v>
      </c>
      <c r="I84" s="4">
        <f>'Tháng 1'!I84+'Tháng 2'!I84+'Tháng 3'!I84+'Tháng 4'!I84+'Tháng 5'!I84+'tháng 6'!I84</f>
        <v>0</v>
      </c>
      <c r="J84" s="4">
        <f>'Tháng 1'!J84+'Tháng 2'!J84+'Tháng 3'!J84+'Tháng 4'!J84+'Tháng 5'!J84+'tháng 6'!J84</f>
        <v>0</v>
      </c>
      <c r="K84" s="4">
        <f>'Tháng 1'!K84+'Tháng 2'!K84+'Tháng 3'!K84+'Tháng 4'!K84+'Tháng 5'!K84+'tháng 6'!K84</f>
        <v>0</v>
      </c>
      <c r="L84" s="4">
        <f>'Tháng 1'!L84+'Tháng 2'!L84+'Tháng 3'!L84+'Tháng 4'!L84+'Tháng 5'!L84+'tháng 6'!L84</f>
        <v>0</v>
      </c>
      <c r="M84" s="4">
        <f>'Tháng 1'!M84+'Tháng 2'!M84+'Tháng 3'!M84+'Tháng 4'!M84+'Tháng 5'!M84+'tháng 6'!M84</f>
        <v>0</v>
      </c>
      <c r="N84" s="4">
        <f>'Tháng 1'!N84+'Tháng 2'!N84+'Tháng 3'!N84+'Tháng 4'!N84+'Tháng 5'!N84+'tháng 6'!N84</f>
        <v>0</v>
      </c>
      <c r="O84" s="4">
        <f>'Tháng 1'!O84+'Tháng 2'!O84+'Tháng 3'!O84+'Tháng 4'!O84+'Tháng 5'!O84+'tháng 6'!O84</f>
        <v>85000</v>
      </c>
      <c r="P84" s="4">
        <f>'Tháng 1'!P84+'Tháng 2'!P84+'Tháng 3'!P84+'Tháng 4'!P84+'Tháng 5'!P84+'tháng 6'!P84</f>
        <v>0</v>
      </c>
      <c r="Q84" s="4">
        <f>'Tháng 1'!Q84+'Tháng 2'!Q84+'Tháng 3'!Q84+'Tháng 4'!Q84+'Tháng 5'!Q84+'tháng 6'!Q84</f>
        <v>0</v>
      </c>
      <c r="R84" s="4">
        <f>'Tháng 1'!S84+'Tháng 2'!R84+'Tháng 3'!R84+'Tháng 4'!R84+'Tháng 5'!R84+'tháng 6'!R84</f>
        <v>0</v>
      </c>
      <c r="S84" s="4">
        <f>'Tháng 1'!S84+'Tháng 2'!S84+'Tháng 3'!S84+'Tháng 4'!S84+'Tháng 5'!S84+'tháng 6'!S84</f>
        <v>0</v>
      </c>
      <c r="T84" s="4">
        <f>'Tháng 1'!U84+'Tháng 2'!T84+'Tháng 3'!T84+'Tháng 4'!T84+'Tháng 5'!T84+'tháng 6'!T84</f>
        <v>70000</v>
      </c>
      <c r="U84" s="4">
        <f>'Tháng 1'!U84+'Tháng 2'!U84+'Tháng 3'!U84+'Tháng 4'!U84+'Tháng 5'!U84+'tháng 6'!U84</f>
        <v>0</v>
      </c>
      <c r="V84" s="4">
        <f>'Tháng 1'!V84+'Tháng 2'!V84+'Tháng 3'!V84+'Tháng 4'!V84+'Tháng 5'!V84+'tháng 6'!V84</f>
        <v>0</v>
      </c>
      <c r="W84" s="4">
        <f>'Tháng 1'!W84+'Tháng 2'!W84+'Tháng 3'!W84+'Tháng 4'!W84+'Tháng 5'!W84+'tháng 6'!W84</f>
        <v>0</v>
      </c>
      <c r="X84" s="4">
        <f>'Tháng 1'!X84+'Tháng 2'!X84+'Tháng 3'!X84+'Tháng 4'!X84+'Tháng 5'!X84+'tháng 6'!X84</f>
        <v>65000</v>
      </c>
      <c r="Y84" s="4">
        <f>'Tháng 1'!Y84+'Tháng 2'!Y84+'Tháng 3'!Y84+'Tháng 4'!Y84+'Tháng 5'!Y84+'tháng 6'!Y84</f>
        <v>0</v>
      </c>
      <c r="Z84" s="4">
        <f>'Tháng 1'!Z84+'Tháng 2'!Z84+'Tháng 3'!Z84+'Tháng 4'!Z84+'Tháng 5'!Z84+'tháng 6'!Z84</f>
        <v>0</v>
      </c>
      <c r="AA84" s="4">
        <f>'Tháng 1'!AA84+'Tháng 2'!AA84+'Tháng 3'!AA84+'Tháng 4'!AA84+'Tháng 5'!AA84+'tháng 6'!AA84</f>
        <v>0</v>
      </c>
      <c r="AB84" s="4">
        <f>'Tháng 1'!AB84+'Tháng 2'!AB84+'Tháng 3'!AB84+'Tháng 4'!AB84+'Tháng 5'!AB84+'tháng 6'!AB84</f>
        <v>0</v>
      </c>
      <c r="AC84" s="4">
        <f>'Tháng 1'!AC84+'Tháng 2'!AC84+'Tháng 3'!AC84+'Tháng 4'!AC84+'Tháng 5'!AC84+'tháng 6'!AC84</f>
        <v>0</v>
      </c>
      <c r="AD84" s="4">
        <f>'Tháng 1'!AD84+'Tháng 2'!AD84+'Tháng 3'!AD84+'Tháng 4'!AD84+'Tháng 5'!AD84+'tháng 6'!AD84</f>
        <v>70000</v>
      </c>
      <c r="AE84" s="4">
        <f>'Tháng 1'!AE84+'Tháng 2'!AE84+'Tháng 3'!AE84+'Tháng 4'!AE84+'Tháng 5'!AE84+'tháng 6'!AE84</f>
        <v>0</v>
      </c>
      <c r="AF84" s="4">
        <f>'Tháng 1'!AF84+'Tháng 2'!AF84+'Tháng 3'!AF84+'Tháng 4'!AF84+'Tháng 5'!AF84+'tháng 6'!AF84</f>
        <v>0</v>
      </c>
      <c r="AG84" s="4">
        <f>'Tháng 1'!AG84+'Tháng 2'!AG84+'Tháng 3'!AG84+'Tháng 4'!AG84+'Tháng 5'!AG84+'tháng 6'!AG84</f>
        <v>0</v>
      </c>
      <c r="AH84" s="4">
        <f>'Tháng 1'!AH84+'Tháng 2'!AH84+'Tháng 3'!AH84+'Tháng 4'!AH84+'Tháng 5'!AH84+'tháng 6'!AH84</f>
        <v>0</v>
      </c>
      <c r="AI84" s="4">
        <f t="shared" si="1"/>
        <v>290000</v>
      </c>
    </row>
    <row r="85" spans="1:35" x14ac:dyDescent="0.25">
      <c r="A85" s="6">
        <f t="shared" si="0"/>
        <v>38000</v>
      </c>
      <c r="B85" s="3"/>
      <c r="C85" s="3" t="s">
        <v>104</v>
      </c>
      <c r="D85" s="4">
        <f>'Tháng 1'!D85+'Tháng 2'!D85+'Tháng 3'!D85+'Tháng 4'!D85+'Tháng 5'!D85+'tháng 6'!D85</f>
        <v>0</v>
      </c>
      <c r="E85" s="4">
        <f>'Tháng 1'!E85+'Tháng 2'!E85+'Tháng 3'!E85+'Tháng 4'!E85+'Tháng 5'!E85+'tháng 6'!E85</f>
        <v>0</v>
      </c>
      <c r="F85" s="4">
        <f>'Tháng 1'!F85+'Tháng 2'!F85+'Tháng 3'!F85+'Tháng 4'!F85+'Tháng 5'!F85+'tháng 6'!F85</f>
        <v>38000</v>
      </c>
      <c r="G85" s="4">
        <f>'Tháng 1'!G85+'Tháng 2'!G85+'Tháng 3'!G85+'Tháng 4'!G85+'Tháng 5'!G85+'tháng 6'!G85</f>
        <v>0</v>
      </c>
      <c r="H85" s="4">
        <f>'Tháng 1'!H85+'Tháng 2'!H85+'Tháng 3'!H85+'Tháng 4'!H85+'Tháng 5'!H85+'tháng 6'!H85</f>
        <v>0</v>
      </c>
      <c r="I85" s="4">
        <f>'Tháng 1'!I85+'Tháng 2'!I85+'Tháng 3'!I85+'Tháng 4'!I85+'Tháng 5'!I85+'tháng 6'!I85</f>
        <v>0</v>
      </c>
      <c r="J85" s="4">
        <f>'Tháng 1'!J85+'Tháng 2'!J85+'Tháng 3'!J85+'Tháng 4'!J85+'Tháng 5'!J85+'tháng 6'!J85</f>
        <v>0</v>
      </c>
      <c r="K85" s="4">
        <f>'Tháng 1'!K85+'Tháng 2'!K85+'Tháng 3'!K85+'Tháng 4'!K85+'Tháng 5'!K85+'tháng 6'!K85</f>
        <v>0</v>
      </c>
      <c r="L85" s="4">
        <f>'Tháng 1'!L85+'Tháng 2'!L85+'Tháng 3'!L85+'Tháng 4'!L85+'Tháng 5'!L85+'tháng 6'!L85</f>
        <v>0</v>
      </c>
      <c r="M85" s="4">
        <f>'Tháng 1'!M85+'Tháng 2'!M85+'Tháng 3'!M85+'Tháng 4'!M85+'Tháng 5'!M85+'tháng 6'!M85</f>
        <v>0</v>
      </c>
      <c r="N85" s="4">
        <f>'Tháng 1'!N85+'Tháng 2'!N85+'Tháng 3'!N85+'Tháng 4'!N85+'Tháng 5'!N85+'tháng 6'!N85</f>
        <v>0</v>
      </c>
      <c r="O85" s="4">
        <f>'Tháng 1'!O85+'Tháng 2'!O85+'Tháng 3'!O85+'Tháng 4'!O85+'Tháng 5'!O85+'tháng 6'!O85</f>
        <v>0</v>
      </c>
      <c r="P85" s="4">
        <f>'Tháng 1'!P85+'Tháng 2'!P85+'Tháng 3'!P85+'Tháng 4'!P85+'Tháng 5'!P85+'tháng 6'!P85</f>
        <v>0</v>
      </c>
      <c r="Q85" s="4">
        <f>'Tháng 1'!Q85+'Tháng 2'!Q85+'Tháng 3'!Q85+'Tháng 4'!Q85+'Tháng 5'!Q85+'tháng 6'!Q85</f>
        <v>0</v>
      </c>
      <c r="R85" s="4">
        <f>'Tháng 1'!S85+'Tháng 2'!R85+'Tháng 3'!R85+'Tháng 4'!R85+'Tháng 5'!R85+'tháng 6'!R85</f>
        <v>0</v>
      </c>
      <c r="S85" s="4">
        <f>'Tháng 1'!S85+'Tháng 2'!S85+'Tháng 3'!S85+'Tháng 4'!S85+'Tháng 5'!S85+'tháng 6'!S85</f>
        <v>0</v>
      </c>
      <c r="T85" s="4">
        <f>'Tháng 1'!U85+'Tháng 2'!T85+'Tháng 3'!T85+'Tháng 4'!T85+'Tháng 5'!T85+'tháng 6'!T85</f>
        <v>0</v>
      </c>
      <c r="U85" s="4">
        <f>'Tháng 1'!U85+'Tháng 2'!U85+'Tháng 3'!U85+'Tháng 4'!U85+'Tháng 5'!U85+'tháng 6'!U85</f>
        <v>0</v>
      </c>
      <c r="V85" s="4">
        <f>'Tháng 1'!V85+'Tháng 2'!V85+'Tháng 3'!V85+'Tháng 4'!V85+'Tháng 5'!V85+'tháng 6'!V85</f>
        <v>0</v>
      </c>
      <c r="W85" s="4">
        <f>'Tháng 1'!W85+'Tháng 2'!W85+'Tháng 3'!W85+'Tháng 4'!W85+'Tháng 5'!W85+'tháng 6'!W85</f>
        <v>0</v>
      </c>
      <c r="X85" s="4">
        <f>'Tháng 1'!X85+'Tháng 2'!X85+'Tháng 3'!X85+'Tháng 4'!X85+'Tháng 5'!X85+'tháng 6'!X85</f>
        <v>0</v>
      </c>
      <c r="Y85" s="4">
        <f>'Tháng 1'!Y85+'Tháng 2'!Y85+'Tháng 3'!Y85+'Tháng 4'!Y85+'Tháng 5'!Y85+'tháng 6'!Y85</f>
        <v>0</v>
      </c>
      <c r="Z85" s="4">
        <f>'Tháng 1'!Z85+'Tháng 2'!Z85+'Tháng 3'!Z85+'Tháng 4'!Z85+'Tháng 5'!Z85+'tháng 6'!Z85</f>
        <v>0</v>
      </c>
      <c r="AA85" s="4">
        <f>'Tháng 1'!AA85+'Tháng 2'!AA85+'Tháng 3'!AA85+'Tháng 4'!AA85+'Tháng 5'!AA85+'tháng 6'!AA85</f>
        <v>0</v>
      </c>
      <c r="AB85" s="4">
        <f>'Tháng 1'!AB85+'Tháng 2'!AB85+'Tháng 3'!AB85+'Tháng 4'!AB85+'Tháng 5'!AB85+'tháng 6'!AB85</f>
        <v>0</v>
      </c>
      <c r="AC85" s="4">
        <f>'Tháng 1'!AC85+'Tháng 2'!AC85+'Tháng 3'!AC85+'Tháng 4'!AC85+'Tháng 5'!AC85+'tháng 6'!AC85</f>
        <v>0</v>
      </c>
      <c r="AD85" s="4">
        <f>'Tháng 1'!AD85+'Tháng 2'!AD85+'Tháng 3'!AD85+'Tháng 4'!AD85+'Tháng 5'!AD85+'tháng 6'!AD85</f>
        <v>0</v>
      </c>
      <c r="AE85" s="4">
        <f>'Tháng 1'!AE85+'Tháng 2'!AE85+'Tháng 3'!AE85+'Tháng 4'!AE85+'Tháng 5'!AE85+'tháng 6'!AE85</f>
        <v>0</v>
      </c>
      <c r="AF85" s="4">
        <f>'Tháng 1'!AF85+'Tháng 2'!AF85+'Tháng 3'!AF85+'Tháng 4'!AF85+'Tháng 5'!AF85+'tháng 6'!AF85</f>
        <v>0</v>
      </c>
      <c r="AG85" s="4">
        <f>'Tháng 1'!AG85+'Tháng 2'!AG85+'Tháng 3'!AG85+'Tháng 4'!AG85+'Tháng 5'!AG85+'tháng 6'!AG85</f>
        <v>0</v>
      </c>
      <c r="AH85" s="4">
        <f>'Tháng 1'!AH85+'Tháng 2'!AH85+'Tháng 3'!AH85+'Tháng 4'!AH85+'Tháng 5'!AH85+'tháng 6'!AH85</f>
        <v>0</v>
      </c>
      <c r="AI85" s="4">
        <f t="shared" si="1"/>
        <v>38000</v>
      </c>
    </row>
    <row r="86" spans="1:35" x14ac:dyDescent="0.25">
      <c r="A86" s="6">
        <f t="shared" si="0"/>
        <v>75000</v>
      </c>
      <c r="B86" s="3"/>
      <c r="C86" s="3" t="s">
        <v>122</v>
      </c>
      <c r="D86" s="4">
        <f>'Tháng 1'!D86+'Tháng 2'!D86+'Tháng 3'!D86+'Tháng 4'!D86+'Tháng 5'!D86+'tháng 6'!D86</f>
        <v>0</v>
      </c>
      <c r="E86" s="4">
        <f>'Tháng 1'!E86+'Tháng 2'!E86+'Tháng 3'!E86+'Tháng 4'!E86+'Tháng 5'!E86+'tháng 6'!E86</f>
        <v>0</v>
      </c>
      <c r="F86" s="4">
        <f>'Tháng 1'!F86+'Tháng 2'!F86+'Tháng 3'!F86+'Tháng 4'!F86+'Tháng 5'!F86+'tháng 6'!F86</f>
        <v>0</v>
      </c>
      <c r="G86" s="4">
        <f>'Tháng 1'!G86+'Tháng 2'!G86+'Tháng 3'!G86+'Tháng 4'!G86+'Tháng 5'!G86+'tháng 6'!G86</f>
        <v>3000</v>
      </c>
      <c r="H86" s="4">
        <f>'Tháng 1'!H86+'Tháng 2'!H86+'Tháng 3'!H86+'Tháng 4'!H86+'Tháng 5'!H86+'tháng 6'!H86</f>
        <v>2000</v>
      </c>
      <c r="I86" s="4">
        <f>'Tháng 1'!I86+'Tháng 2'!I86+'Tháng 3'!I86+'Tháng 4'!I86+'Tháng 5'!I86+'tháng 6'!I86</f>
        <v>0</v>
      </c>
      <c r="J86" s="4">
        <f>'Tháng 1'!J86+'Tháng 2'!J86+'Tháng 3'!J86+'Tháng 4'!J86+'Tháng 5'!J86+'tháng 6'!J86</f>
        <v>0</v>
      </c>
      <c r="K86" s="4">
        <f>'Tháng 1'!K86+'Tháng 2'!K86+'Tháng 3'!K86+'Tháng 4'!K86+'Tháng 5'!K86+'tháng 6'!K86</f>
        <v>0</v>
      </c>
      <c r="L86" s="4">
        <f>'Tháng 1'!L86+'Tháng 2'!L86+'Tháng 3'!L86+'Tháng 4'!L86+'Tháng 5'!L86+'tháng 6'!L86</f>
        <v>0</v>
      </c>
      <c r="M86" s="4">
        <f>'Tháng 1'!M86+'Tháng 2'!M86+'Tháng 3'!M86+'Tháng 4'!M86+'Tháng 5'!M86+'tháng 6'!M86</f>
        <v>0</v>
      </c>
      <c r="N86" s="4">
        <f>'Tháng 1'!N86+'Tháng 2'!N86+'Tháng 3'!N86+'Tháng 4'!N86+'Tháng 5'!N86+'tháng 6'!N86</f>
        <v>0</v>
      </c>
      <c r="O86" s="4">
        <f>'Tháng 1'!O86+'Tháng 2'!O86+'Tháng 3'!O86+'Tháng 4'!O86+'Tháng 5'!O86+'tháng 6'!O86</f>
        <v>0</v>
      </c>
      <c r="P86" s="4">
        <f>'Tháng 1'!P86+'Tháng 2'!P86+'Tháng 3'!P86+'Tháng 4'!P86+'Tháng 5'!P86+'tháng 6'!P86</f>
        <v>0</v>
      </c>
      <c r="Q86" s="4">
        <f>'Tháng 1'!Q86+'Tháng 2'!Q86+'Tháng 3'!Q86+'Tháng 4'!Q86+'Tháng 5'!Q86+'tháng 6'!Q86</f>
        <v>3000</v>
      </c>
      <c r="R86" s="4">
        <f>'Tháng 1'!S86+'Tháng 2'!R86+'Tháng 3'!R86+'Tháng 4'!R86+'Tháng 5'!R86+'tháng 6'!R86</f>
        <v>3000</v>
      </c>
      <c r="S86" s="4">
        <f>'Tháng 1'!S86+'Tháng 2'!S86+'Tháng 3'!S86+'Tháng 4'!S86+'Tháng 5'!S86+'tháng 6'!S86</f>
        <v>0</v>
      </c>
      <c r="T86" s="4">
        <f>'Tháng 1'!U86+'Tháng 2'!T86+'Tháng 3'!T86+'Tháng 4'!T86+'Tháng 5'!T86+'tháng 6'!T86</f>
        <v>0</v>
      </c>
      <c r="U86" s="4">
        <f>'Tháng 1'!U86+'Tháng 2'!U86+'Tháng 3'!U86+'Tháng 4'!U86+'Tháng 5'!U86+'tháng 6'!U86</f>
        <v>0</v>
      </c>
      <c r="V86" s="4">
        <f>'Tháng 1'!V86+'Tháng 2'!V86+'Tháng 3'!V86+'Tháng 4'!V86+'Tháng 5'!V86+'tháng 6'!V86</f>
        <v>0</v>
      </c>
      <c r="W86" s="4">
        <f>'Tháng 1'!W86+'Tháng 2'!W86+'Tháng 3'!W86+'Tháng 4'!W86+'Tháng 5'!W86+'tháng 6'!W86</f>
        <v>0</v>
      </c>
      <c r="X86" s="4">
        <f>'Tháng 1'!X86+'Tháng 2'!X86+'Tháng 3'!X86+'Tháng 4'!X86+'Tháng 5'!X86+'tháng 6'!X86</f>
        <v>64000</v>
      </c>
      <c r="Y86" s="4">
        <f>'Tháng 1'!Y86+'Tháng 2'!Y86+'Tháng 3'!Y86+'Tháng 4'!Y86+'Tháng 5'!Y86+'tháng 6'!Y86</f>
        <v>0</v>
      </c>
      <c r="Z86" s="4">
        <f>'Tháng 1'!Z86+'Tháng 2'!Z86+'Tháng 3'!Z86+'Tháng 4'!Z86+'Tháng 5'!Z86+'tháng 6'!Z86</f>
        <v>0</v>
      </c>
      <c r="AA86" s="4">
        <f>'Tháng 1'!AA86+'Tháng 2'!AA86+'Tháng 3'!AA86+'Tháng 4'!AA86+'Tháng 5'!AA86+'tháng 6'!AA86</f>
        <v>0</v>
      </c>
      <c r="AB86" s="4">
        <f>'Tháng 1'!AB86+'Tháng 2'!AB86+'Tháng 3'!AB86+'Tháng 4'!AB86+'Tháng 5'!AB86+'tháng 6'!AB86</f>
        <v>0</v>
      </c>
      <c r="AC86" s="4">
        <f>'Tháng 1'!AC86+'Tháng 2'!AC86+'Tháng 3'!AC86+'Tháng 4'!AC86+'Tháng 5'!AC86+'tháng 6'!AC86</f>
        <v>0</v>
      </c>
      <c r="AD86" s="4">
        <f>'Tháng 1'!AD86+'Tháng 2'!AD86+'Tháng 3'!AD86+'Tháng 4'!AD86+'Tháng 5'!AD86+'tháng 6'!AD86</f>
        <v>0</v>
      </c>
      <c r="AE86" s="4">
        <f>'Tháng 1'!AE86+'Tháng 2'!AE86+'Tháng 3'!AE86+'Tháng 4'!AE86+'Tháng 5'!AE86+'tháng 6'!AE86</f>
        <v>0</v>
      </c>
      <c r="AF86" s="4">
        <f>'Tháng 1'!AF86+'Tháng 2'!AF86+'Tháng 3'!AF86+'Tháng 4'!AF86+'Tháng 5'!AF86+'tháng 6'!AF86</f>
        <v>0</v>
      </c>
      <c r="AG86" s="4">
        <f>'Tháng 1'!AG86+'Tháng 2'!AG86+'Tháng 3'!AG86+'Tháng 4'!AG86+'Tháng 5'!AG86+'tháng 6'!AG86</f>
        <v>0</v>
      </c>
      <c r="AH86" s="4">
        <f>'Tháng 1'!AH86+'Tháng 2'!AH86+'Tháng 3'!AH86+'Tháng 4'!AH86+'Tháng 5'!AH86+'tháng 6'!AH86</f>
        <v>0</v>
      </c>
      <c r="AI86" s="4">
        <f t="shared" si="1"/>
        <v>75000</v>
      </c>
    </row>
    <row r="87" spans="1:35" x14ac:dyDescent="0.25">
      <c r="A87" s="6">
        <f t="shared" si="0"/>
        <v>3000000</v>
      </c>
      <c r="B87" s="3"/>
      <c r="C87" s="3" t="s">
        <v>125</v>
      </c>
      <c r="D87" s="4">
        <f>'Tháng 1'!D87+'Tháng 2'!D87+'Tháng 3'!D87+'Tháng 4'!D87+'Tháng 5'!D87+'tháng 6'!D87</f>
        <v>0</v>
      </c>
      <c r="E87" s="4">
        <f>'Tháng 1'!E87+'Tháng 2'!E87+'Tháng 3'!E87+'Tháng 4'!E87+'Tháng 5'!E87+'tháng 6'!E87</f>
        <v>0</v>
      </c>
      <c r="F87" s="4">
        <f>'Tháng 1'!F87+'Tháng 2'!F87+'Tháng 3'!F87+'Tháng 4'!F87+'Tháng 5'!F87+'tháng 6'!F87</f>
        <v>0</v>
      </c>
      <c r="G87" s="4">
        <f>'Tháng 1'!G87+'Tháng 2'!G87+'Tháng 3'!G87+'Tháng 4'!G87+'Tháng 5'!G87+'tháng 6'!G87</f>
        <v>0</v>
      </c>
      <c r="H87" s="4">
        <f>'Tháng 1'!H87+'Tháng 2'!H87+'Tháng 3'!H87+'Tháng 4'!H87+'Tháng 5'!H87+'tháng 6'!H87</f>
        <v>0</v>
      </c>
      <c r="I87" s="4">
        <f>'Tháng 1'!I87+'Tháng 2'!I87+'Tháng 3'!I87+'Tháng 4'!I87+'Tháng 5'!I87+'tháng 6'!I87</f>
        <v>0</v>
      </c>
      <c r="J87" s="4">
        <f>'Tháng 1'!J87+'Tháng 2'!J87+'Tháng 3'!J87+'Tháng 4'!J87+'Tháng 5'!J87+'tháng 6'!J87</f>
        <v>0</v>
      </c>
      <c r="K87" s="4">
        <f>'Tháng 1'!K87+'Tháng 2'!K87+'Tháng 3'!K87+'Tháng 4'!K87+'Tháng 5'!K87+'tháng 6'!K87</f>
        <v>0</v>
      </c>
      <c r="L87" s="4">
        <f>'Tháng 1'!L87+'Tháng 2'!L87+'Tháng 3'!L87+'Tháng 4'!L87+'Tháng 5'!L87+'tháng 6'!L87</f>
        <v>0</v>
      </c>
      <c r="M87" s="4">
        <f>'Tháng 1'!M87+'Tháng 2'!M87+'Tháng 3'!M87+'Tháng 4'!M87+'Tháng 5'!M87+'tháng 6'!M87</f>
        <v>0</v>
      </c>
      <c r="N87" s="4">
        <f>'Tháng 1'!N87+'Tháng 2'!N87+'Tháng 3'!N87+'Tháng 4'!N87+'Tháng 5'!N87+'tháng 6'!N87</f>
        <v>0</v>
      </c>
      <c r="O87" s="4">
        <f>'Tháng 1'!O87+'Tháng 2'!O87+'Tháng 3'!O87+'Tháng 4'!O87+'Tháng 5'!O87+'tháng 6'!O87</f>
        <v>0</v>
      </c>
      <c r="P87" s="4">
        <f>'Tháng 1'!P87+'Tháng 2'!P87+'Tháng 3'!P87+'Tháng 4'!P87+'Tháng 5'!P87+'tháng 6'!P87</f>
        <v>0</v>
      </c>
      <c r="Q87" s="4">
        <f>'Tháng 1'!Q87+'Tháng 2'!Q87+'Tháng 3'!Q87+'Tháng 4'!Q87+'Tháng 5'!Q87+'tháng 6'!Q87</f>
        <v>3000000</v>
      </c>
      <c r="R87" s="4">
        <f>'Tháng 1'!S87+'Tháng 2'!R87+'Tháng 3'!R87+'Tháng 4'!R87+'Tháng 5'!R87+'tháng 6'!R87</f>
        <v>0</v>
      </c>
      <c r="S87" s="4">
        <f>'Tháng 1'!S87+'Tháng 2'!S87+'Tháng 3'!S87+'Tháng 4'!S87+'Tháng 5'!S87+'tháng 6'!S87</f>
        <v>0</v>
      </c>
      <c r="T87" s="4">
        <f>'Tháng 1'!U87+'Tháng 2'!T87+'Tháng 3'!T87+'Tháng 4'!T87+'Tháng 5'!T87+'tháng 6'!T87</f>
        <v>0</v>
      </c>
      <c r="U87" s="4">
        <f>'Tháng 1'!U87+'Tháng 2'!U87+'Tháng 3'!U87+'Tháng 4'!U87+'Tháng 5'!U87+'tháng 6'!U87</f>
        <v>0</v>
      </c>
      <c r="V87" s="4">
        <f>'Tháng 1'!V87+'Tháng 2'!V87+'Tháng 3'!V87+'Tháng 4'!V87+'Tháng 5'!V87+'tháng 6'!V87</f>
        <v>0</v>
      </c>
      <c r="W87" s="4">
        <f>'Tháng 1'!W87+'Tháng 2'!W87+'Tháng 3'!W87+'Tháng 4'!W87+'Tháng 5'!W87+'tháng 6'!W87</f>
        <v>0</v>
      </c>
      <c r="X87" s="4">
        <f>'Tháng 1'!X87+'Tháng 2'!X87+'Tháng 3'!X87+'Tháng 4'!X87+'Tháng 5'!X87+'tháng 6'!X87</f>
        <v>0</v>
      </c>
      <c r="Y87" s="4">
        <f>'Tháng 1'!Y87+'Tháng 2'!Y87+'Tháng 3'!Y87+'Tháng 4'!Y87+'Tháng 5'!Y87+'tháng 6'!Y87</f>
        <v>0</v>
      </c>
      <c r="Z87" s="4">
        <f>'Tháng 1'!Z87+'Tháng 2'!Z87+'Tháng 3'!Z87+'Tháng 4'!Z87+'Tháng 5'!Z87+'tháng 6'!Z87</f>
        <v>0</v>
      </c>
      <c r="AA87" s="4">
        <f>'Tháng 1'!AA87+'Tháng 2'!AA87+'Tháng 3'!AA87+'Tháng 4'!AA87+'Tháng 5'!AA87+'tháng 6'!AA87</f>
        <v>0</v>
      </c>
      <c r="AB87" s="4">
        <f>'Tháng 1'!AB87+'Tháng 2'!AB87+'Tháng 3'!AB87+'Tháng 4'!AB87+'Tháng 5'!AB87+'tháng 6'!AB87</f>
        <v>0</v>
      </c>
      <c r="AC87" s="4">
        <f>'Tháng 1'!AC87+'Tháng 2'!AC87+'Tháng 3'!AC87+'Tháng 4'!AC87+'Tháng 5'!AC87+'tháng 6'!AC87</f>
        <v>0</v>
      </c>
      <c r="AD87" s="4">
        <f>'Tháng 1'!AD87+'Tháng 2'!AD87+'Tháng 3'!AD87+'Tháng 4'!AD87+'Tháng 5'!AD87+'tháng 6'!AD87</f>
        <v>0</v>
      </c>
      <c r="AE87" s="4">
        <f>'Tháng 1'!AE87+'Tháng 2'!AE87+'Tháng 3'!AE87+'Tháng 4'!AE87+'Tháng 5'!AE87+'tháng 6'!AE87</f>
        <v>0</v>
      </c>
      <c r="AF87" s="4">
        <f>'Tháng 1'!AF87+'Tháng 2'!AF87+'Tháng 3'!AF87+'Tháng 4'!AF87+'Tháng 5'!AF87+'tháng 6'!AF87</f>
        <v>0</v>
      </c>
      <c r="AG87" s="4">
        <f>'Tháng 1'!AG87+'Tháng 2'!AG87+'Tháng 3'!AG87+'Tháng 4'!AG87+'Tháng 5'!AG87+'tháng 6'!AG87</f>
        <v>0</v>
      </c>
      <c r="AH87" s="4">
        <f>'Tháng 1'!AH87+'Tháng 2'!AH87+'Tháng 3'!AH87+'Tháng 4'!AH87+'Tháng 5'!AH87+'tháng 6'!AH87</f>
        <v>0</v>
      </c>
      <c r="AI87" s="4">
        <f t="shared" si="1"/>
        <v>3000000</v>
      </c>
    </row>
    <row r="88" spans="1:35" x14ac:dyDescent="0.25">
      <c r="A88" s="6">
        <f t="shared" si="0"/>
        <v>0</v>
      </c>
      <c r="B88" s="3"/>
      <c r="C88" s="3" t="s">
        <v>126</v>
      </c>
      <c r="D88" s="4">
        <f>'Tháng 1'!D88+'Tháng 2'!D88+'Tháng 3'!D88+'Tháng 4'!D88+'Tháng 5'!D88+'tháng 6'!D88</f>
        <v>0</v>
      </c>
      <c r="E88" s="4">
        <f>'Tháng 1'!E88+'Tháng 2'!E88+'Tháng 3'!E88+'Tháng 4'!E88+'Tháng 5'!E88+'tháng 6'!E88</f>
        <v>0</v>
      </c>
      <c r="F88" s="4">
        <f>'Tháng 1'!F88+'Tháng 2'!F88+'Tháng 3'!F88+'Tháng 4'!F88+'Tháng 5'!F88+'tháng 6'!F88</f>
        <v>0</v>
      </c>
      <c r="G88" s="4">
        <f>'Tháng 1'!G88+'Tháng 2'!G88+'Tháng 3'!G88+'Tháng 4'!G88+'Tháng 5'!G88+'tháng 6'!G88</f>
        <v>0</v>
      </c>
      <c r="H88" s="4">
        <f>'Tháng 1'!H88+'Tháng 2'!H88+'Tháng 3'!H88+'Tháng 4'!H88+'Tháng 5'!H88+'tháng 6'!H88</f>
        <v>0</v>
      </c>
      <c r="I88" s="4">
        <f>'Tháng 1'!I88+'Tháng 2'!I88+'Tháng 3'!I88+'Tháng 4'!I88+'Tháng 5'!I88+'tháng 6'!I88</f>
        <v>0</v>
      </c>
      <c r="J88" s="4">
        <f>'Tháng 1'!J88+'Tháng 2'!J88+'Tháng 3'!J88+'Tháng 4'!J88+'Tháng 5'!J88+'tháng 6'!J88</f>
        <v>0</v>
      </c>
      <c r="K88" s="4">
        <f>'Tháng 1'!K88+'Tháng 2'!K88+'Tháng 3'!K88+'Tháng 4'!K88+'Tháng 5'!K88+'tháng 6'!K88</f>
        <v>0</v>
      </c>
      <c r="L88" s="4">
        <f>'Tháng 1'!L88+'Tháng 2'!L88+'Tháng 3'!L88+'Tháng 4'!L88+'Tháng 5'!L88+'tháng 6'!L88</f>
        <v>0</v>
      </c>
      <c r="M88" s="4">
        <f>'Tháng 1'!M88+'Tháng 2'!M88+'Tháng 3'!M88+'Tháng 4'!M88+'Tháng 5'!M88+'tháng 6'!M88</f>
        <v>0</v>
      </c>
      <c r="N88" s="4">
        <f>'Tháng 1'!N88+'Tháng 2'!N88+'Tháng 3'!N88+'Tháng 4'!N88+'Tháng 5'!N88+'tháng 6'!N88</f>
        <v>0</v>
      </c>
      <c r="O88" s="4">
        <f>'Tháng 1'!O88+'Tháng 2'!O88+'Tháng 3'!O88+'Tháng 4'!O88+'Tháng 5'!O88+'tháng 6'!O88</f>
        <v>0</v>
      </c>
      <c r="P88" s="4">
        <f>'Tháng 1'!P88+'Tháng 2'!P88+'Tháng 3'!P88+'Tháng 4'!P88+'Tháng 5'!P88+'tháng 6'!P88</f>
        <v>0</v>
      </c>
      <c r="Q88" s="4">
        <f>'Tháng 1'!Q88+'Tháng 2'!Q88+'Tháng 3'!Q88+'Tháng 4'!Q88+'Tháng 5'!Q88+'tháng 6'!Q88</f>
        <v>0</v>
      </c>
      <c r="R88" s="4">
        <f>'Tháng 1'!S88+'Tháng 2'!R88+'Tháng 3'!R88+'Tháng 4'!R88+'Tháng 5'!R88+'tháng 6'!R88</f>
        <v>0</v>
      </c>
      <c r="S88" s="4">
        <f>'Tháng 1'!S88+'Tháng 2'!S88+'Tháng 3'!S88+'Tháng 4'!S88+'Tháng 5'!S88+'tháng 6'!S88</f>
        <v>0</v>
      </c>
      <c r="T88" s="4">
        <f>'Tháng 1'!U88+'Tháng 2'!T88+'Tháng 3'!T88+'Tháng 4'!T88+'Tháng 5'!T88+'tháng 6'!T88</f>
        <v>0</v>
      </c>
      <c r="U88" s="4">
        <f>'Tháng 1'!U88+'Tháng 2'!U88+'Tháng 3'!U88+'Tháng 4'!U88+'Tháng 5'!U88+'tháng 6'!U88</f>
        <v>0</v>
      </c>
      <c r="V88" s="4">
        <f>'Tháng 1'!V88+'Tháng 2'!V88+'Tháng 3'!V88+'Tháng 4'!V88+'Tháng 5'!V88+'tháng 6'!V88</f>
        <v>0</v>
      </c>
      <c r="W88" s="4">
        <f>'Tháng 1'!W88+'Tháng 2'!W88+'Tháng 3'!W88+'Tháng 4'!W88+'Tháng 5'!W88+'tháng 6'!W88</f>
        <v>0</v>
      </c>
      <c r="X88" s="4">
        <f>'Tháng 1'!X88+'Tháng 2'!X88+'Tháng 3'!X88+'Tháng 4'!X88+'Tháng 5'!X88+'tháng 6'!X88</f>
        <v>0</v>
      </c>
      <c r="Y88" s="4">
        <f>'Tháng 1'!Y88+'Tháng 2'!Y88+'Tháng 3'!Y88+'Tháng 4'!Y88+'Tháng 5'!Y88+'tháng 6'!Y88</f>
        <v>0</v>
      </c>
      <c r="Z88" s="4">
        <f>'Tháng 1'!Z88+'Tháng 2'!Z88+'Tháng 3'!Z88+'Tháng 4'!Z88+'Tháng 5'!Z88+'tháng 6'!Z88</f>
        <v>0</v>
      </c>
      <c r="AA88" s="4">
        <f>'Tháng 1'!AA88+'Tháng 2'!AA88+'Tháng 3'!AA88+'Tháng 4'!AA88+'Tháng 5'!AA88+'tháng 6'!AA88</f>
        <v>0</v>
      </c>
      <c r="AB88" s="4">
        <f>'Tháng 1'!AB88+'Tháng 2'!AB88+'Tháng 3'!AB88+'Tháng 4'!AB88+'Tháng 5'!AB88+'tháng 6'!AB88</f>
        <v>0</v>
      </c>
      <c r="AC88" s="4">
        <f>'Tháng 1'!AC88+'Tháng 2'!AC88+'Tháng 3'!AC88+'Tháng 4'!AC88+'Tháng 5'!AC88+'tháng 6'!AC88</f>
        <v>0</v>
      </c>
      <c r="AD88" s="4">
        <f>'Tháng 1'!AD88+'Tháng 2'!AD88+'Tháng 3'!AD88+'Tháng 4'!AD88+'Tháng 5'!AD88+'tháng 6'!AD88</f>
        <v>0</v>
      </c>
      <c r="AE88" s="4">
        <f>'Tháng 1'!AE88+'Tháng 2'!AE88+'Tháng 3'!AE88+'Tháng 4'!AE88+'Tháng 5'!AE88+'tháng 6'!AE88</f>
        <v>0</v>
      </c>
      <c r="AF88" s="4">
        <f>'Tháng 1'!AF88+'Tháng 2'!AF88+'Tháng 3'!AF88+'Tháng 4'!AF88+'Tháng 5'!AF88+'tháng 6'!AF88</f>
        <v>0</v>
      </c>
      <c r="AG88" s="4">
        <f>'Tháng 1'!AG88+'Tháng 2'!AG88+'Tháng 3'!AG88+'Tháng 4'!AG88+'Tháng 5'!AG88+'tháng 6'!AG88</f>
        <v>0</v>
      </c>
      <c r="AH88" s="4">
        <f>'Tháng 1'!AH88+'Tháng 2'!AH88+'Tháng 3'!AH88+'Tháng 4'!AH88+'Tháng 5'!AH88+'tháng 6'!AH88</f>
        <v>0</v>
      </c>
      <c r="AI88" s="4">
        <f t="shared" si="1"/>
        <v>0</v>
      </c>
    </row>
    <row r="89" spans="1:35" x14ac:dyDescent="0.25">
      <c r="A89" s="6">
        <f t="shared" si="0"/>
        <v>278000</v>
      </c>
      <c r="B89" s="3"/>
      <c r="C89" s="3" t="s">
        <v>127</v>
      </c>
      <c r="D89" s="4">
        <f>'Tháng 1'!D89+'Tháng 2'!D89+'Tháng 3'!D89+'Tháng 4'!D89+'Tháng 5'!D89+'tháng 6'!D89</f>
        <v>0</v>
      </c>
      <c r="E89" s="4">
        <f>'Tháng 1'!E89+'Tháng 2'!E89+'Tháng 3'!E89+'Tháng 4'!E89+'Tháng 5'!E89+'tháng 6'!E89</f>
        <v>0</v>
      </c>
      <c r="F89" s="4">
        <f>'Tháng 1'!F89+'Tháng 2'!F89+'Tháng 3'!F89+'Tháng 4'!F89+'Tháng 5'!F89+'tháng 6'!F89</f>
        <v>0</v>
      </c>
      <c r="G89" s="4">
        <f>'Tháng 1'!G89+'Tháng 2'!G89+'Tháng 3'!G89+'Tháng 4'!G89+'Tháng 5'!G89+'tháng 6'!G89</f>
        <v>0</v>
      </c>
      <c r="H89" s="4">
        <f>'Tháng 1'!H89+'Tháng 2'!H89+'Tháng 3'!H89+'Tháng 4'!H89+'Tháng 5'!H89+'tháng 6'!H89</f>
        <v>0</v>
      </c>
      <c r="I89" s="4">
        <f>'Tháng 1'!I89+'Tháng 2'!I89+'Tháng 3'!I89+'Tháng 4'!I89+'Tháng 5'!I89+'tháng 6'!I89</f>
        <v>0</v>
      </c>
      <c r="J89" s="4">
        <f>'Tháng 1'!J89+'Tháng 2'!J89+'Tháng 3'!J89+'Tháng 4'!J89+'Tháng 5'!J89+'tháng 6'!J89</f>
        <v>0</v>
      </c>
      <c r="K89" s="4">
        <f>'Tháng 1'!K89+'Tháng 2'!K89+'Tháng 3'!K89+'Tháng 4'!K89+'Tháng 5'!K89+'tháng 6'!K89</f>
        <v>0</v>
      </c>
      <c r="L89" s="4">
        <f>'Tháng 1'!L89+'Tháng 2'!L89+'Tháng 3'!L89+'Tháng 4'!L89+'Tháng 5'!L89+'tháng 6'!L89</f>
        <v>0</v>
      </c>
      <c r="M89" s="4">
        <f>'Tháng 1'!M89+'Tháng 2'!M89+'Tháng 3'!M89+'Tháng 4'!M89+'Tháng 5'!M89+'tháng 6'!M89</f>
        <v>0</v>
      </c>
      <c r="N89" s="4">
        <f>'Tháng 1'!N89+'Tháng 2'!N89+'Tháng 3'!N89+'Tháng 4'!N89+'Tháng 5'!N89+'tháng 6'!N89</f>
        <v>0</v>
      </c>
      <c r="O89" s="4">
        <f>'Tháng 1'!O89+'Tháng 2'!O89+'Tháng 3'!O89+'Tháng 4'!O89+'Tháng 5'!O89+'tháng 6'!O89</f>
        <v>0</v>
      </c>
      <c r="P89" s="4">
        <f>'Tháng 1'!P89+'Tháng 2'!P89+'Tháng 3'!P89+'Tháng 4'!P89+'Tháng 5'!P89+'tháng 6'!P89</f>
        <v>150000</v>
      </c>
      <c r="Q89" s="4">
        <f>'Tháng 1'!Q89+'Tháng 2'!Q89+'Tháng 3'!Q89+'Tháng 4'!Q89+'Tháng 5'!Q89+'tháng 6'!Q89</f>
        <v>0</v>
      </c>
      <c r="R89" s="4">
        <f>'Tháng 1'!S89+'Tháng 2'!R89+'Tháng 3'!R89+'Tháng 4'!R89+'Tháng 5'!R89+'tháng 6'!R89</f>
        <v>0</v>
      </c>
      <c r="S89" s="4">
        <f>'Tháng 1'!S89+'Tháng 2'!S89+'Tháng 3'!S89+'Tháng 4'!S89+'Tháng 5'!S89+'tháng 6'!S89</f>
        <v>16000</v>
      </c>
      <c r="T89" s="4">
        <f>'Tháng 1'!U89+'Tháng 2'!T89+'Tháng 3'!T89+'Tháng 4'!T89+'Tháng 5'!T89+'tháng 6'!T89</f>
        <v>10000</v>
      </c>
      <c r="U89" s="4">
        <f>'Tháng 1'!U89+'Tháng 2'!U89+'Tháng 3'!U89+'Tháng 4'!U89+'Tháng 5'!U89+'tháng 6'!U89</f>
        <v>0</v>
      </c>
      <c r="V89" s="4">
        <f>'Tháng 1'!V89+'Tháng 2'!V89+'Tháng 3'!V89+'Tháng 4'!V89+'Tháng 5'!V89+'tháng 6'!V89</f>
        <v>0</v>
      </c>
      <c r="W89" s="4">
        <f>'Tháng 1'!W89+'Tháng 2'!W89+'Tháng 3'!W89+'Tháng 4'!W89+'Tháng 5'!W89+'tháng 6'!W89</f>
        <v>0</v>
      </c>
      <c r="X89" s="4">
        <f>'Tháng 1'!X89+'Tháng 2'!X89+'Tháng 3'!X89+'Tháng 4'!X89+'Tháng 5'!X89+'tháng 6'!X89</f>
        <v>0</v>
      </c>
      <c r="Y89" s="4">
        <f>'Tháng 1'!Y89+'Tháng 2'!Y89+'Tháng 3'!Y89+'Tháng 4'!Y89+'Tháng 5'!Y89+'tháng 6'!Y89</f>
        <v>0</v>
      </c>
      <c r="Z89" s="4">
        <f>'Tháng 1'!Z89+'Tháng 2'!Z89+'Tháng 3'!Z89+'Tháng 4'!Z89+'Tháng 5'!Z89+'tháng 6'!Z89</f>
        <v>0</v>
      </c>
      <c r="AA89" s="4">
        <f>'Tháng 1'!AA89+'Tháng 2'!AA89+'Tháng 3'!AA89+'Tháng 4'!AA89+'Tháng 5'!AA89+'tháng 6'!AA89</f>
        <v>5000</v>
      </c>
      <c r="AB89" s="4">
        <f>'Tháng 1'!AB89+'Tháng 2'!AB89+'Tháng 3'!AB89+'Tháng 4'!AB89+'Tháng 5'!AB89+'tháng 6'!AB89</f>
        <v>0</v>
      </c>
      <c r="AC89" s="4">
        <f>'Tháng 1'!AC89+'Tháng 2'!AC89+'Tháng 3'!AC89+'Tháng 4'!AC89+'Tháng 5'!AC89+'tháng 6'!AC89</f>
        <v>37000</v>
      </c>
      <c r="AD89" s="4">
        <f>'Tháng 1'!AD89+'Tháng 2'!AD89+'Tháng 3'!AD89+'Tháng 4'!AD89+'Tháng 5'!AD89+'tháng 6'!AD89</f>
        <v>60000</v>
      </c>
      <c r="AE89" s="4">
        <f>'Tháng 1'!AE89+'Tháng 2'!AE89+'Tháng 3'!AE89+'Tháng 4'!AE89+'Tháng 5'!AE89+'tháng 6'!AE89</f>
        <v>0</v>
      </c>
      <c r="AF89" s="4">
        <f>'Tháng 1'!AF89+'Tháng 2'!AF89+'Tháng 3'!AF89+'Tháng 4'!AF89+'Tháng 5'!AF89+'tháng 6'!AF89</f>
        <v>0</v>
      </c>
      <c r="AG89" s="4">
        <f>'Tháng 1'!AG89+'Tháng 2'!AG89+'Tháng 3'!AG89+'Tháng 4'!AG89+'Tháng 5'!AG89+'tháng 6'!AG89</f>
        <v>0</v>
      </c>
      <c r="AH89" s="4">
        <f>'Tháng 1'!AH89+'Tháng 2'!AH89+'Tháng 3'!AH89+'Tháng 4'!AH89+'Tháng 5'!AH89+'tháng 6'!AH89</f>
        <v>0</v>
      </c>
      <c r="AI89" s="4">
        <f t="shared" si="1"/>
        <v>278000</v>
      </c>
    </row>
    <row r="90" spans="1:35" x14ac:dyDescent="0.25">
      <c r="A90" s="6">
        <f t="shared" si="0"/>
        <v>0</v>
      </c>
      <c r="B90" s="3"/>
      <c r="C90" s="3"/>
      <c r="D90" s="4">
        <f>'Tháng 1'!D90+'Tháng 2'!D90+'Tháng 3'!D90+'Tháng 4'!D90+'Tháng 5'!D90+'tháng 6'!D90</f>
        <v>0</v>
      </c>
      <c r="E90" s="4">
        <f>'Tháng 1'!E90+'Tháng 2'!E90+'Tháng 3'!E90+'Tháng 4'!E90+'Tháng 5'!E90+'tháng 6'!E90</f>
        <v>0</v>
      </c>
      <c r="F90" s="4">
        <f>'Tháng 1'!F90+'Tháng 2'!F90+'Tháng 3'!F90+'Tháng 4'!F90+'Tháng 5'!F90+'tháng 6'!F90</f>
        <v>0</v>
      </c>
      <c r="G90" s="4">
        <f>'Tháng 1'!G90+'Tháng 2'!G90+'Tháng 3'!G90+'Tháng 4'!G90+'Tháng 5'!G90+'tháng 6'!G90</f>
        <v>0</v>
      </c>
      <c r="H90" s="4">
        <f>'Tháng 1'!H90+'Tháng 2'!H90+'Tháng 3'!H90+'Tháng 4'!H90+'Tháng 5'!H90+'tháng 6'!H90</f>
        <v>0</v>
      </c>
      <c r="I90" s="4">
        <f>'Tháng 1'!I90+'Tháng 2'!I90+'Tháng 3'!I90+'Tháng 4'!I90+'Tháng 5'!I90+'tháng 6'!I90</f>
        <v>0</v>
      </c>
      <c r="J90" s="4">
        <f>'Tháng 1'!J90+'Tháng 2'!J90+'Tháng 3'!J90+'Tháng 4'!J90+'Tháng 5'!J90+'tháng 6'!J90</f>
        <v>0</v>
      </c>
      <c r="K90" s="4">
        <f>'Tháng 1'!K90+'Tháng 2'!K90+'Tháng 3'!K90+'Tháng 4'!K90+'Tháng 5'!K90+'tháng 6'!K90</f>
        <v>0</v>
      </c>
      <c r="L90" s="4">
        <f>'Tháng 1'!L90+'Tháng 2'!L90+'Tháng 3'!L90+'Tháng 4'!L90+'Tháng 5'!L90+'tháng 6'!L90</f>
        <v>0</v>
      </c>
      <c r="M90" s="4">
        <f>'Tháng 1'!M90+'Tháng 2'!M90+'Tháng 3'!M90+'Tháng 4'!M90+'Tháng 5'!M90+'tháng 6'!M90</f>
        <v>0</v>
      </c>
      <c r="N90" s="4">
        <f>'Tháng 1'!N90+'Tháng 2'!N90+'Tháng 3'!N90+'Tháng 4'!N90+'Tháng 5'!N90+'tháng 6'!N90</f>
        <v>0</v>
      </c>
      <c r="O90" s="4">
        <f>'Tháng 1'!O90+'Tháng 2'!O90+'Tháng 3'!O90+'Tháng 4'!O90+'Tháng 5'!O90+'tháng 6'!O90</f>
        <v>0</v>
      </c>
      <c r="P90" s="4">
        <f>'Tháng 1'!P90+'Tháng 2'!P90+'Tháng 3'!P90+'Tháng 4'!P90+'Tháng 5'!P90+'tháng 6'!P90</f>
        <v>0</v>
      </c>
      <c r="Q90" s="4">
        <f>'Tháng 1'!Q90+'Tháng 2'!Q90+'Tháng 3'!Q90+'Tháng 4'!Q90+'Tháng 5'!Q90+'tháng 6'!Q90</f>
        <v>0</v>
      </c>
      <c r="R90" s="4">
        <f>'Tháng 1'!S90+'Tháng 2'!R90+'Tháng 3'!R90+'Tháng 4'!R90+'Tháng 5'!R90+'tháng 6'!R90</f>
        <v>0</v>
      </c>
      <c r="S90" s="4">
        <f>'Tháng 1'!S90+'Tháng 2'!S90+'Tháng 3'!S90+'Tháng 4'!S90+'Tháng 5'!S90+'tháng 6'!S90</f>
        <v>0</v>
      </c>
      <c r="T90" s="4">
        <f>'Tháng 1'!U90+'Tháng 2'!T90+'Tháng 3'!T90+'Tháng 4'!T90+'Tháng 5'!T90+'tháng 6'!T90</f>
        <v>0</v>
      </c>
      <c r="U90" s="4">
        <f>'Tháng 1'!U90+'Tháng 2'!U90+'Tháng 3'!U90+'Tháng 4'!U90+'Tháng 5'!U90+'tháng 6'!U90</f>
        <v>0</v>
      </c>
      <c r="V90" s="4">
        <f>'Tháng 1'!V90+'Tháng 2'!V90+'Tháng 3'!V90+'Tháng 4'!V90+'Tháng 5'!V90+'tháng 6'!V90</f>
        <v>0</v>
      </c>
      <c r="W90" s="4">
        <f>'Tháng 1'!W90+'Tháng 2'!W90+'Tháng 3'!W90+'Tháng 4'!W90+'Tháng 5'!W90+'tháng 6'!W90</f>
        <v>0</v>
      </c>
      <c r="X90" s="4">
        <f>'Tháng 1'!X90+'Tháng 2'!X90+'Tháng 3'!X90+'Tháng 4'!X90+'Tháng 5'!X90+'tháng 6'!X90</f>
        <v>0</v>
      </c>
      <c r="Y90" s="4">
        <f>'Tháng 1'!Y90+'Tháng 2'!Y90+'Tháng 3'!Y90+'Tháng 4'!Y90+'Tháng 5'!Y90+'tháng 6'!Y90</f>
        <v>0</v>
      </c>
      <c r="Z90" s="4">
        <f>'Tháng 1'!Z90+'Tháng 2'!Z90+'Tháng 3'!Z90+'Tháng 4'!Z90+'Tháng 5'!Z90+'tháng 6'!Z90</f>
        <v>0</v>
      </c>
      <c r="AA90" s="4">
        <f>'Tháng 1'!AA90+'Tháng 2'!AA90+'Tháng 3'!AA90+'Tháng 4'!AA90+'Tháng 5'!AA90+'tháng 6'!AA90</f>
        <v>0</v>
      </c>
      <c r="AB90" s="4">
        <f>'Tháng 1'!AB90+'Tháng 2'!AB90+'Tháng 3'!AB90+'Tháng 4'!AB90+'Tháng 5'!AB90+'tháng 6'!AB90</f>
        <v>0</v>
      </c>
      <c r="AC90" s="4">
        <f>'Tháng 1'!AC90+'Tháng 2'!AC90+'Tháng 3'!AC90+'Tháng 4'!AC90+'Tháng 5'!AC90+'tháng 6'!AC90</f>
        <v>0</v>
      </c>
      <c r="AD90" s="4">
        <f>'Tháng 1'!AD90+'Tháng 2'!AD90+'Tháng 3'!AD90+'Tháng 4'!AD90+'Tháng 5'!AD90+'tháng 6'!AD90</f>
        <v>0</v>
      </c>
      <c r="AE90" s="4">
        <f>'Tháng 1'!AE90+'Tháng 2'!AE90+'Tháng 3'!AE90+'Tháng 4'!AE90+'Tháng 5'!AE90+'tháng 6'!AE90</f>
        <v>0</v>
      </c>
      <c r="AF90" s="4">
        <f>'Tháng 1'!AF90+'Tháng 2'!AF90+'Tháng 3'!AF90+'Tháng 4'!AF90+'Tháng 5'!AF90+'tháng 6'!AF90</f>
        <v>0</v>
      </c>
      <c r="AG90" s="4">
        <f>'Tháng 1'!AG90+'Tháng 2'!AG90+'Tháng 3'!AG90+'Tháng 4'!AG90+'Tháng 5'!AG90+'tháng 6'!AG90</f>
        <v>0</v>
      </c>
      <c r="AH90" s="4">
        <f>'Tháng 1'!AH90+'Tháng 2'!AH90+'Tháng 3'!AH90+'Tháng 4'!AH90+'Tháng 5'!AH90+'tháng 6'!AH90</f>
        <v>0</v>
      </c>
      <c r="AI90" s="4">
        <f t="shared" si="1"/>
        <v>0</v>
      </c>
    </row>
    <row r="91" spans="1:35" x14ac:dyDescent="0.25">
      <c r="A91" s="13">
        <f>SUM(A5:A90)</f>
        <v>71450403</v>
      </c>
      <c r="B91" s="15" t="s">
        <v>34</v>
      </c>
      <c r="C91" s="16"/>
      <c r="D91" s="5">
        <f t="shared" ref="D91:AH91" si="2">SUM(D5:D90)</f>
        <v>1875147</v>
      </c>
      <c r="E91" s="5">
        <f t="shared" si="2"/>
        <v>2843000</v>
      </c>
      <c r="F91" s="5">
        <f t="shared" si="2"/>
        <v>3504769</v>
      </c>
      <c r="G91" s="5">
        <f t="shared" si="2"/>
        <v>2766581</v>
      </c>
      <c r="H91" s="5">
        <f t="shared" si="2"/>
        <v>649000</v>
      </c>
      <c r="I91" s="5">
        <f t="shared" si="2"/>
        <v>1689000</v>
      </c>
      <c r="J91" s="5">
        <f t="shared" si="2"/>
        <v>1896206</v>
      </c>
      <c r="K91" s="5">
        <f t="shared" si="2"/>
        <v>4979629</v>
      </c>
      <c r="L91" s="5">
        <f t="shared" si="2"/>
        <v>3889818</v>
      </c>
      <c r="M91" s="5">
        <f t="shared" si="2"/>
        <v>2967000</v>
      </c>
      <c r="N91" s="5">
        <f t="shared" si="2"/>
        <v>1556000</v>
      </c>
      <c r="O91" s="5">
        <f t="shared" si="2"/>
        <v>5687443</v>
      </c>
      <c r="P91" s="5">
        <f t="shared" si="2"/>
        <v>1899000</v>
      </c>
      <c r="Q91" s="5">
        <f t="shared" si="2"/>
        <v>6125000</v>
      </c>
      <c r="R91" s="5">
        <f t="shared" si="2"/>
        <v>557000</v>
      </c>
      <c r="S91" s="5">
        <f t="shared" si="2"/>
        <v>1708000</v>
      </c>
      <c r="T91" s="5">
        <f t="shared" si="2"/>
        <v>1145000</v>
      </c>
      <c r="U91" s="5">
        <f t="shared" si="2"/>
        <v>1738000</v>
      </c>
      <c r="V91" s="5">
        <f t="shared" si="2"/>
        <v>1175149</v>
      </c>
      <c r="W91" s="5">
        <f t="shared" si="2"/>
        <v>1007000</v>
      </c>
      <c r="X91" s="5">
        <f t="shared" si="2"/>
        <v>2505240</v>
      </c>
      <c r="Y91" s="5">
        <f t="shared" si="2"/>
        <v>780000</v>
      </c>
      <c r="Z91" s="5">
        <f t="shared" si="2"/>
        <v>2414000</v>
      </c>
      <c r="AA91" s="5">
        <f t="shared" si="2"/>
        <v>2427943</v>
      </c>
      <c r="AB91" s="5">
        <f t="shared" si="2"/>
        <v>1951000</v>
      </c>
      <c r="AC91" s="5">
        <f t="shared" si="2"/>
        <v>740000</v>
      </c>
      <c r="AD91" s="5">
        <f t="shared" si="2"/>
        <v>1564000</v>
      </c>
      <c r="AE91" s="5">
        <f t="shared" si="2"/>
        <v>3028000</v>
      </c>
      <c r="AF91" s="5">
        <f t="shared" si="2"/>
        <v>490000</v>
      </c>
      <c r="AG91" s="5">
        <f t="shared" si="2"/>
        <v>3580000</v>
      </c>
      <c r="AH91" s="5">
        <f t="shared" si="2"/>
        <v>2882478</v>
      </c>
      <c r="AI91" s="5">
        <f t="shared" si="1"/>
        <v>72020403</v>
      </c>
    </row>
    <row r="94" spans="1:35" x14ac:dyDescent="0.25">
      <c r="A94" s="12" t="s">
        <v>114</v>
      </c>
      <c r="C94" s="11">
        <f>SUM(A5:A7)+SUM(A16:A48)+SUM(A53:A56)</f>
        <v>33077403</v>
      </c>
    </row>
    <row r="95" spans="1:35" x14ac:dyDescent="0.25">
      <c r="A95" s="12" t="s">
        <v>115</v>
      </c>
      <c r="C95" s="11">
        <f>SUM(A8:A12)</f>
        <v>2920000</v>
      </c>
    </row>
    <row r="96" spans="1:35" x14ac:dyDescent="0.25">
      <c r="A96" s="12" t="s">
        <v>66</v>
      </c>
      <c r="C96" s="11">
        <f>SUM(A13:A15)</f>
        <v>1992000</v>
      </c>
    </row>
    <row r="97" spans="1:3" x14ac:dyDescent="0.25">
      <c r="A97" s="12" t="s">
        <v>102</v>
      </c>
      <c r="C97" s="11">
        <f>A49</f>
        <v>1300000</v>
      </c>
    </row>
    <row r="98" spans="1:3" x14ac:dyDescent="0.25">
      <c r="A98" s="12" t="s">
        <v>103</v>
      </c>
      <c r="C98" s="11">
        <f>A50</f>
        <v>750000</v>
      </c>
    </row>
    <row r="99" spans="1:3" x14ac:dyDescent="0.25">
      <c r="A99" s="12" t="s">
        <v>76</v>
      </c>
      <c r="C99" s="11">
        <f>A51</f>
        <v>0</v>
      </c>
    </row>
    <row r="100" spans="1:3" x14ac:dyDescent="0.25">
      <c r="A100" s="12" t="s">
        <v>77</v>
      </c>
      <c r="C100" s="11">
        <f>A52</f>
        <v>0</v>
      </c>
    </row>
    <row r="101" spans="1:3" x14ac:dyDescent="0.25">
      <c r="A101" s="12" t="s">
        <v>116</v>
      </c>
      <c r="C101" s="11">
        <f>SUM(A57:A58)</f>
        <v>107000</v>
      </c>
    </row>
    <row r="102" spans="1:3" x14ac:dyDescent="0.25">
      <c r="A102" s="12" t="s">
        <v>97</v>
      </c>
      <c r="C102" s="11">
        <f>SUM(A59:A66)</f>
        <v>2935000</v>
      </c>
    </row>
    <row r="103" spans="1:3" x14ac:dyDescent="0.25">
      <c r="A103" s="12" t="s">
        <v>117</v>
      </c>
      <c r="C103" s="11">
        <f>SUM(A67:A68)</f>
        <v>6100000</v>
      </c>
    </row>
    <row r="104" spans="1:3" x14ac:dyDescent="0.25">
      <c r="A104" s="12" t="s">
        <v>118</v>
      </c>
      <c r="C104" s="11">
        <f>A72</f>
        <v>1500000</v>
      </c>
    </row>
    <row r="105" spans="1:3" x14ac:dyDescent="0.25">
      <c r="A105" s="12" t="s">
        <v>119</v>
      </c>
      <c r="C105" s="11">
        <f>SUM(A69:A70)</f>
        <v>3695000</v>
      </c>
    </row>
    <row r="106" spans="1:3" x14ac:dyDescent="0.25">
      <c r="A106" s="12" t="s">
        <v>120</v>
      </c>
      <c r="C106" s="11">
        <f>A71</f>
        <v>311000</v>
      </c>
    </row>
    <row r="107" spans="1:3" x14ac:dyDescent="0.25">
      <c r="A107" s="12" t="s">
        <v>121</v>
      </c>
      <c r="C107" s="11">
        <f>SUM(A73:A79)</f>
        <v>11242000</v>
      </c>
    </row>
    <row r="108" spans="1:3" x14ac:dyDescent="0.25">
      <c r="A108" s="12" t="s">
        <v>96</v>
      </c>
      <c r="C108" s="11">
        <f>A80</f>
        <v>650000</v>
      </c>
    </row>
    <row r="109" spans="1:3" x14ac:dyDescent="0.25">
      <c r="A109" s="12" t="s">
        <v>132</v>
      </c>
      <c r="C109" s="11">
        <f>SUM(A81:A83)</f>
        <v>1190000</v>
      </c>
    </row>
    <row r="110" spans="1:3" x14ac:dyDescent="0.25">
      <c r="A110" s="12" t="s">
        <v>100</v>
      </c>
      <c r="C110" s="11">
        <f>A84</f>
        <v>290000</v>
      </c>
    </row>
    <row r="111" spans="1:3" x14ac:dyDescent="0.25">
      <c r="A111" s="12" t="s">
        <v>104</v>
      </c>
      <c r="C111" s="11">
        <f>A85</f>
        <v>38000</v>
      </c>
    </row>
    <row r="112" spans="1:3" x14ac:dyDescent="0.25">
      <c r="A112" s="12" t="s">
        <v>134</v>
      </c>
      <c r="C112" s="11">
        <f>A86</f>
        <v>75000</v>
      </c>
    </row>
    <row r="113" spans="1:3" x14ac:dyDescent="0.25">
      <c r="A113" s="12" t="s">
        <v>133</v>
      </c>
      <c r="C113" s="11">
        <f>SUM(A87:A88)</f>
        <v>3000000</v>
      </c>
    </row>
    <row r="114" spans="1:3" x14ac:dyDescent="0.25">
      <c r="A114" s="12" t="s">
        <v>127</v>
      </c>
      <c r="C114" s="11">
        <f>A89</f>
        <v>278000</v>
      </c>
    </row>
    <row r="115" spans="1:3" x14ac:dyDescent="0.25">
      <c r="A115" s="12" t="s">
        <v>141</v>
      </c>
      <c r="C115" s="11">
        <f>A90</f>
        <v>0</v>
      </c>
    </row>
    <row r="117" spans="1:3" x14ac:dyDescent="0.25">
      <c r="A117" s="12"/>
      <c r="C117" s="14">
        <f>SUM(C94:C116)</f>
        <v>71450403</v>
      </c>
    </row>
  </sheetData>
  <mergeCells count="1">
    <mergeCell ref="B91:C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A104" workbookViewId="0">
      <selection activeCell="F120" sqref="F120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112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1567714</v>
      </c>
      <c r="B5" s="3">
        <v>1</v>
      </c>
      <c r="C5" s="3" t="s">
        <v>60</v>
      </c>
      <c r="D5" s="4"/>
      <c r="E5" s="4"/>
      <c r="F5" s="4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>
        <v>759626</v>
      </c>
      <c r="AC5" s="4"/>
      <c r="AD5" s="4"/>
      <c r="AE5" s="4"/>
      <c r="AF5" s="4"/>
      <c r="AG5" s="4"/>
      <c r="AH5" s="4">
        <v>808088</v>
      </c>
      <c r="AI5" s="4">
        <f>SUM(D5:AH5)</f>
        <v>1567714</v>
      </c>
    </row>
    <row r="6" spans="1:35" x14ac:dyDescent="0.25">
      <c r="A6" s="6">
        <f t="shared" ref="A6:A90" si="0">AI6</f>
        <v>654500</v>
      </c>
      <c r="B6" s="3">
        <v>2</v>
      </c>
      <c r="C6" s="3" t="s">
        <v>61</v>
      </c>
      <c r="D6" s="4"/>
      <c r="E6" s="4"/>
      <c r="G6" s="4"/>
      <c r="H6" s="4"/>
      <c r="I6" s="4"/>
      <c r="J6" s="4">
        <v>279000</v>
      </c>
      <c r="K6" s="4"/>
      <c r="L6" s="4"/>
      <c r="M6" s="4"/>
      <c r="N6" s="4"/>
      <c r="O6" s="4"/>
      <c r="P6" s="4"/>
      <c r="Q6" s="4"/>
      <c r="R6" s="4">
        <v>35000</v>
      </c>
      <c r="S6" s="4"/>
      <c r="T6" s="4"/>
      <c r="U6" s="4"/>
      <c r="V6" s="4"/>
      <c r="W6" s="4">
        <v>297000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>
        <v>43500</v>
      </c>
      <c r="AI6" s="4">
        <f t="shared" ref="AI6:AI91" si="1">SUM(D6:AH6)</f>
        <v>654500</v>
      </c>
    </row>
    <row r="7" spans="1:35" x14ac:dyDescent="0.25">
      <c r="A7" s="6">
        <f t="shared" si="0"/>
        <v>0</v>
      </c>
      <c r="B7" s="3">
        <v>3</v>
      </c>
      <c r="C7" s="3" t="s">
        <v>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1"/>
        <v>0</v>
      </c>
    </row>
    <row r="8" spans="1:35" x14ac:dyDescent="0.25">
      <c r="A8" s="6">
        <f>AI8</f>
        <v>151000</v>
      </c>
      <c r="B8" s="3">
        <v>4</v>
      </c>
      <c r="C8" s="9" t="s">
        <v>63</v>
      </c>
      <c r="D8" s="4"/>
      <c r="E8" s="4">
        <v>17000</v>
      </c>
      <c r="F8" s="4"/>
      <c r="G8" s="4"/>
      <c r="H8" s="4"/>
      <c r="I8" s="4"/>
      <c r="J8" s="4"/>
      <c r="K8" s="4">
        <v>17000</v>
      </c>
      <c r="L8" s="4">
        <v>40000</v>
      </c>
      <c r="M8" s="4">
        <v>22000</v>
      </c>
      <c r="N8" s="4"/>
      <c r="O8" s="4"/>
      <c r="P8" s="4"/>
      <c r="Q8" s="4"/>
      <c r="R8" s="4">
        <v>30000</v>
      </c>
      <c r="S8" s="4"/>
      <c r="T8" s="4"/>
      <c r="U8" s="4"/>
      <c r="V8" s="4"/>
      <c r="W8" s="4"/>
      <c r="X8" s="4">
        <v>25000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1"/>
        <v>151000</v>
      </c>
    </row>
    <row r="9" spans="1:35" x14ac:dyDescent="0.25">
      <c r="A9" s="6">
        <f t="shared" si="0"/>
        <v>363000</v>
      </c>
      <c r="B9" s="3">
        <v>5</v>
      </c>
      <c r="C9" s="9" t="s">
        <v>64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155000</v>
      </c>
      <c r="S9" s="4"/>
      <c r="T9" s="4"/>
      <c r="U9" s="4"/>
      <c r="V9" s="4"/>
      <c r="W9" s="4"/>
      <c r="X9" s="4"/>
      <c r="Y9" s="4"/>
      <c r="Z9" s="4"/>
      <c r="AA9" s="4"/>
      <c r="AB9" s="4">
        <v>35000</v>
      </c>
      <c r="AC9" s="4"/>
      <c r="AD9" s="4">
        <v>100000</v>
      </c>
      <c r="AE9" s="4"/>
      <c r="AF9" s="4"/>
      <c r="AG9" s="4">
        <v>73000</v>
      </c>
      <c r="AH9" s="4"/>
      <c r="AI9" s="4">
        <f t="shared" si="1"/>
        <v>363000</v>
      </c>
    </row>
    <row r="10" spans="1:35" x14ac:dyDescent="0.25">
      <c r="A10" s="6">
        <f t="shared" si="0"/>
        <v>0</v>
      </c>
      <c r="B10" s="3">
        <v>6</v>
      </c>
      <c r="C10" s="9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1"/>
        <v>0</v>
      </c>
    </row>
    <row r="11" spans="1:35" x14ac:dyDescent="0.25">
      <c r="A11" s="6">
        <f>AI11</f>
        <v>0</v>
      </c>
      <c r="B11" s="3"/>
      <c r="C11" s="3" t="s">
        <v>106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>SUM(D11:AH11)</f>
        <v>0</v>
      </c>
    </row>
    <row r="12" spans="1:35" x14ac:dyDescent="0.25">
      <c r="A12" s="6">
        <f>AI12</f>
        <v>0</v>
      </c>
      <c r="B12" s="3"/>
      <c r="C12" s="3" t="s">
        <v>107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>SUM(D12:AH12)</f>
        <v>0</v>
      </c>
    </row>
    <row r="13" spans="1:35" x14ac:dyDescent="0.25">
      <c r="A13" s="6">
        <f t="shared" si="0"/>
        <v>0</v>
      </c>
      <c r="B13" s="3">
        <v>7</v>
      </c>
      <c r="C13" s="3" t="s">
        <v>66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1"/>
        <v>0</v>
      </c>
    </row>
    <row r="14" spans="1:35" x14ac:dyDescent="0.25">
      <c r="A14" s="6">
        <f t="shared" si="0"/>
        <v>35000</v>
      </c>
      <c r="B14" s="3">
        <v>8</v>
      </c>
      <c r="C14" s="3" t="s">
        <v>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35000</v>
      </c>
      <c r="AG14" s="4"/>
      <c r="AH14" s="4"/>
      <c r="AI14" s="4">
        <f t="shared" si="1"/>
        <v>35000</v>
      </c>
    </row>
    <row r="15" spans="1:35" x14ac:dyDescent="0.25">
      <c r="A15" s="6">
        <f t="shared" si="0"/>
        <v>0</v>
      </c>
      <c r="B15" s="3">
        <v>9</v>
      </c>
      <c r="C15" s="3" t="s">
        <v>68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1"/>
        <v>0</v>
      </c>
    </row>
    <row r="16" spans="1:35" x14ac:dyDescent="0.25">
      <c r="A16" s="6">
        <f t="shared" si="0"/>
        <v>708000</v>
      </c>
      <c r="B16" s="3">
        <v>10</v>
      </c>
      <c r="C16" s="3" t="s">
        <v>35</v>
      </c>
      <c r="D16" s="4"/>
      <c r="E16" s="4"/>
      <c r="F16" s="4"/>
      <c r="G16" s="4"/>
      <c r="H16" s="4"/>
      <c r="I16" s="4"/>
      <c r="J16" s="4"/>
      <c r="K16" s="4">
        <v>100000</v>
      </c>
      <c r="L16" s="4"/>
      <c r="M16" s="4"/>
      <c r="N16" s="4">
        <v>180000</v>
      </c>
      <c r="O16" s="4"/>
      <c r="P16" s="4"/>
      <c r="Q16" s="4"/>
      <c r="R16" s="4">
        <v>258000</v>
      </c>
      <c r="S16" s="4"/>
      <c r="T16" s="4"/>
      <c r="U16" s="4"/>
      <c r="V16" s="4"/>
      <c r="W16" s="4"/>
      <c r="X16" s="4">
        <v>170000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1"/>
        <v>708000</v>
      </c>
    </row>
    <row r="17" spans="1:35" x14ac:dyDescent="0.25">
      <c r="A17" s="6">
        <f t="shared" si="0"/>
        <v>145000</v>
      </c>
      <c r="B17" s="3">
        <v>11</v>
      </c>
      <c r="C17" s="3" t="s">
        <v>36</v>
      </c>
      <c r="D17" s="4"/>
      <c r="E17" s="4"/>
      <c r="F17" s="4"/>
      <c r="G17" s="4"/>
      <c r="H17" s="4"/>
      <c r="I17" s="4"/>
      <c r="J17" s="4"/>
      <c r="K17" s="4"/>
      <c r="L17" s="4">
        <v>70000</v>
      </c>
      <c r="M17" s="4"/>
      <c r="N17" s="4">
        <v>75000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1"/>
        <v>145000</v>
      </c>
    </row>
    <row r="18" spans="1:35" x14ac:dyDescent="0.25">
      <c r="A18" s="6">
        <f t="shared" si="0"/>
        <v>0</v>
      </c>
      <c r="B18" s="3">
        <v>12</v>
      </c>
      <c r="C18" s="3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1"/>
        <v>0</v>
      </c>
    </row>
    <row r="19" spans="1:35" x14ac:dyDescent="0.25">
      <c r="A19" s="6">
        <f t="shared" si="0"/>
        <v>0</v>
      </c>
      <c r="B19" s="3">
        <v>13</v>
      </c>
      <c r="C19" s="3" t="s">
        <v>38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1"/>
        <v>0</v>
      </c>
    </row>
    <row r="20" spans="1:35" x14ac:dyDescent="0.25">
      <c r="A20" s="6">
        <f t="shared" si="0"/>
        <v>0</v>
      </c>
      <c r="B20" s="3"/>
      <c r="C20" s="3" t="s">
        <v>128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6">
        <f t="shared" si="0"/>
        <v>170000</v>
      </c>
      <c r="B21" s="3">
        <v>14</v>
      </c>
      <c r="C21" s="3" t="s">
        <v>39</v>
      </c>
      <c r="D21" s="4"/>
      <c r="E21" s="4">
        <v>80000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90000</v>
      </c>
      <c r="AG21" s="4"/>
      <c r="AH21" s="4"/>
      <c r="AI21" s="4">
        <f t="shared" si="1"/>
        <v>170000</v>
      </c>
    </row>
    <row r="22" spans="1:35" x14ac:dyDescent="0.25">
      <c r="A22" s="6">
        <f t="shared" si="0"/>
        <v>255000</v>
      </c>
      <c r="B22" s="3">
        <v>15</v>
      </c>
      <c r="C22" s="3" t="s">
        <v>40</v>
      </c>
      <c r="D22" s="4"/>
      <c r="E22" s="4">
        <v>180000</v>
      </c>
      <c r="F22" s="4"/>
      <c r="G22" s="4"/>
      <c r="H22" s="4"/>
      <c r="I22" s="4"/>
      <c r="J22" s="4"/>
      <c r="K22" s="4">
        <v>75000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1"/>
        <v>255000</v>
      </c>
    </row>
    <row r="23" spans="1:35" x14ac:dyDescent="0.25">
      <c r="A23" s="6">
        <f t="shared" si="0"/>
        <v>0</v>
      </c>
      <c r="B23" s="3">
        <v>16</v>
      </c>
      <c r="C23" s="3" t="s">
        <v>41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1"/>
        <v>0</v>
      </c>
    </row>
    <row r="24" spans="1:35" x14ac:dyDescent="0.25">
      <c r="A24" s="6">
        <f t="shared" si="0"/>
        <v>880000</v>
      </c>
      <c r="B24" s="3">
        <v>17</v>
      </c>
      <c r="C24" s="3" t="s">
        <v>44</v>
      </c>
      <c r="D24" s="4"/>
      <c r="E24" s="4">
        <v>40000</v>
      </c>
      <c r="F24" s="4"/>
      <c r="G24" s="4"/>
      <c r="H24" s="4"/>
      <c r="I24" s="4">
        <v>210000</v>
      </c>
      <c r="J24" s="4"/>
      <c r="K24" s="4"/>
      <c r="L24" s="4"/>
      <c r="M24" s="4"/>
      <c r="N24" s="4"/>
      <c r="O24" s="4"/>
      <c r="P24" s="4">
        <v>90000</v>
      </c>
      <c r="Q24" s="4"/>
      <c r="R24" s="4"/>
      <c r="S24" s="4"/>
      <c r="T24" s="4"/>
      <c r="U24" s="4">
        <v>165000</v>
      </c>
      <c r="V24" s="4"/>
      <c r="W24" s="4"/>
      <c r="X24" s="4">
        <v>135000</v>
      </c>
      <c r="Y24" s="4"/>
      <c r="Z24" s="4"/>
      <c r="AA24" s="4"/>
      <c r="AB24" s="4"/>
      <c r="AC24" s="4">
        <v>85000</v>
      </c>
      <c r="AD24" s="4"/>
      <c r="AE24" s="4"/>
      <c r="AF24" s="4">
        <v>155000</v>
      </c>
      <c r="AG24" s="4"/>
      <c r="AH24" s="4"/>
      <c r="AI24" s="4">
        <f t="shared" si="1"/>
        <v>880000</v>
      </c>
    </row>
    <row r="25" spans="1:35" x14ac:dyDescent="0.25">
      <c r="A25" s="6">
        <f t="shared" si="0"/>
        <v>0</v>
      </c>
      <c r="B25" s="3">
        <v>18</v>
      </c>
      <c r="C25" s="3" t="s">
        <v>45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1"/>
        <v>0</v>
      </c>
    </row>
    <row r="26" spans="1:35" x14ac:dyDescent="0.25">
      <c r="A26" s="6">
        <f t="shared" si="0"/>
        <v>195000</v>
      </c>
      <c r="B26" s="3">
        <v>19</v>
      </c>
      <c r="C26" s="3" t="s">
        <v>46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f>75000+120000</f>
        <v>195000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1"/>
        <v>195000</v>
      </c>
    </row>
    <row r="27" spans="1:35" x14ac:dyDescent="0.25">
      <c r="A27" s="6">
        <f t="shared" si="0"/>
        <v>0</v>
      </c>
      <c r="B27" s="3">
        <v>20</v>
      </c>
      <c r="C27" s="3" t="s">
        <v>50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1"/>
        <v>0</v>
      </c>
    </row>
    <row r="28" spans="1:35" x14ac:dyDescent="0.25">
      <c r="A28" s="6">
        <f t="shared" si="0"/>
        <v>0</v>
      </c>
      <c r="B28" s="3">
        <v>21</v>
      </c>
      <c r="C28" s="3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1"/>
        <v>0</v>
      </c>
    </row>
    <row r="29" spans="1:35" x14ac:dyDescent="0.25">
      <c r="A29" s="6">
        <f t="shared" si="0"/>
        <v>50000</v>
      </c>
      <c r="B29" s="3">
        <v>22</v>
      </c>
      <c r="C29" s="3" t="s">
        <v>123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>
        <v>50000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1"/>
        <v>50000</v>
      </c>
    </row>
    <row r="30" spans="1:35" x14ac:dyDescent="0.25">
      <c r="A30" s="6">
        <f t="shared" si="0"/>
        <v>303000</v>
      </c>
      <c r="B30" s="3">
        <v>23</v>
      </c>
      <c r="C30" s="3" t="s">
        <v>70</v>
      </c>
      <c r="D30" s="4"/>
      <c r="E30" s="4">
        <v>25000</v>
      </c>
      <c r="F30" s="4"/>
      <c r="G30" s="4"/>
      <c r="H30" s="4"/>
      <c r="I30" s="4">
        <v>15000</v>
      </c>
      <c r="J30" s="4">
        <v>20000</v>
      </c>
      <c r="K30" s="4">
        <v>8000</v>
      </c>
      <c r="L30" s="4"/>
      <c r="M30" s="4"/>
      <c r="N30" s="4">
        <v>32000</v>
      </c>
      <c r="O30" s="4"/>
      <c r="P30" s="4">
        <v>15000</v>
      </c>
      <c r="Q30" s="4">
        <v>15000</v>
      </c>
      <c r="R30" s="4"/>
      <c r="S30" s="4"/>
      <c r="T30" s="4"/>
      <c r="U30" s="4">
        <v>34000</v>
      </c>
      <c r="V30" s="4"/>
      <c r="W30" s="4">
        <v>55000</v>
      </c>
      <c r="X30" s="4"/>
      <c r="Y30" s="4"/>
      <c r="Z30" s="4"/>
      <c r="AA30" s="4"/>
      <c r="AB30" s="4">
        <v>30000</v>
      </c>
      <c r="AC30" s="4">
        <v>20000</v>
      </c>
      <c r="AD30" s="4">
        <v>34000</v>
      </c>
      <c r="AE30" s="4"/>
      <c r="AF30" s="4"/>
      <c r="AG30" s="4"/>
      <c r="AH30" s="4"/>
      <c r="AI30" s="4">
        <f t="shared" si="1"/>
        <v>303000</v>
      </c>
    </row>
    <row r="31" spans="1:35" x14ac:dyDescent="0.25">
      <c r="A31" s="6">
        <f t="shared" si="0"/>
        <v>245000</v>
      </c>
      <c r="B31" s="3">
        <v>24</v>
      </c>
      <c r="C31" s="3" t="s">
        <v>71</v>
      </c>
      <c r="D31" s="4"/>
      <c r="E31" s="4">
        <f>8000+18000</f>
        <v>26000</v>
      </c>
      <c r="F31" s="4"/>
      <c r="G31" s="4"/>
      <c r="H31" s="4"/>
      <c r="I31" s="4">
        <v>20000</v>
      </c>
      <c r="J31" s="4"/>
      <c r="K31" s="4"/>
      <c r="L31" s="4">
        <v>15000</v>
      </c>
      <c r="M31" s="4">
        <v>10000</v>
      </c>
      <c r="N31" s="4">
        <v>32000</v>
      </c>
      <c r="O31" s="4">
        <v>25000</v>
      </c>
      <c r="P31" s="4"/>
      <c r="Q31" s="4"/>
      <c r="R31" s="4"/>
      <c r="S31" s="4"/>
      <c r="T31" s="4"/>
      <c r="U31" s="4">
        <v>13000</v>
      </c>
      <c r="V31" s="4"/>
      <c r="W31" s="4">
        <v>49000</v>
      </c>
      <c r="X31" s="4">
        <v>15000</v>
      </c>
      <c r="Y31" s="4"/>
      <c r="Z31" s="4"/>
      <c r="AA31" s="4"/>
      <c r="AB31" s="4">
        <v>20000</v>
      </c>
      <c r="AC31" s="4"/>
      <c r="AD31" s="4">
        <v>10000</v>
      </c>
      <c r="AE31" s="4"/>
      <c r="AF31" s="4">
        <v>10000</v>
      </c>
      <c r="AG31" s="4"/>
      <c r="AH31" s="4"/>
      <c r="AI31" s="4">
        <f t="shared" si="1"/>
        <v>245000</v>
      </c>
    </row>
    <row r="32" spans="1:35" x14ac:dyDescent="0.25">
      <c r="A32" s="6">
        <f t="shared" si="0"/>
        <v>10000</v>
      </c>
      <c r="B32" s="3">
        <v>25</v>
      </c>
      <c r="C32" s="3" t="s">
        <v>72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v>10000</v>
      </c>
      <c r="AE32" s="4"/>
      <c r="AF32" s="4"/>
      <c r="AG32" s="4"/>
      <c r="AH32" s="4"/>
      <c r="AI32" s="4">
        <f t="shared" si="1"/>
        <v>10000</v>
      </c>
    </row>
    <row r="33" spans="1:35" x14ac:dyDescent="0.25">
      <c r="A33" s="6">
        <f t="shared" si="0"/>
        <v>67000</v>
      </c>
      <c r="B33" s="3">
        <v>26</v>
      </c>
      <c r="C33" s="3" t="s">
        <v>73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>
        <v>29000</v>
      </c>
      <c r="O33" s="4"/>
      <c r="P33" s="4"/>
      <c r="Q33" s="4"/>
      <c r="R33" s="4"/>
      <c r="S33" s="4"/>
      <c r="T33" s="4"/>
      <c r="U33" s="4"/>
      <c r="V33" s="4"/>
      <c r="W33" s="4">
        <v>38000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1"/>
        <v>67000</v>
      </c>
    </row>
    <row r="34" spans="1:35" x14ac:dyDescent="0.25">
      <c r="A34" s="6">
        <f t="shared" si="0"/>
        <v>25000</v>
      </c>
      <c r="B34" s="3">
        <v>27</v>
      </c>
      <c r="C34" s="9" t="s">
        <v>74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v>25000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1"/>
        <v>25000</v>
      </c>
    </row>
    <row r="35" spans="1:35" x14ac:dyDescent="0.25">
      <c r="A35" s="6">
        <f t="shared" si="0"/>
        <v>0</v>
      </c>
      <c r="B35" s="3">
        <v>28</v>
      </c>
      <c r="C35" s="9" t="s">
        <v>75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1"/>
        <v>0</v>
      </c>
    </row>
    <row r="36" spans="1:35" x14ac:dyDescent="0.25">
      <c r="A36" s="6">
        <f t="shared" si="0"/>
        <v>0</v>
      </c>
      <c r="B36" s="3"/>
      <c r="C36" s="9" t="s">
        <v>111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1"/>
        <v>0</v>
      </c>
    </row>
    <row r="37" spans="1:35" x14ac:dyDescent="0.25">
      <c r="A37" s="6">
        <f t="shared" si="0"/>
        <v>220000</v>
      </c>
      <c r="B37" s="3">
        <v>29</v>
      </c>
      <c r="C37" s="3" t="s">
        <v>48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>
        <v>220000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1"/>
        <v>220000</v>
      </c>
    </row>
    <row r="38" spans="1:35" x14ac:dyDescent="0.25">
      <c r="A38" s="6">
        <f t="shared" si="0"/>
        <v>0</v>
      </c>
      <c r="B38" s="3">
        <v>30</v>
      </c>
      <c r="C38" s="3" t="s">
        <v>49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1"/>
        <v>0</v>
      </c>
    </row>
    <row r="39" spans="1:35" x14ac:dyDescent="0.25">
      <c r="A39" s="6">
        <f t="shared" si="0"/>
        <v>240000</v>
      </c>
      <c r="B39" s="3">
        <v>31</v>
      </c>
      <c r="C39" s="3" t="s">
        <v>42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>
        <v>35000</v>
      </c>
      <c r="O39" s="4">
        <v>85000</v>
      </c>
      <c r="P39" s="4"/>
      <c r="Q39" s="4"/>
      <c r="R39" s="4">
        <v>120000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1"/>
        <v>240000</v>
      </c>
    </row>
    <row r="40" spans="1:35" x14ac:dyDescent="0.25">
      <c r="A40" s="6">
        <f t="shared" si="0"/>
        <v>10000</v>
      </c>
      <c r="B40" s="3">
        <v>32</v>
      </c>
      <c r="C40" s="3" t="s">
        <v>43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>
        <v>10000</v>
      </c>
      <c r="AC40" s="4"/>
      <c r="AD40" s="4"/>
      <c r="AE40" s="4"/>
      <c r="AF40" s="4"/>
      <c r="AG40" s="4"/>
      <c r="AH40" s="4"/>
      <c r="AI40" s="4">
        <f t="shared" si="1"/>
        <v>10000</v>
      </c>
    </row>
    <row r="41" spans="1:35" x14ac:dyDescent="0.25">
      <c r="A41" s="6">
        <f t="shared" si="0"/>
        <v>45000</v>
      </c>
      <c r="B41" s="3">
        <v>33</v>
      </c>
      <c r="C41" s="3" t="s">
        <v>142</v>
      </c>
      <c r="D41" s="4"/>
      <c r="E41" s="4"/>
      <c r="F41" s="4"/>
      <c r="G41" s="4"/>
      <c r="H41" s="4"/>
      <c r="I41" s="4"/>
      <c r="J41" s="4"/>
      <c r="K41" s="4">
        <v>20000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v>25000</v>
      </c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1"/>
        <v>45000</v>
      </c>
    </row>
    <row r="42" spans="1:35" x14ac:dyDescent="0.25">
      <c r="A42" s="6">
        <f t="shared" si="0"/>
        <v>345000</v>
      </c>
      <c r="B42" s="3">
        <v>34</v>
      </c>
      <c r="C42" s="9" t="s">
        <v>58</v>
      </c>
      <c r="D42" s="4"/>
      <c r="E42" s="4"/>
      <c r="F42" s="4"/>
      <c r="G42" s="4"/>
      <c r="H42" s="4">
        <v>60000</v>
      </c>
      <c r="I42" s="4"/>
      <c r="J42" s="4"/>
      <c r="K42" s="4"/>
      <c r="L42" s="4"/>
      <c r="M42" s="4"/>
      <c r="N42" s="4">
        <v>95000</v>
      </c>
      <c r="O42" s="4"/>
      <c r="P42" s="4">
        <v>90000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>
        <v>100000</v>
      </c>
      <c r="AC42" s="4"/>
      <c r="AD42" s="4"/>
      <c r="AE42" s="4"/>
      <c r="AF42" s="4"/>
      <c r="AG42" s="4"/>
      <c r="AH42" s="4"/>
      <c r="AI42" s="4">
        <f t="shared" si="1"/>
        <v>345000</v>
      </c>
    </row>
    <row r="43" spans="1:35" x14ac:dyDescent="0.25">
      <c r="A43" s="6">
        <f t="shared" si="0"/>
        <v>0</v>
      </c>
      <c r="B43" s="3">
        <v>35</v>
      </c>
      <c r="C43" s="9" t="s">
        <v>59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1"/>
        <v>0</v>
      </c>
    </row>
    <row r="44" spans="1:35" x14ac:dyDescent="0.25">
      <c r="A44" s="6">
        <f t="shared" si="0"/>
        <v>0</v>
      </c>
      <c r="B44" s="3">
        <v>36</v>
      </c>
      <c r="C44" s="8" t="s">
        <v>130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1"/>
        <v>0</v>
      </c>
    </row>
    <row r="45" spans="1:35" x14ac:dyDescent="0.25">
      <c r="A45" s="6">
        <f t="shared" si="0"/>
        <v>15000</v>
      </c>
      <c r="B45" s="3">
        <v>37</v>
      </c>
      <c r="C45" s="3" t="s">
        <v>124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>
        <v>10000</v>
      </c>
      <c r="AA45" s="4"/>
      <c r="AB45" s="4"/>
      <c r="AC45" s="4"/>
      <c r="AD45" s="4">
        <v>5000</v>
      </c>
      <c r="AE45" s="4"/>
      <c r="AF45" s="4"/>
      <c r="AG45" s="4"/>
      <c r="AH45" s="4"/>
      <c r="AI45" s="4">
        <f t="shared" si="1"/>
        <v>15000</v>
      </c>
    </row>
    <row r="46" spans="1:35" x14ac:dyDescent="0.25">
      <c r="A46" s="6">
        <f t="shared" si="0"/>
        <v>65000</v>
      </c>
      <c r="B46" s="3">
        <v>38</v>
      </c>
      <c r="C46" s="3" t="s">
        <v>52</v>
      </c>
      <c r="D46" s="4"/>
      <c r="E46" s="4">
        <v>30000</v>
      </c>
      <c r="F46" s="4"/>
      <c r="G46" s="4"/>
      <c r="H46" s="4"/>
      <c r="I46" s="4"/>
      <c r="J46" s="4"/>
      <c r="K46" s="4"/>
      <c r="L46" s="4"/>
      <c r="M46" s="4"/>
      <c r="N46" s="4">
        <v>35000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1"/>
        <v>65000</v>
      </c>
    </row>
    <row r="47" spans="1:35" x14ac:dyDescent="0.25">
      <c r="A47" s="6">
        <f t="shared" si="0"/>
        <v>45000</v>
      </c>
      <c r="B47" s="3">
        <v>39</v>
      </c>
      <c r="C47" s="3" t="s">
        <v>53</v>
      </c>
      <c r="D47" s="4"/>
      <c r="E47" s="4">
        <v>15000</v>
      </c>
      <c r="F47" s="4"/>
      <c r="G47" s="4"/>
      <c r="H47" s="4"/>
      <c r="I47" s="4"/>
      <c r="J47" s="4"/>
      <c r="K47" s="4"/>
      <c r="L47" s="4">
        <v>10000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>
        <v>20000</v>
      </c>
      <c r="AD47" s="4"/>
      <c r="AE47" s="4"/>
      <c r="AF47" s="4"/>
      <c r="AG47" s="4"/>
      <c r="AH47" s="4"/>
      <c r="AI47" s="4">
        <f t="shared" si="1"/>
        <v>45000</v>
      </c>
    </row>
    <row r="48" spans="1:35" x14ac:dyDescent="0.25">
      <c r="A48" s="6">
        <f t="shared" si="0"/>
        <v>40000</v>
      </c>
      <c r="B48" s="3">
        <v>40</v>
      </c>
      <c r="C48" s="8" t="s">
        <v>57</v>
      </c>
      <c r="D48" s="4"/>
      <c r="E48" s="4"/>
      <c r="F48" s="4"/>
      <c r="G48" s="4"/>
      <c r="H48" s="4">
        <v>40000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1"/>
        <v>40000</v>
      </c>
    </row>
    <row r="49" spans="1:35" x14ac:dyDescent="0.25">
      <c r="A49" s="6">
        <f>AI49</f>
        <v>425000</v>
      </c>
      <c r="B49" s="3"/>
      <c r="C49" s="3" t="s">
        <v>102</v>
      </c>
      <c r="D49" s="4"/>
      <c r="E49" s="4"/>
      <c r="F49" s="4"/>
      <c r="G49" s="4"/>
      <c r="H49" s="4">
        <v>140000</v>
      </c>
      <c r="I49" s="4"/>
      <c r="J49" s="4"/>
      <c r="K49" s="4"/>
      <c r="L49" s="4"/>
      <c r="M49" s="4"/>
      <c r="N49" s="4"/>
      <c r="O49" s="4">
        <v>145000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>
        <v>140000</v>
      </c>
      <c r="AH49" s="4"/>
      <c r="AI49" s="4">
        <f>SUM(D49:AH49)</f>
        <v>425000</v>
      </c>
    </row>
    <row r="50" spans="1:35" x14ac:dyDescent="0.25">
      <c r="A50" s="6">
        <f>AI50</f>
        <v>0</v>
      </c>
      <c r="B50" s="3"/>
      <c r="C50" s="3" t="s">
        <v>103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f>SUM(D50:AH50)</f>
        <v>0</v>
      </c>
    </row>
    <row r="51" spans="1:35" x14ac:dyDescent="0.25">
      <c r="A51" s="6">
        <f t="shared" si="0"/>
        <v>25000</v>
      </c>
      <c r="B51" s="3">
        <v>43</v>
      </c>
      <c r="C51" s="3" t="s">
        <v>76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>
        <v>25000</v>
      </c>
      <c r="AA51" s="4"/>
      <c r="AB51" s="4"/>
      <c r="AC51" s="4"/>
      <c r="AD51" s="4"/>
      <c r="AE51" s="4"/>
      <c r="AF51" s="4"/>
      <c r="AG51" s="4"/>
      <c r="AH51" s="4"/>
      <c r="AI51" s="4">
        <f t="shared" si="1"/>
        <v>25000</v>
      </c>
    </row>
    <row r="52" spans="1:35" x14ac:dyDescent="0.25">
      <c r="A52" s="6">
        <f t="shared" si="0"/>
        <v>2395000</v>
      </c>
      <c r="B52" s="3">
        <v>44</v>
      </c>
      <c r="C52" s="3" t="s">
        <v>143</v>
      </c>
      <c r="D52" s="4"/>
      <c r="E52" s="4"/>
      <c r="F52" s="4"/>
      <c r="G52" s="4"/>
      <c r="H52" s="4"/>
      <c r="I52" s="4"/>
      <c r="J52" s="4"/>
      <c r="K52" s="4"/>
      <c r="L52" s="4"/>
      <c r="M52" s="4">
        <v>150000</v>
      </c>
      <c r="N52" s="4"/>
      <c r="O52" s="4"/>
      <c r="P52" s="4"/>
      <c r="Q52" s="4">
        <v>100000</v>
      </c>
      <c r="R52" s="4"/>
      <c r="S52" s="4"/>
      <c r="T52" s="4"/>
      <c r="U52" s="4"/>
      <c r="V52" s="4"/>
      <c r="W52" s="4"/>
      <c r="X52" s="4">
        <v>165000</v>
      </c>
      <c r="Y52" s="4"/>
      <c r="Z52" s="4">
        <v>1980000</v>
      </c>
      <c r="AA52" s="4"/>
      <c r="AB52" s="4"/>
      <c r="AC52" s="4"/>
      <c r="AD52" s="4"/>
      <c r="AE52" s="4"/>
      <c r="AF52" s="4"/>
      <c r="AG52" s="4"/>
      <c r="AH52" s="4"/>
      <c r="AI52" s="4">
        <f t="shared" si="1"/>
        <v>2395000</v>
      </c>
    </row>
    <row r="53" spans="1:35" x14ac:dyDescent="0.25">
      <c r="A53" s="6">
        <f t="shared" si="0"/>
        <v>18000</v>
      </c>
      <c r="B53" s="3">
        <v>45</v>
      </c>
      <c r="C53" s="3" t="s">
        <v>54</v>
      </c>
      <c r="D53" s="4"/>
      <c r="E53" s="4"/>
      <c r="F53" s="4"/>
      <c r="G53" s="4"/>
      <c r="H53" s="4"/>
      <c r="I53" s="4"/>
      <c r="J53" s="4"/>
      <c r="K53" s="4"/>
      <c r="L53" s="4"/>
      <c r="M53" s="4">
        <v>18000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f t="shared" si="1"/>
        <v>18000</v>
      </c>
    </row>
    <row r="54" spans="1:35" x14ac:dyDescent="0.25">
      <c r="A54" s="6">
        <f t="shared" si="0"/>
        <v>77000</v>
      </c>
      <c r="B54" s="3">
        <v>46</v>
      </c>
      <c r="C54" s="3" t="s">
        <v>55</v>
      </c>
      <c r="D54" s="4"/>
      <c r="E54" s="4">
        <v>7000</v>
      </c>
      <c r="F54" s="4"/>
      <c r="G54" s="4"/>
      <c r="H54" s="4"/>
      <c r="I54" s="4"/>
      <c r="J54" s="4"/>
      <c r="K54" s="4"/>
      <c r="L54" s="4"/>
      <c r="M54" s="4">
        <v>25000</v>
      </c>
      <c r="N54" s="4">
        <v>25000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>
        <v>20000</v>
      </c>
      <c r="AG54" s="4"/>
      <c r="AH54" s="4"/>
      <c r="AI54" s="4">
        <f t="shared" si="1"/>
        <v>77000</v>
      </c>
    </row>
    <row r="55" spans="1:35" x14ac:dyDescent="0.25">
      <c r="A55" s="6">
        <f t="shared" si="0"/>
        <v>13000</v>
      </c>
      <c r="B55" s="3">
        <v>47</v>
      </c>
      <c r="C55" s="3" t="s">
        <v>56</v>
      </c>
      <c r="D55" s="4"/>
      <c r="E55" s="4"/>
      <c r="F55" s="4"/>
      <c r="G55" s="4"/>
      <c r="H55" s="4"/>
      <c r="I55" s="4"/>
      <c r="J55" s="4"/>
      <c r="K55" s="4"/>
      <c r="L55" s="4"/>
      <c r="M55" s="4">
        <v>13000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 t="shared" si="1"/>
        <v>13000</v>
      </c>
    </row>
    <row r="56" spans="1:35" x14ac:dyDescent="0.25">
      <c r="A56" s="6">
        <f t="shared" si="0"/>
        <v>0</v>
      </c>
      <c r="B56" s="3">
        <v>48</v>
      </c>
      <c r="C56" s="3" t="s">
        <v>69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>
        <f t="shared" si="1"/>
        <v>0</v>
      </c>
    </row>
    <row r="57" spans="1:35" x14ac:dyDescent="0.25">
      <c r="A57" s="6">
        <f t="shared" si="0"/>
        <v>0</v>
      </c>
      <c r="B57" s="3">
        <v>49</v>
      </c>
      <c r="C57" s="3" t="s">
        <v>78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>
        <f t="shared" si="1"/>
        <v>0</v>
      </c>
    </row>
    <row r="58" spans="1:35" x14ac:dyDescent="0.25">
      <c r="A58" s="6">
        <f t="shared" si="0"/>
        <v>148000</v>
      </c>
      <c r="B58" s="3">
        <v>50</v>
      </c>
      <c r="C58" s="3" t="s">
        <v>79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v>148000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f t="shared" si="1"/>
        <v>148000</v>
      </c>
    </row>
    <row r="59" spans="1:35" x14ac:dyDescent="0.25">
      <c r="A59" s="6">
        <f>AI59</f>
        <v>455000</v>
      </c>
      <c r="B59" s="3"/>
      <c r="C59" s="3" t="s">
        <v>105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>
        <v>227000</v>
      </c>
      <c r="W59" s="4"/>
      <c r="X59" s="4"/>
      <c r="Y59" s="4"/>
      <c r="Z59" s="4"/>
      <c r="AA59" s="4"/>
      <c r="AB59" s="4"/>
      <c r="AC59" s="4">
        <v>228000</v>
      </c>
      <c r="AD59" s="4"/>
      <c r="AE59" s="4"/>
      <c r="AF59" s="4"/>
      <c r="AG59" s="4"/>
      <c r="AH59" s="4"/>
      <c r="AI59" s="4">
        <f>SUM(D59:AH59)</f>
        <v>455000</v>
      </c>
    </row>
    <row r="60" spans="1:35" x14ac:dyDescent="0.25">
      <c r="A60" s="6">
        <f t="shared" si="0"/>
        <v>225000</v>
      </c>
      <c r="B60" s="3">
        <v>51</v>
      </c>
      <c r="C60" s="3" t="s">
        <v>80</v>
      </c>
      <c r="D60" s="4"/>
      <c r="E60" s="4"/>
      <c r="F60" s="4"/>
      <c r="G60" s="4"/>
      <c r="H60" s="4"/>
      <c r="I60" s="4">
        <v>125000</v>
      </c>
      <c r="J60" s="4"/>
      <c r="K60" s="4">
        <v>100000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>
        <f t="shared" si="1"/>
        <v>225000</v>
      </c>
    </row>
    <row r="61" spans="1:35" x14ac:dyDescent="0.25">
      <c r="A61" s="6">
        <f t="shared" si="0"/>
        <v>340000</v>
      </c>
      <c r="B61" s="3">
        <v>52</v>
      </c>
      <c r="C61" s="3" t="s">
        <v>81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>
        <v>270000</v>
      </c>
      <c r="W61" s="4"/>
      <c r="X61" s="4"/>
      <c r="Y61" s="4"/>
      <c r="Z61" s="4"/>
      <c r="AA61" s="4"/>
      <c r="AB61" s="4"/>
      <c r="AC61" s="4"/>
      <c r="AD61" s="4"/>
      <c r="AE61" s="4"/>
      <c r="AF61" s="4">
        <v>70000</v>
      </c>
      <c r="AG61" s="4"/>
      <c r="AH61" s="4"/>
      <c r="AI61" s="4">
        <f t="shared" si="1"/>
        <v>340000</v>
      </c>
    </row>
    <row r="62" spans="1:35" x14ac:dyDescent="0.25">
      <c r="A62" s="6">
        <f t="shared" si="0"/>
        <v>0</v>
      </c>
      <c r="B62" s="3">
        <v>53</v>
      </c>
      <c r="C62" s="3" t="s">
        <v>82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f t="shared" si="1"/>
        <v>0</v>
      </c>
    </row>
    <row r="63" spans="1:35" x14ac:dyDescent="0.25">
      <c r="A63" s="6">
        <f>AI63</f>
        <v>0</v>
      </c>
      <c r="B63" s="3">
        <v>69</v>
      </c>
      <c r="C63" s="3" t="s">
        <v>97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>
        <f>SUM(D63:AH63)</f>
        <v>0</v>
      </c>
    </row>
    <row r="64" spans="1:35" x14ac:dyDescent="0.25">
      <c r="A64" s="6">
        <f t="shared" si="0"/>
        <v>0</v>
      </c>
      <c r="B64" s="3">
        <v>54</v>
      </c>
      <c r="C64" s="3" t="s">
        <v>83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>
        <f t="shared" si="1"/>
        <v>0</v>
      </c>
    </row>
    <row r="65" spans="1:35" x14ac:dyDescent="0.25">
      <c r="A65" s="6">
        <f t="shared" si="0"/>
        <v>40000</v>
      </c>
      <c r="B65" s="3">
        <v>55</v>
      </c>
      <c r="C65" s="3" t="s">
        <v>84</v>
      </c>
      <c r="D65" s="4"/>
      <c r="E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>
        <v>20000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>
        <v>20000</v>
      </c>
      <c r="AI65" s="4">
        <f t="shared" si="1"/>
        <v>40000</v>
      </c>
    </row>
    <row r="66" spans="1:35" x14ac:dyDescent="0.25">
      <c r="A66" s="6">
        <f>AI66</f>
        <v>0</v>
      </c>
      <c r="B66" s="3"/>
      <c r="C66" s="3" t="s">
        <v>108</v>
      </c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f>SUM(D66:AH66)</f>
        <v>0</v>
      </c>
    </row>
    <row r="67" spans="1:35" x14ac:dyDescent="0.25">
      <c r="A67" s="6">
        <f t="shared" si="0"/>
        <v>1000000</v>
      </c>
      <c r="B67" s="3">
        <v>56</v>
      </c>
      <c r="C67" s="3" t="s">
        <v>85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>
        <v>1000000</v>
      </c>
      <c r="AA67" s="4"/>
      <c r="AB67" s="4"/>
      <c r="AC67" s="4"/>
      <c r="AD67" s="4"/>
      <c r="AE67" s="4"/>
      <c r="AF67" s="4"/>
      <c r="AG67" s="4"/>
      <c r="AH67" s="4"/>
      <c r="AI67" s="4">
        <f t="shared" si="1"/>
        <v>1000000</v>
      </c>
    </row>
    <row r="68" spans="1:35" x14ac:dyDescent="0.25">
      <c r="A68" s="6">
        <f t="shared" si="0"/>
        <v>0</v>
      </c>
      <c r="B68" s="3">
        <v>57</v>
      </c>
      <c r="C68" s="3" t="s">
        <v>86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>
        <f t="shared" si="1"/>
        <v>0</v>
      </c>
    </row>
    <row r="69" spans="1:35" x14ac:dyDescent="0.25">
      <c r="A69" s="6">
        <f t="shared" si="0"/>
        <v>1160000</v>
      </c>
      <c r="B69" s="3">
        <v>58</v>
      </c>
      <c r="C69" s="3" t="s">
        <v>87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100000</v>
      </c>
      <c r="Q69" s="4">
        <v>1010000</v>
      </c>
      <c r="R69" s="4"/>
      <c r="S69" s="4"/>
      <c r="T69" s="4"/>
      <c r="U69" s="4"/>
      <c r="V69" s="4"/>
      <c r="W69" s="4"/>
      <c r="X69" s="4"/>
      <c r="Y69" s="4"/>
      <c r="Z69" s="4">
        <v>50000</v>
      </c>
      <c r="AA69" s="4"/>
      <c r="AB69" s="4"/>
      <c r="AC69" s="4"/>
      <c r="AD69" s="4"/>
      <c r="AE69" s="4"/>
      <c r="AF69" s="4"/>
      <c r="AG69" s="4"/>
      <c r="AH69" s="4"/>
      <c r="AI69" s="4">
        <f t="shared" si="1"/>
        <v>1160000</v>
      </c>
    </row>
    <row r="70" spans="1:35" x14ac:dyDescent="0.25">
      <c r="A70" s="6">
        <f t="shared" si="0"/>
        <v>670000</v>
      </c>
      <c r="B70" s="3">
        <v>59</v>
      </c>
      <c r="C70" s="3" t="s">
        <v>88</v>
      </c>
      <c r="D70" s="4"/>
      <c r="E70" s="4"/>
      <c r="F70" s="4"/>
      <c r="G70" s="4"/>
      <c r="H70" s="4"/>
      <c r="I70" s="4"/>
      <c r="J70" s="4"/>
      <c r="K70" s="4"/>
      <c r="L70" s="4"/>
      <c r="M70" s="4">
        <v>50000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>
        <v>120000</v>
      </c>
      <c r="AC70" s="4"/>
      <c r="AD70" s="4"/>
      <c r="AE70" s="4"/>
      <c r="AF70" s="4"/>
      <c r="AG70" s="4">
        <v>500000</v>
      </c>
      <c r="AH70" s="4"/>
      <c r="AI70" s="4">
        <f t="shared" si="1"/>
        <v>670000</v>
      </c>
    </row>
    <row r="71" spans="1:35" x14ac:dyDescent="0.25">
      <c r="A71" s="6">
        <f t="shared" si="0"/>
        <v>35000</v>
      </c>
      <c r="B71" s="3">
        <v>60</v>
      </c>
      <c r="C71" s="3" t="s">
        <v>89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>
        <v>7000</v>
      </c>
      <c r="S71" s="4"/>
      <c r="T71" s="4"/>
      <c r="U71" s="4"/>
      <c r="V71" s="4"/>
      <c r="W71" s="4"/>
      <c r="X71" s="4">
        <v>10000</v>
      </c>
      <c r="Y71" s="4"/>
      <c r="Z71" s="4"/>
      <c r="AA71" s="4"/>
      <c r="AB71" s="4"/>
      <c r="AC71" s="4">
        <v>8000</v>
      </c>
      <c r="AD71" s="4"/>
      <c r="AE71" s="4"/>
      <c r="AF71" s="4"/>
      <c r="AG71" s="4"/>
      <c r="AH71" s="4">
        <v>10000</v>
      </c>
      <c r="AI71" s="4">
        <f t="shared" si="1"/>
        <v>35000</v>
      </c>
    </row>
    <row r="72" spans="1:35" x14ac:dyDescent="0.25">
      <c r="A72" s="6">
        <f t="shared" si="0"/>
        <v>0</v>
      </c>
      <c r="B72" s="3">
        <v>61</v>
      </c>
      <c r="C72" s="3" t="s">
        <v>90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>
        <f t="shared" si="1"/>
        <v>0</v>
      </c>
    </row>
    <row r="73" spans="1:35" x14ac:dyDescent="0.25">
      <c r="A73" s="6">
        <f t="shared" si="0"/>
        <v>0</v>
      </c>
      <c r="B73" s="3">
        <v>62</v>
      </c>
      <c r="C73" s="3" t="s">
        <v>91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>
        <f t="shared" si="1"/>
        <v>0</v>
      </c>
    </row>
    <row r="74" spans="1:35" x14ac:dyDescent="0.25">
      <c r="A74" s="6">
        <f t="shared" si="0"/>
        <v>0</v>
      </c>
      <c r="B74" s="3">
        <v>63</v>
      </c>
      <c r="C74" s="3" t="s">
        <v>129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>
        <f t="shared" si="1"/>
        <v>0</v>
      </c>
    </row>
    <row r="75" spans="1:35" x14ac:dyDescent="0.25">
      <c r="A75" s="6">
        <f t="shared" si="0"/>
        <v>0</v>
      </c>
      <c r="B75" s="3"/>
      <c r="C75" s="3" t="s">
        <v>110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>
        <f t="shared" si="1"/>
        <v>0</v>
      </c>
    </row>
    <row r="76" spans="1:35" x14ac:dyDescent="0.25">
      <c r="A76" s="6">
        <f t="shared" si="0"/>
        <v>100000</v>
      </c>
      <c r="B76" s="3">
        <v>64</v>
      </c>
      <c r="C76" s="3" t="s">
        <v>92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>
        <v>100000</v>
      </c>
      <c r="AH76" s="4"/>
      <c r="AI76" s="4">
        <f t="shared" si="1"/>
        <v>100000</v>
      </c>
    </row>
    <row r="77" spans="1:35" x14ac:dyDescent="0.25">
      <c r="A77" s="6">
        <f t="shared" si="0"/>
        <v>0</v>
      </c>
      <c r="B77" s="3">
        <v>65</v>
      </c>
      <c r="C77" s="3" t="s">
        <v>93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>
        <f t="shared" si="1"/>
        <v>0</v>
      </c>
    </row>
    <row r="78" spans="1:35" x14ac:dyDescent="0.25">
      <c r="A78" s="6">
        <f t="shared" si="0"/>
        <v>0</v>
      </c>
      <c r="B78" s="3">
        <v>66</v>
      </c>
      <c r="C78" s="3" t="s">
        <v>94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f t="shared" si="1"/>
        <v>0</v>
      </c>
    </row>
    <row r="79" spans="1:35" x14ac:dyDescent="0.25">
      <c r="A79" s="6">
        <f t="shared" si="0"/>
        <v>0</v>
      </c>
      <c r="B79" s="3">
        <v>67</v>
      </c>
      <c r="C79" s="3" t="s">
        <v>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>
        <f t="shared" si="1"/>
        <v>0</v>
      </c>
    </row>
    <row r="80" spans="1:35" x14ac:dyDescent="0.25">
      <c r="A80" s="6">
        <f t="shared" si="0"/>
        <v>0</v>
      </c>
      <c r="B80" s="3">
        <v>68</v>
      </c>
      <c r="C80" s="3" t="s">
        <v>96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>
        <f t="shared" si="1"/>
        <v>0</v>
      </c>
    </row>
    <row r="81" spans="1:35" x14ac:dyDescent="0.25">
      <c r="A81" s="6">
        <f t="shared" si="0"/>
        <v>0</v>
      </c>
      <c r="B81" s="3">
        <v>72</v>
      </c>
      <c r="C81" s="3" t="s">
        <v>98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f t="shared" si="1"/>
        <v>0</v>
      </c>
    </row>
    <row r="82" spans="1:35" x14ac:dyDescent="0.25">
      <c r="A82" s="6">
        <f t="shared" si="0"/>
        <v>0</v>
      </c>
      <c r="B82" s="3">
        <v>73</v>
      </c>
      <c r="C82" s="3" t="s">
        <v>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>
        <f t="shared" si="1"/>
        <v>0</v>
      </c>
    </row>
    <row r="83" spans="1:35" x14ac:dyDescent="0.25">
      <c r="A83" s="6">
        <f>AI83</f>
        <v>0</v>
      </c>
      <c r="B83" s="3">
        <v>75</v>
      </c>
      <c r="C83" s="3" t="s">
        <v>101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>
        <f>SUM(D83:AH83)</f>
        <v>0</v>
      </c>
    </row>
    <row r="84" spans="1:35" x14ac:dyDescent="0.25">
      <c r="A84" s="6">
        <f t="shared" si="0"/>
        <v>120000</v>
      </c>
      <c r="B84" s="3">
        <v>74</v>
      </c>
      <c r="C84" s="3" t="s">
        <v>100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v>55000</v>
      </c>
      <c r="Q84" s="4"/>
      <c r="R84" s="4"/>
      <c r="S84" s="4"/>
      <c r="T84" s="4"/>
      <c r="U84" s="4"/>
      <c r="V84" s="4"/>
      <c r="W84" s="4"/>
      <c r="X84" s="4"/>
      <c r="Y84" s="4"/>
      <c r="Z84" s="4">
        <v>65000</v>
      </c>
      <c r="AA84" s="4"/>
      <c r="AB84" s="4"/>
      <c r="AC84" s="4"/>
      <c r="AD84" s="4"/>
      <c r="AE84" s="4"/>
      <c r="AF84" s="4"/>
      <c r="AG84" s="4"/>
      <c r="AH84" s="4"/>
      <c r="AI84" s="4">
        <f t="shared" si="1"/>
        <v>120000</v>
      </c>
    </row>
    <row r="85" spans="1:35" x14ac:dyDescent="0.25">
      <c r="A85" s="6">
        <f t="shared" si="0"/>
        <v>0</v>
      </c>
      <c r="B85" s="3"/>
      <c r="C85" s="3" t="s">
        <v>104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>
        <f t="shared" si="1"/>
        <v>0</v>
      </c>
    </row>
    <row r="86" spans="1:35" x14ac:dyDescent="0.25">
      <c r="A86" s="6">
        <f t="shared" si="0"/>
        <v>5000</v>
      </c>
      <c r="B86" s="3"/>
      <c r="C86" s="3" t="s">
        <v>122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>
        <v>5000</v>
      </c>
      <c r="AA86" s="4"/>
      <c r="AB86" s="4"/>
      <c r="AC86" s="4"/>
      <c r="AD86" s="4"/>
      <c r="AE86" s="4"/>
      <c r="AF86" s="4"/>
      <c r="AG86" s="4"/>
      <c r="AH86" s="4"/>
      <c r="AI86" s="4">
        <f t="shared" si="1"/>
        <v>5000</v>
      </c>
    </row>
    <row r="87" spans="1:35" x14ac:dyDescent="0.25">
      <c r="A87" s="6">
        <f t="shared" si="0"/>
        <v>3000000</v>
      </c>
      <c r="B87" s="3"/>
      <c r="C87" s="3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>
        <v>3000000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>
        <f t="shared" si="1"/>
        <v>3000000</v>
      </c>
    </row>
    <row r="88" spans="1:35" x14ac:dyDescent="0.25">
      <c r="A88" s="6">
        <f t="shared" si="0"/>
        <v>0</v>
      </c>
      <c r="B88" s="3"/>
      <c r="C88" s="3" t="s">
        <v>126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>
        <f t="shared" si="1"/>
        <v>0</v>
      </c>
    </row>
    <row r="89" spans="1:35" x14ac:dyDescent="0.25">
      <c r="A89" s="6">
        <f t="shared" si="0"/>
        <v>0</v>
      </c>
      <c r="B89" s="3"/>
      <c r="C89" s="3" t="s">
        <v>127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>
        <f t="shared" si="1"/>
        <v>0</v>
      </c>
    </row>
    <row r="90" spans="1:35" x14ac:dyDescent="0.25">
      <c r="A90" s="6">
        <f t="shared" si="0"/>
        <v>0</v>
      </c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f t="shared" si="1"/>
        <v>0</v>
      </c>
    </row>
    <row r="91" spans="1:35" x14ac:dyDescent="0.25">
      <c r="A91" s="13">
        <f>SUM(A5:A90)</f>
        <v>17100214</v>
      </c>
      <c r="B91" s="15" t="s">
        <v>34</v>
      </c>
      <c r="C91" s="16"/>
      <c r="D91" s="5">
        <f t="shared" ref="D91:AH91" si="2">SUM(D5:D90)</f>
        <v>0</v>
      </c>
      <c r="E91" s="5">
        <f t="shared" si="2"/>
        <v>420000</v>
      </c>
      <c r="F91" s="5">
        <f t="shared" si="2"/>
        <v>0</v>
      </c>
      <c r="G91" s="5">
        <f t="shared" si="2"/>
        <v>0</v>
      </c>
      <c r="H91" s="5">
        <f t="shared" si="2"/>
        <v>240000</v>
      </c>
      <c r="I91" s="5">
        <f t="shared" si="2"/>
        <v>370000</v>
      </c>
      <c r="J91" s="5">
        <f t="shared" si="2"/>
        <v>299000</v>
      </c>
      <c r="K91" s="5">
        <f t="shared" si="2"/>
        <v>320000</v>
      </c>
      <c r="L91" s="5">
        <f t="shared" si="2"/>
        <v>135000</v>
      </c>
      <c r="M91" s="5">
        <f t="shared" si="2"/>
        <v>288000</v>
      </c>
      <c r="N91" s="5">
        <f t="shared" si="2"/>
        <v>538000</v>
      </c>
      <c r="O91" s="5">
        <f t="shared" si="2"/>
        <v>255000</v>
      </c>
      <c r="P91" s="5">
        <f t="shared" si="2"/>
        <v>3545000</v>
      </c>
      <c r="Q91" s="5">
        <f t="shared" si="2"/>
        <v>1145000</v>
      </c>
      <c r="R91" s="5">
        <f t="shared" si="2"/>
        <v>605000</v>
      </c>
      <c r="S91" s="5">
        <f t="shared" si="2"/>
        <v>0</v>
      </c>
      <c r="T91" s="5">
        <f t="shared" si="2"/>
        <v>0</v>
      </c>
      <c r="U91" s="5">
        <f t="shared" si="2"/>
        <v>482000</v>
      </c>
      <c r="V91" s="5">
        <f t="shared" si="2"/>
        <v>497000</v>
      </c>
      <c r="W91" s="5">
        <f t="shared" si="2"/>
        <v>464000</v>
      </c>
      <c r="X91" s="5">
        <f t="shared" si="2"/>
        <v>693000</v>
      </c>
      <c r="Y91" s="5">
        <f t="shared" si="2"/>
        <v>0</v>
      </c>
      <c r="Z91" s="5">
        <f t="shared" si="2"/>
        <v>3135000</v>
      </c>
      <c r="AA91" s="5">
        <f t="shared" si="2"/>
        <v>0</v>
      </c>
      <c r="AB91" s="5">
        <f t="shared" si="2"/>
        <v>1074626</v>
      </c>
      <c r="AC91" s="5">
        <f t="shared" si="2"/>
        <v>361000</v>
      </c>
      <c r="AD91" s="5">
        <f t="shared" si="2"/>
        <v>159000</v>
      </c>
      <c r="AE91" s="5">
        <f t="shared" si="2"/>
        <v>0</v>
      </c>
      <c r="AF91" s="5">
        <f t="shared" si="2"/>
        <v>380000</v>
      </c>
      <c r="AG91" s="5">
        <f t="shared" si="2"/>
        <v>813000</v>
      </c>
      <c r="AH91" s="5">
        <f t="shared" si="2"/>
        <v>881588</v>
      </c>
      <c r="AI91" s="5">
        <f t="shared" si="1"/>
        <v>17100214</v>
      </c>
    </row>
    <row r="94" spans="1:35" x14ac:dyDescent="0.25">
      <c r="A94" s="12" t="s">
        <v>114</v>
      </c>
      <c r="C94" s="11">
        <f>SUM(A5:A7)+SUM(A16:A48)+SUM(A53:A56)</f>
        <v>6408214</v>
      </c>
    </row>
    <row r="95" spans="1:35" x14ac:dyDescent="0.25">
      <c r="A95" s="12" t="s">
        <v>115</v>
      </c>
      <c r="C95" s="11">
        <f>SUM(A8:A12)</f>
        <v>514000</v>
      </c>
    </row>
    <row r="96" spans="1:35" x14ac:dyDescent="0.25">
      <c r="A96" s="12" t="s">
        <v>66</v>
      </c>
      <c r="C96" s="11">
        <f>SUM(A13:A15)</f>
        <v>35000</v>
      </c>
    </row>
    <row r="97" spans="1:3" customFormat="1" x14ac:dyDescent="0.25">
      <c r="A97" s="12" t="s">
        <v>102</v>
      </c>
      <c r="C97" s="11">
        <f>A49</f>
        <v>425000</v>
      </c>
    </row>
    <row r="98" spans="1:3" customFormat="1" x14ac:dyDescent="0.25">
      <c r="A98" s="12" t="s">
        <v>103</v>
      </c>
      <c r="C98" s="11">
        <f>A50</f>
        <v>0</v>
      </c>
    </row>
    <row r="99" spans="1:3" customFormat="1" x14ac:dyDescent="0.25">
      <c r="A99" s="12" t="s">
        <v>76</v>
      </c>
      <c r="C99" s="11">
        <f>A51</f>
        <v>25000</v>
      </c>
    </row>
    <row r="100" spans="1:3" customFormat="1" x14ac:dyDescent="0.25">
      <c r="A100" s="12" t="s">
        <v>77</v>
      </c>
      <c r="C100" s="11">
        <f>A52</f>
        <v>2395000</v>
      </c>
    </row>
    <row r="101" spans="1:3" customFormat="1" x14ac:dyDescent="0.25">
      <c r="A101" s="12" t="s">
        <v>116</v>
      </c>
      <c r="C101" s="11">
        <f>SUM(A57:A58)</f>
        <v>148000</v>
      </c>
    </row>
    <row r="102" spans="1:3" customFormat="1" x14ac:dyDescent="0.25">
      <c r="A102" s="12" t="s">
        <v>97</v>
      </c>
      <c r="C102" s="11">
        <f>SUM(A59:A66)</f>
        <v>1060000</v>
      </c>
    </row>
    <row r="103" spans="1:3" customFormat="1" x14ac:dyDescent="0.25">
      <c r="A103" s="12" t="s">
        <v>117</v>
      </c>
      <c r="C103" s="11">
        <f>SUM(A67:A68)</f>
        <v>1000000</v>
      </c>
    </row>
    <row r="104" spans="1:3" customFormat="1" x14ac:dyDescent="0.25">
      <c r="A104" s="12" t="s">
        <v>118</v>
      </c>
      <c r="C104" s="11">
        <f>A72</f>
        <v>0</v>
      </c>
    </row>
    <row r="105" spans="1:3" customFormat="1" x14ac:dyDescent="0.25">
      <c r="A105" s="12" t="s">
        <v>119</v>
      </c>
      <c r="C105" s="11">
        <f>SUM(A69:A70)</f>
        <v>1830000</v>
      </c>
    </row>
    <row r="106" spans="1:3" customFormat="1" x14ac:dyDescent="0.25">
      <c r="A106" s="12" t="s">
        <v>120</v>
      </c>
      <c r="C106" s="11">
        <f>A71</f>
        <v>35000</v>
      </c>
    </row>
    <row r="107" spans="1:3" customFormat="1" x14ac:dyDescent="0.25">
      <c r="A107" s="12" t="s">
        <v>121</v>
      </c>
      <c r="C107" s="11">
        <f>SUM(A73:A79)</f>
        <v>100000</v>
      </c>
    </row>
    <row r="108" spans="1:3" customFormat="1" x14ac:dyDescent="0.25">
      <c r="A108" s="12" t="s">
        <v>96</v>
      </c>
      <c r="C108" s="11">
        <f>A80</f>
        <v>0</v>
      </c>
    </row>
    <row r="109" spans="1:3" customFormat="1" x14ac:dyDescent="0.25">
      <c r="A109" s="12" t="s">
        <v>132</v>
      </c>
      <c r="C109" s="11">
        <f>SUM(A81:A83)</f>
        <v>0</v>
      </c>
    </row>
    <row r="110" spans="1:3" customFormat="1" x14ac:dyDescent="0.25">
      <c r="A110" s="12" t="s">
        <v>100</v>
      </c>
      <c r="C110" s="11">
        <f>A84</f>
        <v>120000</v>
      </c>
    </row>
    <row r="111" spans="1:3" customFormat="1" x14ac:dyDescent="0.25">
      <c r="A111" s="12" t="s">
        <v>104</v>
      </c>
      <c r="C111" s="11">
        <f>A85</f>
        <v>0</v>
      </c>
    </row>
    <row r="112" spans="1:3" customFormat="1" x14ac:dyDescent="0.25">
      <c r="A112" s="12" t="s">
        <v>134</v>
      </c>
      <c r="C112" s="11">
        <f>A86</f>
        <v>5000</v>
      </c>
    </row>
    <row r="113" spans="1:3" customFormat="1" x14ac:dyDescent="0.25">
      <c r="A113" s="12" t="s">
        <v>133</v>
      </c>
      <c r="C113" s="11">
        <f>SUM(A87:A88)</f>
        <v>3000000</v>
      </c>
    </row>
    <row r="114" spans="1:3" customFormat="1" x14ac:dyDescent="0.25">
      <c r="A114" s="12" t="s">
        <v>127</v>
      </c>
      <c r="C114" s="11">
        <f>A89</f>
        <v>0</v>
      </c>
    </row>
    <row r="115" spans="1:3" customFormat="1" x14ac:dyDescent="0.25">
      <c r="A115" s="12" t="s">
        <v>141</v>
      </c>
      <c r="C115" s="11">
        <f>A90</f>
        <v>0</v>
      </c>
    </row>
    <row r="117" spans="1:3" customFormat="1" x14ac:dyDescent="0.25">
      <c r="A117" s="12"/>
      <c r="C117" s="14">
        <f>SUM(C94:C116)</f>
        <v>17100214</v>
      </c>
    </row>
  </sheetData>
  <mergeCells count="1">
    <mergeCell ref="B91:C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A97" workbookViewId="0">
      <selection activeCell="C119" sqref="C119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112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829072</v>
      </c>
      <c r="B5" s="3">
        <v>1</v>
      </c>
      <c r="C5" s="3" t="s">
        <v>60</v>
      </c>
      <c r="D5" s="4"/>
      <c r="E5" s="4"/>
      <c r="F5" s="4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v>829072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>SUM(D5:AH5)</f>
        <v>829072</v>
      </c>
    </row>
    <row r="6" spans="1:35" x14ac:dyDescent="0.25">
      <c r="A6" s="6">
        <f t="shared" ref="A6:A90" si="0">AI6</f>
        <v>653000</v>
      </c>
      <c r="B6" s="3">
        <v>2</v>
      </c>
      <c r="C6" s="3" t="s">
        <v>61</v>
      </c>
      <c r="D6" s="4"/>
      <c r="E6" s="4"/>
      <c r="G6" s="4">
        <v>83000</v>
      </c>
      <c r="H6" s="4">
        <v>83000</v>
      </c>
      <c r="I6" s="4"/>
      <c r="J6" s="4"/>
      <c r="K6" s="4"/>
      <c r="L6" s="4"/>
      <c r="M6" s="4"/>
      <c r="N6" s="4"/>
      <c r="O6" s="4">
        <v>163000</v>
      </c>
      <c r="P6" s="4">
        <v>324000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ref="AI6:AI91" si="1">SUM(D6:AH6)</f>
        <v>653000</v>
      </c>
    </row>
    <row r="7" spans="1:35" x14ac:dyDescent="0.25">
      <c r="A7" s="6">
        <f t="shared" si="0"/>
        <v>0</v>
      </c>
      <c r="B7" s="3">
        <v>3</v>
      </c>
      <c r="C7" s="3" t="s">
        <v>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1"/>
        <v>0</v>
      </c>
    </row>
    <row r="8" spans="1:35" x14ac:dyDescent="0.25">
      <c r="A8" s="6">
        <f>AI8</f>
        <v>92000</v>
      </c>
      <c r="B8" s="3">
        <v>4</v>
      </c>
      <c r="C8" s="9" t="s">
        <v>63</v>
      </c>
      <c r="D8" s="4"/>
      <c r="E8" s="4"/>
      <c r="F8" s="4"/>
      <c r="G8" s="4"/>
      <c r="H8" s="4"/>
      <c r="I8" s="4"/>
      <c r="J8" s="4">
        <v>40000</v>
      </c>
      <c r="K8" s="4"/>
      <c r="L8" s="4"/>
      <c r="M8" s="4"/>
      <c r="N8" s="4"/>
      <c r="O8" s="4">
        <v>28000</v>
      </c>
      <c r="P8" s="4"/>
      <c r="Q8" s="4"/>
      <c r="R8" s="4">
        <v>24000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1"/>
        <v>92000</v>
      </c>
    </row>
    <row r="9" spans="1:35" x14ac:dyDescent="0.25">
      <c r="A9" s="6">
        <f t="shared" si="0"/>
        <v>143000</v>
      </c>
      <c r="B9" s="3">
        <v>5</v>
      </c>
      <c r="C9" s="9" t="s">
        <v>64</v>
      </c>
      <c r="D9" s="4"/>
      <c r="E9" s="4"/>
      <c r="F9" s="4"/>
      <c r="G9" s="4"/>
      <c r="H9" s="4"/>
      <c r="I9" s="4"/>
      <c r="J9" s="4">
        <v>18000</v>
      </c>
      <c r="K9" s="4"/>
      <c r="L9" s="4">
        <v>20000</v>
      </c>
      <c r="M9" s="4"/>
      <c r="N9" s="4"/>
      <c r="O9" s="4"/>
      <c r="P9" s="4"/>
      <c r="Q9" s="4"/>
      <c r="R9" s="4">
        <v>105000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1"/>
        <v>143000</v>
      </c>
    </row>
    <row r="10" spans="1:35" x14ac:dyDescent="0.25">
      <c r="A10" s="6">
        <f t="shared" si="0"/>
        <v>0</v>
      </c>
      <c r="B10" s="3">
        <v>6</v>
      </c>
      <c r="C10" s="9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1"/>
        <v>0</v>
      </c>
    </row>
    <row r="11" spans="1:35" x14ac:dyDescent="0.25">
      <c r="A11" s="6">
        <f>AI11</f>
        <v>0</v>
      </c>
      <c r="B11" s="3"/>
      <c r="C11" s="3" t="s">
        <v>106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>SUM(D11:AH11)</f>
        <v>0</v>
      </c>
    </row>
    <row r="12" spans="1:35" x14ac:dyDescent="0.25">
      <c r="A12" s="6">
        <f>AI12</f>
        <v>0</v>
      </c>
      <c r="B12" s="3"/>
      <c r="C12" s="3" t="s">
        <v>107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>SUM(D12:AH12)</f>
        <v>0</v>
      </c>
    </row>
    <row r="13" spans="1:35" x14ac:dyDescent="0.25">
      <c r="A13" s="6">
        <f t="shared" si="0"/>
        <v>70000</v>
      </c>
      <c r="B13" s="3">
        <v>7</v>
      </c>
      <c r="C13" s="3" t="s">
        <v>66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70000</v>
      </c>
      <c r="AF13" s="4"/>
      <c r="AG13" s="4"/>
      <c r="AH13" s="4"/>
      <c r="AI13" s="4">
        <f t="shared" si="1"/>
        <v>70000</v>
      </c>
    </row>
    <row r="14" spans="1:35" x14ac:dyDescent="0.25">
      <c r="A14" s="6">
        <f t="shared" si="0"/>
        <v>0</v>
      </c>
      <c r="B14" s="3">
        <v>8</v>
      </c>
      <c r="C14" s="3" t="s">
        <v>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1"/>
        <v>0</v>
      </c>
    </row>
    <row r="15" spans="1:35" x14ac:dyDescent="0.25">
      <c r="A15" s="6">
        <f t="shared" si="0"/>
        <v>30000</v>
      </c>
      <c r="B15" s="3">
        <v>9</v>
      </c>
      <c r="C15" s="3" t="s">
        <v>68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>
        <v>30000</v>
      </c>
      <c r="AF15" s="4"/>
      <c r="AG15" s="4"/>
      <c r="AH15" s="4"/>
      <c r="AI15" s="4">
        <f t="shared" si="1"/>
        <v>30000</v>
      </c>
    </row>
    <row r="16" spans="1:35" x14ac:dyDescent="0.25">
      <c r="A16" s="6">
        <f t="shared" si="0"/>
        <v>612000</v>
      </c>
      <c r="B16" s="3">
        <v>10</v>
      </c>
      <c r="C16" s="3" t="s">
        <v>35</v>
      </c>
      <c r="D16" s="4"/>
      <c r="E16" s="4"/>
      <c r="F16" s="4"/>
      <c r="G16" s="4">
        <v>162000</v>
      </c>
      <c r="H16" s="4"/>
      <c r="I16" s="4"/>
      <c r="J16" s="4"/>
      <c r="K16" s="4"/>
      <c r="L16" s="4"/>
      <c r="M16" s="4"/>
      <c r="N16" s="4"/>
      <c r="O16" s="4">
        <v>145000</v>
      </c>
      <c r="P16" s="4">
        <v>90000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>
        <v>100000</v>
      </c>
      <c r="AD16" s="4"/>
      <c r="AE16" s="4"/>
      <c r="AF16" s="4">
        <v>115000</v>
      </c>
      <c r="AG16" s="4"/>
      <c r="AH16" s="4"/>
      <c r="AI16" s="4">
        <f t="shared" si="1"/>
        <v>612000</v>
      </c>
    </row>
    <row r="17" spans="1:35" x14ac:dyDescent="0.25">
      <c r="A17" s="6">
        <f t="shared" si="0"/>
        <v>0</v>
      </c>
      <c r="B17" s="3">
        <v>11</v>
      </c>
      <c r="C17" s="3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1"/>
        <v>0</v>
      </c>
    </row>
    <row r="18" spans="1:35" x14ac:dyDescent="0.25">
      <c r="A18" s="6">
        <f t="shared" si="0"/>
        <v>0</v>
      </c>
      <c r="B18" s="3">
        <v>12</v>
      </c>
      <c r="C18" s="3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1"/>
        <v>0</v>
      </c>
    </row>
    <row r="19" spans="1:35" x14ac:dyDescent="0.25">
      <c r="A19" s="6">
        <f t="shared" si="0"/>
        <v>0</v>
      </c>
      <c r="B19" s="3">
        <v>13</v>
      </c>
      <c r="C19" s="3" t="s">
        <v>38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1"/>
        <v>0</v>
      </c>
    </row>
    <row r="20" spans="1:35" x14ac:dyDescent="0.25">
      <c r="A20" s="6">
        <f t="shared" si="0"/>
        <v>0</v>
      </c>
      <c r="B20" s="3"/>
      <c r="C20" s="3" t="s">
        <v>128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6">
        <f t="shared" si="0"/>
        <v>0</v>
      </c>
      <c r="B21" s="3">
        <v>14</v>
      </c>
      <c r="C21" s="3" t="s">
        <v>39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1"/>
        <v>0</v>
      </c>
    </row>
    <row r="22" spans="1:35" x14ac:dyDescent="0.25">
      <c r="A22" s="6">
        <f t="shared" si="0"/>
        <v>150000</v>
      </c>
      <c r="B22" s="3">
        <v>15</v>
      </c>
      <c r="C22" s="3" t="s">
        <v>40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150000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1"/>
        <v>150000</v>
      </c>
    </row>
    <row r="23" spans="1:35" x14ac:dyDescent="0.25">
      <c r="A23" s="6">
        <f t="shared" si="0"/>
        <v>310000</v>
      </c>
      <c r="B23" s="3">
        <v>16</v>
      </c>
      <c r="C23" s="3" t="s">
        <v>41</v>
      </c>
      <c r="D23" s="4"/>
      <c r="E23" s="4"/>
      <c r="F23" s="4"/>
      <c r="G23" s="4">
        <v>130000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180000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1"/>
        <v>310000</v>
      </c>
    </row>
    <row r="24" spans="1:35" x14ac:dyDescent="0.25">
      <c r="A24" s="6">
        <f t="shared" si="0"/>
        <v>828000</v>
      </c>
      <c r="B24" s="3">
        <v>17</v>
      </c>
      <c r="C24" s="3" t="s">
        <v>44</v>
      </c>
      <c r="D24" s="4"/>
      <c r="E24" s="4">
        <v>45000</v>
      </c>
      <c r="F24" s="4"/>
      <c r="G24" s="4"/>
      <c r="H24" s="4"/>
      <c r="I24" s="4"/>
      <c r="J24" s="4"/>
      <c r="K24" s="4"/>
      <c r="L24" s="4">
        <v>45000</v>
      </c>
      <c r="M24" s="4"/>
      <c r="N24" s="4">
        <v>160000</v>
      </c>
      <c r="O24" s="4"/>
      <c r="P24" s="4">
        <v>120000</v>
      </c>
      <c r="Q24" s="4"/>
      <c r="R24" s="4"/>
      <c r="S24" s="4"/>
      <c r="T24" s="4"/>
      <c r="U24" s="4"/>
      <c r="V24" s="4">
        <f>285000+38000</f>
        <v>323000</v>
      </c>
      <c r="W24" s="4"/>
      <c r="X24" s="4"/>
      <c r="Y24" s="4"/>
      <c r="Z24" s="4"/>
      <c r="AA24" s="4">
        <v>70000</v>
      </c>
      <c r="AB24" s="4"/>
      <c r="AC24" s="4"/>
      <c r="AD24" s="4"/>
      <c r="AE24" s="4">
        <v>65000</v>
      </c>
      <c r="AF24" s="4"/>
      <c r="AG24" s="4"/>
      <c r="AH24" s="4"/>
      <c r="AI24" s="4">
        <f t="shared" si="1"/>
        <v>828000</v>
      </c>
    </row>
    <row r="25" spans="1:35" x14ac:dyDescent="0.25">
      <c r="A25" s="6">
        <f t="shared" si="0"/>
        <v>0</v>
      </c>
      <c r="B25" s="3">
        <v>18</v>
      </c>
      <c r="C25" s="3" t="s">
        <v>45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1"/>
        <v>0</v>
      </c>
    </row>
    <row r="26" spans="1:35" x14ac:dyDescent="0.25">
      <c r="A26" s="6">
        <f t="shared" si="0"/>
        <v>75000</v>
      </c>
      <c r="B26" s="3">
        <v>19</v>
      </c>
      <c r="C26" s="3" t="s">
        <v>46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v>75000</v>
      </c>
      <c r="AB26" s="4"/>
      <c r="AC26" s="4"/>
      <c r="AD26" s="4"/>
      <c r="AE26" s="4"/>
      <c r="AF26" s="4"/>
      <c r="AG26" s="4"/>
      <c r="AH26" s="4"/>
      <c r="AI26" s="4">
        <f t="shared" si="1"/>
        <v>75000</v>
      </c>
    </row>
    <row r="27" spans="1:35" x14ac:dyDescent="0.25">
      <c r="A27" s="6">
        <f t="shared" si="0"/>
        <v>0</v>
      </c>
      <c r="B27" s="3">
        <v>20</v>
      </c>
      <c r="C27" s="3" t="s">
        <v>50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1"/>
        <v>0</v>
      </c>
    </row>
    <row r="28" spans="1:35" x14ac:dyDescent="0.25">
      <c r="A28" s="6">
        <f t="shared" si="0"/>
        <v>0</v>
      </c>
      <c r="B28" s="3">
        <v>21</v>
      </c>
      <c r="C28" s="3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1"/>
        <v>0</v>
      </c>
    </row>
    <row r="29" spans="1:35" x14ac:dyDescent="0.25">
      <c r="A29" s="6">
        <f t="shared" si="0"/>
        <v>60000</v>
      </c>
      <c r="B29" s="3">
        <v>22</v>
      </c>
      <c r="C29" s="3" t="s">
        <v>123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60000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1"/>
        <v>60000</v>
      </c>
    </row>
    <row r="30" spans="1:35" x14ac:dyDescent="0.25">
      <c r="A30" s="6">
        <f t="shared" si="0"/>
        <v>154000</v>
      </c>
      <c r="B30" s="3">
        <v>23</v>
      </c>
      <c r="C30" s="3" t="s">
        <v>70</v>
      </c>
      <c r="D30" s="4"/>
      <c r="E30" s="4">
        <v>33000</v>
      </c>
      <c r="F30" s="4"/>
      <c r="G30" s="4">
        <v>15000</v>
      </c>
      <c r="H30" s="4"/>
      <c r="I30" s="4"/>
      <c r="J30" s="4">
        <v>20000</v>
      </c>
      <c r="K30" s="4"/>
      <c r="L30" s="4"/>
      <c r="M30" s="4"/>
      <c r="N30" s="4">
        <v>20000</v>
      </c>
      <c r="O30" s="4"/>
      <c r="P30" s="4">
        <v>36000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>
        <v>20000</v>
      </c>
      <c r="AD30" s="4"/>
      <c r="AE30" s="4"/>
      <c r="AF30" s="4">
        <v>10000</v>
      </c>
      <c r="AG30" s="4"/>
      <c r="AH30" s="4"/>
      <c r="AI30" s="4">
        <f t="shared" si="1"/>
        <v>154000</v>
      </c>
    </row>
    <row r="31" spans="1:35" x14ac:dyDescent="0.25">
      <c r="A31" s="6">
        <f t="shared" si="0"/>
        <v>102000</v>
      </c>
      <c r="B31" s="3">
        <v>24</v>
      </c>
      <c r="C31" s="3" t="s">
        <v>71</v>
      </c>
      <c r="D31" s="4"/>
      <c r="E31" s="4">
        <v>18000</v>
      </c>
      <c r="F31" s="4"/>
      <c r="G31" s="4"/>
      <c r="H31" s="4"/>
      <c r="I31" s="4"/>
      <c r="J31" s="4"/>
      <c r="K31" s="4"/>
      <c r="L31" s="4">
        <v>20000</v>
      </c>
      <c r="M31" s="4"/>
      <c r="N31" s="4"/>
      <c r="O31" s="4">
        <v>15000</v>
      </c>
      <c r="P31" s="4">
        <v>19000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10000</v>
      </c>
      <c r="AB31" s="4"/>
      <c r="AC31" s="4">
        <v>20000</v>
      </c>
      <c r="AD31" s="4"/>
      <c r="AE31" s="4"/>
      <c r="AF31" s="4"/>
      <c r="AG31" s="4"/>
      <c r="AH31" s="4"/>
      <c r="AI31" s="4">
        <f t="shared" si="1"/>
        <v>102000</v>
      </c>
    </row>
    <row r="32" spans="1:35" x14ac:dyDescent="0.25">
      <c r="A32" s="6">
        <f t="shared" si="0"/>
        <v>23000</v>
      </c>
      <c r="B32" s="3">
        <v>25</v>
      </c>
      <c r="C32" s="3" t="s">
        <v>72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v>23000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1"/>
        <v>23000</v>
      </c>
    </row>
    <row r="33" spans="1:35" x14ac:dyDescent="0.25">
      <c r="A33" s="6">
        <f t="shared" si="0"/>
        <v>18000</v>
      </c>
      <c r="B33" s="3">
        <v>26</v>
      </c>
      <c r="C33" s="3" t="s">
        <v>73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>
        <v>18000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1"/>
        <v>18000</v>
      </c>
    </row>
    <row r="34" spans="1:35" x14ac:dyDescent="0.25">
      <c r="A34" s="6">
        <f t="shared" si="0"/>
        <v>0</v>
      </c>
      <c r="B34" s="3">
        <v>27</v>
      </c>
      <c r="C34" s="9" t="s">
        <v>74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1"/>
        <v>0</v>
      </c>
    </row>
    <row r="35" spans="1:35" x14ac:dyDescent="0.25">
      <c r="A35" s="6">
        <f t="shared" si="0"/>
        <v>25000</v>
      </c>
      <c r="B35" s="3">
        <v>28</v>
      </c>
      <c r="C35" s="9" t="s">
        <v>75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10000</v>
      </c>
      <c r="O35" s="4"/>
      <c r="P35" s="4"/>
      <c r="Q35" s="4"/>
      <c r="R35" s="4"/>
      <c r="S35" s="4"/>
      <c r="T35" s="4"/>
      <c r="U35" s="4"/>
      <c r="V35" s="4">
        <v>15000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1"/>
        <v>25000</v>
      </c>
    </row>
    <row r="36" spans="1:35" x14ac:dyDescent="0.25">
      <c r="A36" s="6">
        <f t="shared" si="0"/>
        <v>56000</v>
      </c>
      <c r="B36" s="3"/>
      <c r="C36" s="9" t="s">
        <v>111</v>
      </c>
      <c r="D36" s="4"/>
      <c r="E36" s="4"/>
      <c r="F36" s="4"/>
      <c r="G36" s="4">
        <v>5000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>
        <v>51000</v>
      </c>
      <c r="AB36" s="4"/>
      <c r="AC36" s="4"/>
      <c r="AD36" s="4"/>
      <c r="AE36" s="4"/>
      <c r="AF36" s="4"/>
      <c r="AG36" s="4"/>
      <c r="AH36" s="4"/>
      <c r="AI36" s="4">
        <f t="shared" si="1"/>
        <v>56000</v>
      </c>
    </row>
    <row r="37" spans="1:35" x14ac:dyDescent="0.25">
      <c r="A37" s="6">
        <f t="shared" si="0"/>
        <v>100000</v>
      </c>
      <c r="B37" s="3">
        <v>29</v>
      </c>
      <c r="C37" s="3" t="s">
        <v>48</v>
      </c>
      <c r="D37" s="4"/>
      <c r="E37" s="4"/>
      <c r="F37" s="4"/>
      <c r="G37" s="4"/>
      <c r="H37" s="4"/>
      <c r="I37" s="4">
        <v>100000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1"/>
        <v>100000</v>
      </c>
    </row>
    <row r="38" spans="1:35" x14ac:dyDescent="0.25">
      <c r="A38" s="6">
        <f t="shared" si="0"/>
        <v>0</v>
      </c>
      <c r="B38" s="3">
        <v>30</v>
      </c>
      <c r="C38" s="3" t="s">
        <v>49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1"/>
        <v>0</v>
      </c>
    </row>
    <row r="39" spans="1:35" x14ac:dyDescent="0.25">
      <c r="A39" s="6">
        <f t="shared" si="0"/>
        <v>70000</v>
      </c>
      <c r="B39" s="3">
        <v>31</v>
      </c>
      <c r="C39" s="3" t="s">
        <v>42</v>
      </c>
      <c r="D39" s="4"/>
      <c r="E39" s="4"/>
      <c r="F39" s="4"/>
      <c r="G39" s="4"/>
      <c r="H39" s="4"/>
      <c r="I39" s="4"/>
      <c r="J39" s="4"/>
      <c r="K39" s="4"/>
      <c r="L39" s="4">
        <v>70000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1"/>
        <v>70000</v>
      </c>
    </row>
    <row r="40" spans="1:35" x14ac:dyDescent="0.25">
      <c r="A40" s="6">
        <f t="shared" si="0"/>
        <v>20000</v>
      </c>
      <c r="B40" s="3">
        <v>32</v>
      </c>
      <c r="C40" s="3" t="s">
        <v>43</v>
      </c>
      <c r="D40" s="4"/>
      <c r="E40" s="4">
        <v>10000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10000</v>
      </c>
      <c r="AD40" s="4"/>
      <c r="AE40" s="4"/>
      <c r="AF40" s="4"/>
      <c r="AG40" s="4"/>
      <c r="AH40" s="4"/>
      <c r="AI40" s="4">
        <f t="shared" si="1"/>
        <v>20000</v>
      </c>
    </row>
    <row r="41" spans="1:35" x14ac:dyDescent="0.25">
      <c r="A41" s="6">
        <f t="shared" si="0"/>
        <v>120000</v>
      </c>
      <c r="B41" s="3">
        <v>33</v>
      </c>
      <c r="C41" s="3" t="s">
        <v>139</v>
      </c>
      <c r="D41" s="4"/>
      <c r="E41" s="4">
        <v>25000</v>
      </c>
      <c r="F41" s="4"/>
      <c r="G41" s="4">
        <v>25000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>
        <v>70000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1"/>
        <v>120000</v>
      </c>
    </row>
    <row r="42" spans="1:35" x14ac:dyDescent="0.25">
      <c r="A42" s="6">
        <f t="shared" si="0"/>
        <v>110000</v>
      </c>
      <c r="B42" s="3">
        <v>34</v>
      </c>
      <c r="C42" s="9" t="s">
        <v>58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>
        <v>110000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1"/>
        <v>110000</v>
      </c>
    </row>
    <row r="43" spans="1:35" x14ac:dyDescent="0.25">
      <c r="A43" s="6">
        <f t="shared" si="0"/>
        <v>0</v>
      </c>
      <c r="B43" s="3">
        <v>35</v>
      </c>
      <c r="C43" s="9" t="s">
        <v>59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1"/>
        <v>0</v>
      </c>
    </row>
    <row r="44" spans="1:35" x14ac:dyDescent="0.25">
      <c r="A44" s="6">
        <f t="shared" si="0"/>
        <v>0</v>
      </c>
      <c r="B44" s="3">
        <v>36</v>
      </c>
      <c r="C44" s="8" t="s">
        <v>130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1"/>
        <v>0</v>
      </c>
    </row>
    <row r="45" spans="1:35" x14ac:dyDescent="0.25">
      <c r="A45" s="6">
        <f t="shared" si="0"/>
        <v>40000</v>
      </c>
      <c r="B45" s="3">
        <v>37</v>
      </c>
      <c r="C45" s="3" t="s">
        <v>124</v>
      </c>
      <c r="D45" s="4"/>
      <c r="E45" s="4"/>
      <c r="F45" s="4"/>
      <c r="G45" s="4">
        <v>10000</v>
      </c>
      <c r="H45" s="4"/>
      <c r="I45" s="4"/>
      <c r="J45" s="4"/>
      <c r="K45" s="4"/>
      <c r="L45" s="4"/>
      <c r="M45" s="4"/>
      <c r="N45" s="4"/>
      <c r="O45" s="4">
        <v>10000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5000</v>
      </c>
      <c r="AD45" s="4"/>
      <c r="AE45" s="4"/>
      <c r="AF45" s="4">
        <v>15000</v>
      </c>
      <c r="AG45" s="4"/>
      <c r="AH45" s="4"/>
      <c r="AI45" s="4">
        <f t="shared" si="1"/>
        <v>40000</v>
      </c>
    </row>
    <row r="46" spans="1:35" x14ac:dyDescent="0.25">
      <c r="A46" s="6">
        <f t="shared" si="0"/>
        <v>75000</v>
      </c>
      <c r="B46" s="3">
        <v>38</v>
      </c>
      <c r="C46" s="3" t="s">
        <v>52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35000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>
        <v>40000</v>
      </c>
      <c r="AG46" s="4"/>
      <c r="AH46" s="4"/>
      <c r="AI46" s="4">
        <f t="shared" si="1"/>
        <v>75000</v>
      </c>
    </row>
    <row r="47" spans="1:35" x14ac:dyDescent="0.25">
      <c r="A47" s="6">
        <f t="shared" si="0"/>
        <v>40000</v>
      </c>
      <c r="B47" s="3">
        <v>39</v>
      </c>
      <c r="C47" s="3" t="s">
        <v>53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20000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>
        <v>20000</v>
      </c>
      <c r="AG47" s="4"/>
      <c r="AH47" s="4"/>
      <c r="AI47" s="4">
        <f t="shared" si="1"/>
        <v>40000</v>
      </c>
    </row>
    <row r="48" spans="1:35" x14ac:dyDescent="0.25">
      <c r="A48" s="6">
        <f t="shared" si="0"/>
        <v>35000</v>
      </c>
      <c r="B48" s="3">
        <v>40</v>
      </c>
      <c r="C48" s="8" t="s">
        <v>57</v>
      </c>
      <c r="D48" s="4"/>
      <c r="E48" s="4">
        <v>35000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1"/>
        <v>35000</v>
      </c>
    </row>
    <row r="49" spans="1:35" x14ac:dyDescent="0.25">
      <c r="A49" s="6">
        <f>AI49</f>
        <v>0</v>
      </c>
      <c r="B49" s="3"/>
      <c r="C49" s="3" t="s">
        <v>102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f>SUM(D49:AH49)</f>
        <v>0</v>
      </c>
    </row>
    <row r="50" spans="1:35" x14ac:dyDescent="0.25">
      <c r="A50" s="6">
        <f>AI50</f>
        <v>145000</v>
      </c>
      <c r="B50" s="3"/>
      <c r="C50" s="3" t="s">
        <v>103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>
        <v>145000</v>
      </c>
      <c r="AC50" s="4"/>
      <c r="AD50" s="4"/>
      <c r="AE50" s="4"/>
      <c r="AF50" s="4"/>
      <c r="AG50" s="4"/>
      <c r="AH50" s="4"/>
      <c r="AI50" s="4">
        <f>SUM(D50:AH50)</f>
        <v>145000</v>
      </c>
    </row>
    <row r="51" spans="1:35" x14ac:dyDescent="0.25">
      <c r="A51" s="6">
        <f t="shared" si="0"/>
        <v>0</v>
      </c>
      <c r="B51" s="3">
        <v>43</v>
      </c>
      <c r="C51" s="3" t="s">
        <v>76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>
        <f t="shared" si="1"/>
        <v>0</v>
      </c>
    </row>
    <row r="52" spans="1:35" x14ac:dyDescent="0.25">
      <c r="A52" s="6">
        <f t="shared" si="0"/>
        <v>165000</v>
      </c>
      <c r="B52" s="3">
        <v>44</v>
      </c>
      <c r="C52" s="3" t="s">
        <v>77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>
        <v>165000</v>
      </c>
      <c r="AD52" s="4"/>
      <c r="AE52" s="4"/>
      <c r="AF52" s="4"/>
      <c r="AG52" s="4"/>
      <c r="AH52" s="4"/>
      <c r="AI52" s="4">
        <f t="shared" si="1"/>
        <v>165000</v>
      </c>
    </row>
    <row r="53" spans="1:35" x14ac:dyDescent="0.25">
      <c r="A53" s="6">
        <f t="shared" si="0"/>
        <v>0</v>
      </c>
      <c r="B53" s="3">
        <v>45</v>
      </c>
      <c r="C53" s="3" t="s">
        <v>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f t="shared" si="1"/>
        <v>0</v>
      </c>
    </row>
    <row r="54" spans="1:35" x14ac:dyDescent="0.25">
      <c r="A54" s="6">
        <f t="shared" si="0"/>
        <v>15000</v>
      </c>
      <c r="B54" s="3">
        <v>46</v>
      </c>
      <c r="C54" s="3" t="s">
        <v>55</v>
      </c>
      <c r="D54" s="4"/>
      <c r="E54" s="4"/>
      <c r="F54" s="4"/>
      <c r="G54" s="4"/>
      <c r="H54" s="4">
        <v>15000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f t="shared" si="1"/>
        <v>15000</v>
      </c>
    </row>
    <row r="55" spans="1:35" x14ac:dyDescent="0.25">
      <c r="A55" s="6">
        <f t="shared" si="0"/>
        <v>0</v>
      </c>
      <c r="B55" s="3">
        <v>47</v>
      </c>
      <c r="C55" s="3" t="s">
        <v>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 t="shared" si="1"/>
        <v>0</v>
      </c>
    </row>
    <row r="56" spans="1:35" x14ac:dyDescent="0.25">
      <c r="A56" s="6">
        <f t="shared" si="0"/>
        <v>0</v>
      </c>
      <c r="B56" s="3">
        <v>48</v>
      </c>
      <c r="C56" s="3" t="s">
        <v>69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>
        <f t="shared" si="1"/>
        <v>0</v>
      </c>
    </row>
    <row r="57" spans="1:35" x14ac:dyDescent="0.25">
      <c r="A57" s="6">
        <f t="shared" si="0"/>
        <v>0</v>
      </c>
      <c r="B57" s="3">
        <v>49</v>
      </c>
      <c r="C57" s="3" t="s">
        <v>78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>
        <f t="shared" si="1"/>
        <v>0</v>
      </c>
    </row>
    <row r="58" spans="1:35" x14ac:dyDescent="0.25">
      <c r="A58" s="6">
        <f t="shared" si="0"/>
        <v>26000</v>
      </c>
      <c r="B58" s="3">
        <v>50</v>
      </c>
      <c r="C58" s="3" t="s">
        <v>79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26000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f t="shared" si="1"/>
        <v>26000</v>
      </c>
    </row>
    <row r="59" spans="1:35" x14ac:dyDescent="0.25">
      <c r="A59" s="6">
        <f>AI59</f>
        <v>0</v>
      </c>
      <c r="B59" s="3"/>
      <c r="C59" s="3" t="s">
        <v>105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>
        <f>SUM(D59:AH59)</f>
        <v>0</v>
      </c>
    </row>
    <row r="60" spans="1:35" x14ac:dyDescent="0.25">
      <c r="A60" s="6">
        <f t="shared" si="0"/>
        <v>260000</v>
      </c>
      <c r="B60" s="3">
        <v>51</v>
      </c>
      <c r="C60" s="3" t="s">
        <v>80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>
        <v>260000</v>
      </c>
      <c r="AF60" s="4"/>
      <c r="AG60" s="4"/>
      <c r="AH60" s="4"/>
      <c r="AI60" s="4">
        <f t="shared" si="1"/>
        <v>260000</v>
      </c>
    </row>
    <row r="61" spans="1:35" x14ac:dyDescent="0.25">
      <c r="A61" s="6">
        <f t="shared" si="0"/>
        <v>1240000</v>
      </c>
      <c r="B61" s="3">
        <v>52</v>
      </c>
      <c r="C61" s="3" t="s">
        <v>81</v>
      </c>
      <c r="D61" s="4"/>
      <c r="E61" s="4"/>
      <c r="F61" s="4"/>
      <c r="G61" s="4"/>
      <c r="H61" s="4"/>
      <c r="I61" s="4">
        <v>140000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>
        <v>1100000</v>
      </c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>
        <f t="shared" si="1"/>
        <v>1240000</v>
      </c>
    </row>
    <row r="62" spans="1:35" x14ac:dyDescent="0.25">
      <c r="A62" s="6">
        <f t="shared" si="0"/>
        <v>178000</v>
      </c>
      <c r="B62" s="3">
        <v>53</v>
      </c>
      <c r="C62" s="3" t="s">
        <v>82</v>
      </c>
      <c r="D62" s="4"/>
      <c r="E62" s="4"/>
      <c r="F62" s="4"/>
      <c r="G62" s="4"/>
      <c r="H62" s="4"/>
      <c r="I62" s="4"/>
      <c r="J62" s="4">
        <v>178000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f t="shared" si="1"/>
        <v>178000</v>
      </c>
    </row>
    <row r="63" spans="1:35" x14ac:dyDescent="0.25">
      <c r="A63" s="6">
        <f>AI63</f>
        <v>0</v>
      </c>
      <c r="B63" s="3">
        <v>69</v>
      </c>
      <c r="C63" s="3" t="s">
        <v>97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>
        <f>SUM(D63:AH63)</f>
        <v>0</v>
      </c>
    </row>
    <row r="64" spans="1:35" x14ac:dyDescent="0.25">
      <c r="A64" s="6">
        <f t="shared" si="0"/>
        <v>0</v>
      </c>
      <c r="B64" s="3">
        <v>54</v>
      </c>
      <c r="C64" s="3" t="s">
        <v>83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>
        <f t="shared" si="1"/>
        <v>0</v>
      </c>
    </row>
    <row r="65" spans="1:35" x14ac:dyDescent="0.25">
      <c r="A65" s="6">
        <f t="shared" si="0"/>
        <v>35000</v>
      </c>
      <c r="B65" s="3">
        <v>55</v>
      </c>
      <c r="C65" s="3" t="s">
        <v>84</v>
      </c>
      <c r="D65" s="4"/>
      <c r="E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v>35000</v>
      </c>
      <c r="AE65" s="4"/>
      <c r="AF65" s="4"/>
      <c r="AG65" s="4"/>
      <c r="AH65" s="4"/>
      <c r="AI65" s="4">
        <f t="shared" si="1"/>
        <v>35000</v>
      </c>
    </row>
    <row r="66" spans="1:35" x14ac:dyDescent="0.25">
      <c r="A66" s="6">
        <f>AI66</f>
        <v>0</v>
      </c>
      <c r="B66" s="3"/>
      <c r="C66" s="3" t="s">
        <v>108</v>
      </c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f>SUM(D66:AH66)</f>
        <v>0</v>
      </c>
    </row>
    <row r="67" spans="1:35" x14ac:dyDescent="0.25">
      <c r="A67" s="6">
        <f t="shared" si="0"/>
        <v>1200000</v>
      </c>
      <c r="B67" s="3">
        <v>56</v>
      </c>
      <c r="C67" s="3" t="s">
        <v>85</v>
      </c>
      <c r="D67" s="4"/>
      <c r="E67" s="4"/>
      <c r="F67" s="4"/>
      <c r="G67" s="4">
        <v>1000000</v>
      </c>
      <c r="H67" s="4"/>
      <c r="I67" s="4"/>
      <c r="J67" s="4"/>
      <c r="K67" s="4"/>
      <c r="L67" s="4"/>
      <c r="M67" s="4"/>
      <c r="N67" s="4"/>
      <c r="O67" s="4"/>
      <c r="P67" s="4">
        <v>200000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>
        <f t="shared" si="1"/>
        <v>1200000</v>
      </c>
    </row>
    <row r="68" spans="1:35" x14ac:dyDescent="0.25">
      <c r="A68" s="6">
        <f t="shared" si="0"/>
        <v>0</v>
      </c>
      <c r="B68" s="3">
        <v>57</v>
      </c>
      <c r="C68" s="3" t="s">
        <v>86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>
        <f t="shared" si="1"/>
        <v>0</v>
      </c>
    </row>
    <row r="69" spans="1:35" x14ac:dyDescent="0.25">
      <c r="A69" s="6">
        <f t="shared" si="0"/>
        <v>360000</v>
      </c>
      <c r="B69" s="3">
        <v>58</v>
      </c>
      <c r="C69" s="3" t="s">
        <v>87</v>
      </c>
      <c r="D69" s="4"/>
      <c r="E69" s="4"/>
      <c r="F69" s="4"/>
      <c r="G69" s="4"/>
      <c r="H69" s="4"/>
      <c r="I69" s="4">
        <v>100000</v>
      </c>
      <c r="J69" s="4"/>
      <c r="K69" s="4"/>
      <c r="L69" s="4"/>
      <c r="M69" s="4"/>
      <c r="N69" s="4"/>
      <c r="O69" s="4">
        <v>30000</v>
      </c>
      <c r="P69" s="4"/>
      <c r="Q69" s="4"/>
      <c r="R69" s="4"/>
      <c r="S69" s="4"/>
      <c r="T69" s="4"/>
      <c r="U69" s="4"/>
      <c r="V69" s="4">
        <v>230000</v>
      </c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>
        <f t="shared" si="1"/>
        <v>360000</v>
      </c>
    </row>
    <row r="70" spans="1:35" x14ac:dyDescent="0.25">
      <c r="A70" s="6">
        <f t="shared" si="0"/>
        <v>140000</v>
      </c>
      <c r="B70" s="3">
        <v>59</v>
      </c>
      <c r="C70" s="3" t="s">
        <v>88</v>
      </c>
      <c r="D70" s="4"/>
      <c r="E70" s="4"/>
      <c r="F70" s="4"/>
      <c r="G70" s="4"/>
      <c r="H70" s="4"/>
      <c r="I70" s="4">
        <v>50000</v>
      </c>
      <c r="J70" s="4"/>
      <c r="K70" s="4"/>
      <c r="L70" s="4"/>
      <c r="M70" s="4"/>
      <c r="N70" s="4"/>
      <c r="O70" s="4">
        <v>50000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>
        <v>40000</v>
      </c>
      <c r="AB70" s="4"/>
      <c r="AC70" s="4"/>
      <c r="AD70" s="4"/>
      <c r="AE70" s="4"/>
      <c r="AF70" s="4"/>
      <c r="AG70" s="4"/>
      <c r="AH70" s="4"/>
      <c r="AI70" s="4">
        <f t="shared" si="1"/>
        <v>140000</v>
      </c>
    </row>
    <row r="71" spans="1:35" x14ac:dyDescent="0.25">
      <c r="A71" s="6">
        <f t="shared" si="0"/>
        <v>60000</v>
      </c>
      <c r="B71" s="3">
        <v>60</v>
      </c>
      <c r="C71" s="3" t="s">
        <v>89</v>
      </c>
      <c r="D71" s="4"/>
      <c r="E71" s="4">
        <v>10000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10000</v>
      </c>
      <c r="Q71" s="4"/>
      <c r="R71" s="4"/>
      <c r="S71" s="4"/>
      <c r="T71" s="4"/>
      <c r="U71" s="4">
        <v>10000</v>
      </c>
      <c r="V71" s="4">
        <v>30000</v>
      </c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>
        <f t="shared" si="1"/>
        <v>60000</v>
      </c>
    </row>
    <row r="72" spans="1:35" x14ac:dyDescent="0.25">
      <c r="A72" s="6">
        <f t="shared" si="0"/>
        <v>0</v>
      </c>
      <c r="B72" s="3">
        <v>61</v>
      </c>
      <c r="C72" s="3" t="s">
        <v>90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>
        <f t="shared" si="1"/>
        <v>0</v>
      </c>
    </row>
    <row r="73" spans="1:35" x14ac:dyDescent="0.25">
      <c r="A73" s="6">
        <f t="shared" si="0"/>
        <v>0</v>
      </c>
      <c r="B73" s="3">
        <v>62</v>
      </c>
      <c r="C73" s="3" t="s">
        <v>91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>
        <f t="shared" si="1"/>
        <v>0</v>
      </c>
    </row>
    <row r="74" spans="1:35" x14ac:dyDescent="0.25">
      <c r="A74" s="6">
        <f t="shared" si="0"/>
        <v>0</v>
      </c>
      <c r="B74" s="3">
        <v>63</v>
      </c>
      <c r="C74" s="3" t="s">
        <v>129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>
        <f t="shared" si="1"/>
        <v>0</v>
      </c>
    </row>
    <row r="75" spans="1:35" x14ac:dyDescent="0.25">
      <c r="A75" s="6">
        <f t="shared" si="0"/>
        <v>0</v>
      </c>
      <c r="B75" s="3"/>
      <c r="C75" s="3" t="s">
        <v>110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>
        <f t="shared" si="1"/>
        <v>0</v>
      </c>
    </row>
    <row r="76" spans="1:35" x14ac:dyDescent="0.25">
      <c r="A76" s="6">
        <f t="shared" si="0"/>
        <v>500000</v>
      </c>
      <c r="B76" s="3">
        <v>64</v>
      </c>
      <c r="C76" s="3" t="s">
        <v>92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500000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>
        <f t="shared" si="1"/>
        <v>500000</v>
      </c>
    </row>
    <row r="77" spans="1:35" x14ac:dyDescent="0.25">
      <c r="A77" s="6">
        <f t="shared" si="0"/>
        <v>1500000</v>
      </c>
      <c r="B77" s="3">
        <v>65</v>
      </c>
      <c r="C77" s="3" t="s">
        <v>93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>
        <v>500000</v>
      </c>
      <c r="V77" s="4"/>
      <c r="W77" s="4"/>
      <c r="X77" s="4">
        <v>1000000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>
        <f t="shared" si="1"/>
        <v>1500000</v>
      </c>
    </row>
    <row r="78" spans="1:35" x14ac:dyDescent="0.25">
      <c r="A78" s="6">
        <f t="shared" si="0"/>
        <v>0</v>
      </c>
      <c r="B78" s="3">
        <v>66</v>
      </c>
      <c r="C78" s="3" t="s">
        <v>94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f t="shared" si="1"/>
        <v>0</v>
      </c>
    </row>
    <row r="79" spans="1:35" x14ac:dyDescent="0.25">
      <c r="A79" s="6">
        <f t="shared" si="0"/>
        <v>0</v>
      </c>
      <c r="B79" s="3">
        <v>67</v>
      </c>
      <c r="C79" s="3" t="s">
        <v>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>
        <f t="shared" si="1"/>
        <v>0</v>
      </c>
    </row>
    <row r="80" spans="1:35" x14ac:dyDescent="0.25">
      <c r="A80" s="6">
        <f t="shared" si="0"/>
        <v>0</v>
      </c>
      <c r="B80" s="3">
        <v>68</v>
      </c>
      <c r="C80" s="3" t="s">
        <v>96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>
        <f t="shared" si="1"/>
        <v>0</v>
      </c>
    </row>
    <row r="81" spans="1:35" x14ac:dyDescent="0.25">
      <c r="A81" s="6">
        <f t="shared" si="0"/>
        <v>0</v>
      </c>
      <c r="B81" s="3">
        <v>72</v>
      </c>
      <c r="C81" s="3" t="s">
        <v>98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f t="shared" si="1"/>
        <v>0</v>
      </c>
    </row>
    <row r="82" spans="1:35" x14ac:dyDescent="0.25">
      <c r="A82" s="6">
        <f t="shared" si="0"/>
        <v>0</v>
      </c>
      <c r="B82" s="3">
        <v>73</v>
      </c>
      <c r="C82" s="3" t="s">
        <v>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>
        <f t="shared" si="1"/>
        <v>0</v>
      </c>
    </row>
    <row r="83" spans="1:35" x14ac:dyDescent="0.25">
      <c r="A83" s="6">
        <f>AI83</f>
        <v>0</v>
      </c>
      <c r="B83" s="3">
        <v>75</v>
      </c>
      <c r="C83" s="3" t="s">
        <v>101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>
        <f>SUM(D83:AH83)</f>
        <v>0</v>
      </c>
    </row>
    <row r="84" spans="1:35" x14ac:dyDescent="0.25">
      <c r="A84" s="6">
        <f t="shared" si="0"/>
        <v>55000</v>
      </c>
      <c r="B84" s="3">
        <v>74</v>
      </c>
      <c r="C84" s="3" t="s">
        <v>100</v>
      </c>
      <c r="D84" s="4"/>
      <c r="E84" s="4"/>
      <c r="F84" s="4"/>
      <c r="G84" s="4"/>
      <c r="H84" s="4"/>
      <c r="I84" s="4"/>
      <c r="J84" s="4">
        <v>55000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>
        <f t="shared" si="1"/>
        <v>55000</v>
      </c>
    </row>
    <row r="85" spans="1:35" x14ac:dyDescent="0.25">
      <c r="A85" s="6">
        <f t="shared" si="0"/>
        <v>0</v>
      </c>
      <c r="B85" s="3"/>
      <c r="C85" s="3" t="s">
        <v>104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>
        <f t="shared" si="1"/>
        <v>0</v>
      </c>
    </row>
    <row r="86" spans="1:35" x14ac:dyDescent="0.25">
      <c r="A86" s="6">
        <f t="shared" si="0"/>
        <v>14000</v>
      </c>
      <c r="B86" s="3"/>
      <c r="C86" s="3" t="s">
        <v>122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>
        <v>14000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>
        <f t="shared" si="1"/>
        <v>14000</v>
      </c>
    </row>
    <row r="87" spans="1:35" x14ac:dyDescent="0.25">
      <c r="A87" s="6">
        <f t="shared" si="0"/>
        <v>0</v>
      </c>
      <c r="B87" s="3"/>
      <c r="C87" s="3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>
        <f t="shared" si="1"/>
        <v>0</v>
      </c>
    </row>
    <row r="88" spans="1:35" x14ac:dyDescent="0.25">
      <c r="A88" s="6">
        <f t="shared" si="0"/>
        <v>0</v>
      </c>
      <c r="B88" s="3"/>
      <c r="C88" s="3" t="s">
        <v>126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>
        <f t="shared" si="1"/>
        <v>0</v>
      </c>
    </row>
    <row r="89" spans="1:35" x14ac:dyDescent="0.25">
      <c r="A89" s="6">
        <f t="shared" si="0"/>
        <v>41000</v>
      </c>
      <c r="B89" s="3"/>
      <c r="C89" s="3" t="s">
        <v>127</v>
      </c>
      <c r="D89" s="4"/>
      <c r="E89" s="4"/>
      <c r="F89" s="4"/>
      <c r="G89" s="4"/>
      <c r="H89" s="4"/>
      <c r="I89" s="4"/>
      <c r="J89" s="4">
        <v>9000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>
        <v>22000</v>
      </c>
      <c r="W89" s="4"/>
      <c r="X89" s="4"/>
      <c r="Y89" s="4"/>
      <c r="Z89" s="4"/>
      <c r="AA89" s="4"/>
      <c r="AB89" s="4"/>
      <c r="AC89" s="4"/>
      <c r="AD89" s="4"/>
      <c r="AE89" s="4"/>
      <c r="AF89" s="4">
        <v>10000</v>
      </c>
      <c r="AG89" s="4"/>
      <c r="AH89" s="4"/>
      <c r="AI89" s="4">
        <f t="shared" si="1"/>
        <v>41000</v>
      </c>
    </row>
    <row r="90" spans="1:35" x14ac:dyDescent="0.25">
      <c r="A90" s="6">
        <f t="shared" si="0"/>
        <v>0</v>
      </c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f t="shared" si="1"/>
        <v>0</v>
      </c>
    </row>
    <row r="91" spans="1:35" x14ac:dyDescent="0.25">
      <c r="A91" s="13">
        <f>SUM(A5:A90)</f>
        <v>10774072</v>
      </c>
      <c r="B91" s="15" t="s">
        <v>34</v>
      </c>
      <c r="C91" s="16"/>
      <c r="D91" s="5">
        <f t="shared" ref="D91:AH91" si="2">SUM(D5:D90)</f>
        <v>0</v>
      </c>
      <c r="E91" s="5">
        <f t="shared" si="2"/>
        <v>176000</v>
      </c>
      <c r="F91" s="5">
        <f t="shared" si="2"/>
        <v>0</v>
      </c>
      <c r="G91" s="5">
        <f t="shared" si="2"/>
        <v>1430000</v>
      </c>
      <c r="H91" s="5">
        <f t="shared" si="2"/>
        <v>98000</v>
      </c>
      <c r="I91" s="5">
        <f t="shared" si="2"/>
        <v>390000</v>
      </c>
      <c r="J91" s="5">
        <f t="shared" si="2"/>
        <v>320000</v>
      </c>
      <c r="K91" s="5">
        <f t="shared" si="2"/>
        <v>0</v>
      </c>
      <c r="L91" s="5">
        <f t="shared" si="2"/>
        <v>155000</v>
      </c>
      <c r="M91" s="5">
        <f t="shared" si="2"/>
        <v>0</v>
      </c>
      <c r="N91" s="5">
        <f t="shared" si="2"/>
        <v>282000</v>
      </c>
      <c r="O91" s="5">
        <f t="shared" si="2"/>
        <v>1022000</v>
      </c>
      <c r="P91" s="5">
        <f t="shared" si="2"/>
        <v>1059000</v>
      </c>
      <c r="Q91" s="5">
        <f t="shared" si="2"/>
        <v>0</v>
      </c>
      <c r="R91" s="5">
        <f t="shared" si="2"/>
        <v>129000</v>
      </c>
      <c r="S91" s="5">
        <f t="shared" si="2"/>
        <v>0</v>
      </c>
      <c r="T91" s="5">
        <f t="shared" si="2"/>
        <v>0</v>
      </c>
      <c r="U91" s="5">
        <f t="shared" si="2"/>
        <v>510000</v>
      </c>
      <c r="V91" s="5">
        <f t="shared" si="2"/>
        <v>1993000</v>
      </c>
      <c r="W91" s="5">
        <f t="shared" si="2"/>
        <v>0</v>
      </c>
      <c r="X91" s="5">
        <f t="shared" si="2"/>
        <v>1829072</v>
      </c>
      <c r="Y91" s="5">
        <f t="shared" si="2"/>
        <v>0</v>
      </c>
      <c r="Z91" s="5">
        <f t="shared" si="2"/>
        <v>0</v>
      </c>
      <c r="AA91" s="5">
        <f t="shared" si="2"/>
        <v>246000</v>
      </c>
      <c r="AB91" s="5">
        <f t="shared" si="2"/>
        <v>145000</v>
      </c>
      <c r="AC91" s="5">
        <f t="shared" si="2"/>
        <v>320000</v>
      </c>
      <c r="AD91" s="5">
        <f t="shared" si="2"/>
        <v>35000</v>
      </c>
      <c r="AE91" s="5">
        <f t="shared" si="2"/>
        <v>425000</v>
      </c>
      <c r="AF91" s="5">
        <f t="shared" si="2"/>
        <v>210000</v>
      </c>
      <c r="AG91" s="5">
        <f t="shared" si="2"/>
        <v>0</v>
      </c>
      <c r="AH91" s="5">
        <f t="shared" si="2"/>
        <v>0</v>
      </c>
      <c r="AI91" s="5">
        <f t="shared" si="1"/>
        <v>10774072</v>
      </c>
    </row>
    <row r="94" spans="1:35" x14ac:dyDescent="0.25">
      <c r="A94" s="12" t="s">
        <v>114</v>
      </c>
      <c r="C94" s="11">
        <f>SUM(A5:A7)+SUM(A16:A48)+SUM(A53:A56)</f>
        <v>4520072</v>
      </c>
    </row>
    <row r="95" spans="1:35" x14ac:dyDescent="0.25">
      <c r="A95" s="12" t="s">
        <v>115</v>
      </c>
      <c r="C95" s="11">
        <f>SUM(A8:A12)</f>
        <v>235000</v>
      </c>
    </row>
    <row r="96" spans="1:35" x14ac:dyDescent="0.25">
      <c r="A96" s="12" t="s">
        <v>66</v>
      </c>
      <c r="C96" s="11">
        <f>SUM(A13:A15)</f>
        <v>100000</v>
      </c>
    </row>
    <row r="97" spans="1:3" customFormat="1" x14ac:dyDescent="0.25">
      <c r="A97" s="12" t="s">
        <v>102</v>
      </c>
      <c r="C97" s="11">
        <f>A49</f>
        <v>0</v>
      </c>
    </row>
    <row r="98" spans="1:3" customFormat="1" x14ac:dyDescent="0.25">
      <c r="A98" s="12" t="s">
        <v>103</v>
      </c>
      <c r="C98" s="11">
        <f>A50</f>
        <v>145000</v>
      </c>
    </row>
    <row r="99" spans="1:3" customFormat="1" x14ac:dyDescent="0.25">
      <c r="A99" s="12" t="s">
        <v>76</v>
      </c>
      <c r="C99" s="11">
        <f>A51</f>
        <v>0</v>
      </c>
    </row>
    <row r="100" spans="1:3" customFormat="1" x14ac:dyDescent="0.25">
      <c r="A100" s="12" t="s">
        <v>77</v>
      </c>
      <c r="C100" s="11">
        <f>A52</f>
        <v>165000</v>
      </c>
    </row>
    <row r="101" spans="1:3" customFormat="1" x14ac:dyDescent="0.25">
      <c r="A101" s="12" t="s">
        <v>116</v>
      </c>
      <c r="C101" s="11">
        <f>SUM(A57:A58)</f>
        <v>26000</v>
      </c>
    </row>
    <row r="102" spans="1:3" customFormat="1" x14ac:dyDescent="0.25">
      <c r="A102" s="12" t="s">
        <v>97</v>
      </c>
      <c r="C102" s="11">
        <f>SUM(A59:A66)</f>
        <v>1713000</v>
      </c>
    </row>
    <row r="103" spans="1:3" customFormat="1" x14ac:dyDescent="0.25">
      <c r="A103" s="12" t="s">
        <v>117</v>
      </c>
      <c r="C103" s="11">
        <f>SUM(A67:A68)</f>
        <v>1200000</v>
      </c>
    </row>
    <row r="104" spans="1:3" customFormat="1" x14ac:dyDescent="0.25">
      <c r="A104" s="12" t="s">
        <v>118</v>
      </c>
      <c r="C104" s="11">
        <f>A72</f>
        <v>0</v>
      </c>
    </row>
    <row r="105" spans="1:3" customFormat="1" x14ac:dyDescent="0.25">
      <c r="A105" s="12" t="s">
        <v>119</v>
      </c>
      <c r="C105" s="11">
        <f>SUM(A69:A70)</f>
        <v>500000</v>
      </c>
    </row>
    <row r="106" spans="1:3" customFormat="1" x14ac:dyDescent="0.25">
      <c r="A106" s="12" t="s">
        <v>120</v>
      </c>
      <c r="C106" s="11">
        <f>A71</f>
        <v>60000</v>
      </c>
    </row>
    <row r="107" spans="1:3" customFormat="1" x14ac:dyDescent="0.25">
      <c r="A107" s="12" t="s">
        <v>121</v>
      </c>
      <c r="C107" s="11">
        <f>SUM(A73:A79)</f>
        <v>2000000</v>
      </c>
    </row>
    <row r="108" spans="1:3" customFormat="1" x14ac:dyDescent="0.25">
      <c r="A108" s="12" t="s">
        <v>96</v>
      </c>
      <c r="C108" s="11">
        <f>A80</f>
        <v>0</v>
      </c>
    </row>
    <row r="109" spans="1:3" customFormat="1" x14ac:dyDescent="0.25">
      <c r="A109" s="12" t="s">
        <v>132</v>
      </c>
      <c r="C109" s="11">
        <f>SUM(A81:A83)</f>
        <v>0</v>
      </c>
    </row>
    <row r="110" spans="1:3" customFormat="1" x14ac:dyDescent="0.25">
      <c r="A110" s="12" t="s">
        <v>100</v>
      </c>
      <c r="C110" s="11">
        <f>A84</f>
        <v>55000</v>
      </c>
    </row>
    <row r="111" spans="1:3" customFormat="1" x14ac:dyDescent="0.25">
      <c r="A111" s="12" t="s">
        <v>104</v>
      </c>
      <c r="C111" s="11">
        <f>A85</f>
        <v>0</v>
      </c>
    </row>
    <row r="112" spans="1:3" customFormat="1" x14ac:dyDescent="0.25">
      <c r="A112" s="12" t="s">
        <v>134</v>
      </c>
      <c r="C112" s="11">
        <f>A86</f>
        <v>14000</v>
      </c>
    </row>
    <row r="113" spans="1:3" customFormat="1" x14ac:dyDescent="0.25">
      <c r="A113" s="12" t="s">
        <v>133</v>
      </c>
      <c r="C113" s="11">
        <f>SUM(A87:A88)</f>
        <v>0</v>
      </c>
    </row>
    <row r="114" spans="1:3" customFormat="1" x14ac:dyDescent="0.25">
      <c r="A114" s="12" t="s">
        <v>127</v>
      </c>
      <c r="C114" s="11">
        <f>A89</f>
        <v>41000</v>
      </c>
    </row>
    <row r="115" spans="1:3" customFormat="1" x14ac:dyDescent="0.25">
      <c r="A115" s="12" t="s">
        <v>141</v>
      </c>
      <c r="C115" s="11">
        <f>A90</f>
        <v>0</v>
      </c>
    </row>
    <row r="117" spans="1:3" customFormat="1" x14ac:dyDescent="0.25">
      <c r="A117" s="12"/>
      <c r="C117" s="14">
        <f>SUM(C94:C116)</f>
        <v>10774072</v>
      </c>
    </row>
  </sheetData>
  <mergeCells count="1">
    <mergeCell ref="B91:C9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A107" workbookViewId="0">
      <selection activeCell="C128" sqref="C128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112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667257</v>
      </c>
      <c r="B5" s="3">
        <v>1</v>
      </c>
      <c r="C5" s="3" t="s">
        <v>60</v>
      </c>
      <c r="D5" s="4"/>
      <c r="E5" s="4"/>
      <c r="F5" s="4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>
        <v>667257</v>
      </c>
      <c r="AH5" s="4"/>
      <c r="AI5" s="4">
        <f>SUM(D5:AH5)</f>
        <v>667257</v>
      </c>
    </row>
    <row r="6" spans="1:35" x14ac:dyDescent="0.25">
      <c r="A6" s="6">
        <f t="shared" ref="A6:A90" si="0">AI6</f>
        <v>347000</v>
      </c>
      <c r="B6" s="3">
        <v>2</v>
      </c>
      <c r="C6" s="3" t="s">
        <v>61</v>
      </c>
      <c r="D6" s="4"/>
      <c r="E6" s="4"/>
      <c r="G6" s="4"/>
      <c r="H6" s="4"/>
      <c r="I6" s="4"/>
      <c r="J6" s="4"/>
      <c r="K6" s="4"/>
      <c r="L6" s="4"/>
      <c r="M6" s="4"/>
      <c r="N6" s="4"/>
      <c r="O6" s="4"/>
      <c r="P6" s="4">
        <v>297000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v>50000</v>
      </c>
      <c r="AH6" s="4"/>
      <c r="AI6" s="4">
        <f t="shared" ref="AI6:AI91" si="1">SUM(D6:AH6)</f>
        <v>347000</v>
      </c>
    </row>
    <row r="7" spans="1:35" x14ac:dyDescent="0.25">
      <c r="A7" s="6">
        <f t="shared" si="0"/>
        <v>0</v>
      </c>
      <c r="B7" s="3">
        <v>3</v>
      </c>
      <c r="C7" s="3" t="s">
        <v>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1"/>
        <v>0</v>
      </c>
    </row>
    <row r="8" spans="1:35" x14ac:dyDescent="0.25">
      <c r="A8" s="6">
        <f>AI8</f>
        <v>0</v>
      </c>
      <c r="B8" s="3">
        <v>4</v>
      </c>
      <c r="C8" s="9" t="s">
        <v>63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>
        <f t="shared" si="1"/>
        <v>0</v>
      </c>
    </row>
    <row r="9" spans="1:35" x14ac:dyDescent="0.25">
      <c r="A9" s="6">
        <f t="shared" si="0"/>
        <v>194000</v>
      </c>
      <c r="B9" s="3">
        <v>5</v>
      </c>
      <c r="C9" s="9" t="s">
        <v>64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>
        <v>20000</v>
      </c>
      <c r="AD9" s="4">
        <v>174000</v>
      </c>
      <c r="AE9" s="4"/>
      <c r="AF9" s="4"/>
      <c r="AG9" s="4"/>
      <c r="AH9" s="4"/>
      <c r="AI9" s="4">
        <f t="shared" si="1"/>
        <v>194000</v>
      </c>
    </row>
    <row r="10" spans="1:35" x14ac:dyDescent="0.25">
      <c r="A10" s="6">
        <f t="shared" si="0"/>
        <v>0</v>
      </c>
      <c r="B10" s="3">
        <v>6</v>
      </c>
      <c r="C10" s="9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1"/>
        <v>0</v>
      </c>
    </row>
    <row r="11" spans="1:35" x14ac:dyDescent="0.25">
      <c r="A11" s="6">
        <f>AI11</f>
        <v>0</v>
      </c>
      <c r="B11" s="3"/>
      <c r="C11" s="3" t="s">
        <v>106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>SUM(D11:AH11)</f>
        <v>0</v>
      </c>
    </row>
    <row r="12" spans="1:35" x14ac:dyDescent="0.25">
      <c r="A12" s="6">
        <f>AI12</f>
        <v>50000</v>
      </c>
      <c r="B12" s="3"/>
      <c r="C12" s="3" t="s">
        <v>107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v>50000</v>
      </c>
      <c r="Z12" s="4"/>
      <c r="AA12" s="4"/>
      <c r="AB12" s="4"/>
      <c r="AC12" s="4"/>
      <c r="AD12" s="4"/>
      <c r="AE12" s="4"/>
      <c r="AF12" s="4"/>
      <c r="AG12" s="4"/>
      <c r="AH12" s="4"/>
      <c r="AI12" s="4">
        <f>SUM(D12:AH12)</f>
        <v>50000</v>
      </c>
    </row>
    <row r="13" spans="1:35" x14ac:dyDescent="0.25">
      <c r="A13" s="6">
        <f t="shared" si="0"/>
        <v>0</v>
      </c>
      <c r="B13" s="3">
        <v>7</v>
      </c>
      <c r="C13" s="3" t="s">
        <v>66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1"/>
        <v>0</v>
      </c>
    </row>
    <row r="14" spans="1:35" x14ac:dyDescent="0.25">
      <c r="A14" s="6">
        <f t="shared" si="0"/>
        <v>0</v>
      </c>
      <c r="B14" s="3">
        <v>8</v>
      </c>
      <c r="C14" s="3" t="s">
        <v>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1"/>
        <v>0</v>
      </c>
    </row>
    <row r="15" spans="1:35" x14ac:dyDescent="0.25">
      <c r="A15" s="6">
        <f t="shared" si="0"/>
        <v>0</v>
      </c>
      <c r="B15" s="3">
        <v>9</v>
      </c>
      <c r="C15" s="3" t="s">
        <v>68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f t="shared" si="1"/>
        <v>0</v>
      </c>
    </row>
    <row r="16" spans="1:35" x14ac:dyDescent="0.25">
      <c r="A16" s="6">
        <f t="shared" si="0"/>
        <v>865000</v>
      </c>
      <c r="B16" s="3">
        <v>10</v>
      </c>
      <c r="C16" s="3" t="s">
        <v>35</v>
      </c>
      <c r="D16" s="4"/>
      <c r="E16" s="4"/>
      <c r="F16" s="4"/>
      <c r="G16" s="4"/>
      <c r="H16" s="4"/>
      <c r="I16" s="4"/>
      <c r="J16" s="4">
        <v>150000</v>
      </c>
      <c r="K16" s="4"/>
      <c r="L16" s="4"/>
      <c r="M16" s="4">
        <v>150000</v>
      </c>
      <c r="N16" s="4"/>
      <c r="O16" s="4"/>
      <c r="P16" s="4"/>
      <c r="Q16" s="4">
        <v>165000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>
        <v>250000</v>
      </c>
      <c r="AC16" s="4"/>
      <c r="AD16" s="4"/>
      <c r="AE16" s="4">
        <v>150000</v>
      </c>
      <c r="AF16" s="4"/>
      <c r="AG16" s="4"/>
      <c r="AH16" s="4"/>
      <c r="AI16" s="4">
        <f t="shared" si="1"/>
        <v>865000</v>
      </c>
    </row>
    <row r="17" spans="1:35" x14ac:dyDescent="0.25">
      <c r="A17" s="6">
        <f t="shared" si="0"/>
        <v>135000</v>
      </c>
      <c r="B17" s="3">
        <v>11</v>
      </c>
      <c r="C17" s="3" t="s">
        <v>36</v>
      </c>
      <c r="D17" s="4"/>
      <c r="E17" s="4"/>
      <c r="F17" s="4"/>
      <c r="G17" s="4"/>
      <c r="H17" s="4"/>
      <c r="I17" s="4"/>
      <c r="J17" s="4">
        <v>90000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>
        <v>45000</v>
      </c>
      <c r="AA17" s="4"/>
      <c r="AB17" s="4"/>
      <c r="AC17" s="4"/>
      <c r="AD17" s="4"/>
      <c r="AE17" s="4"/>
      <c r="AF17" s="4"/>
      <c r="AG17" s="4"/>
      <c r="AH17" s="4"/>
      <c r="AI17" s="4">
        <f t="shared" si="1"/>
        <v>135000</v>
      </c>
    </row>
    <row r="18" spans="1:35" x14ac:dyDescent="0.25">
      <c r="A18" s="6">
        <f t="shared" si="0"/>
        <v>0</v>
      </c>
      <c r="B18" s="3">
        <v>12</v>
      </c>
      <c r="C18" s="3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1"/>
        <v>0</v>
      </c>
    </row>
    <row r="19" spans="1:35" x14ac:dyDescent="0.25">
      <c r="A19" s="6">
        <f t="shared" si="0"/>
        <v>0</v>
      </c>
      <c r="B19" s="3">
        <v>13</v>
      </c>
      <c r="C19" s="3" t="s">
        <v>38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1"/>
        <v>0</v>
      </c>
    </row>
    <row r="20" spans="1:35" x14ac:dyDescent="0.25">
      <c r="A20" s="6">
        <f t="shared" si="0"/>
        <v>0</v>
      </c>
      <c r="B20" s="3"/>
      <c r="C20" s="3" t="s">
        <v>128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6">
        <f t="shared" si="0"/>
        <v>70000</v>
      </c>
      <c r="B21" s="3">
        <v>14</v>
      </c>
      <c r="C21" s="3" t="s">
        <v>39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>
        <v>70000</v>
      </c>
      <c r="AA21" s="4"/>
      <c r="AB21" s="4"/>
      <c r="AC21" s="4"/>
      <c r="AD21" s="4"/>
      <c r="AE21" s="4"/>
      <c r="AF21" s="4"/>
      <c r="AG21" s="4"/>
      <c r="AH21" s="4"/>
      <c r="AI21" s="4">
        <f t="shared" si="1"/>
        <v>70000</v>
      </c>
    </row>
    <row r="22" spans="1:35" x14ac:dyDescent="0.25">
      <c r="A22" s="6">
        <f t="shared" si="0"/>
        <v>0</v>
      </c>
      <c r="B22" s="3">
        <v>15</v>
      </c>
      <c r="C22" s="3" t="s">
        <v>40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1"/>
        <v>0</v>
      </c>
    </row>
    <row r="23" spans="1:35" x14ac:dyDescent="0.25">
      <c r="A23" s="6">
        <f t="shared" si="0"/>
        <v>160000</v>
      </c>
      <c r="B23" s="3">
        <v>16</v>
      </c>
      <c r="C23" s="3" t="s">
        <v>41</v>
      </c>
      <c r="D23" s="4"/>
      <c r="E23" s="4"/>
      <c r="F23" s="4"/>
      <c r="G23" s="4"/>
      <c r="H23" s="4"/>
      <c r="I23" s="4"/>
      <c r="J23" s="4"/>
      <c r="K23" s="4"/>
      <c r="L23" s="4"/>
      <c r="M23" s="4">
        <v>160000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1"/>
        <v>160000</v>
      </c>
    </row>
    <row r="24" spans="1:35" x14ac:dyDescent="0.25">
      <c r="A24" s="6">
        <f t="shared" si="0"/>
        <v>365000</v>
      </c>
      <c r="B24" s="3">
        <v>17</v>
      </c>
      <c r="C24" s="3" t="s">
        <v>44</v>
      </c>
      <c r="D24" s="4"/>
      <c r="E24" s="4"/>
      <c r="F24" s="4"/>
      <c r="G24" s="4"/>
      <c r="H24" s="4">
        <v>90000</v>
      </c>
      <c r="I24" s="4"/>
      <c r="J24" s="4"/>
      <c r="K24" s="4"/>
      <c r="L24" s="4"/>
      <c r="M24" s="4">
        <v>75000</v>
      </c>
      <c r="N24" s="4"/>
      <c r="O24" s="4"/>
      <c r="P24" s="4"/>
      <c r="Q24" s="4">
        <v>40000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>
        <v>50000</v>
      </c>
      <c r="AC24" s="4"/>
      <c r="AD24" s="4"/>
      <c r="AE24" s="4">
        <f>75000+35000</f>
        <v>110000</v>
      </c>
      <c r="AF24" s="4"/>
      <c r="AG24" s="4"/>
      <c r="AH24" s="4"/>
      <c r="AI24" s="4">
        <f t="shared" si="1"/>
        <v>365000</v>
      </c>
    </row>
    <row r="25" spans="1:35" x14ac:dyDescent="0.25">
      <c r="A25" s="6">
        <f t="shared" si="0"/>
        <v>0</v>
      </c>
      <c r="B25" s="3">
        <v>18</v>
      </c>
      <c r="C25" s="3" t="s">
        <v>45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1"/>
        <v>0</v>
      </c>
    </row>
    <row r="26" spans="1:35" x14ac:dyDescent="0.25">
      <c r="A26" s="6">
        <f t="shared" si="0"/>
        <v>145000</v>
      </c>
      <c r="B26" s="3">
        <v>19</v>
      </c>
      <c r="C26" s="3" t="s">
        <v>46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145000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1"/>
        <v>145000</v>
      </c>
    </row>
    <row r="27" spans="1:35" x14ac:dyDescent="0.25">
      <c r="A27" s="6">
        <f t="shared" si="0"/>
        <v>0</v>
      </c>
      <c r="B27" s="3">
        <v>20</v>
      </c>
      <c r="C27" s="3" t="s">
        <v>50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1"/>
        <v>0</v>
      </c>
    </row>
    <row r="28" spans="1:35" x14ac:dyDescent="0.25">
      <c r="A28" s="6">
        <f t="shared" si="0"/>
        <v>0</v>
      </c>
      <c r="B28" s="3">
        <v>21</v>
      </c>
      <c r="C28" s="3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1"/>
        <v>0</v>
      </c>
    </row>
    <row r="29" spans="1:35" x14ac:dyDescent="0.25">
      <c r="A29" s="6">
        <f t="shared" si="0"/>
        <v>70000</v>
      </c>
      <c r="B29" s="3">
        <v>22</v>
      </c>
      <c r="C29" s="3" t="s">
        <v>123</v>
      </c>
      <c r="D29" s="4"/>
      <c r="E29" s="4"/>
      <c r="F29" s="4"/>
      <c r="G29" s="4"/>
      <c r="H29" s="4"/>
      <c r="I29" s="4"/>
      <c r="J29" s="4"/>
      <c r="K29" s="4"/>
      <c r="L29" s="4"/>
      <c r="M29" s="4">
        <v>70000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1"/>
        <v>70000</v>
      </c>
    </row>
    <row r="30" spans="1:35" x14ac:dyDescent="0.25">
      <c r="A30" s="6">
        <f t="shared" si="0"/>
        <v>181000</v>
      </c>
      <c r="B30" s="3">
        <v>23</v>
      </c>
      <c r="C30" s="3" t="s">
        <v>70</v>
      </c>
      <c r="D30" s="4"/>
      <c r="E30" s="4"/>
      <c r="F30" s="4"/>
      <c r="G30" s="4"/>
      <c r="H30" s="4"/>
      <c r="I30" s="4">
        <v>22000</v>
      </c>
      <c r="J30" s="4"/>
      <c r="K30" s="4">
        <v>8000</v>
      </c>
      <c r="L30" s="4"/>
      <c r="M30" s="4">
        <v>20000</v>
      </c>
      <c r="N30" s="4"/>
      <c r="O30" s="4"/>
      <c r="P30" s="4"/>
      <c r="Q30" s="4">
        <v>13000</v>
      </c>
      <c r="R30" s="4"/>
      <c r="S30" s="4">
        <v>10000</v>
      </c>
      <c r="T30" s="4"/>
      <c r="U30" s="4"/>
      <c r="V30" s="4"/>
      <c r="W30" s="4">
        <v>35000</v>
      </c>
      <c r="X30" s="4"/>
      <c r="Y30" s="4"/>
      <c r="Z30" s="4">
        <v>23000</v>
      </c>
      <c r="AA30" s="4"/>
      <c r="AB30" s="4"/>
      <c r="AC30" s="4">
        <v>50000</v>
      </c>
      <c r="AD30" s="4"/>
      <c r="AE30" s="4"/>
      <c r="AF30" s="4"/>
      <c r="AG30" s="4"/>
      <c r="AH30" s="4"/>
      <c r="AI30" s="4">
        <f t="shared" si="1"/>
        <v>181000</v>
      </c>
    </row>
    <row r="31" spans="1:35" x14ac:dyDescent="0.25">
      <c r="A31" s="6">
        <f t="shared" si="0"/>
        <v>140000</v>
      </c>
      <c r="B31" s="3">
        <v>24</v>
      </c>
      <c r="C31" s="3" t="s">
        <v>71</v>
      </c>
      <c r="D31" s="4"/>
      <c r="E31" s="4"/>
      <c r="F31" s="4"/>
      <c r="G31" s="4"/>
      <c r="H31" s="4"/>
      <c r="I31" s="4"/>
      <c r="J31" s="4">
        <v>15000</v>
      </c>
      <c r="K31" s="4">
        <v>10000</v>
      </c>
      <c r="L31" s="4"/>
      <c r="M31" s="4">
        <v>25000</v>
      </c>
      <c r="N31" s="4"/>
      <c r="O31" s="4"/>
      <c r="P31" s="4"/>
      <c r="Q31" s="4"/>
      <c r="R31" s="4"/>
      <c r="S31" s="4"/>
      <c r="T31" s="4"/>
      <c r="U31" s="4">
        <v>20000</v>
      </c>
      <c r="V31" s="4"/>
      <c r="W31" s="4">
        <v>25000</v>
      </c>
      <c r="X31" s="4"/>
      <c r="Y31" s="4"/>
      <c r="Z31" s="4">
        <v>20000</v>
      </c>
      <c r="AA31" s="4"/>
      <c r="AB31" s="4"/>
      <c r="AC31" s="4">
        <v>10000</v>
      </c>
      <c r="AD31" s="4"/>
      <c r="AE31" s="4">
        <v>15000</v>
      </c>
      <c r="AF31" s="4"/>
      <c r="AG31" s="4"/>
      <c r="AH31" s="4"/>
      <c r="AI31" s="4">
        <f t="shared" si="1"/>
        <v>140000</v>
      </c>
    </row>
    <row r="32" spans="1:35" x14ac:dyDescent="0.25">
      <c r="A32" s="6">
        <f t="shared" si="0"/>
        <v>0</v>
      </c>
      <c r="B32" s="3">
        <v>25</v>
      </c>
      <c r="C32" s="3" t="s">
        <v>72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1"/>
        <v>0</v>
      </c>
    </row>
    <row r="33" spans="1:35" x14ac:dyDescent="0.25">
      <c r="A33" s="6">
        <f t="shared" si="0"/>
        <v>26000</v>
      </c>
      <c r="B33" s="3">
        <v>26</v>
      </c>
      <c r="C33" s="3" t="s">
        <v>73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26000</v>
      </c>
      <c r="AC33" s="4"/>
      <c r="AD33" s="4"/>
      <c r="AE33" s="4"/>
      <c r="AF33" s="4"/>
      <c r="AG33" s="4"/>
      <c r="AH33" s="4"/>
      <c r="AI33" s="4">
        <f t="shared" si="1"/>
        <v>26000</v>
      </c>
    </row>
    <row r="34" spans="1:35" x14ac:dyDescent="0.25">
      <c r="A34" s="6">
        <f t="shared" si="0"/>
        <v>10000</v>
      </c>
      <c r="B34" s="3">
        <v>27</v>
      </c>
      <c r="C34" s="9" t="s">
        <v>74</v>
      </c>
      <c r="D34" s="4"/>
      <c r="E34" s="4"/>
      <c r="F34" s="4"/>
      <c r="G34" s="4"/>
      <c r="H34" s="4"/>
      <c r="I34" s="4"/>
      <c r="J34" s="4"/>
      <c r="K34" s="4"/>
      <c r="L34" s="4"/>
      <c r="M34" s="4">
        <v>10000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1"/>
        <v>10000</v>
      </c>
    </row>
    <row r="35" spans="1:35" x14ac:dyDescent="0.25">
      <c r="A35" s="6">
        <f t="shared" si="0"/>
        <v>30000</v>
      </c>
      <c r="B35" s="3">
        <v>28</v>
      </c>
      <c r="C35" s="9" t="s">
        <v>75</v>
      </c>
      <c r="D35" s="4"/>
      <c r="E35" s="4"/>
      <c r="F35" s="4"/>
      <c r="G35" s="4"/>
      <c r="H35" s="4"/>
      <c r="I35" s="4"/>
      <c r="J35" s="4"/>
      <c r="K35" s="4"/>
      <c r="L35" s="4"/>
      <c r="M35" s="4">
        <v>30000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1"/>
        <v>30000</v>
      </c>
    </row>
    <row r="36" spans="1:35" x14ac:dyDescent="0.25">
      <c r="A36" s="6">
        <f t="shared" si="0"/>
        <v>151000</v>
      </c>
      <c r="B36" s="3"/>
      <c r="C36" s="9" t="s">
        <v>111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>
        <v>11000</v>
      </c>
      <c r="AA36" s="4"/>
      <c r="AB36" s="4"/>
      <c r="AC36" s="4"/>
      <c r="AD36" s="4"/>
      <c r="AE36" s="4">
        <v>140000</v>
      </c>
      <c r="AF36" s="4"/>
      <c r="AG36" s="4"/>
      <c r="AH36" s="4"/>
      <c r="AI36" s="4">
        <f t="shared" si="1"/>
        <v>151000</v>
      </c>
    </row>
    <row r="37" spans="1:35" x14ac:dyDescent="0.25">
      <c r="A37" s="6">
        <f t="shared" si="0"/>
        <v>110000</v>
      </c>
      <c r="B37" s="3">
        <v>29</v>
      </c>
      <c r="C37" s="3" t="s">
        <v>48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v>110000</v>
      </c>
      <c r="AD37" s="4"/>
      <c r="AE37" s="4"/>
      <c r="AF37" s="4"/>
      <c r="AG37" s="4"/>
      <c r="AH37" s="4"/>
      <c r="AI37" s="4">
        <f t="shared" si="1"/>
        <v>110000</v>
      </c>
    </row>
    <row r="38" spans="1:35" x14ac:dyDescent="0.25">
      <c r="A38" s="6">
        <f t="shared" si="0"/>
        <v>0</v>
      </c>
      <c r="B38" s="3">
        <v>30</v>
      </c>
      <c r="C38" s="3" t="s">
        <v>49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1"/>
        <v>0</v>
      </c>
    </row>
    <row r="39" spans="1:35" x14ac:dyDescent="0.25">
      <c r="A39" s="6">
        <f t="shared" si="0"/>
        <v>215000</v>
      </c>
      <c r="B39" s="3">
        <v>31</v>
      </c>
      <c r="C39" s="3" t="s">
        <v>42</v>
      </c>
      <c r="D39" s="4"/>
      <c r="E39" s="4"/>
      <c r="F39" s="4"/>
      <c r="G39" s="4"/>
      <c r="H39" s="4"/>
      <c r="I39" s="4"/>
      <c r="J39" s="4"/>
      <c r="K39" s="4">
        <v>65000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75000</v>
      </c>
      <c r="X39" s="4"/>
      <c r="Y39" s="4"/>
      <c r="Z39" s="4"/>
      <c r="AA39" s="4"/>
      <c r="AB39" s="4">
        <v>75000</v>
      </c>
      <c r="AC39" s="4"/>
      <c r="AD39" s="4"/>
      <c r="AE39" s="4"/>
      <c r="AF39" s="4"/>
      <c r="AG39" s="4"/>
      <c r="AH39" s="4"/>
      <c r="AI39" s="4">
        <f t="shared" si="1"/>
        <v>215000</v>
      </c>
    </row>
    <row r="40" spans="1:35" x14ac:dyDescent="0.25">
      <c r="A40" s="6">
        <f t="shared" si="0"/>
        <v>110000</v>
      </c>
      <c r="B40" s="3">
        <v>32</v>
      </c>
      <c r="C40" s="3" t="s">
        <v>43</v>
      </c>
      <c r="D40" s="4"/>
      <c r="E40" s="4"/>
      <c r="F40" s="4"/>
      <c r="G40" s="4"/>
      <c r="H40" s="4"/>
      <c r="I40" s="4"/>
      <c r="J40" s="4">
        <v>10000</v>
      </c>
      <c r="K40" s="4"/>
      <c r="L40" s="4"/>
      <c r="M40" s="4"/>
      <c r="N40" s="4"/>
      <c r="O40" s="4"/>
      <c r="P40" s="4"/>
      <c r="Q40" s="4"/>
      <c r="R40" s="4"/>
      <c r="S40" s="4">
        <v>100000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1"/>
        <v>110000</v>
      </c>
    </row>
    <row r="41" spans="1:35" x14ac:dyDescent="0.25">
      <c r="A41" s="6">
        <f t="shared" si="0"/>
        <v>205000</v>
      </c>
      <c r="B41" s="3">
        <v>33</v>
      </c>
      <c r="C41" s="3" t="s">
        <v>139</v>
      </c>
      <c r="D41" s="4"/>
      <c r="E41" s="4"/>
      <c r="F41" s="4"/>
      <c r="G41" s="4"/>
      <c r="H41" s="4">
        <v>25000</v>
      </c>
      <c r="I41" s="4"/>
      <c r="J41" s="4"/>
      <c r="K41" s="4">
        <v>130000</v>
      </c>
      <c r="L41" s="4"/>
      <c r="M41" s="4"/>
      <c r="N41" s="4"/>
      <c r="O41" s="4"/>
      <c r="P41" s="4"/>
      <c r="Q41" s="4"/>
      <c r="R41" s="4"/>
      <c r="S41" s="4">
        <v>25000</v>
      </c>
      <c r="T41" s="4"/>
      <c r="U41" s="4"/>
      <c r="V41" s="4"/>
      <c r="W41" s="4">
        <v>25000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1"/>
        <v>205000</v>
      </c>
    </row>
    <row r="42" spans="1:35" x14ac:dyDescent="0.25">
      <c r="A42" s="6">
        <f t="shared" si="0"/>
        <v>330000</v>
      </c>
      <c r="B42" s="3">
        <v>34</v>
      </c>
      <c r="C42" s="9" t="s">
        <v>58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>
        <v>220000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>
        <v>110000</v>
      </c>
      <c r="AF42" s="4"/>
      <c r="AG42" s="4"/>
      <c r="AH42" s="4"/>
      <c r="AI42" s="4">
        <f t="shared" si="1"/>
        <v>330000</v>
      </c>
    </row>
    <row r="43" spans="1:35" x14ac:dyDescent="0.25">
      <c r="A43" s="6">
        <f t="shared" si="0"/>
        <v>0</v>
      </c>
      <c r="B43" s="3">
        <v>35</v>
      </c>
      <c r="C43" s="9" t="s">
        <v>59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1"/>
        <v>0</v>
      </c>
    </row>
    <row r="44" spans="1:35" x14ac:dyDescent="0.25">
      <c r="A44" s="6">
        <f t="shared" si="0"/>
        <v>0</v>
      </c>
      <c r="B44" s="3">
        <v>36</v>
      </c>
      <c r="C44" s="8" t="s">
        <v>130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1"/>
        <v>0</v>
      </c>
    </row>
    <row r="45" spans="1:35" x14ac:dyDescent="0.25">
      <c r="A45" s="6">
        <f t="shared" si="0"/>
        <v>45000</v>
      </c>
      <c r="B45" s="3">
        <v>37</v>
      </c>
      <c r="C45" s="3" t="s">
        <v>124</v>
      </c>
      <c r="D45" s="4"/>
      <c r="E45" s="4"/>
      <c r="F45" s="4"/>
      <c r="G45" s="4"/>
      <c r="H45" s="4">
        <v>5000</v>
      </c>
      <c r="I45" s="4"/>
      <c r="J45" s="4"/>
      <c r="K45" s="4">
        <v>5000</v>
      </c>
      <c r="L45" s="4"/>
      <c r="M45" s="4"/>
      <c r="N45" s="4"/>
      <c r="O45" s="4"/>
      <c r="P45" s="4"/>
      <c r="Q45" s="4">
        <v>20000</v>
      </c>
      <c r="R45" s="4"/>
      <c r="S45" s="4">
        <v>5000</v>
      </c>
      <c r="T45" s="4"/>
      <c r="U45" s="4"/>
      <c r="V45" s="4"/>
      <c r="W45" s="4">
        <v>5000</v>
      </c>
      <c r="X45" s="4"/>
      <c r="Y45" s="4"/>
      <c r="Z45" s="4"/>
      <c r="AA45" s="4"/>
      <c r="AB45" s="4"/>
      <c r="AC45" s="4">
        <v>5000</v>
      </c>
      <c r="AD45" s="4"/>
      <c r="AE45" s="4"/>
      <c r="AF45" s="4"/>
      <c r="AG45" s="4"/>
      <c r="AH45" s="4"/>
      <c r="AI45" s="4">
        <f t="shared" si="1"/>
        <v>45000</v>
      </c>
    </row>
    <row r="46" spans="1:35" x14ac:dyDescent="0.25">
      <c r="A46" s="6">
        <f t="shared" si="0"/>
        <v>108000</v>
      </c>
      <c r="B46" s="3">
        <v>38</v>
      </c>
      <c r="C46" s="3" t="s">
        <v>52</v>
      </c>
      <c r="D46" s="4"/>
      <c r="E46" s="4"/>
      <c r="F46" s="4"/>
      <c r="G46" s="4"/>
      <c r="H46" s="4"/>
      <c r="I46" s="4"/>
      <c r="J46" s="4">
        <v>30000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>
        <v>50000</v>
      </c>
      <c r="AD46" s="4"/>
      <c r="AE46" s="4">
        <v>28000</v>
      </c>
      <c r="AF46" s="4"/>
      <c r="AG46" s="4"/>
      <c r="AH46" s="4"/>
      <c r="AI46" s="4">
        <f t="shared" si="1"/>
        <v>108000</v>
      </c>
    </row>
    <row r="47" spans="1:35" x14ac:dyDescent="0.25">
      <c r="A47" s="6">
        <f t="shared" si="0"/>
        <v>500000</v>
      </c>
      <c r="B47" s="3">
        <v>39</v>
      </c>
      <c r="C47" s="3" t="s">
        <v>53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>
        <v>500000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1"/>
        <v>500000</v>
      </c>
    </row>
    <row r="48" spans="1:35" x14ac:dyDescent="0.25">
      <c r="A48" s="6">
        <f t="shared" si="0"/>
        <v>0</v>
      </c>
      <c r="B48" s="3">
        <v>40</v>
      </c>
      <c r="C48" s="8" t="s">
        <v>57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1"/>
        <v>0</v>
      </c>
    </row>
    <row r="49" spans="1:35" x14ac:dyDescent="0.25">
      <c r="A49" s="6">
        <f>AI49</f>
        <v>145000</v>
      </c>
      <c r="B49" s="3"/>
      <c r="C49" s="3" t="s">
        <v>102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145000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f>SUM(D49:AH49)</f>
        <v>145000</v>
      </c>
    </row>
    <row r="50" spans="1:35" x14ac:dyDescent="0.25">
      <c r="A50" s="6">
        <f>AI50</f>
        <v>350000</v>
      </c>
      <c r="B50" s="3"/>
      <c r="C50" s="3" t="s">
        <v>103</v>
      </c>
      <c r="D50" s="4"/>
      <c r="E50" s="4"/>
      <c r="F50" s="4"/>
      <c r="G50" s="4"/>
      <c r="H50" s="4"/>
      <c r="I50" s="4"/>
      <c r="J50" s="4">
        <v>350000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f>SUM(D50:AH50)</f>
        <v>350000</v>
      </c>
    </row>
    <row r="51" spans="1:35" x14ac:dyDescent="0.25">
      <c r="A51" s="6">
        <f t="shared" si="0"/>
        <v>50000</v>
      </c>
      <c r="B51" s="3">
        <v>43</v>
      </c>
      <c r="C51" s="3" t="s">
        <v>76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>
        <v>50000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>
        <f t="shared" si="1"/>
        <v>50000</v>
      </c>
    </row>
    <row r="52" spans="1:35" x14ac:dyDescent="0.25">
      <c r="A52" s="6">
        <f t="shared" si="0"/>
        <v>0</v>
      </c>
      <c r="B52" s="3">
        <v>44</v>
      </c>
      <c r="C52" s="3" t="s">
        <v>77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>
        <f t="shared" si="1"/>
        <v>0</v>
      </c>
    </row>
    <row r="53" spans="1:35" x14ac:dyDescent="0.25">
      <c r="A53" s="6">
        <f t="shared" si="0"/>
        <v>0</v>
      </c>
      <c r="B53" s="3">
        <v>45</v>
      </c>
      <c r="C53" s="3" t="s">
        <v>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f t="shared" si="1"/>
        <v>0</v>
      </c>
    </row>
    <row r="54" spans="1:35" x14ac:dyDescent="0.25">
      <c r="A54" s="6">
        <f t="shared" si="0"/>
        <v>0</v>
      </c>
      <c r="B54" s="3">
        <v>46</v>
      </c>
      <c r="C54" s="3" t="s">
        <v>55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f t="shared" si="1"/>
        <v>0</v>
      </c>
    </row>
    <row r="55" spans="1:35" x14ac:dyDescent="0.25">
      <c r="A55" s="6">
        <f t="shared" si="0"/>
        <v>30000</v>
      </c>
      <c r="B55" s="3">
        <v>47</v>
      </c>
      <c r="C55" s="3" t="s">
        <v>56</v>
      </c>
      <c r="D55" s="4"/>
      <c r="E55" s="4"/>
      <c r="F55" s="4"/>
      <c r="G55" s="4"/>
      <c r="H55" s="4"/>
      <c r="I55" s="4"/>
      <c r="J55" s="4"/>
      <c r="K55" s="4"/>
      <c r="L55" s="4"/>
      <c r="M55" s="4">
        <v>30000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 t="shared" si="1"/>
        <v>30000</v>
      </c>
    </row>
    <row r="56" spans="1:35" x14ac:dyDescent="0.25">
      <c r="A56" s="6">
        <f t="shared" si="0"/>
        <v>0</v>
      </c>
      <c r="B56" s="3">
        <v>48</v>
      </c>
      <c r="C56" s="3" t="s">
        <v>69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>
        <f t="shared" si="1"/>
        <v>0</v>
      </c>
    </row>
    <row r="57" spans="1:35" x14ac:dyDescent="0.25">
      <c r="A57" s="6">
        <f t="shared" si="0"/>
        <v>0</v>
      </c>
      <c r="B57" s="3">
        <v>49</v>
      </c>
      <c r="C57" s="3" t="s">
        <v>78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>
        <f t="shared" si="1"/>
        <v>0</v>
      </c>
    </row>
    <row r="58" spans="1:35" x14ac:dyDescent="0.25">
      <c r="A58" s="6">
        <f t="shared" si="0"/>
        <v>0</v>
      </c>
      <c r="B58" s="3">
        <v>50</v>
      </c>
      <c r="C58" s="3" t="s">
        <v>79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f t="shared" si="1"/>
        <v>0</v>
      </c>
    </row>
    <row r="59" spans="1:35" x14ac:dyDescent="0.25">
      <c r="A59" s="6">
        <f>AI59</f>
        <v>1000000</v>
      </c>
      <c r="B59" s="3"/>
      <c r="C59" s="3" t="s">
        <v>105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>
        <f>550000+300000</f>
        <v>850000</v>
      </c>
      <c r="Z59" s="4"/>
      <c r="AA59" s="4"/>
      <c r="AB59" s="4"/>
      <c r="AC59" s="4"/>
      <c r="AD59" s="4"/>
      <c r="AE59" s="4">
        <v>150000</v>
      </c>
      <c r="AF59" s="4"/>
      <c r="AG59" s="4"/>
      <c r="AH59" s="4"/>
      <c r="AI59" s="4">
        <f>SUM(D59:AH59)</f>
        <v>1000000</v>
      </c>
    </row>
    <row r="60" spans="1:35" x14ac:dyDescent="0.25">
      <c r="A60" s="6">
        <f t="shared" si="0"/>
        <v>0</v>
      </c>
      <c r="B60" s="3">
        <v>51</v>
      </c>
      <c r="C60" s="3" t="s">
        <v>80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>
        <f t="shared" si="1"/>
        <v>0</v>
      </c>
    </row>
    <row r="61" spans="1:35" x14ac:dyDescent="0.25">
      <c r="A61" s="6">
        <f t="shared" si="0"/>
        <v>40000</v>
      </c>
      <c r="B61" s="3">
        <v>52</v>
      </c>
      <c r="C61" s="3" t="s">
        <v>81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>
        <v>40000</v>
      </c>
      <c r="Z61" s="4"/>
      <c r="AA61" s="4"/>
      <c r="AB61" s="4"/>
      <c r="AC61" s="4"/>
      <c r="AD61" s="4"/>
      <c r="AE61" s="4"/>
      <c r="AF61" s="4"/>
      <c r="AG61" s="4"/>
      <c r="AH61" s="4"/>
      <c r="AI61" s="4">
        <f t="shared" si="1"/>
        <v>40000</v>
      </c>
    </row>
    <row r="62" spans="1:35" x14ac:dyDescent="0.25">
      <c r="A62" s="6">
        <f t="shared" si="0"/>
        <v>0</v>
      </c>
      <c r="B62" s="3">
        <v>53</v>
      </c>
      <c r="C62" s="3" t="s">
        <v>82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f t="shared" si="1"/>
        <v>0</v>
      </c>
    </row>
    <row r="63" spans="1:35" x14ac:dyDescent="0.25">
      <c r="A63" s="6">
        <f>AI63</f>
        <v>300000</v>
      </c>
      <c r="B63" s="3">
        <v>69</v>
      </c>
      <c r="C63" s="3" t="s">
        <v>97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f>140000+160000</f>
        <v>300000</v>
      </c>
      <c r="Z63" s="4"/>
      <c r="AA63" s="4"/>
      <c r="AB63" s="4"/>
      <c r="AC63" s="4"/>
      <c r="AD63" s="4"/>
      <c r="AE63" s="4"/>
      <c r="AF63" s="4"/>
      <c r="AG63" s="4"/>
      <c r="AH63" s="4"/>
      <c r="AI63" s="4">
        <f>SUM(D63:AH63)</f>
        <v>300000</v>
      </c>
    </row>
    <row r="64" spans="1:35" x14ac:dyDescent="0.25">
      <c r="A64" s="6">
        <f t="shared" si="0"/>
        <v>0</v>
      </c>
      <c r="B64" s="3">
        <v>54</v>
      </c>
      <c r="C64" s="3" t="s">
        <v>83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>
        <f t="shared" si="1"/>
        <v>0</v>
      </c>
    </row>
    <row r="65" spans="1:35" x14ac:dyDescent="0.25">
      <c r="A65" s="6">
        <f t="shared" si="0"/>
        <v>75000</v>
      </c>
      <c r="B65" s="3">
        <v>55</v>
      </c>
      <c r="C65" s="3" t="s">
        <v>84</v>
      </c>
      <c r="D65" s="4"/>
      <c r="E65" s="4"/>
      <c r="G65" s="4"/>
      <c r="H65" s="4"/>
      <c r="I65" s="4">
        <v>25000</v>
      </c>
      <c r="J65" s="4"/>
      <c r="K65" s="4"/>
      <c r="L65" s="4"/>
      <c r="M65" s="4">
        <v>25000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>
        <v>25000</v>
      </c>
      <c r="AC65" s="4"/>
      <c r="AD65" s="4"/>
      <c r="AE65" s="4"/>
      <c r="AF65" s="4"/>
      <c r="AG65" s="4"/>
      <c r="AH65" s="4"/>
      <c r="AI65" s="4">
        <f t="shared" si="1"/>
        <v>75000</v>
      </c>
    </row>
    <row r="66" spans="1:35" x14ac:dyDescent="0.25">
      <c r="A66" s="6">
        <f>AI66</f>
        <v>120000</v>
      </c>
      <c r="B66" s="3"/>
      <c r="C66" s="3" t="s">
        <v>108</v>
      </c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v>120000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f>SUM(D66:AH66)</f>
        <v>120000</v>
      </c>
    </row>
    <row r="67" spans="1:35" x14ac:dyDescent="0.25">
      <c r="A67" s="6">
        <f t="shared" si="0"/>
        <v>1170000</v>
      </c>
      <c r="B67" s="3">
        <v>56</v>
      </c>
      <c r="C67" s="3" t="s">
        <v>85</v>
      </c>
      <c r="D67" s="4"/>
      <c r="E67" s="4"/>
      <c r="F67" s="4"/>
      <c r="G67" s="4"/>
      <c r="H67" s="4"/>
      <c r="I67" s="4"/>
      <c r="J67" s="10">
        <v>670000</v>
      </c>
      <c r="K67" s="4"/>
      <c r="L67" s="4"/>
      <c r="M67" s="4"/>
      <c r="N67" s="4"/>
      <c r="O67" s="4"/>
      <c r="P67" s="4">
        <v>200000</v>
      </c>
      <c r="Q67" s="4"/>
      <c r="R67" s="4"/>
      <c r="S67" s="4"/>
      <c r="T67" s="4"/>
      <c r="U67" s="4"/>
      <c r="V67" s="4"/>
      <c r="W67" s="4"/>
      <c r="X67" s="4"/>
      <c r="Y67" s="4">
        <v>300000</v>
      </c>
      <c r="Z67" s="4"/>
      <c r="AA67" s="4"/>
      <c r="AB67" s="4"/>
      <c r="AC67" s="4"/>
      <c r="AD67" s="4"/>
      <c r="AE67" s="4"/>
      <c r="AF67" s="4"/>
      <c r="AG67" s="4"/>
      <c r="AH67" s="4"/>
      <c r="AI67" s="4">
        <f t="shared" si="1"/>
        <v>1170000</v>
      </c>
    </row>
    <row r="68" spans="1:35" x14ac:dyDescent="0.25">
      <c r="A68" s="6">
        <f t="shared" si="0"/>
        <v>45000</v>
      </c>
      <c r="B68" s="3">
        <v>57</v>
      </c>
      <c r="C68" s="3" t="s">
        <v>86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v>45000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>
        <f t="shared" si="1"/>
        <v>45000</v>
      </c>
    </row>
    <row r="69" spans="1:35" x14ac:dyDescent="0.25">
      <c r="A69" s="6">
        <f t="shared" si="0"/>
        <v>1310000</v>
      </c>
      <c r="B69" s="3">
        <v>58</v>
      </c>
      <c r="C69" s="3" t="s">
        <v>87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>
        <v>50000</v>
      </c>
      <c r="O69" s="4">
        <v>20000</v>
      </c>
      <c r="P69" s="4">
        <v>700000</v>
      </c>
      <c r="Q69" s="4">
        <v>200000</v>
      </c>
      <c r="R69" s="4"/>
      <c r="S69" s="4"/>
      <c r="T69" s="4"/>
      <c r="U69" s="4"/>
      <c r="V69" s="4">
        <v>100000</v>
      </c>
      <c r="W69" s="4"/>
      <c r="X69" s="4">
        <v>200000</v>
      </c>
      <c r="Y69" s="4">
        <v>40000</v>
      </c>
      <c r="Z69" s="4"/>
      <c r="AA69" s="4"/>
      <c r="AB69" s="4"/>
      <c r="AC69" s="4"/>
      <c r="AD69" s="4"/>
      <c r="AE69" s="4"/>
      <c r="AF69" s="4"/>
      <c r="AG69" s="4"/>
      <c r="AH69" s="4"/>
      <c r="AI69" s="4">
        <f t="shared" si="1"/>
        <v>1310000</v>
      </c>
    </row>
    <row r="70" spans="1:35" x14ac:dyDescent="0.25">
      <c r="A70" s="6">
        <f t="shared" si="0"/>
        <v>190000</v>
      </c>
      <c r="B70" s="3">
        <v>59</v>
      </c>
      <c r="C70" s="3" t="s">
        <v>88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>
        <v>50000</v>
      </c>
      <c r="O70" s="4"/>
      <c r="P70" s="4"/>
      <c r="Q70" s="4"/>
      <c r="R70" s="4"/>
      <c r="S70" s="4"/>
      <c r="T70" s="4"/>
      <c r="U70" s="4"/>
      <c r="V70" s="4"/>
      <c r="W70" s="4"/>
      <c r="X70" s="4">
        <v>100000</v>
      </c>
      <c r="Y70" s="4">
        <v>40000</v>
      </c>
      <c r="Z70" s="4"/>
      <c r="AA70" s="4"/>
      <c r="AB70" s="4"/>
      <c r="AC70" s="4"/>
      <c r="AD70" s="4"/>
      <c r="AE70" s="4"/>
      <c r="AF70" s="4"/>
      <c r="AG70" s="4"/>
      <c r="AH70" s="4"/>
      <c r="AI70" s="4">
        <f t="shared" si="1"/>
        <v>190000</v>
      </c>
    </row>
    <row r="71" spans="1:35" x14ac:dyDescent="0.25">
      <c r="A71" s="6">
        <f t="shared" si="0"/>
        <v>70000</v>
      </c>
      <c r="B71" s="3">
        <v>60</v>
      </c>
      <c r="C71" s="3" t="s">
        <v>89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>
        <v>10000</v>
      </c>
      <c r="X71" s="4"/>
      <c r="Y71" s="4">
        <v>40000</v>
      </c>
      <c r="Z71" s="4"/>
      <c r="AA71" s="4"/>
      <c r="AB71" s="4"/>
      <c r="AC71" s="4">
        <v>20000</v>
      </c>
      <c r="AD71" s="4"/>
      <c r="AE71" s="4"/>
      <c r="AF71" s="4"/>
      <c r="AG71" s="4"/>
      <c r="AH71" s="4"/>
      <c r="AI71" s="4">
        <f t="shared" si="1"/>
        <v>70000</v>
      </c>
    </row>
    <row r="72" spans="1:35" x14ac:dyDescent="0.25">
      <c r="A72" s="6">
        <f t="shared" si="0"/>
        <v>100000</v>
      </c>
      <c r="B72" s="3">
        <v>61</v>
      </c>
      <c r="C72" s="3" t="s">
        <v>90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100000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>
        <f t="shared" si="1"/>
        <v>100000</v>
      </c>
    </row>
    <row r="73" spans="1:35" x14ac:dyDescent="0.25">
      <c r="A73" s="6">
        <f t="shared" si="0"/>
        <v>0</v>
      </c>
      <c r="B73" s="3">
        <v>62</v>
      </c>
      <c r="C73" s="3" t="s">
        <v>91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>
        <f t="shared" si="1"/>
        <v>0</v>
      </c>
    </row>
    <row r="74" spans="1:35" x14ac:dyDescent="0.25">
      <c r="A74" s="6">
        <f t="shared" si="0"/>
        <v>0</v>
      </c>
      <c r="B74" s="3">
        <v>63</v>
      </c>
      <c r="C74" s="3" t="s">
        <v>129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>
        <f t="shared" si="1"/>
        <v>0</v>
      </c>
    </row>
    <row r="75" spans="1:35" x14ac:dyDescent="0.25">
      <c r="A75" s="6">
        <f t="shared" si="0"/>
        <v>50000</v>
      </c>
      <c r="B75" s="3"/>
      <c r="C75" s="3" t="s">
        <v>110</v>
      </c>
      <c r="D75" s="4"/>
      <c r="E75" s="4"/>
      <c r="F75" s="4"/>
      <c r="G75" s="4"/>
      <c r="H75" s="4"/>
      <c r="I75" s="4"/>
      <c r="J75" s="4"/>
      <c r="K75" s="4"/>
      <c r="L75" s="4"/>
      <c r="M75" s="4">
        <v>50000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>
        <f t="shared" si="1"/>
        <v>50000</v>
      </c>
    </row>
    <row r="76" spans="1:35" x14ac:dyDescent="0.25">
      <c r="A76" s="6">
        <f t="shared" si="0"/>
        <v>200000</v>
      </c>
      <c r="B76" s="3">
        <v>64</v>
      </c>
      <c r="C76" s="3" t="s">
        <v>92</v>
      </c>
      <c r="D76" s="4"/>
      <c r="E76" s="4"/>
      <c r="F76" s="4"/>
      <c r="G76" s="4"/>
      <c r="H76" s="4"/>
      <c r="I76" s="4"/>
      <c r="J76" s="4"/>
      <c r="K76" s="4">
        <v>100000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>
        <v>100000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>
        <f t="shared" si="1"/>
        <v>200000</v>
      </c>
    </row>
    <row r="77" spans="1:35" x14ac:dyDescent="0.25">
      <c r="A77" s="6">
        <f t="shared" si="0"/>
        <v>0</v>
      </c>
      <c r="B77" s="3">
        <v>65</v>
      </c>
      <c r="C77" s="3" t="s">
        <v>93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>
        <f t="shared" si="1"/>
        <v>0</v>
      </c>
    </row>
    <row r="78" spans="1:35" x14ac:dyDescent="0.25">
      <c r="A78" s="6">
        <f t="shared" si="0"/>
        <v>0</v>
      </c>
      <c r="B78" s="3">
        <v>66</v>
      </c>
      <c r="C78" s="3" t="s">
        <v>94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f t="shared" si="1"/>
        <v>0</v>
      </c>
    </row>
    <row r="79" spans="1:35" x14ac:dyDescent="0.25">
      <c r="A79" s="6">
        <f t="shared" si="0"/>
        <v>105000</v>
      </c>
      <c r="B79" s="3">
        <v>67</v>
      </c>
      <c r="C79" s="3" t="s">
        <v>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>
        <v>105000</v>
      </c>
      <c r="AB79" s="4"/>
      <c r="AC79" s="4"/>
      <c r="AD79" s="4"/>
      <c r="AE79" s="4"/>
      <c r="AF79" s="4"/>
      <c r="AG79" s="4"/>
      <c r="AH79" s="4"/>
      <c r="AI79" s="4">
        <f t="shared" si="1"/>
        <v>105000</v>
      </c>
    </row>
    <row r="80" spans="1:35" x14ac:dyDescent="0.25">
      <c r="A80" s="6">
        <f t="shared" si="0"/>
        <v>0</v>
      </c>
      <c r="B80" s="3">
        <v>68</v>
      </c>
      <c r="C80" s="3" t="s">
        <v>96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>
        <f t="shared" si="1"/>
        <v>0</v>
      </c>
    </row>
    <row r="81" spans="1:35" x14ac:dyDescent="0.25">
      <c r="A81" s="6">
        <f t="shared" si="0"/>
        <v>0</v>
      </c>
      <c r="B81" s="3">
        <v>72</v>
      </c>
      <c r="C81" s="3" t="s">
        <v>98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f t="shared" si="1"/>
        <v>0</v>
      </c>
    </row>
    <row r="82" spans="1:35" x14ac:dyDescent="0.25">
      <c r="A82" s="6">
        <f t="shared" si="0"/>
        <v>123000</v>
      </c>
      <c r="B82" s="3">
        <v>73</v>
      </c>
      <c r="C82" s="3" t="s">
        <v>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>
        <v>123000</v>
      </c>
      <c r="Z82" s="4"/>
      <c r="AA82" s="4"/>
      <c r="AB82" s="4"/>
      <c r="AC82" s="4"/>
      <c r="AD82" s="4"/>
      <c r="AE82" s="4"/>
      <c r="AF82" s="4"/>
      <c r="AG82" s="4"/>
      <c r="AH82" s="4"/>
      <c r="AI82" s="4">
        <f t="shared" si="1"/>
        <v>123000</v>
      </c>
    </row>
    <row r="83" spans="1:35" x14ac:dyDescent="0.25">
      <c r="A83" s="6">
        <f>AI83</f>
        <v>150000</v>
      </c>
      <c r="B83" s="3">
        <v>75</v>
      </c>
      <c r="C83" s="3" t="s">
        <v>101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>
        <v>150000</v>
      </c>
      <c r="Z83" s="4"/>
      <c r="AA83" s="4"/>
      <c r="AB83" s="4"/>
      <c r="AC83" s="4"/>
      <c r="AD83" s="4"/>
      <c r="AE83" s="4"/>
      <c r="AF83" s="4"/>
      <c r="AG83" s="4"/>
      <c r="AH83" s="4"/>
      <c r="AI83" s="4">
        <f>SUM(D83:AH83)</f>
        <v>150000</v>
      </c>
    </row>
    <row r="84" spans="1:35" x14ac:dyDescent="0.25">
      <c r="A84" s="6">
        <f t="shared" si="0"/>
        <v>130000</v>
      </c>
      <c r="B84" s="3">
        <v>74</v>
      </c>
      <c r="C84" s="3" t="s">
        <v>100</v>
      </c>
      <c r="D84" s="4"/>
      <c r="E84" s="4"/>
      <c r="F84" s="4"/>
      <c r="G84" s="4"/>
      <c r="H84" s="4"/>
      <c r="I84" s="4"/>
      <c r="J84" s="4">
        <v>65000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>
        <v>65000</v>
      </c>
      <c r="Z84" s="4"/>
      <c r="AA84" s="4"/>
      <c r="AB84" s="4"/>
      <c r="AC84" s="4"/>
      <c r="AD84" s="4"/>
      <c r="AE84" s="4"/>
      <c r="AF84" s="4"/>
      <c r="AG84" s="4"/>
      <c r="AH84" s="4"/>
      <c r="AI84" s="4">
        <f t="shared" si="1"/>
        <v>130000</v>
      </c>
    </row>
    <row r="85" spans="1:35" x14ac:dyDescent="0.25">
      <c r="A85" s="6">
        <f t="shared" si="0"/>
        <v>0</v>
      </c>
      <c r="B85" s="3"/>
      <c r="C85" s="3" t="s">
        <v>104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>
        <f t="shared" si="1"/>
        <v>0</v>
      </c>
    </row>
    <row r="86" spans="1:35" x14ac:dyDescent="0.25">
      <c r="A86" s="6">
        <f t="shared" si="0"/>
        <v>0</v>
      </c>
      <c r="B86" s="3"/>
      <c r="C86" s="3" t="s">
        <v>122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>
        <f t="shared" si="1"/>
        <v>0</v>
      </c>
    </row>
    <row r="87" spans="1:35" x14ac:dyDescent="0.25">
      <c r="A87" s="6">
        <f t="shared" si="0"/>
        <v>0</v>
      </c>
      <c r="B87" s="3"/>
      <c r="C87" s="3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>
        <f t="shared" si="1"/>
        <v>0</v>
      </c>
    </row>
    <row r="88" spans="1:35" x14ac:dyDescent="0.25">
      <c r="A88" s="6">
        <f t="shared" si="0"/>
        <v>0</v>
      </c>
      <c r="B88" s="3"/>
      <c r="C88" s="3" t="s">
        <v>126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>
        <f t="shared" si="1"/>
        <v>0</v>
      </c>
    </row>
    <row r="89" spans="1:35" x14ac:dyDescent="0.25">
      <c r="A89" s="6">
        <f t="shared" si="0"/>
        <v>735000</v>
      </c>
      <c r="B89" s="3"/>
      <c r="C89" s="3" t="s">
        <v>127</v>
      </c>
      <c r="D89" s="4"/>
      <c r="E89" s="4"/>
      <c r="F89" s="4"/>
      <c r="G89" s="4"/>
      <c r="H89" s="4"/>
      <c r="I89" s="4"/>
      <c r="J89" s="4"/>
      <c r="K89" s="4"/>
      <c r="L89" s="4"/>
      <c r="M89" s="4">
        <v>35000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>
        <v>250000</v>
      </c>
      <c r="AA89" s="4"/>
      <c r="AB89" s="4"/>
      <c r="AC89" s="4"/>
      <c r="AD89" s="4">
        <v>450000</v>
      </c>
      <c r="AE89" s="4"/>
      <c r="AF89" s="4"/>
      <c r="AG89" s="4"/>
      <c r="AH89" s="4"/>
      <c r="AI89" s="4">
        <f t="shared" si="1"/>
        <v>735000</v>
      </c>
    </row>
    <row r="90" spans="1:35" x14ac:dyDescent="0.25">
      <c r="A90" s="6">
        <f t="shared" si="0"/>
        <v>10036000</v>
      </c>
      <c r="B90" s="3"/>
      <c r="C90" s="3" t="s">
        <v>140</v>
      </c>
      <c r="D90" s="4"/>
      <c r="E90" s="4"/>
      <c r="F90" s="4"/>
      <c r="G90" s="4"/>
      <c r="H90" s="4"/>
      <c r="I90" s="4"/>
      <c r="J90" s="4"/>
      <c r="K90" s="4">
        <v>2000000</v>
      </c>
      <c r="L90" s="4">
        <v>8036000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f t="shared" si="1"/>
        <v>10036000</v>
      </c>
    </row>
    <row r="91" spans="1:35" x14ac:dyDescent="0.25">
      <c r="A91" s="13">
        <f>SUM(A5:A90)</f>
        <v>21753257</v>
      </c>
      <c r="B91" s="15" t="s">
        <v>34</v>
      </c>
      <c r="C91" s="16"/>
      <c r="D91" s="5">
        <f t="shared" ref="D91:AH91" si="2">SUM(D5:D90)</f>
        <v>0</v>
      </c>
      <c r="E91" s="5">
        <f t="shared" si="2"/>
        <v>0</v>
      </c>
      <c r="F91" s="5">
        <f t="shared" si="2"/>
        <v>0</v>
      </c>
      <c r="G91" s="5">
        <f t="shared" si="2"/>
        <v>0</v>
      </c>
      <c r="H91" s="5">
        <f t="shared" si="2"/>
        <v>120000</v>
      </c>
      <c r="I91" s="5">
        <f t="shared" si="2"/>
        <v>47000</v>
      </c>
      <c r="J91" s="5">
        <f t="shared" si="2"/>
        <v>1380000</v>
      </c>
      <c r="K91" s="5">
        <f t="shared" si="2"/>
        <v>2318000</v>
      </c>
      <c r="L91" s="5">
        <f t="shared" si="2"/>
        <v>8036000</v>
      </c>
      <c r="M91" s="5">
        <f t="shared" si="2"/>
        <v>680000</v>
      </c>
      <c r="N91" s="5">
        <f t="shared" si="2"/>
        <v>100000</v>
      </c>
      <c r="O91" s="5">
        <f t="shared" si="2"/>
        <v>20000</v>
      </c>
      <c r="P91" s="5">
        <f t="shared" si="2"/>
        <v>1342000</v>
      </c>
      <c r="Q91" s="5">
        <f t="shared" si="2"/>
        <v>853000</v>
      </c>
      <c r="R91" s="5">
        <f t="shared" si="2"/>
        <v>0</v>
      </c>
      <c r="S91" s="5">
        <f t="shared" si="2"/>
        <v>640000</v>
      </c>
      <c r="T91" s="5">
        <f t="shared" si="2"/>
        <v>0</v>
      </c>
      <c r="U91" s="5">
        <f t="shared" si="2"/>
        <v>20000</v>
      </c>
      <c r="V91" s="5">
        <f t="shared" si="2"/>
        <v>100000</v>
      </c>
      <c r="W91" s="5">
        <f t="shared" si="2"/>
        <v>420000</v>
      </c>
      <c r="X91" s="5">
        <f t="shared" si="2"/>
        <v>420000</v>
      </c>
      <c r="Y91" s="5">
        <f t="shared" si="2"/>
        <v>1998000</v>
      </c>
      <c r="Z91" s="5">
        <f t="shared" si="2"/>
        <v>419000</v>
      </c>
      <c r="AA91" s="5">
        <f t="shared" si="2"/>
        <v>105000</v>
      </c>
      <c r="AB91" s="5">
        <f t="shared" si="2"/>
        <v>426000</v>
      </c>
      <c r="AC91" s="5">
        <f t="shared" si="2"/>
        <v>265000</v>
      </c>
      <c r="AD91" s="5">
        <f t="shared" si="2"/>
        <v>624000</v>
      </c>
      <c r="AE91" s="5">
        <f t="shared" si="2"/>
        <v>703000</v>
      </c>
      <c r="AF91" s="5">
        <f t="shared" si="2"/>
        <v>0</v>
      </c>
      <c r="AG91" s="5">
        <f t="shared" si="2"/>
        <v>717257</v>
      </c>
      <c r="AH91" s="5">
        <f t="shared" si="2"/>
        <v>0</v>
      </c>
      <c r="AI91" s="5">
        <f t="shared" si="1"/>
        <v>21753257</v>
      </c>
    </row>
    <row r="94" spans="1:35" x14ac:dyDescent="0.25">
      <c r="A94" s="12" t="s">
        <v>114</v>
      </c>
      <c r="C94" s="11">
        <f>SUM(A5:A7)+SUM(A16:A48)+SUM(A53:A56)</f>
        <v>5015257</v>
      </c>
    </row>
    <row r="95" spans="1:35" x14ac:dyDescent="0.25">
      <c r="A95" s="12" t="s">
        <v>115</v>
      </c>
      <c r="C95" s="11">
        <f>SUM(A8:A12)</f>
        <v>244000</v>
      </c>
    </row>
    <row r="96" spans="1:35" x14ac:dyDescent="0.25">
      <c r="A96" s="12" t="s">
        <v>66</v>
      </c>
      <c r="C96" s="11">
        <f>SUM(A13:A15)</f>
        <v>0</v>
      </c>
    </row>
    <row r="97" spans="1:3" customFormat="1" x14ac:dyDescent="0.25">
      <c r="A97" s="12" t="s">
        <v>102</v>
      </c>
      <c r="C97" s="11">
        <f>A49</f>
        <v>145000</v>
      </c>
    </row>
    <row r="98" spans="1:3" customFormat="1" x14ac:dyDescent="0.25">
      <c r="A98" s="12" t="s">
        <v>103</v>
      </c>
      <c r="C98" s="11">
        <f>A50</f>
        <v>350000</v>
      </c>
    </row>
    <row r="99" spans="1:3" customFormat="1" x14ac:dyDescent="0.25">
      <c r="A99" s="12" t="s">
        <v>76</v>
      </c>
      <c r="C99" s="11">
        <f>A51</f>
        <v>50000</v>
      </c>
    </row>
    <row r="100" spans="1:3" customFormat="1" x14ac:dyDescent="0.25">
      <c r="A100" s="12" t="s">
        <v>77</v>
      </c>
      <c r="C100" s="11">
        <f>A52</f>
        <v>0</v>
      </c>
    </row>
    <row r="101" spans="1:3" customFormat="1" x14ac:dyDescent="0.25">
      <c r="A101" s="12" t="s">
        <v>116</v>
      </c>
      <c r="C101" s="11">
        <f>SUM(A57:A58)</f>
        <v>0</v>
      </c>
    </row>
    <row r="102" spans="1:3" customFormat="1" x14ac:dyDescent="0.25">
      <c r="A102" s="12" t="s">
        <v>97</v>
      </c>
      <c r="C102" s="11">
        <f>SUM(A59:A66)</f>
        <v>1535000</v>
      </c>
    </row>
    <row r="103" spans="1:3" customFormat="1" x14ac:dyDescent="0.25">
      <c r="A103" s="12" t="s">
        <v>117</v>
      </c>
      <c r="C103" s="11">
        <f>SUM(A67:A68)</f>
        <v>1215000</v>
      </c>
    </row>
    <row r="104" spans="1:3" customFormat="1" x14ac:dyDescent="0.25">
      <c r="A104" s="12" t="s">
        <v>118</v>
      </c>
      <c r="C104" s="11">
        <f>A72</f>
        <v>100000</v>
      </c>
    </row>
    <row r="105" spans="1:3" customFormat="1" x14ac:dyDescent="0.25">
      <c r="A105" s="12" t="s">
        <v>119</v>
      </c>
      <c r="C105" s="11">
        <f>SUM(A69:A70)</f>
        <v>1500000</v>
      </c>
    </row>
    <row r="106" spans="1:3" customFormat="1" x14ac:dyDescent="0.25">
      <c r="A106" s="12" t="s">
        <v>120</v>
      </c>
      <c r="C106" s="11">
        <f>A71</f>
        <v>70000</v>
      </c>
    </row>
    <row r="107" spans="1:3" customFormat="1" x14ac:dyDescent="0.25">
      <c r="A107" s="12" t="s">
        <v>121</v>
      </c>
      <c r="C107" s="11">
        <f>SUM(A73:A79)</f>
        <v>355000</v>
      </c>
    </row>
    <row r="108" spans="1:3" customFormat="1" x14ac:dyDescent="0.25">
      <c r="A108" s="12" t="s">
        <v>96</v>
      </c>
      <c r="C108" s="11">
        <f>A80</f>
        <v>0</v>
      </c>
    </row>
    <row r="109" spans="1:3" customFormat="1" x14ac:dyDescent="0.25">
      <c r="A109" s="12" t="s">
        <v>132</v>
      </c>
      <c r="C109" s="11">
        <f>SUM(A81:A83)</f>
        <v>273000</v>
      </c>
    </row>
    <row r="110" spans="1:3" customFormat="1" x14ac:dyDescent="0.25">
      <c r="A110" s="12" t="s">
        <v>100</v>
      </c>
      <c r="C110" s="11">
        <f>A84</f>
        <v>130000</v>
      </c>
    </row>
    <row r="111" spans="1:3" customFormat="1" x14ac:dyDescent="0.25">
      <c r="A111" s="12" t="s">
        <v>104</v>
      </c>
      <c r="C111" s="11">
        <f>A85</f>
        <v>0</v>
      </c>
    </row>
    <row r="112" spans="1:3" customFormat="1" x14ac:dyDescent="0.25">
      <c r="A112" s="12" t="s">
        <v>134</v>
      </c>
      <c r="C112" s="11">
        <f>A86</f>
        <v>0</v>
      </c>
    </row>
    <row r="113" spans="1:3" customFormat="1" x14ac:dyDescent="0.25">
      <c r="A113" s="12" t="s">
        <v>133</v>
      </c>
      <c r="C113" s="11">
        <f>SUM(A87:A88)</f>
        <v>0</v>
      </c>
    </row>
    <row r="114" spans="1:3" customFormat="1" x14ac:dyDescent="0.25">
      <c r="A114" s="12" t="s">
        <v>127</v>
      </c>
      <c r="C114" s="11">
        <f>A89</f>
        <v>735000</v>
      </c>
    </row>
    <row r="115" spans="1:3" customFormat="1" x14ac:dyDescent="0.25">
      <c r="A115" s="12" t="s">
        <v>141</v>
      </c>
      <c r="C115" s="11">
        <f>A90</f>
        <v>10036000</v>
      </c>
    </row>
    <row r="117" spans="1:3" customFormat="1" x14ac:dyDescent="0.25">
      <c r="A117" s="12"/>
      <c r="C117" s="14">
        <f>SUM(C94:C116)</f>
        <v>21753257</v>
      </c>
    </row>
  </sheetData>
  <mergeCells count="1">
    <mergeCell ref="B91:C9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V1" workbookViewId="0">
      <selection activeCell="AE97" sqref="AE97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112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3064043</v>
      </c>
      <c r="B5" s="3">
        <v>1</v>
      </c>
      <c r="C5" s="3" t="s">
        <v>60</v>
      </c>
      <c r="D5" s="4">
        <f>'Tháng 10'!D5+'Tháng 11'!D5+'tHÁNG 12'!D5</f>
        <v>0</v>
      </c>
      <c r="E5" s="4">
        <f>'Tháng 10'!E5+'Tháng 11'!E5+'tHÁNG 12'!E5</f>
        <v>0</v>
      </c>
      <c r="F5" s="4">
        <f>'Tháng 10'!F5+'Tháng 11'!F5+'tHÁNG 12'!F5</f>
        <v>0</v>
      </c>
      <c r="G5" s="4">
        <f>'Tháng 10'!G5+'Tháng 11'!G5+'tHÁNG 12'!G5</f>
        <v>0</v>
      </c>
      <c r="H5" s="4">
        <f>'Tháng 10'!H5+'Tháng 11'!H5+'tHÁNG 12'!H5</f>
        <v>0</v>
      </c>
      <c r="I5" s="4">
        <f>'Tháng 10'!I5+'Tháng 11'!I5+'tHÁNG 12'!I5</f>
        <v>0</v>
      </c>
      <c r="J5" s="4">
        <f>'Tháng 10'!J5+'Tháng 11'!J5+'tHÁNG 12'!J5</f>
        <v>0</v>
      </c>
      <c r="K5" s="4">
        <f>'Tháng 10'!K5+'Tháng 11'!K5+'tHÁNG 12'!K5</f>
        <v>0</v>
      </c>
      <c r="L5" s="4">
        <f>'Tháng 10'!L5+'Tháng 11'!L5+'tHÁNG 12'!L5</f>
        <v>0</v>
      </c>
      <c r="M5" s="4">
        <f>'Tháng 10'!M5+'Tháng 11'!M5+'tHÁNG 12'!M5</f>
        <v>0</v>
      </c>
      <c r="N5" s="4">
        <f>'Tháng 10'!N5+'Tháng 11'!N5+'tHÁNG 12'!N5</f>
        <v>0</v>
      </c>
      <c r="O5" s="4">
        <f>'Tháng 10'!O5+'Tháng 11'!O5+'tHÁNG 12'!O5</f>
        <v>0</v>
      </c>
      <c r="P5" s="4">
        <f>'Tháng 10'!P5+'Tháng 11'!P5+'tHÁNG 12'!P5</f>
        <v>0</v>
      </c>
      <c r="Q5" s="4">
        <f>'Tháng 10'!Q5+'Tháng 11'!Q5+'tHÁNG 12'!Q5</f>
        <v>0</v>
      </c>
      <c r="R5" s="4">
        <f>'Tháng 10'!R5+'Tháng 11'!R5+'tHÁNG 12'!R5</f>
        <v>0</v>
      </c>
      <c r="S5" s="4">
        <f>'Tháng 10'!S5+'Tháng 11'!S5+'tHÁNG 12'!S5</f>
        <v>0</v>
      </c>
      <c r="T5" s="4">
        <f>'Tháng 10'!T5+'Tháng 11'!T5+'tHÁNG 12'!T5</f>
        <v>0</v>
      </c>
      <c r="U5" s="4">
        <f>'Tháng 10'!U5+'Tháng 11'!U5+'tHÁNG 12'!U5</f>
        <v>0</v>
      </c>
      <c r="V5" s="4">
        <f>'Tháng 10'!V5+'Tháng 11'!V5+'tHÁNG 12'!V5</f>
        <v>0</v>
      </c>
      <c r="W5" s="4">
        <f>'Tháng 10'!W5+'Tháng 11'!W5+'tHÁNG 12'!W5</f>
        <v>0</v>
      </c>
      <c r="X5" s="4">
        <f>'Tháng 10'!X5+'Tháng 11'!X5+'tHÁNG 12'!X5</f>
        <v>829072</v>
      </c>
      <c r="Y5" s="4">
        <f>'Tháng 10'!Y5+'Tháng 11'!Y5+'tHÁNG 12'!Y5</f>
        <v>0</v>
      </c>
      <c r="Z5" s="4">
        <f>'Tháng 10'!Z5+'Tháng 11'!Z5+'tHÁNG 12'!Z5</f>
        <v>0</v>
      </c>
      <c r="AA5" s="4">
        <f>'Tháng 10'!AA5+'Tháng 11'!AA5+'tHÁNG 12'!AA5</f>
        <v>0</v>
      </c>
      <c r="AB5" s="4">
        <f>'Tháng 10'!AB5+'Tháng 11'!AB5+'tHÁNG 12'!AB5</f>
        <v>759626</v>
      </c>
      <c r="AC5" s="4">
        <f>'Tháng 10'!AC5+'Tháng 11'!AC5+'tHÁNG 12'!AC5</f>
        <v>0</v>
      </c>
      <c r="AD5" s="4">
        <f>'Tháng 10'!AD5+'Tháng 11'!AD5+'tHÁNG 12'!AD5</f>
        <v>0</v>
      </c>
      <c r="AE5" s="4">
        <f>'Tháng 10'!AE5+'Tháng 11'!AE5+'tHÁNG 12'!AE5</f>
        <v>0</v>
      </c>
      <c r="AF5" s="4">
        <f>'Tháng 10'!AF5+'Tháng 11'!AF5+'tHÁNG 12'!AF5</f>
        <v>0</v>
      </c>
      <c r="AG5" s="4">
        <f>'Tháng 10'!AG5+'Tháng 11'!AG5+'tHÁNG 12'!AG5</f>
        <v>667257</v>
      </c>
      <c r="AH5" s="4">
        <f>'Tháng 10'!AH5+'Tháng 11'!AH5+'tHÁNG 12'!AH5</f>
        <v>808088</v>
      </c>
      <c r="AI5" s="4">
        <f>SUM(D5:AH5)</f>
        <v>3064043</v>
      </c>
    </row>
    <row r="6" spans="1:35" x14ac:dyDescent="0.25">
      <c r="A6" s="6">
        <f t="shared" ref="A6:A90" si="0">AI6</f>
        <v>1654500</v>
      </c>
      <c r="B6" s="3">
        <v>2</v>
      </c>
      <c r="C6" s="3" t="s">
        <v>61</v>
      </c>
      <c r="D6" s="4">
        <f>'Tháng 10'!D6+'Tháng 11'!D6+'tHÁNG 12'!D6</f>
        <v>0</v>
      </c>
      <c r="E6" s="4">
        <f>'Tháng 10'!E6+'Tháng 11'!E6+'tHÁNG 12'!E6</f>
        <v>0</v>
      </c>
      <c r="F6" s="4">
        <f>'Tháng 10'!F6+'Tháng 11'!F6+'tHÁNG 12'!F6</f>
        <v>0</v>
      </c>
      <c r="G6" s="4">
        <f>'Tháng 10'!G6+'Tháng 11'!G6+'tHÁNG 12'!G6</f>
        <v>83000</v>
      </c>
      <c r="H6" s="4">
        <f>'Tháng 10'!H6+'Tháng 11'!H6+'tHÁNG 12'!H6</f>
        <v>83000</v>
      </c>
      <c r="I6" s="4">
        <f>'Tháng 10'!I6+'Tháng 11'!I6+'tHÁNG 12'!I6</f>
        <v>0</v>
      </c>
      <c r="J6" s="4">
        <f>'Tháng 10'!J6+'Tháng 11'!J6+'tHÁNG 12'!J6</f>
        <v>279000</v>
      </c>
      <c r="K6" s="4">
        <f>'Tháng 10'!K6+'Tháng 11'!K6+'tHÁNG 12'!K6</f>
        <v>0</v>
      </c>
      <c r="L6" s="4">
        <f>'Tháng 10'!L6+'Tháng 11'!L6+'tHÁNG 12'!L6</f>
        <v>0</v>
      </c>
      <c r="M6" s="4">
        <f>'Tháng 10'!M6+'Tháng 11'!M6+'tHÁNG 12'!M6</f>
        <v>0</v>
      </c>
      <c r="N6" s="4">
        <f>'Tháng 10'!N6+'Tháng 11'!N6+'tHÁNG 12'!N6</f>
        <v>0</v>
      </c>
      <c r="O6" s="4">
        <f>'Tháng 10'!O6+'Tháng 11'!O6+'tHÁNG 12'!O6</f>
        <v>163000</v>
      </c>
      <c r="P6" s="4">
        <f>'Tháng 10'!P6+'Tháng 11'!P6+'tHÁNG 12'!P6</f>
        <v>621000</v>
      </c>
      <c r="Q6" s="4">
        <f>'Tháng 10'!Q6+'Tháng 11'!Q6+'tHÁNG 12'!Q6</f>
        <v>0</v>
      </c>
      <c r="R6" s="4">
        <f>'Tháng 10'!R6+'Tháng 11'!R6+'tHÁNG 12'!R6</f>
        <v>35000</v>
      </c>
      <c r="S6" s="4">
        <f>'Tháng 10'!S6+'Tháng 11'!S6+'tHÁNG 12'!S6</f>
        <v>0</v>
      </c>
      <c r="T6" s="4">
        <f>'Tháng 10'!T6+'Tháng 11'!T6+'tHÁNG 12'!T6</f>
        <v>0</v>
      </c>
      <c r="U6" s="4">
        <f>'Tháng 10'!U6+'Tháng 11'!U6+'tHÁNG 12'!U6</f>
        <v>0</v>
      </c>
      <c r="V6" s="4">
        <f>'Tháng 10'!V6+'Tháng 11'!V6+'tHÁNG 12'!V6</f>
        <v>0</v>
      </c>
      <c r="W6" s="4">
        <f>'Tháng 10'!W6+'Tháng 11'!W6+'tHÁNG 12'!W6</f>
        <v>297000</v>
      </c>
      <c r="X6" s="4">
        <f>'Tháng 10'!X6+'Tháng 11'!X6+'tHÁNG 12'!X6</f>
        <v>0</v>
      </c>
      <c r="Y6" s="4">
        <f>'Tháng 10'!Y6+'Tháng 11'!Y6+'tHÁNG 12'!Y6</f>
        <v>0</v>
      </c>
      <c r="Z6" s="4">
        <f>'Tháng 10'!Z6+'Tháng 11'!Z6+'tHÁNG 12'!Z6</f>
        <v>0</v>
      </c>
      <c r="AA6" s="4">
        <f>'Tháng 10'!AA6+'Tháng 11'!AA6+'tHÁNG 12'!AA6</f>
        <v>0</v>
      </c>
      <c r="AB6" s="4">
        <f>'Tháng 10'!AB6+'Tháng 11'!AB6+'tHÁNG 12'!AB6</f>
        <v>0</v>
      </c>
      <c r="AC6" s="4">
        <f>'Tháng 10'!AC6+'Tháng 11'!AC6+'tHÁNG 12'!AC6</f>
        <v>0</v>
      </c>
      <c r="AD6" s="4">
        <f>'Tháng 10'!AD6+'Tháng 11'!AD6+'tHÁNG 12'!AD6</f>
        <v>0</v>
      </c>
      <c r="AE6" s="4">
        <f>'Tháng 10'!AE6+'Tháng 11'!AE6+'tHÁNG 12'!AE6</f>
        <v>0</v>
      </c>
      <c r="AF6" s="4">
        <f>'Tháng 10'!AF6+'Tháng 11'!AF6+'tHÁNG 12'!AF6</f>
        <v>0</v>
      </c>
      <c r="AG6" s="4">
        <f>'Tháng 10'!AG6+'Tháng 11'!AG6+'tHÁNG 12'!AG6</f>
        <v>50000</v>
      </c>
      <c r="AH6" s="4">
        <f>'Tháng 10'!AH6+'Tháng 11'!AH6+'tHÁNG 12'!AH6</f>
        <v>43500</v>
      </c>
      <c r="AI6" s="4">
        <f t="shared" ref="AI6:AI91" si="1">SUM(D6:AH6)</f>
        <v>1654500</v>
      </c>
    </row>
    <row r="7" spans="1:35" x14ac:dyDescent="0.25">
      <c r="A7" s="6">
        <f t="shared" si="0"/>
        <v>0</v>
      </c>
      <c r="B7" s="3">
        <v>3</v>
      </c>
      <c r="C7" s="3" t="s">
        <v>62</v>
      </c>
      <c r="D7" s="4">
        <f>'Tháng 10'!D7+'Tháng 11'!D7+'tHÁNG 12'!D7</f>
        <v>0</v>
      </c>
      <c r="E7" s="4">
        <f>'Tháng 10'!E7+'Tháng 11'!E7+'tHÁNG 12'!E7</f>
        <v>0</v>
      </c>
      <c r="F7" s="4">
        <f>'Tháng 10'!F7+'Tháng 11'!F7+'tHÁNG 12'!F7</f>
        <v>0</v>
      </c>
      <c r="G7" s="4">
        <f>'Tháng 10'!G7+'Tháng 11'!G7+'tHÁNG 12'!G7</f>
        <v>0</v>
      </c>
      <c r="H7" s="4">
        <f>'Tháng 10'!H7+'Tháng 11'!H7+'tHÁNG 12'!H7</f>
        <v>0</v>
      </c>
      <c r="I7" s="4">
        <f>'Tháng 10'!I7+'Tháng 11'!I7+'tHÁNG 12'!I7</f>
        <v>0</v>
      </c>
      <c r="J7" s="4">
        <f>'Tháng 10'!J7+'Tháng 11'!J7+'tHÁNG 12'!J7</f>
        <v>0</v>
      </c>
      <c r="K7" s="4">
        <f>'Tháng 10'!K7+'Tháng 11'!K7+'tHÁNG 12'!K7</f>
        <v>0</v>
      </c>
      <c r="L7" s="4">
        <f>'Tháng 10'!L7+'Tháng 11'!L7+'tHÁNG 12'!L7</f>
        <v>0</v>
      </c>
      <c r="M7" s="4">
        <f>'Tháng 10'!M7+'Tháng 11'!M7+'tHÁNG 12'!M7</f>
        <v>0</v>
      </c>
      <c r="N7" s="4">
        <f>'Tháng 10'!N7+'Tháng 11'!N7+'tHÁNG 12'!N7</f>
        <v>0</v>
      </c>
      <c r="O7" s="4">
        <f>'Tháng 10'!O7+'Tháng 11'!O7+'tHÁNG 12'!O7</f>
        <v>0</v>
      </c>
      <c r="P7" s="4">
        <f>'Tháng 10'!P7+'Tháng 11'!P7+'tHÁNG 12'!P7</f>
        <v>0</v>
      </c>
      <c r="Q7" s="4">
        <f>'Tháng 10'!Q7+'Tháng 11'!Q7+'tHÁNG 12'!Q7</f>
        <v>0</v>
      </c>
      <c r="R7" s="4">
        <f>'Tháng 10'!R7+'Tháng 11'!R7+'tHÁNG 12'!R7</f>
        <v>0</v>
      </c>
      <c r="S7" s="4">
        <f>'Tháng 10'!S7+'Tháng 11'!S7+'tHÁNG 12'!S7</f>
        <v>0</v>
      </c>
      <c r="T7" s="4">
        <f>'Tháng 10'!T7+'Tháng 11'!T7+'tHÁNG 12'!T7</f>
        <v>0</v>
      </c>
      <c r="U7" s="4">
        <f>'Tháng 10'!U7+'Tháng 11'!U7+'tHÁNG 12'!U7</f>
        <v>0</v>
      </c>
      <c r="V7" s="4">
        <f>'Tháng 10'!V7+'Tháng 11'!V7+'tHÁNG 12'!V7</f>
        <v>0</v>
      </c>
      <c r="W7" s="4">
        <f>'Tháng 10'!W7+'Tháng 11'!W7+'tHÁNG 12'!W7</f>
        <v>0</v>
      </c>
      <c r="X7" s="4">
        <f>'Tháng 10'!X7+'Tháng 11'!X7+'tHÁNG 12'!X7</f>
        <v>0</v>
      </c>
      <c r="Y7" s="4">
        <f>'Tháng 10'!Y7+'Tháng 11'!Y7+'tHÁNG 12'!Y7</f>
        <v>0</v>
      </c>
      <c r="Z7" s="4">
        <f>'Tháng 10'!Z7+'Tháng 11'!Z7+'tHÁNG 12'!Z7</f>
        <v>0</v>
      </c>
      <c r="AA7" s="4">
        <f>'Tháng 10'!AA7+'Tháng 11'!AA7+'tHÁNG 12'!AA7</f>
        <v>0</v>
      </c>
      <c r="AB7" s="4">
        <f>'Tháng 10'!AB7+'Tháng 11'!AB7+'tHÁNG 12'!AB7</f>
        <v>0</v>
      </c>
      <c r="AC7" s="4">
        <f>'Tháng 10'!AC7+'Tháng 11'!AC7+'tHÁNG 12'!AC7</f>
        <v>0</v>
      </c>
      <c r="AD7" s="4">
        <f>'Tháng 10'!AD7+'Tháng 11'!AD7+'tHÁNG 12'!AD7</f>
        <v>0</v>
      </c>
      <c r="AE7" s="4">
        <f>'Tháng 10'!AE7+'Tháng 11'!AE7+'tHÁNG 12'!AE7</f>
        <v>0</v>
      </c>
      <c r="AF7" s="4">
        <f>'Tháng 10'!AF7+'Tháng 11'!AF7+'tHÁNG 12'!AF7</f>
        <v>0</v>
      </c>
      <c r="AG7" s="4">
        <f>'Tháng 10'!AG7+'Tháng 11'!AG7+'tHÁNG 12'!AG7</f>
        <v>0</v>
      </c>
      <c r="AH7" s="4">
        <f>'Tháng 10'!AH7+'Tháng 11'!AH7+'tHÁNG 12'!AH7</f>
        <v>0</v>
      </c>
      <c r="AI7" s="4">
        <f t="shared" si="1"/>
        <v>0</v>
      </c>
    </row>
    <row r="8" spans="1:35" x14ac:dyDescent="0.25">
      <c r="A8" s="6">
        <f>AI8</f>
        <v>243000</v>
      </c>
      <c r="B8" s="3">
        <v>4</v>
      </c>
      <c r="C8" s="9" t="s">
        <v>63</v>
      </c>
      <c r="D8" s="4">
        <f>'Tháng 10'!D8+'Tháng 11'!D8+'tHÁNG 12'!D8</f>
        <v>0</v>
      </c>
      <c r="E8" s="4">
        <f>'Tháng 10'!E8+'Tháng 11'!E8+'tHÁNG 12'!E8</f>
        <v>17000</v>
      </c>
      <c r="F8" s="4">
        <f>'Tháng 10'!F8+'Tháng 11'!F8+'tHÁNG 12'!F8</f>
        <v>0</v>
      </c>
      <c r="G8" s="4">
        <f>'Tháng 10'!G8+'Tháng 11'!G8+'tHÁNG 12'!G8</f>
        <v>0</v>
      </c>
      <c r="H8" s="4">
        <f>'Tháng 10'!H8+'Tháng 11'!H8+'tHÁNG 12'!H8</f>
        <v>0</v>
      </c>
      <c r="I8" s="4">
        <f>'Tháng 10'!I8+'Tháng 11'!I8+'tHÁNG 12'!I8</f>
        <v>0</v>
      </c>
      <c r="J8" s="4">
        <f>'Tháng 10'!J8+'Tháng 11'!J8+'tHÁNG 12'!J8</f>
        <v>40000</v>
      </c>
      <c r="K8" s="4">
        <f>'Tháng 10'!K8+'Tháng 11'!K8+'tHÁNG 12'!K8</f>
        <v>17000</v>
      </c>
      <c r="L8" s="4">
        <f>'Tháng 10'!L8+'Tháng 11'!L8+'tHÁNG 12'!L8</f>
        <v>40000</v>
      </c>
      <c r="M8" s="4">
        <f>'Tháng 10'!M8+'Tháng 11'!M8+'tHÁNG 12'!M8</f>
        <v>22000</v>
      </c>
      <c r="N8" s="4">
        <f>'Tháng 10'!N8+'Tháng 11'!N8+'tHÁNG 12'!N8</f>
        <v>0</v>
      </c>
      <c r="O8" s="4">
        <f>'Tháng 10'!O8+'Tháng 11'!O8+'tHÁNG 12'!O8</f>
        <v>28000</v>
      </c>
      <c r="P8" s="4">
        <f>'Tháng 10'!P8+'Tháng 11'!P8+'tHÁNG 12'!P8</f>
        <v>0</v>
      </c>
      <c r="Q8" s="4">
        <f>'Tháng 10'!Q8+'Tháng 11'!Q8+'tHÁNG 12'!Q8</f>
        <v>0</v>
      </c>
      <c r="R8" s="4">
        <f>'Tháng 10'!R8+'Tháng 11'!R8+'tHÁNG 12'!R8</f>
        <v>54000</v>
      </c>
      <c r="S8" s="4">
        <f>'Tháng 10'!S8+'Tháng 11'!S8+'tHÁNG 12'!S8</f>
        <v>0</v>
      </c>
      <c r="T8" s="4">
        <f>'Tháng 10'!T8+'Tháng 11'!T8+'tHÁNG 12'!T8</f>
        <v>0</v>
      </c>
      <c r="U8" s="4">
        <f>'Tháng 10'!U8+'Tháng 11'!U8+'tHÁNG 12'!U8</f>
        <v>0</v>
      </c>
      <c r="V8" s="4">
        <f>'Tháng 10'!V8+'Tháng 11'!V8+'tHÁNG 12'!V8</f>
        <v>0</v>
      </c>
      <c r="W8" s="4">
        <f>'Tháng 10'!W8+'Tháng 11'!W8+'tHÁNG 12'!W8</f>
        <v>0</v>
      </c>
      <c r="X8" s="4">
        <f>'Tháng 10'!X8+'Tháng 11'!X8+'tHÁNG 12'!X8</f>
        <v>25000</v>
      </c>
      <c r="Y8" s="4">
        <f>'Tháng 10'!Y8+'Tháng 11'!Y8+'tHÁNG 12'!Y8</f>
        <v>0</v>
      </c>
      <c r="Z8" s="4">
        <f>'Tháng 10'!Z8+'Tháng 11'!Z8+'tHÁNG 12'!Z8</f>
        <v>0</v>
      </c>
      <c r="AA8" s="4">
        <f>'Tháng 10'!AA8+'Tháng 11'!AA8+'tHÁNG 12'!AA8</f>
        <v>0</v>
      </c>
      <c r="AB8" s="4">
        <f>'Tháng 10'!AB8+'Tháng 11'!AB8+'tHÁNG 12'!AB8</f>
        <v>0</v>
      </c>
      <c r="AC8" s="4">
        <f>'Tháng 10'!AC8+'Tháng 11'!AC8+'tHÁNG 12'!AC8</f>
        <v>0</v>
      </c>
      <c r="AD8" s="4">
        <f>'Tháng 10'!AD8+'Tháng 11'!AD8+'tHÁNG 12'!AD8</f>
        <v>0</v>
      </c>
      <c r="AE8" s="4">
        <f>'Tháng 10'!AE8+'Tháng 11'!AE8+'tHÁNG 12'!AE8</f>
        <v>0</v>
      </c>
      <c r="AF8" s="4">
        <f>'Tháng 10'!AF8+'Tháng 11'!AF8+'tHÁNG 12'!AF8</f>
        <v>0</v>
      </c>
      <c r="AG8" s="4">
        <f>'Tháng 10'!AG8+'Tháng 11'!AG8+'tHÁNG 12'!AG8</f>
        <v>0</v>
      </c>
      <c r="AH8" s="4">
        <f>'Tháng 10'!AH8+'Tháng 11'!AH8+'tHÁNG 12'!AH8</f>
        <v>0</v>
      </c>
      <c r="AI8" s="4">
        <f t="shared" si="1"/>
        <v>243000</v>
      </c>
    </row>
    <row r="9" spans="1:35" x14ac:dyDescent="0.25">
      <c r="A9" s="6">
        <f t="shared" si="0"/>
        <v>700000</v>
      </c>
      <c r="B9" s="3">
        <v>5</v>
      </c>
      <c r="C9" s="9" t="s">
        <v>64</v>
      </c>
      <c r="D9" s="4">
        <f>'Tháng 10'!D9+'Tháng 11'!D9+'tHÁNG 12'!D9</f>
        <v>0</v>
      </c>
      <c r="E9" s="4">
        <f>'Tháng 10'!E9+'Tháng 11'!E9+'tHÁNG 12'!E9</f>
        <v>0</v>
      </c>
      <c r="F9" s="4">
        <f>'Tháng 10'!F9+'Tháng 11'!F9+'tHÁNG 12'!F9</f>
        <v>0</v>
      </c>
      <c r="G9" s="4">
        <f>'Tháng 10'!G9+'Tháng 11'!G9+'tHÁNG 12'!G9</f>
        <v>0</v>
      </c>
      <c r="H9" s="4">
        <f>'Tháng 10'!H9+'Tháng 11'!H9+'tHÁNG 12'!H9</f>
        <v>0</v>
      </c>
      <c r="I9" s="4">
        <f>'Tháng 10'!I9+'Tháng 11'!I9+'tHÁNG 12'!I9</f>
        <v>0</v>
      </c>
      <c r="J9" s="4">
        <f>'Tháng 10'!J9+'Tháng 11'!J9+'tHÁNG 12'!J9</f>
        <v>18000</v>
      </c>
      <c r="K9" s="4">
        <f>'Tháng 10'!K9+'Tháng 11'!K9+'tHÁNG 12'!K9</f>
        <v>0</v>
      </c>
      <c r="L9" s="4">
        <f>'Tháng 10'!L9+'Tháng 11'!L9+'tHÁNG 12'!L9</f>
        <v>20000</v>
      </c>
      <c r="M9" s="4">
        <f>'Tháng 10'!M9+'Tháng 11'!M9+'tHÁNG 12'!M9</f>
        <v>0</v>
      </c>
      <c r="N9" s="4">
        <f>'Tháng 10'!N9+'Tháng 11'!N9+'tHÁNG 12'!N9</f>
        <v>0</v>
      </c>
      <c r="O9" s="4">
        <f>'Tháng 10'!O9+'Tháng 11'!O9+'tHÁNG 12'!O9</f>
        <v>0</v>
      </c>
      <c r="P9" s="4">
        <f>'Tháng 10'!P9+'Tháng 11'!P9+'tHÁNG 12'!P9</f>
        <v>0</v>
      </c>
      <c r="Q9" s="4">
        <f>'Tháng 10'!Q9+'Tháng 11'!Q9+'tHÁNG 12'!Q9</f>
        <v>0</v>
      </c>
      <c r="R9" s="4">
        <f>'Tháng 10'!R9+'Tháng 11'!R9+'tHÁNG 12'!R9</f>
        <v>260000</v>
      </c>
      <c r="S9" s="4">
        <f>'Tháng 10'!S9+'Tháng 11'!S9+'tHÁNG 12'!S9</f>
        <v>0</v>
      </c>
      <c r="T9" s="4">
        <f>'Tháng 10'!T9+'Tháng 11'!T9+'tHÁNG 12'!T9</f>
        <v>0</v>
      </c>
      <c r="U9" s="4">
        <f>'Tháng 10'!U9+'Tháng 11'!U9+'tHÁNG 12'!U9</f>
        <v>0</v>
      </c>
      <c r="V9" s="4">
        <f>'Tháng 10'!V9+'Tháng 11'!V9+'tHÁNG 12'!V9</f>
        <v>0</v>
      </c>
      <c r="W9" s="4">
        <f>'Tháng 10'!W9+'Tháng 11'!W9+'tHÁNG 12'!W9</f>
        <v>0</v>
      </c>
      <c r="X9" s="4">
        <f>'Tháng 10'!X9+'Tháng 11'!X9+'tHÁNG 12'!X9</f>
        <v>0</v>
      </c>
      <c r="Y9" s="4">
        <f>'Tháng 10'!Y9+'Tháng 11'!Y9+'tHÁNG 12'!Y9</f>
        <v>0</v>
      </c>
      <c r="Z9" s="4">
        <f>'Tháng 10'!Z9+'Tháng 11'!Z9+'tHÁNG 12'!Z9</f>
        <v>0</v>
      </c>
      <c r="AA9" s="4">
        <f>'Tháng 10'!AA9+'Tháng 11'!AA9+'tHÁNG 12'!AA9</f>
        <v>0</v>
      </c>
      <c r="AB9" s="4">
        <f>'Tháng 10'!AB9+'Tháng 11'!AB9+'tHÁNG 12'!AB9</f>
        <v>35000</v>
      </c>
      <c r="AC9" s="4">
        <f>'Tháng 10'!AC9+'Tháng 11'!AC9+'tHÁNG 12'!AC9</f>
        <v>20000</v>
      </c>
      <c r="AD9" s="4">
        <f>'Tháng 10'!AD9+'Tháng 11'!AD9+'tHÁNG 12'!AD9</f>
        <v>274000</v>
      </c>
      <c r="AE9" s="4">
        <f>'Tháng 10'!AE9+'Tháng 11'!AE9+'tHÁNG 12'!AE9</f>
        <v>0</v>
      </c>
      <c r="AF9" s="4">
        <f>'Tháng 10'!AF9+'Tháng 11'!AF9+'tHÁNG 12'!AF9</f>
        <v>0</v>
      </c>
      <c r="AG9" s="4">
        <f>'Tháng 10'!AG9+'Tháng 11'!AG9+'tHÁNG 12'!AG9</f>
        <v>73000</v>
      </c>
      <c r="AH9" s="4">
        <f>'Tháng 10'!AH9+'Tháng 11'!AH9+'tHÁNG 12'!AH9</f>
        <v>0</v>
      </c>
      <c r="AI9" s="4">
        <f t="shared" si="1"/>
        <v>700000</v>
      </c>
    </row>
    <row r="10" spans="1:35" x14ac:dyDescent="0.25">
      <c r="A10" s="6">
        <f t="shared" si="0"/>
        <v>0</v>
      </c>
      <c r="B10" s="3">
        <v>6</v>
      </c>
      <c r="C10" s="9" t="s">
        <v>65</v>
      </c>
      <c r="D10" s="4">
        <f>'Tháng 10'!D10+'Tháng 11'!D10+'tHÁNG 12'!D10</f>
        <v>0</v>
      </c>
      <c r="E10" s="4">
        <f>'Tháng 10'!E10+'Tháng 11'!E10+'tHÁNG 12'!E10</f>
        <v>0</v>
      </c>
      <c r="F10" s="4">
        <f>'Tháng 10'!F10+'Tháng 11'!F10+'tHÁNG 12'!F10</f>
        <v>0</v>
      </c>
      <c r="G10" s="4">
        <f>'Tháng 10'!G10+'Tháng 11'!G10+'tHÁNG 12'!G10</f>
        <v>0</v>
      </c>
      <c r="H10" s="4">
        <f>'Tháng 10'!H10+'Tháng 11'!H10+'tHÁNG 12'!H10</f>
        <v>0</v>
      </c>
      <c r="I10" s="4">
        <f>'Tháng 10'!I10+'Tháng 11'!I10+'tHÁNG 12'!I10</f>
        <v>0</v>
      </c>
      <c r="J10" s="4">
        <f>'Tháng 10'!J10+'Tháng 11'!J10+'tHÁNG 12'!J10</f>
        <v>0</v>
      </c>
      <c r="K10" s="4">
        <f>'Tháng 10'!K10+'Tháng 11'!K10+'tHÁNG 12'!K10</f>
        <v>0</v>
      </c>
      <c r="L10" s="4">
        <f>'Tháng 10'!L10+'Tháng 11'!L10+'tHÁNG 12'!L10</f>
        <v>0</v>
      </c>
      <c r="M10" s="4">
        <f>'Tháng 10'!M10+'Tháng 11'!M10+'tHÁNG 12'!M10</f>
        <v>0</v>
      </c>
      <c r="N10" s="4">
        <f>'Tháng 10'!N10+'Tháng 11'!N10+'tHÁNG 12'!N10</f>
        <v>0</v>
      </c>
      <c r="O10" s="4">
        <f>'Tháng 10'!O10+'Tháng 11'!O10+'tHÁNG 12'!O10</f>
        <v>0</v>
      </c>
      <c r="P10" s="4">
        <f>'Tháng 10'!P10+'Tháng 11'!P10+'tHÁNG 12'!P10</f>
        <v>0</v>
      </c>
      <c r="Q10" s="4">
        <f>'Tháng 10'!Q10+'Tháng 11'!Q10+'tHÁNG 12'!Q10</f>
        <v>0</v>
      </c>
      <c r="R10" s="4">
        <f>'Tháng 10'!R10+'Tháng 11'!R10+'tHÁNG 12'!R10</f>
        <v>0</v>
      </c>
      <c r="S10" s="4">
        <f>'Tháng 10'!S10+'Tháng 11'!S10+'tHÁNG 12'!S10</f>
        <v>0</v>
      </c>
      <c r="T10" s="4">
        <f>'Tháng 10'!T10+'Tháng 11'!T10+'tHÁNG 12'!T10</f>
        <v>0</v>
      </c>
      <c r="U10" s="4">
        <f>'Tháng 10'!U10+'Tháng 11'!U10+'tHÁNG 12'!U10</f>
        <v>0</v>
      </c>
      <c r="V10" s="4">
        <f>'Tháng 10'!V10+'Tháng 11'!V10+'tHÁNG 12'!V10</f>
        <v>0</v>
      </c>
      <c r="W10" s="4">
        <f>'Tháng 10'!W10+'Tháng 11'!W10+'tHÁNG 12'!W10</f>
        <v>0</v>
      </c>
      <c r="X10" s="4">
        <f>'Tháng 10'!X10+'Tháng 11'!X10+'tHÁNG 12'!X10</f>
        <v>0</v>
      </c>
      <c r="Y10" s="4">
        <f>'Tháng 10'!Y10+'Tháng 11'!Y10+'tHÁNG 12'!Y10</f>
        <v>0</v>
      </c>
      <c r="Z10" s="4">
        <f>'Tháng 10'!Z10+'Tháng 11'!Z10+'tHÁNG 12'!Z10</f>
        <v>0</v>
      </c>
      <c r="AA10" s="4">
        <f>'Tháng 10'!AA10+'Tháng 11'!AA10+'tHÁNG 12'!AA10</f>
        <v>0</v>
      </c>
      <c r="AB10" s="4">
        <f>'Tháng 10'!AB10+'Tháng 11'!AB10+'tHÁNG 12'!AB10</f>
        <v>0</v>
      </c>
      <c r="AC10" s="4">
        <f>'Tháng 10'!AC10+'Tháng 11'!AC10+'tHÁNG 12'!AC10</f>
        <v>0</v>
      </c>
      <c r="AD10" s="4">
        <f>'Tháng 10'!AD10+'Tháng 11'!AD10+'tHÁNG 12'!AD10</f>
        <v>0</v>
      </c>
      <c r="AE10" s="4">
        <f>'Tháng 10'!AE10+'Tháng 11'!AE10+'tHÁNG 12'!AE10</f>
        <v>0</v>
      </c>
      <c r="AF10" s="4">
        <f>'Tháng 10'!AF10+'Tháng 11'!AF10+'tHÁNG 12'!AF10</f>
        <v>0</v>
      </c>
      <c r="AG10" s="4">
        <f>'Tháng 10'!AG10+'Tháng 11'!AG10+'tHÁNG 12'!AG10</f>
        <v>0</v>
      </c>
      <c r="AH10" s="4">
        <f>'Tháng 10'!AH10+'Tháng 11'!AH10+'tHÁNG 12'!AH10</f>
        <v>0</v>
      </c>
      <c r="AI10" s="4">
        <f t="shared" si="1"/>
        <v>0</v>
      </c>
    </row>
    <row r="11" spans="1:35" x14ac:dyDescent="0.25">
      <c r="A11" s="6">
        <f>AI11</f>
        <v>0</v>
      </c>
      <c r="B11" s="3"/>
      <c r="C11" s="3" t="s">
        <v>106</v>
      </c>
      <c r="D11" s="4">
        <f>'Tháng 10'!D11+'Tháng 11'!D11+'tHÁNG 12'!D11</f>
        <v>0</v>
      </c>
      <c r="E11" s="4">
        <f>'Tháng 10'!E11+'Tháng 11'!E11+'tHÁNG 12'!E11</f>
        <v>0</v>
      </c>
      <c r="F11" s="4">
        <f>'Tháng 10'!F11+'Tháng 11'!F11+'tHÁNG 12'!F11</f>
        <v>0</v>
      </c>
      <c r="G11" s="4">
        <f>'Tháng 10'!G11+'Tháng 11'!G11+'tHÁNG 12'!G11</f>
        <v>0</v>
      </c>
      <c r="H11" s="4">
        <f>'Tháng 10'!H11+'Tháng 11'!H11+'tHÁNG 12'!H11</f>
        <v>0</v>
      </c>
      <c r="I11" s="4">
        <f>'Tháng 10'!I11+'Tháng 11'!I11+'tHÁNG 12'!I11</f>
        <v>0</v>
      </c>
      <c r="J11" s="4">
        <f>'Tháng 10'!J11+'Tháng 11'!J11+'tHÁNG 12'!J11</f>
        <v>0</v>
      </c>
      <c r="K11" s="4">
        <f>'Tháng 10'!K11+'Tháng 11'!K11+'tHÁNG 12'!K11</f>
        <v>0</v>
      </c>
      <c r="L11" s="4">
        <f>'Tháng 10'!L11+'Tháng 11'!L11+'tHÁNG 12'!L11</f>
        <v>0</v>
      </c>
      <c r="M11" s="4">
        <f>'Tháng 10'!M11+'Tháng 11'!M11+'tHÁNG 12'!M11</f>
        <v>0</v>
      </c>
      <c r="N11" s="4">
        <f>'Tháng 10'!N11+'Tháng 11'!N11+'tHÁNG 12'!N11</f>
        <v>0</v>
      </c>
      <c r="O11" s="4">
        <f>'Tháng 10'!O11+'Tháng 11'!O11+'tHÁNG 12'!O11</f>
        <v>0</v>
      </c>
      <c r="P11" s="4">
        <f>'Tháng 10'!P11+'Tháng 11'!P11+'tHÁNG 12'!P11</f>
        <v>0</v>
      </c>
      <c r="Q11" s="4">
        <f>'Tháng 10'!Q11+'Tháng 11'!Q11+'tHÁNG 12'!Q11</f>
        <v>0</v>
      </c>
      <c r="R11" s="4">
        <f>'Tháng 10'!R11+'Tháng 11'!R11+'tHÁNG 12'!R11</f>
        <v>0</v>
      </c>
      <c r="S11" s="4">
        <f>'Tháng 10'!S11+'Tháng 11'!S11+'tHÁNG 12'!S11</f>
        <v>0</v>
      </c>
      <c r="T11" s="4">
        <f>'Tháng 10'!T11+'Tháng 11'!T11+'tHÁNG 12'!T11</f>
        <v>0</v>
      </c>
      <c r="U11" s="4">
        <f>'Tháng 10'!U11+'Tháng 11'!U11+'tHÁNG 12'!U11</f>
        <v>0</v>
      </c>
      <c r="V11" s="4">
        <f>'Tháng 10'!V11+'Tháng 11'!V11+'tHÁNG 12'!V11</f>
        <v>0</v>
      </c>
      <c r="W11" s="4">
        <f>'Tháng 10'!W11+'Tháng 11'!W11+'tHÁNG 12'!W11</f>
        <v>0</v>
      </c>
      <c r="X11" s="4">
        <f>'Tháng 10'!X11+'Tháng 11'!X11+'tHÁNG 12'!X11</f>
        <v>0</v>
      </c>
      <c r="Y11" s="4">
        <f>'Tháng 10'!Y11+'Tháng 11'!Y11+'tHÁNG 12'!Y11</f>
        <v>0</v>
      </c>
      <c r="Z11" s="4">
        <f>'Tháng 10'!Z11+'Tháng 11'!Z11+'tHÁNG 12'!Z11</f>
        <v>0</v>
      </c>
      <c r="AA11" s="4">
        <f>'Tháng 10'!AA11+'Tháng 11'!AA11+'tHÁNG 12'!AA11</f>
        <v>0</v>
      </c>
      <c r="AB11" s="4">
        <f>'Tháng 10'!AB11+'Tháng 11'!AB11+'tHÁNG 12'!AB11</f>
        <v>0</v>
      </c>
      <c r="AC11" s="4">
        <f>'Tháng 10'!AC11+'Tháng 11'!AC11+'tHÁNG 12'!AC11</f>
        <v>0</v>
      </c>
      <c r="AD11" s="4">
        <f>'Tháng 10'!AD11+'Tháng 11'!AD11+'tHÁNG 12'!AD11</f>
        <v>0</v>
      </c>
      <c r="AE11" s="4">
        <f>'Tháng 10'!AE11+'Tháng 11'!AE11+'tHÁNG 12'!AE11</f>
        <v>0</v>
      </c>
      <c r="AF11" s="4">
        <f>'Tháng 10'!AF11+'Tháng 11'!AF11+'tHÁNG 12'!AF11</f>
        <v>0</v>
      </c>
      <c r="AG11" s="4">
        <f>'Tháng 10'!AG11+'Tháng 11'!AG11+'tHÁNG 12'!AG11</f>
        <v>0</v>
      </c>
      <c r="AH11" s="4">
        <f>'Tháng 10'!AH11+'Tháng 11'!AH11+'tHÁNG 12'!AH11</f>
        <v>0</v>
      </c>
      <c r="AI11" s="4">
        <f>SUM(D11:AH11)</f>
        <v>0</v>
      </c>
    </row>
    <row r="12" spans="1:35" x14ac:dyDescent="0.25">
      <c r="A12" s="6">
        <f>AI12</f>
        <v>50000</v>
      </c>
      <c r="B12" s="3"/>
      <c r="C12" s="3" t="s">
        <v>107</v>
      </c>
      <c r="D12" s="4">
        <f>'Tháng 10'!D12+'Tháng 11'!D12+'tHÁNG 12'!D12</f>
        <v>0</v>
      </c>
      <c r="E12" s="4">
        <f>'Tháng 10'!E12+'Tháng 11'!E12+'tHÁNG 12'!E12</f>
        <v>0</v>
      </c>
      <c r="F12" s="4">
        <f>'Tháng 10'!F12+'Tháng 11'!F12+'tHÁNG 12'!F12</f>
        <v>0</v>
      </c>
      <c r="G12" s="4">
        <f>'Tháng 10'!G12+'Tháng 11'!G12+'tHÁNG 12'!G12</f>
        <v>0</v>
      </c>
      <c r="H12" s="4">
        <f>'Tháng 10'!H12+'Tháng 11'!H12+'tHÁNG 12'!H12</f>
        <v>0</v>
      </c>
      <c r="I12" s="4">
        <f>'Tháng 10'!I12+'Tháng 11'!I12+'tHÁNG 12'!I12</f>
        <v>0</v>
      </c>
      <c r="J12" s="4">
        <f>'Tháng 10'!J12+'Tháng 11'!J12+'tHÁNG 12'!J12</f>
        <v>0</v>
      </c>
      <c r="K12" s="4">
        <f>'Tháng 10'!K12+'Tháng 11'!K12+'tHÁNG 12'!K12</f>
        <v>0</v>
      </c>
      <c r="L12" s="4">
        <f>'Tháng 10'!L12+'Tháng 11'!L12+'tHÁNG 12'!L12</f>
        <v>0</v>
      </c>
      <c r="M12" s="4">
        <f>'Tháng 10'!M12+'Tháng 11'!M12+'tHÁNG 12'!M12</f>
        <v>0</v>
      </c>
      <c r="N12" s="4">
        <f>'Tháng 10'!N12+'Tháng 11'!N12+'tHÁNG 12'!N12</f>
        <v>0</v>
      </c>
      <c r="O12" s="4">
        <f>'Tháng 10'!O12+'Tháng 11'!O12+'tHÁNG 12'!O12</f>
        <v>0</v>
      </c>
      <c r="P12" s="4">
        <f>'Tháng 10'!P12+'Tháng 11'!P12+'tHÁNG 12'!P12</f>
        <v>0</v>
      </c>
      <c r="Q12" s="4">
        <f>'Tháng 10'!Q12+'Tháng 11'!Q12+'tHÁNG 12'!Q12</f>
        <v>0</v>
      </c>
      <c r="R12" s="4">
        <f>'Tháng 10'!R12+'Tháng 11'!R12+'tHÁNG 12'!R12</f>
        <v>0</v>
      </c>
      <c r="S12" s="4">
        <f>'Tháng 10'!S12+'Tháng 11'!S12+'tHÁNG 12'!S12</f>
        <v>0</v>
      </c>
      <c r="T12" s="4">
        <f>'Tháng 10'!T12+'Tháng 11'!T12+'tHÁNG 12'!T12</f>
        <v>0</v>
      </c>
      <c r="U12" s="4">
        <f>'Tháng 10'!U12+'Tháng 11'!U12+'tHÁNG 12'!U12</f>
        <v>0</v>
      </c>
      <c r="V12" s="4">
        <f>'Tháng 10'!V12+'Tháng 11'!V12+'tHÁNG 12'!V12</f>
        <v>0</v>
      </c>
      <c r="W12" s="4">
        <f>'Tháng 10'!W12+'Tháng 11'!W12+'tHÁNG 12'!W12</f>
        <v>0</v>
      </c>
      <c r="X12" s="4">
        <f>'Tháng 10'!X12+'Tháng 11'!X12+'tHÁNG 12'!X12</f>
        <v>0</v>
      </c>
      <c r="Y12" s="4">
        <f>'Tháng 10'!Y12+'Tháng 11'!Y12+'tHÁNG 12'!Y12</f>
        <v>50000</v>
      </c>
      <c r="Z12" s="4">
        <f>'Tháng 10'!Z12+'Tháng 11'!Z12+'tHÁNG 12'!Z12</f>
        <v>0</v>
      </c>
      <c r="AA12" s="4">
        <f>'Tháng 10'!AA12+'Tháng 11'!AA12+'tHÁNG 12'!AA12</f>
        <v>0</v>
      </c>
      <c r="AB12" s="4">
        <f>'Tháng 10'!AB12+'Tháng 11'!AB12+'tHÁNG 12'!AB12</f>
        <v>0</v>
      </c>
      <c r="AC12" s="4">
        <f>'Tháng 10'!AC12+'Tháng 11'!AC12+'tHÁNG 12'!AC12</f>
        <v>0</v>
      </c>
      <c r="AD12" s="4">
        <f>'Tháng 10'!AD12+'Tháng 11'!AD12+'tHÁNG 12'!AD12</f>
        <v>0</v>
      </c>
      <c r="AE12" s="4">
        <f>'Tháng 10'!AE12+'Tháng 11'!AE12+'tHÁNG 12'!AE12</f>
        <v>0</v>
      </c>
      <c r="AF12" s="4">
        <f>'Tháng 10'!AF12+'Tháng 11'!AF12+'tHÁNG 12'!AF12</f>
        <v>0</v>
      </c>
      <c r="AG12" s="4">
        <f>'Tháng 10'!AG12+'Tháng 11'!AG12+'tHÁNG 12'!AG12</f>
        <v>0</v>
      </c>
      <c r="AH12" s="4">
        <f>'Tháng 10'!AH12+'Tháng 11'!AH12+'tHÁNG 12'!AH12</f>
        <v>0</v>
      </c>
      <c r="AI12" s="4">
        <f>SUM(D12:AH12)</f>
        <v>50000</v>
      </c>
    </row>
    <row r="13" spans="1:35" x14ac:dyDescent="0.25">
      <c r="A13" s="6">
        <f t="shared" si="0"/>
        <v>70000</v>
      </c>
      <c r="B13" s="3">
        <v>7</v>
      </c>
      <c r="C13" s="3" t="s">
        <v>66</v>
      </c>
      <c r="D13" s="4">
        <f>'Tháng 10'!D13+'Tháng 11'!D13+'tHÁNG 12'!D13</f>
        <v>0</v>
      </c>
      <c r="E13" s="4">
        <f>'Tháng 10'!E13+'Tháng 11'!E13+'tHÁNG 12'!E13</f>
        <v>0</v>
      </c>
      <c r="F13" s="4">
        <f>'Tháng 10'!F13+'Tháng 11'!F13+'tHÁNG 12'!F13</f>
        <v>0</v>
      </c>
      <c r="G13" s="4">
        <f>'Tháng 10'!G13+'Tháng 11'!G13+'tHÁNG 12'!G13</f>
        <v>0</v>
      </c>
      <c r="H13" s="4">
        <f>'Tháng 10'!H13+'Tháng 11'!H13+'tHÁNG 12'!H13</f>
        <v>0</v>
      </c>
      <c r="I13" s="4">
        <f>'Tháng 10'!I13+'Tháng 11'!I13+'tHÁNG 12'!I13</f>
        <v>0</v>
      </c>
      <c r="J13" s="4">
        <f>'Tháng 10'!J13+'Tháng 11'!J13+'tHÁNG 12'!J13</f>
        <v>0</v>
      </c>
      <c r="K13" s="4">
        <f>'Tháng 10'!K13+'Tháng 11'!K13+'tHÁNG 12'!K13</f>
        <v>0</v>
      </c>
      <c r="L13" s="4">
        <f>'Tháng 10'!L13+'Tháng 11'!L13+'tHÁNG 12'!L13</f>
        <v>0</v>
      </c>
      <c r="M13" s="4">
        <f>'Tháng 10'!M13+'Tháng 11'!M13+'tHÁNG 12'!M13</f>
        <v>0</v>
      </c>
      <c r="N13" s="4">
        <f>'Tháng 10'!N13+'Tháng 11'!N13+'tHÁNG 12'!N13</f>
        <v>0</v>
      </c>
      <c r="O13" s="4">
        <f>'Tháng 10'!O13+'Tháng 11'!O13+'tHÁNG 12'!O13</f>
        <v>0</v>
      </c>
      <c r="P13" s="4">
        <f>'Tháng 10'!P13+'Tháng 11'!P13+'tHÁNG 12'!P13</f>
        <v>0</v>
      </c>
      <c r="Q13" s="4">
        <f>'Tháng 10'!Q13+'Tháng 11'!Q13+'tHÁNG 12'!Q13</f>
        <v>0</v>
      </c>
      <c r="R13" s="4">
        <f>'Tháng 10'!R13+'Tháng 11'!R13+'tHÁNG 12'!R13</f>
        <v>0</v>
      </c>
      <c r="S13" s="4">
        <f>'Tháng 10'!S13+'Tháng 11'!S13+'tHÁNG 12'!S13</f>
        <v>0</v>
      </c>
      <c r="T13" s="4">
        <f>'Tháng 10'!T13+'Tháng 11'!T13+'tHÁNG 12'!T13</f>
        <v>0</v>
      </c>
      <c r="U13" s="4">
        <f>'Tháng 10'!U13+'Tháng 11'!U13+'tHÁNG 12'!U13</f>
        <v>0</v>
      </c>
      <c r="V13" s="4">
        <f>'Tháng 10'!V13+'Tháng 11'!V13+'tHÁNG 12'!V13</f>
        <v>0</v>
      </c>
      <c r="W13" s="4">
        <f>'Tháng 10'!W13+'Tháng 11'!W13+'tHÁNG 12'!W13</f>
        <v>0</v>
      </c>
      <c r="X13" s="4">
        <f>'Tháng 10'!X13+'Tháng 11'!X13+'tHÁNG 12'!X13</f>
        <v>0</v>
      </c>
      <c r="Y13" s="4">
        <f>'Tháng 10'!Y13+'Tháng 11'!Y13+'tHÁNG 12'!Y13</f>
        <v>0</v>
      </c>
      <c r="Z13" s="4">
        <f>'Tháng 10'!Z13+'Tháng 11'!Z13+'tHÁNG 12'!Z13</f>
        <v>0</v>
      </c>
      <c r="AA13" s="4">
        <f>'Tháng 10'!AA13+'Tháng 11'!AA13+'tHÁNG 12'!AA13</f>
        <v>0</v>
      </c>
      <c r="AB13" s="4">
        <f>'Tháng 10'!AB13+'Tháng 11'!AB13+'tHÁNG 12'!AB13</f>
        <v>0</v>
      </c>
      <c r="AC13" s="4">
        <f>'Tháng 10'!AC13+'Tháng 11'!AC13+'tHÁNG 12'!AC13</f>
        <v>0</v>
      </c>
      <c r="AD13" s="4">
        <f>'Tháng 10'!AD13+'Tháng 11'!AD13+'tHÁNG 12'!AD13</f>
        <v>0</v>
      </c>
      <c r="AE13" s="4">
        <f>'Tháng 10'!AE13+'Tháng 11'!AE13+'tHÁNG 12'!AE13</f>
        <v>70000</v>
      </c>
      <c r="AF13" s="4">
        <f>'Tháng 10'!AF13+'Tháng 11'!AF13+'tHÁNG 12'!AF13</f>
        <v>0</v>
      </c>
      <c r="AG13" s="4">
        <f>'Tháng 10'!AG13+'Tháng 11'!AG13+'tHÁNG 12'!AG13</f>
        <v>0</v>
      </c>
      <c r="AH13" s="4">
        <f>'Tháng 10'!AH13+'Tháng 11'!AH13+'tHÁNG 12'!AH13</f>
        <v>0</v>
      </c>
      <c r="AI13" s="4">
        <f t="shared" si="1"/>
        <v>70000</v>
      </c>
    </row>
    <row r="14" spans="1:35" x14ac:dyDescent="0.25">
      <c r="A14" s="6">
        <f t="shared" si="0"/>
        <v>35000</v>
      </c>
      <c r="B14" s="3">
        <v>8</v>
      </c>
      <c r="C14" s="3" t="s">
        <v>67</v>
      </c>
      <c r="D14" s="4">
        <f>'Tháng 10'!D14+'Tháng 11'!D14+'tHÁNG 12'!D14</f>
        <v>0</v>
      </c>
      <c r="E14" s="4">
        <f>'Tháng 10'!E14+'Tháng 11'!E14+'tHÁNG 12'!E14</f>
        <v>0</v>
      </c>
      <c r="F14" s="4">
        <f>'Tháng 10'!F14+'Tháng 11'!F14+'tHÁNG 12'!F14</f>
        <v>0</v>
      </c>
      <c r="G14" s="4">
        <f>'Tháng 10'!G14+'Tháng 11'!G14+'tHÁNG 12'!G14</f>
        <v>0</v>
      </c>
      <c r="H14" s="4">
        <f>'Tháng 10'!H14+'Tháng 11'!H14+'tHÁNG 12'!H14</f>
        <v>0</v>
      </c>
      <c r="I14" s="4">
        <f>'Tháng 10'!I14+'Tháng 11'!I14+'tHÁNG 12'!I14</f>
        <v>0</v>
      </c>
      <c r="J14" s="4">
        <f>'Tháng 10'!J14+'Tháng 11'!J14+'tHÁNG 12'!J14</f>
        <v>0</v>
      </c>
      <c r="K14" s="4">
        <f>'Tháng 10'!K14+'Tháng 11'!K14+'tHÁNG 12'!K14</f>
        <v>0</v>
      </c>
      <c r="L14" s="4">
        <f>'Tháng 10'!L14+'Tháng 11'!L14+'tHÁNG 12'!L14</f>
        <v>0</v>
      </c>
      <c r="M14" s="4">
        <f>'Tháng 10'!M14+'Tháng 11'!M14+'tHÁNG 12'!M14</f>
        <v>0</v>
      </c>
      <c r="N14" s="4">
        <f>'Tháng 10'!N14+'Tháng 11'!N14+'tHÁNG 12'!N14</f>
        <v>0</v>
      </c>
      <c r="O14" s="4">
        <f>'Tháng 10'!O14+'Tháng 11'!O14+'tHÁNG 12'!O14</f>
        <v>0</v>
      </c>
      <c r="P14" s="4">
        <f>'Tháng 10'!P14+'Tháng 11'!P14+'tHÁNG 12'!P14</f>
        <v>0</v>
      </c>
      <c r="Q14" s="4">
        <f>'Tháng 10'!Q14+'Tháng 11'!Q14+'tHÁNG 12'!Q14</f>
        <v>0</v>
      </c>
      <c r="R14" s="4">
        <f>'Tháng 10'!R14+'Tháng 11'!R14+'tHÁNG 12'!R14</f>
        <v>0</v>
      </c>
      <c r="S14" s="4">
        <f>'Tháng 10'!S14+'Tháng 11'!S14+'tHÁNG 12'!S14</f>
        <v>0</v>
      </c>
      <c r="T14" s="4">
        <f>'Tháng 10'!T14+'Tháng 11'!T14+'tHÁNG 12'!T14</f>
        <v>0</v>
      </c>
      <c r="U14" s="4">
        <f>'Tháng 10'!U14+'Tháng 11'!U14+'tHÁNG 12'!U14</f>
        <v>0</v>
      </c>
      <c r="V14" s="4">
        <f>'Tháng 10'!V14+'Tháng 11'!V14+'tHÁNG 12'!V14</f>
        <v>0</v>
      </c>
      <c r="W14" s="4">
        <f>'Tháng 10'!W14+'Tháng 11'!W14+'tHÁNG 12'!W14</f>
        <v>0</v>
      </c>
      <c r="X14" s="4">
        <f>'Tháng 10'!X14+'Tháng 11'!X14+'tHÁNG 12'!X14</f>
        <v>0</v>
      </c>
      <c r="Y14" s="4">
        <f>'Tháng 10'!Y14+'Tháng 11'!Y14+'tHÁNG 12'!Y14</f>
        <v>0</v>
      </c>
      <c r="Z14" s="4">
        <f>'Tháng 10'!Z14+'Tháng 11'!Z14+'tHÁNG 12'!Z14</f>
        <v>0</v>
      </c>
      <c r="AA14" s="4">
        <f>'Tháng 10'!AA14+'Tháng 11'!AA14+'tHÁNG 12'!AA14</f>
        <v>0</v>
      </c>
      <c r="AB14" s="4">
        <f>'Tháng 10'!AB14+'Tháng 11'!AB14+'tHÁNG 12'!AB14</f>
        <v>0</v>
      </c>
      <c r="AC14" s="4">
        <f>'Tháng 10'!AC14+'Tháng 11'!AC14+'tHÁNG 12'!AC14</f>
        <v>0</v>
      </c>
      <c r="AD14" s="4">
        <f>'Tháng 10'!AD14+'Tháng 11'!AD14+'tHÁNG 12'!AD14</f>
        <v>0</v>
      </c>
      <c r="AE14" s="4">
        <f>'Tháng 10'!AE14+'Tháng 11'!AE14+'tHÁNG 12'!AE14</f>
        <v>0</v>
      </c>
      <c r="AF14" s="4">
        <f>'Tháng 10'!AF14+'Tháng 11'!AF14+'tHÁNG 12'!AF14</f>
        <v>35000</v>
      </c>
      <c r="AG14" s="4">
        <f>'Tháng 10'!AG14+'Tháng 11'!AG14+'tHÁNG 12'!AG14</f>
        <v>0</v>
      </c>
      <c r="AH14" s="4">
        <f>'Tháng 10'!AH14+'Tháng 11'!AH14+'tHÁNG 12'!AH14</f>
        <v>0</v>
      </c>
      <c r="AI14" s="4">
        <f t="shared" si="1"/>
        <v>35000</v>
      </c>
    </row>
    <row r="15" spans="1:35" x14ac:dyDescent="0.25">
      <c r="A15" s="6">
        <f t="shared" si="0"/>
        <v>30000</v>
      </c>
      <c r="B15" s="3">
        <v>9</v>
      </c>
      <c r="C15" s="3" t="s">
        <v>68</v>
      </c>
      <c r="D15" s="4">
        <f>'Tháng 10'!D15+'Tháng 11'!D15+'tHÁNG 12'!D15</f>
        <v>0</v>
      </c>
      <c r="E15" s="4">
        <f>'Tháng 10'!E15+'Tháng 11'!E15+'tHÁNG 12'!E15</f>
        <v>0</v>
      </c>
      <c r="F15" s="4">
        <f>'Tháng 10'!F15+'Tháng 11'!F15+'tHÁNG 12'!F15</f>
        <v>0</v>
      </c>
      <c r="G15" s="4">
        <f>'Tháng 10'!G15+'Tháng 11'!G15+'tHÁNG 12'!G15</f>
        <v>0</v>
      </c>
      <c r="H15" s="4">
        <f>'Tháng 10'!H15+'Tháng 11'!H15+'tHÁNG 12'!H15</f>
        <v>0</v>
      </c>
      <c r="I15" s="4">
        <f>'Tháng 10'!I15+'Tháng 11'!I15+'tHÁNG 12'!I15</f>
        <v>0</v>
      </c>
      <c r="J15" s="4">
        <f>'Tháng 10'!J15+'Tháng 11'!J15+'tHÁNG 12'!J15</f>
        <v>0</v>
      </c>
      <c r="K15" s="4">
        <f>'Tháng 10'!K15+'Tháng 11'!K15+'tHÁNG 12'!K15</f>
        <v>0</v>
      </c>
      <c r="L15" s="4">
        <f>'Tháng 10'!L15+'Tháng 11'!L15+'tHÁNG 12'!L15</f>
        <v>0</v>
      </c>
      <c r="M15" s="4">
        <f>'Tháng 10'!M15+'Tháng 11'!M15+'tHÁNG 12'!M15</f>
        <v>0</v>
      </c>
      <c r="N15" s="4">
        <f>'Tháng 10'!N15+'Tháng 11'!N15+'tHÁNG 12'!N15</f>
        <v>0</v>
      </c>
      <c r="O15" s="4">
        <f>'Tháng 10'!O15+'Tháng 11'!O15+'tHÁNG 12'!O15</f>
        <v>0</v>
      </c>
      <c r="P15" s="4">
        <f>'Tháng 10'!P15+'Tháng 11'!P15+'tHÁNG 12'!P15</f>
        <v>0</v>
      </c>
      <c r="Q15" s="4">
        <f>'Tháng 10'!Q15+'Tháng 11'!Q15+'tHÁNG 12'!Q15</f>
        <v>0</v>
      </c>
      <c r="R15" s="4">
        <f>'Tháng 10'!R15+'Tháng 11'!R15+'tHÁNG 12'!R15</f>
        <v>0</v>
      </c>
      <c r="S15" s="4">
        <f>'Tháng 10'!S15+'Tháng 11'!S15+'tHÁNG 12'!S15</f>
        <v>0</v>
      </c>
      <c r="T15" s="4">
        <f>'Tháng 10'!T15+'Tháng 11'!T15+'tHÁNG 12'!T15</f>
        <v>0</v>
      </c>
      <c r="U15" s="4">
        <f>'Tháng 10'!U15+'Tháng 11'!U15+'tHÁNG 12'!U15</f>
        <v>0</v>
      </c>
      <c r="V15" s="4">
        <f>'Tháng 10'!V15+'Tháng 11'!V15+'tHÁNG 12'!V15</f>
        <v>0</v>
      </c>
      <c r="W15" s="4">
        <f>'Tháng 10'!W15+'Tháng 11'!W15+'tHÁNG 12'!W15</f>
        <v>0</v>
      </c>
      <c r="X15" s="4">
        <f>'Tháng 10'!X15+'Tháng 11'!X15+'tHÁNG 12'!X15</f>
        <v>0</v>
      </c>
      <c r="Y15" s="4">
        <f>'Tháng 10'!Y15+'Tháng 11'!Y15+'tHÁNG 12'!Y15</f>
        <v>0</v>
      </c>
      <c r="Z15" s="4">
        <f>'Tháng 10'!Z15+'Tháng 11'!Z15+'tHÁNG 12'!Z15</f>
        <v>0</v>
      </c>
      <c r="AA15" s="4">
        <f>'Tháng 10'!AA15+'Tháng 11'!AA15+'tHÁNG 12'!AA15</f>
        <v>0</v>
      </c>
      <c r="AB15" s="4">
        <f>'Tháng 10'!AB15+'Tháng 11'!AB15+'tHÁNG 12'!AB15</f>
        <v>0</v>
      </c>
      <c r="AC15" s="4">
        <f>'Tháng 10'!AC15+'Tháng 11'!AC15+'tHÁNG 12'!AC15</f>
        <v>0</v>
      </c>
      <c r="AD15" s="4">
        <f>'Tháng 10'!AD15+'Tháng 11'!AD15+'tHÁNG 12'!AD15</f>
        <v>0</v>
      </c>
      <c r="AE15" s="4">
        <f>'Tháng 10'!AE15+'Tháng 11'!AE15+'tHÁNG 12'!AE15</f>
        <v>30000</v>
      </c>
      <c r="AF15" s="4">
        <f>'Tháng 10'!AF15+'Tháng 11'!AF15+'tHÁNG 12'!AF15</f>
        <v>0</v>
      </c>
      <c r="AG15" s="4">
        <f>'Tháng 10'!AG15+'Tháng 11'!AG15+'tHÁNG 12'!AG15</f>
        <v>0</v>
      </c>
      <c r="AH15" s="4">
        <f>'Tháng 10'!AH15+'Tháng 11'!AH15+'tHÁNG 12'!AH15</f>
        <v>0</v>
      </c>
      <c r="AI15" s="4">
        <f t="shared" si="1"/>
        <v>30000</v>
      </c>
    </row>
    <row r="16" spans="1:35" x14ac:dyDescent="0.25">
      <c r="A16" s="6">
        <f t="shared" si="0"/>
        <v>2185000</v>
      </c>
      <c r="B16" s="3">
        <v>10</v>
      </c>
      <c r="C16" s="3" t="s">
        <v>35</v>
      </c>
      <c r="D16" s="4">
        <f>'Tháng 10'!D16+'Tháng 11'!D16+'tHÁNG 12'!D16</f>
        <v>0</v>
      </c>
      <c r="E16" s="4">
        <f>'Tháng 10'!E16+'Tháng 11'!E16+'tHÁNG 12'!E16</f>
        <v>0</v>
      </c>
      <c r="F16" s="4">
        <f>'Tháng 10'!F16+'Tháng 11'!F16+'tHÁNG 12'!F16</f>
        <v>0</v>
      </c>
      <c r="G16" s="4">
        <f>'Tháng 10'!G16+'Tháng 11'!G16+'tHÁNG 12'!G16</f>
        <v>162000</v>
      </c>
      <c r="H16" s="4">
        <f>'Tháng 10'!H16+'Tháng 11'!H16+'tHÁNG 12'!H16</f>
        <v>0</v>
      </c>
      <c r="I16" s="4">
        <f>'Tháng 10'!I16+'Tháng 11'!I16+'tHÁNG 12'!I16</f>
        <v>0</v>
      </c>
      <c r="J16" s="4">
        <f>'Tháng 10'!J16+'Tháng 11'!J16+'tHÁNG 12'!J16</f>
        <v>150000</v>
      </c>
      <c r="K16" s="4">
        <f>'Tháng 10'!K16+'Tháng 11'!K16+'tHÁNG 12'!K16</f>
        <v>100000</v>
      </c>
      <c r="L16" s="4">
        <f>'Tháng 10'!L16+'Tháng 11'!L16+'tHÁNG 12'!L16</f>
        <v>0</v>
      </c>
      <c r="M16" s="4">
        <f>'Tháng 10'!M16+'Tháng 11'!M16+'tHÁNG 12'!M16</f>
        <v>150000</v>
      </c>
      <c r="N16" s="4">
        <f>'Tháng 10'!N16+'Tháng 11'!N16+'tHÁNG 12'!N16</f>
        <v>180000</v>
      </c>
      <c r="O16" s="4">
        <f>'Tháng 10'!O16+'Tháng 11'!O16+'tHÁNG 12'!O16</f>
        <v>145000</v>
      </c>
      <c r="P16" s="4">
        <f>'Tháng 10'!P16+'Tháng 11'!P16+'tHÁNG 12'!P16</f>
        <v>90000</v>
      </c>
      <c r="Q16" s="4">
        <f>'Tháng 10'!Q16+'Tháng 11'!Q16+'tHÁNG 12'!Q16</f>
        <v>165000</v>
      </c>
      <c r="R16" s="4">
        <f>'Tháng 10'!R16+'Tháng 11'!R16+'tHÁNG 12'!R16</f>
        <v>258000</v>
      </c>
      <c r="S16" s="4">
        <f>'Tháng 10'!S16+'Tháng 11'!S16+'tHÁNG 12'!S16</f>
        <v>0</v>
      </c>
      <c r="T16" s="4">
        <f>'Tháng 10'!T16+'Tháng 11'!T16+'tHÁNG 12'!T16</f>
        <v>0</v>
      </c>
      <c r="U16" s="4">
        <f>'Tháng 10'!U16+'Tháng 11'!U16+'tHÁNG 12'!U16</f>
        <v>0</v>
      </c>
      <c r="V16" s="4">
        <f>'Tháng 10'!V16+'Tháng 11'!V16+'tHÁNG 12'!V16</f>
        <v>0</v>
      </c>
      <c r="W16" s="4">
        <f>'Tháng 10'!W16+'Tháng 11'!W16+'tHÁNG 12'!W16</f>
        <v>0</v>
      </c>
      <c r="X16" s="4">
        <f>'Tháng 10'!X16+'Tháng 11'!X16+'tHÁNG 12'!X16</f>
        <v>170000</v>
      </c>
      <c r="Y16" s="4">
        <f>'Tháng 10'!Y16+'Tháng 11'!Y16+'tHÁNG 12'!Y16</f>
        <v>0</v>
      </c>
      <c r="Z16" s="4">
        <f>'Tháng 10'!Z16+'Tháng 11'!Z16+'tHÁNG 12'!Z16</f>
        <v>0</v>
      </c>
      <c r="AA16" s="4">
        <f>'Tháng 10'!AA16+'Tháng 11'!AA16+'tHÁNG 12'!AA16</f>
        <v>0</v>
      </c>
      <c r="AB16" s="4">
        <f>'Tháng 10'!AB16+'Tháng 11'!AB16+'tHÁNG 12'!AB16</f>
        <v>250000</v>
      </c>
      <c r="AC16" s="4">
        <f>'Tháng 10'!AC16+'Tháng 11'!AC16+'tHÁNG 12'!AC16</f>
        <v>100000</v>
      </c>
      <c r="AD16" s="4">
        <f>'Tháng 10'!AD16+'Tháng 11'!AD16+'tHÁNG 12'!AD16</f>
        <v>0</v>
      </c>
      <c r="AE16" s="4">
        <f>'Tháng 10'!AE16+'Tháng 11'!AE16+'tHÁNG 12'!AE16</f>
        <v>150000</v>
      </c>
      <c r="AF16" s="4">
        <f>'Tháng 10'!AF16+'Tháng 11'!AF16+'tHÁNG 12'!AF16</f>
        <v>115000</v>
      </c>
      <c r="AG16" s="4">
        <f>'Tháng 10'!AG16+'Tháng 11'!AG16+'tHÁNG 12'!AG16</f>
        <v>0</v>
      </c>
      <c r="AH16" s="4">
        <f>'Tháng 10'!AH16+'Tháng 11'!AH16+'tHÁNG 12'!AH16</f>
        <v>0</v>
      </c>
      <c r="AI16" s="4">
        <f t="shared" si="1"/>
        <v>2185000</v>
      </c>
    </row>
    <row r="17" spans="1:35" x14ac:dyDescent="0.25">
      <c r="A17" s="6">
        <f t="shared" si="0"/>
        <v>280000</v>
      </c>
      <c r="B17" s="3">
        <v>11</v>
      </c>
      <c r="C17" s="3" t="s">
        <v>36</v>
      </c>
      <c r="D17" s="4">
        <f>'Tháng 10'!D17+'Tháng 11'!D17+'tHÁNG 12'!D17</f>
        <v>0</v>
      </c>
      <c r="E17" s="4">
        <f>'Tháng 10'!E17+'Tháng 11'!E17+'tHÁNG 12'!E17</f>
        <v>0</v>
      </c>
      <c r="F17" s="4">
        <f>'Tháng 10'!F17+'Tháng 11'!F17+'tHÁNG 12'!F17</f>
        <v>0</v>
      </c>
      <c r="G17" s="4">
        <f>'Tháng 10'!G17+'Tháng 11'!G17+'tHÁNG 12'!G17</f>
        <v>0</v>
      </c>
      <c r="H17" s="4">
        <f>'Tháng 10'!H17+'Tháng 11'!H17+'tHÁNG 12'!H17</f>
        <v>0</v>
      </c>
      <c r="I17" s="4">
        <f>'Tháng 10'!I17+'Tháng 11'!I17+'tHÁNG 12'!I17</f>
        <v>0</v>
      </c>
      <c r="J17" s="4">
        <f>'Tháng 10'!J17+'Tháng 11'!J17+'tHÁNG 12'!J17</f>
        <v>90000</v>
      </c>
      <c r="K17" s="4">
        <f>'Tháng 10'!K17+'Tháng 11'!K17+'tHÁNG 12'!K17</f>
        <v>0</v>
      </c>
      <c r="L17" s="4">
        <f>'Tháng 10'!L17+'Tháng 11'!L17+'tHÁNG 12'!L17</f>
        <v>70000</v>
      </c>
      <c r="M17" s="4">
        <f>'Tháng 10'!M17+'Tháng 11'!M17+'tHÁNG 12'!M17</f>
        <v>0</v>
      </c>
      <c r="N17" s="4">
        <f>'Tháng 10'!N17+'Tháng 11'!N17+'tHÁNG 12'!N17</f>
        <v>75000</v>
      </c>
      <c r="O17" s="4">
        <f>'Tháng 10'!O17+'Tháng 11'!O17+'tHÁNG 12'!O17</f>
        <v>0</v>
      </c>
      <c r="P17" s="4">
        <f>'Tháng 10'!P17+'Tháng 11'!P17+'tHÁNG 12'!P17</f>
        <v>0</v>
      </c>
      <c r="Q17" s="4">
        <f>'Tháng 10'!Q17+'Tháng 11'!Q17+'tHÁNG 12'!Q17</f>
        <v>0</v>
      </c>
      <c r="R17" s="4">
        <f>'Tháng 10'!R17+'Tháng 11'!R17+'tHÁNG 12'!R17</f>
        <v>0</v>
      </c>
      <c r="S17" s="4">
        <f>'Tháng 10'!S17+'Tháng 11'!S17+'tHÁNG 12'!S17</f>
        <v>0</v>
      </c>
      <c r="T17" s="4">
        <f>'Tháng 10'!T17+'Tháng 11'!T17+'tHÁNG 12'!T17</f>
        <v>0</v>
      </c>
      <c r="U17" s="4">
        <f>'Tháng 10'!U17+'Tháng 11'!U17+'tHÁNG 12'!U17</f>
        <v>0</v>
      </c>
      <c r="V17" s="4">
        <f>'Tháng 10'!V17+'Tháng 11'!V17+'tHÁNG 12'!V17</f>
        <v>0</v>
      </c>
      <c r="W17" s="4">
        <f>'Tháng 10'!W17+'Tháng 11'!W17+'tHÁNG 12'!W17</f>
        <v>0</v>
      </c>
      <c r="X17" s="4">
        <f>'Tháng 10'!X17+'Tháng 11'!X17+'tHÁNG 12'!X17</f>
        <v>0</v>
      </c>
      <c r="Y17" s="4">
        <f>'Tháng 10'!Y17+'Tháng 11'!Y17+'tHÁNG 12'!Y17</f>
        <v>0</v>
      </c>
      <c r="Z17" s="4">
        <f>'Tháng 10'!Z17+'Tháng 11'!Z17+'tHÁNG 12'!Z17</f>
        <v>45000</v>
      </c>
      <c r="AA17" s="4">
        <f>'Tháng 10'!AA17+'Tháng 11'!AA17+'tHÁNG 12'!AA17</f>
        <v>0</v>
      </c>
      <c r="AB17" s="4">
        <f>'Tháng 10'!AB17+'Tháng 11'!AB17+'tHÁNG 12'!AB17</f>
        <v>0</v>
      </c>
      <c r="AC17" s="4">
        <f>'Tháng 10'!AC17+'Tháng 11'!AC17+'tHÁNG 12'!AC17</f>
        <v>0</v>
      </c>
      <c r="AD17" s="4">
        <f>'Tháng 10'!AD17+'Tháng 11'!AD17+'tHÁNG 12'!AD17</f>
        <v>0</v>
      </c>
      <c r="AE17" s="4">
        <f>'Tháng 10'!AE17+'Tháng 11'!AE17+'tHÁNG 12'!AE17</f>
        <v>0</v>
      </c>
      <c r="AF17" s="4">
        <f>'Tháng 10'!AF17+'Tháng 11'!AF17+'tHÁNG 12'!AF17</f>
        <v>0</v>
      </c>
      <c r="AG17" s="4">
        <f>'Tháng 10'!AG17+'Tháng 11'!AG17+'tHÁNG 12'!AG17</f>
        <v>0</v>
      </c>
      <c r="AH17" s="4">
        <f>'Tháng 10'!AH17+'Tháng 11'!AH17+'tHÁNG 12'!AH17</f>
        <v>0</v>
      </c>
      <c r="AI17" s="4">
        <f t="shared" si="1"/>
        <v>280000</v>
      </c>
    </row>
    <row r="18" spans="1:35" x14ac:dyDescent="0.25">
      <c r="A18" s="6">
        <f t="shared" si="0"/>
        <v>0</v>
      </c>
      <c r="B18" s="3">
        <v>12</v>
      </c>
      <c r="C18" s="3" t="s">
        <v>37</v>
      </c>
      <c r="D18" s="4">
        <f>'Tháng 10'!D18+'Tháng 11'!D18+'tHÁNG 12'!D18</f>
        <v>0</v>
      </c>
      <c r="E18" s="4">
        <f>'Tháng 10'!E18+'Tháng 11'!E18+'tHÁNG 12'!E18</f>
        <v>0</v>
      </c>
      <c r="F18" s="4">
        <f>'Tháng 10'!F18+'Tháng 11'!F18+'tHÁNG 12'!F18</f>
        <v>0</v>
      </c>
      <c r="G18" s="4">
        <f>'Tháng 10'!G18+'Tháng 11'!G18+'tHÁNG 12'!G18</f>
        <v>0</v>
      </c>
      <c r="H18" s="4">
        <f>'Tháng 10'!H18+'Tháng 11'!H18+'tHÁNG 12'!H18</f>
        <v>0</v>
      </c>
      <c r="I18" s="4">
        <f>'Tháng 10'!I18+'Tháng 11'!I18+'tHÁNG 12'!I18</f>
        <v>0</v>
      </c>
      <c r="J18" s="4">
        <f>'Tháng 10'!J18+'Tháng 11'!J18+'tHÁNG 12'!J18</f>
        <v>0</v>
      </c>
      <c r="K18" s="4">
        <f>'Tháng 10'!K18+'Tháng 11'!K18+'tHÁNG 12'!K18</f>
        <v>0</v>
      </c>
      <c r="L18" s="4">
        <f>'Tháng 10'!L18+'Tháng 11'!L18+'tHÁNG 12'!L18</f>
        <v>0</v>
      </c>
      <c r="M18" s="4">
        <f>'Tháng 10'!M18+'Tháng 11'!M18+'tHÁNG 12'!M18</f>
        <v>0</v>
      </c>
      <c r="N18" s="4">
        <f>'Tháng 10'!N18+'Tháng 11'!N18+'tHÁNG 12'!N18</f>
        <v>0</v>
      </c>
      <c r="O18" s="4">
        <f>'Tháng 10'!O18+'Tháng 11'!O18+'tHÁNG 12'!O18</f>
        <v>0</v>
      </c>
      <c r="P18" s="4">
        <f>'Tháng 10'!P18+'Tháng 11'!P18+'tHÁNG 12'!P18</f>
        <v>0</v>
      </c>
      <c r="Q18" s="4">
        <f>'Tháng 10'!Q18+'Tháng 11'!Q18+'tHÁNG 12'!Q18</f>
        <v>0</v>
      </c>
      <c r="R18" s="4">
        <f>'Tháng 10'!R18+'Tháng 11'!R18+'tHÁNG 12'!R18</f>
        <v>0</v>
      </c>
      <c r="S18" s="4">
        <f>'Tháng 10'!S18+'Tháng 11'!S18+'tHÁNG 12'!S18</f>
        <v>0</v>
      </c>
      <c r="T18" s="4">
        <f>'Tháng 10'!T18+'Tháng 11'!T18+'tHÁNG 12'!T18</f>
        <v>0</v>
      </c>
      <c r="U18" s="4">
        <f>'Tháng 10'!U18+'Tháng 11'!U18+'tHÁNG 12'!U18</f>
        <v>0</v>
      </c>
      <c r="V18" s="4">
        <f>'Tháng 10'!V18+'Tháng 11'!V18+'tHÁNG 12'!V18</f>
        <v>0</v>
      </c>
      <c r="W18" s="4">
        <f>'Tháng 10'!W18+'Tháng 11'!W18+'tHÁNG 12'!W18</f>
        <v>0</v>
      </c>
      <c r="X18" s="4">
        <f>'Tháng 10'!X18+'Tháng 11'!X18+'tHÁNG 12'!X18</f>
        <v>0</v>
      </c>
      <c r="Y18" s="4">
        <f>'Tháng 10'!Y18+'Tháng 11'!Y18+'tHÁNG 12'!Y18</f>
        <v>0</v>
      </c>
      <c r="Z18" s="4">
        <f>'Tháng 10'!Z18+'Tháng 11'!Z18+'tHÁNG 12'!Z18</f>
        <v>0</v>
      </c>
      <c r="AA18" s="4">
        <f>'Tháng 10'!AA18+'Tháng 11'!AA18+'tHÁNG 12'!AA18</f>
        <v>0</v>
      </c>
      <c r="AB18" s="4">
        <f>'Tháng 10'!AB18+'Tháng 11'!AB18+'tHÁNG 12'!AB18</f>
        <v>0</v>
      </c>
      <c r="AC18" s="4">
        <f>'Tháng 10'!AC18+'Tháng 11'!AC18+'tHÁNG 12'!AC18</f>
        <v>0</v>
      </c>
      <c r="AD18" s="4">
        <f>'Tháng 10'!AD18+'Tháng 11'!AD18+'tHÁNG 12'!AD18</f>
        <v>0</v>
      </c>
      <c r="AE18" s="4">
        <f>'Tháng 10'!AE18+'Tháng 11'!AE18+'tHÁNG 12'!AE18</f>
        <v>0</v>
      </c>
      <c r="AF18" s="4">
        <f>'Tháng 10'!AF18+'Tháng 11'!AF18+'tHÁNG 12'!AF18</f>
        <v>0</v>
      </c>
      <c r="AG18" s="4">
        <f>'Tháng 10'!AG18+'Tháng 11'!AG18+'tHÁNG 12'!AG18</f>
        <v>0</v>
      </c>
      <c r="AH18" s="4">
        <f>'Tháng 10'!AH18+'Tháng 11'!AH18+'tHÁNG 12'!AH18</f>
        <v>0</v>
      </c>
      <c r="AI18" s="4">
        <f t="shared" si="1"/>
        <v>0</v>
      </c>
    </row>
    <row r="19" spans="1:35" x14ac:dyDescent="0.25">
      <c r="A19" s="6">
        <f t="shared" si="0"/>
        <v>0</v>
      </c>
      <c r="B19" s="3">
        <v>13</v>
      </c>
      <c r="C19" s="3" t="s">
        <v>38</v>
      </c>
      <c r="D19" s="4">
        <f>'Tháng 10'!D19+'Tháng 11'!D19+'tHÁNG 12'!D19</f>
        <v>0</v>
      </c>
      <c r="E19" s="4">
        <f>'Tháng 10'!E19+'Tháng 11'!E19+'tHÁNG 12'!E19</f>
        <v>0</v>
      </c>
      <c r="F19" s="4">
        <f>'Tháng 10'!F19+'Tháng 11'!F19+'tHÁNG 12'!F19</f>
        <v>0</v>
      </c>
      <c r="G19" s="4">
        <f>'Tháng 10'!G19+'Tháng 11'!G19+'tHÁNG 12'!G19</f>
        <v>0</v>
      </c>
      <c r="H19" s="4">
        <f>'Tháng 10'!H19+'Tháng 11'!H19+'tHÁNG 12'!H19</f>
        <v>0</v>
      </c>
      <c r="I19" s="4">
        <f>'Tháng 10'!I19+'Tháng 11'!I19+'tHÁNG 12'!I19</f>
        <v>0</v>
      </c>
      <c r="J19" s="4">
        <f>'Tháng 10'!J19+'Tháng 11'!J19+'tHÁNG 12'!J19</f>
        <v>0</v>
      </c>
      <c r="K19" s="4">
        <f>'Tháng 10'!K19+'Tháng 11'!K19+'tHÁNG 12'!K19</f>
        <v>0</v>
      </c>
      <c r="L19" s="4">
        <f>'Tháng 10'!L19+'Tháng 11'!L19+'tHÁNG 12'!L19</f>
        <v>0</v>
      </c>
      <c r="M19" s="4">
        <f>'Tháng 10'!M19+'Tháng 11'!M19+'tHÁNG 12'!M19</f>
        <v>0</v>
      </c>
      <c r="N19" s="4">
        <f>'Tháng 10'!N19+'Tháng 11'!N19+'tHÁNG 12'!N19</f>
        <v>0</v>
      </c>
      <c r="O19" s="4">
        <f>'Tháng 10'!O19+'Tháng 11'!O19+'tHÁNG 12'!O19</f>
        <v>0</v>
      </c>
      <c r="P19" s="4">
        <f>'Tháng 10'!P19+'Tháng 11'!P19+'tHÁNG 12'!P19</f>
        <v>0</v>
      </c>
      <c r="Q19" s="4">
        <f>'Tháng 10'!Q19+'Tháng 11'!Q19+'tHÁNG 12'!Q19</f>
        <v>0</v>
      </c>
      <c r="R19" s="4">
        <f>'Tháng 10'!R19+'Tháng 11'!R19+'tHÁNG 12'!R19</f>
        <v>0</v>
      </c>
      <c r="S19" s="4">
        <f>'Tháng 10'!S19+'Tháng 11'!S19+'tHÁNG 12'!S19</f>
        <v>0</v>
      </c>
      <c r="T19" s="4">
        <f>'Tháng 10'!T19+'Tháng 11'!T19+'tHÁNG 12'!T19</f>
        <v>0</v>
      </c>
      <c r="U19" s="4">
        <f>'Tháng 10'!U19+'Tháng 11'!U19+'tHÁNG 12'!U19</f>
        <v>0</v>
      </c>
      <c r="V19" s="4">
        <f>'Tháng 10'!V19+'Tháng 11'!V19+'tHÁNG 12'!V19</f>
        <v>0</v>
      </c>
      <c r="W19" s="4">
        <f>'Tháng 10'!W19+'Tháng 11'!W19+'tHÁNG 12'!W19</f>
        <v>0</v>
      </c>
      <c r="X19" s="4">
        <f>'Tháng 10'!X19+'Tháng 11'!X19+'tHÁNG 12'!X19</f>
        <v>0</v>
      </c>
      <c r="Y19" s="4">
        <f>'Tháng 10'!Y19+'Tháng 11'!Y19+'tHÁNG 12'!Y19</f>
        <v>0</v>
      </c>
      <c r="Z19" s="4">
        <f>'Tháng 10'!Z19+'Tháng 11'!Z19+'tHÁNG 12'!Z19</f>
        <v>0</v>
      </c>
      <c r="AA19" s="4">
        <f>'Tháng 10'!AA19+'Tháng 11'!AA19+'tHÁNG 12'!AA19</f>
        <v>0</v>
      </c>
      <c r="AB19" s="4">
        <f>'Tháng 10'!AB19+'Tháng 11'!AB19+'tHÁNG 12'!AB19</f>
        <v>0</v>
      </c>
      <c r="AC19" s="4">
        <f>'Tháng 10'!AC19+'Tháng 11'!AC19+'tHÁNG 12'!AC19</f>
        <v>0</v>
      </c>
      <c r="AD19" s="4">
        <f>'Tháng 10'!AD19+'Tháng 11'!AD19+'tHÁNG 12'!AD19</f>
        <v>0</v>
      </c>
      <c r="AE19" s="4">
        <f>'Tháng 10'!AE19+'Tháng 11'!AE19+'tHÁNG 12'!AE19</f>
        <v>0</v>
      </c>
      <c r="AF19" s="4">
        <f>'Tháng 10'!AF19+'Tháng 11'!AF19+'tHÁNG 12'!AF19</f>
        <v>0</v>
      </c>
      <c r="AG19" s="4">
        <f>'Tháng 10'!AG19+'Tháng 11'!AG19+'tHÁNG 12'!AG19</f>
        <v>0</v>
      </c>
      <c r="AH19" s="4">
        <f>'Tháng 10'!AH19+'Tháng 11'!AH19+'tHÁNG 12'!AH19</f>
        <v>0</v>
      </c>
      <c r="AI19" s="4">
        <f t="shared" si="1"/>
        <v>0</v>
      </c>
    </row>
    <row r="20" spans="1:35" x14ac:dyDescent="0.25">
      <c r="A20" s="6">
        <f t="shared" si="0"/>
        <v>0</v>
      </c>
      <c r="B20" s="3"/>
      <c r="C20" s="3" t="s">
        <v>128</v>
      </c>
      <c r="D20" s="4">
        <f>'Tháng 10'!D20+'Tháng 11'!D20+'tHÁNG 12'!D20</f>
        <v>0</v>
      </c>
      <c r="E20" s="4">
        <f>'Tháng 10'!E20+'Tháng 11'!E20+'tHÁNG 12'!E20</f>
        <v>0</v>
      </c>
      <c r="F20" s="4">
        <f>'Tháng 10'!F20+'Tháng 11'!F20+'tHÁNG 12'!F20</f>
        <v>0</v>
      </c>
      <c r="G20" s="4">
        <f>'Tháng 10'!G20+'Tháng 11'!G20+'tHÁNG 12'!G20</f>
        <v>0</v>
      </c>
      <c r="H20" s="4">
        <f>'Tháng 10'!H20+'Tháng 11'!H20+'tHÁNG 12'!H20</f>
        <v>0</v>
      </c>
      <c r="I20" s="4">
        <f>'Tháng 10'!I20+'Tháng 11'!I20+'tHÁNG 12'!I20</f>
        <v>0</v>
      </c>
      <c r="J20" s="4">
        <f>'Tháng 10'!J20+'Tháng 11'!J20+'tHÁNG 12'!J20</f>
        <v>0</v>
      </c>
      <c r="K20" s="4">
        <f>'Tháng 10'!K20+'Tháng 11'!K20+'tHÁNG 12'!K20</f>
        <v>0</v>
      </c>
      <c r="L20" s="4">
        <f>'Tháng 10'!L20+'Tháng 11'!L20+'tHÁNG 12'!L20</f>
        <v>0</v>
      </c>
      <c r="M20" s="4">
        <f>'Tháng 10'!M20+'Tháng 11'!M20+'tHÁNG 12'!M20</f>
        <v>0</v>
      </c>
      <c r="N20" s="4">
        <f>'Tháng 10'!N20+'Tháng 11'!N20+'tHÁNG 12'!N20</f>
        <v>0</v>
      </c>
      <c r="O20" s="4">
        <f>'Tháng 10'!O20+'Tháng 11'!O20+'tHÁNG 12'!O20</f>
        <v>0</v>
      </c>
      <c r="P20" s="4">
        <f>'Tháng 10'!P20+'Tháng 11'!P20+'tHÁNG 12'!P20</f>
        <v>0</v>
      </c>
      <c r="Q20" s="4">
        <f>'Tháng 10'!Q20+'Tháng 11'!Q20+'tHÁNG 12'!Q20</f>
        <v>0</v>
      </c>
      <c r="R20" s="4">
        <f>'Tháng 10'!R20+'Tháng 11'!R20+'tHÁNG 12'!R20</f>
        <v>0</v>
      </c>
      <c r="S20" s="4">
        <f>'Tháng 10'!S20+'Tháng 11'!S20+'tHÁNG 12'!S20</f>
        <v>0</v>
      </c>
      <c r="T20" s="4">
        <f>'Tháng 10'!T20+'Tháng 11'!T20+'tHÁNG 12'!T20</f>
        <v>0</v>
      </c>
      <c r="U20" s="4">
        <f>'Tháng 10'!U20+'Tháng 11'!U20+'tHÁNG 12'!U20</f>
        <v>0</v>
      </c>
      <c r="V20" s="4">
        <f>'Tháng 10'!V20+'Tháng 11'!V20+'tHÁNG 12'!V20</f>
        <v>0</v>
      </c>
      <c r="W20" s="4">
        <f>'Tháng 10'!W20+'Tháng 11'!W20+'tHÁNG 12'!W20</f>
        <v>0</v>
      </c>
      <c r="X20" s="4">
        <f>'Tháng 10'!X20+'Tháng 11'!X20+'tHÁNG 12'!X20</f>
        <v>0</v>
      </c>
      <c r="Y20" s="4">
        <f>'Tháng 10'!Y20+'Tháng 11'!Y20+'tHÁNG 12'!Y20</f>
        <v>0</v>
      </c>
      <c r="Z20" s="4">
        <f>'Tháng 10'!Z20+'Tháng 11'!Z20+'tHÁNG 12'!Z20</f>
        <v>0</v>
      </c>
      <c r="AA20" s="4">
        <f>'Tháng 10'!AA20+'Tháng 11'!AA20+'tHÁNG 12'!AA20</f>
        <v>0</v>
      </c>
      <c r="AB20" s="4">
        <f>'Tháng 10'!AB20+'Tháng 11'!AB20+'tHÁNG 12'!AB20</f>
        <v>0</v>
      </c>
      <c r="AC20" s="4">
        <f>'Tháng 10'!AC20+'Tháng 11'!AC20+'tHÁNG 12'!AC20</f>
        <v>0</v>
      </c>
      <c r="AD20" s="4">
        <f>'Tháng 10'!AD20+'Tháng 11'!AD20+'tHÁNG 12'!AD20</f>
        <v>0</v>
      </c>
      <c r="AE20" s="4">
        <f>'Tháng 10'!AE20+'Tháng 11'!AE20+'tHÁNG 12'!AE20</f>
        <v>0</v>
      </c>
      <c r="AF20" s="4">
        <f>'Tháng 10'!AF20+'Tháng 11'!AF20+'tHÁNG 12'!AF20</f>
        <v>0</v>
      </c>
      <c r="AG20" s="4">
        <f>'Tháng 10'!AG20+'Tháng 11'!AG20+'tHÁNG 12'!AG20</f>
        <v>0</v>
      </c>
      <c r="AH20" s="4">
        <f>'Tháng 10'!AH20+'Tháng 11'!AH20+'tHÁNG 12'!AH20</f>
        <v>0</v>
      </c>
      <c r="AI20" s="4"/>
    </row>
    <row r="21" spans="1:35" x14ac:dyDescent="0.25">
      <c r="A21" s="6">
        <f t="shared" si="0"/>
        <v>240000</v>
      </c>
      <c r="B21" s="3">
        <v>14</v>
      </c>
      <c r="C21" s="3" t="s">
        <v>39</v>
      </c>
      <c r="D21" s="4">
        <f>'Tháng 10'!D21+'Tháng 11'!D21+'tHÁNG 12'!D21</f>
        <v>0</v>
      </c>
      <c r="E21" s="4">
        <f>'Tháng 10'!E21+'Tháng 11'!E21+'tHÁNG 12'!E21</f>
        <v>80000</v>
      </c>
      <c r="F21" s="4">
        <f>'Tháng 10'!F21+'Tháng 11'!F21+'tHÁNG 12'!F21</f>
        <v>0</v>
      </c>
      <c r="G21" s="4">
        <f>'Tháng 10'!G21+'Tháng 11'!G21+'tHÁNG 12'!G21</f>
        <v>0</v>
      </c>
      <c r="H21" s="4">
        <f>'Tháng 10'!H21+'Tháng 11'!H21+'tHÁNG 12'!H21</f>
        <v>0</v>
      </c>
      <c r="I21" s="4">
        <f>'Tháng 10'!I21+'Tháng 11'!I21+'tHÁNG 12'!I21</f>
        <v>0</v>
      </c>
      <c r="J21" s="4">
        <f>'Tháng 10'!J21+'Tháng 11'!J21+'tHÁNG 12'!J21</f>
        <v>0</v>
      </c>
      <c r="K21" s="4">
        <f>'Tháng 10'!K21+'Tháng 11'!K21+'tHÁNG 12'!K21</f>
        <v>0</v>
      </c>
      <c r="L21" s="4">
        <f>'Tháng 10'!L21+'Tháng 11'!L21+'tHÁNG 12'!L21</f>
        <v>0</v>
      </c>
      <c r="M21" s="4">
        <f>'Tháng 10'!M21+'Tháng 11'!M21+'tHÁNG 12'!M21</f>
        <v>0</v>
      </c>
      <c r="N21" s="4">
        <f>'Tháng 10'!N21+'Tháng 11'!N21+'tHÁNG 12'!N21</f>
        <v>0</v>
      </c>
      <c r="O21" s="4">
        <f>'Tháng 10'!O21+'Tháng 11'!O21+'tHÁNG 12'!O21</f>
        <v>0</v>
      </c>
      <c r="P21" s="4">
        <f>'Tháng 10'!P21+'Tháng 11'!P21+'tHÁNG 12'!P21</f>
        <v>0</v>
      </c>
      <c r="Q21" s="4">
        <f>'Tháng 10'!Q21+'Tháng 11'!Q21+'tHÁNG 12'!Q21</f>
        <v>0</v>
      </c>
      <c r="R21" s="4">
        <f>'Tháng 10'!R21+'Tháng 11'!R21+'tHÁNG 12'!R21</f>
        <v>0</v>
      </c>
      <c r="S21" s="4">
        <f>'Tháng 10'!S21+'Tháng 11'!S21+'tHÁNG 12'!S21</f>
        <v>0</v>
      </c>
      <c r="T21" s="4">
        <f>'Tháng 10'!T21+'Tháng 11'!T21+'tHÁNG 12'!T21</f>
        <v>0</v>
      </c>
      <c r="U21" s="4">
        <f>'Tháng 10'!U21+'Tháng 11'!U21+'tHÁNG 12'!U21</f>
        <v>0</v>
      </c>
      <c r="V21" s="4">
        <f>'Tháng 10'!V21+'Tháng 11'!V21+'tHÁNG 12'!V21</f>
        <v>0</v>
      </c>
      <c r="W21" s="4">
        <f>'Tháng 10'!W21+'Tháng 11'!W21+'tHÁNG 12'!W21</f>
        <v>0</v>
      </c>
      <c r="X21" s="4">
        <f>'Tháng 10'!X21+'Tháng 11'!X21+'tHÁNG 12'!X21</f>
        <v>0</v>
      </c>
      <c r="Y21" s="4">
        <f>'Tháng 10'!Y21+'Tháng 11'!Y21+'tHÁNG 12'!Y21</f>
        <v>0</v>
      </c>
      <c r="Z21" s="4">
        <f>'Tháng 10'!Z21+'Tháng 11'!Z21+'tHÁNG 12'!Z21</f>
        <v>70000</v>
      </c>
      <c r="AA21" s="4">
        <f>'Tháng 10'!AA21+'Tháng 11'!AA21+'tHÁNG 12'!AA21</f>
        <v>0</v>
      </c>
      <c r="AB21" s="4">
        <f>'Tháng 10'!AB21+'Tháng 11'!AB21+'tHÁNG 12'!AB21</f>
        <v>0</v>
      </c>
      <c r="AC21" s="4">
        <f>'Tháng 10'!AC21+'Tháng 11'!AC21+'tHÁNG 12'!AC21</f>
        <v>0</v>
      </c>
      <c r="AD21" s="4">
        <f>'Tháng 10'!AD21+'Tháng 11'!AD21+'tHÁNG 12'!AD21</f>
        <v>0</v>
      </c>
      <c r="AE21" s="4">
        <f>'Tháng 10'!AE21+'Tháng 11'!AE21+'tHÁNG 12'!AE21</f>
        <v>0</v>
      </c>
      <c r="AF21" s="4">
        <f>'Tháng 10'!AF21+'Tháng 11'!AF21+'tHÁNG 12'!AF21</f>
        <v>90000</v>
      </c>
      <c r="AG21" s="4">
        <f>'Tháng 10'!AG21+'Tháng 11'!AG21+'tHÁNG 12'!AG21</f>
        <v>0</v>
      </c>
      <c r="AH21" s="4">
        <f>'Tháng 10'!AH21+'Tháng 11'!AH21+'tHÁNG 12'!AH21</f>
        <v>0</v>
      </c>
      <c r="AI21" s="4">
        <f t="shared" si="1"/>
        <v>240000</v>
      </c>
    </row>
    <row r="22" spans="1:35" x14ac:dyDescent="0.25">
      <c r="A22" s="6">
        <f t="shared" si="0"/>
        <v>405000</v>
      </c>
      <c r="B22" s="3">
        <v>15</v>
      </c>
      <c r="C22" s="3" t="s">
        <v>40</v>
      </c>
      <c r="D22" s="4">
        <f>'Tháng 10'!D22+'Tháng 11'!D22+'tHÁNG 12'!D22</f>
        <v>0</v>
      </c>
      <c r="E22" s="4">
        <f>'Tháng 10'!E22+'Tháng 11'!E22+'tHÁNG 12'!E22</f>
        <v>180000</v>
      </c>
      <c r="F22" s="4">
        <f>'Tháng 10'!F22+'Tháng 11'!F22+'tHÁNG 12'!F22</f>
        <v>0</v>
      </c>
      <c r="G22" s="4">
        <f>'Tháng 10'!G22+'Tháng 11'!G22+'tHÁNG 12'!G22</f>
        <v>0</v>
      </c>
      <c r="H22" s="4">
        <f>'Tháng 10'!H22+'Tháng 11'!H22+'tHÁNG 12'!H22</f>
        <v>0</v>
      </c>
      <c r="I22" s="4">
        <f>'Tháng 10'!I22+'Tháng 11'!I22+'tHÁNG 12'!I22</f>
        <v>0</v>
      </c>
      <c r="J22" s="4">
        <f>'Tháng 10'!J22+'Tháng 11'!J22+'tHÁNG 12'!J22</f>
        <v>0</v>
      </c>
      <c r="K22" s="4">
        <f>'Tháng 10'!K22+'Tháng 11'!K22+'tHÁNG 12'!K22</f>
        <v>75000</v>
      </c>
      <c r="L22" s="4">
        <f>'Tháng 10'!L22+'Tháng 11'!L22+'tHÁNG 12'!L22</f>
        <v>0</v>
      </c>
      <c r="M22" s="4">
        <f>'Tháng 10'!M22+'Tháng 11'!M22+'tHÁNG 12'!M22</f>
        <v>0</v>
      </c>
      <c r="N22" s="4">
        <f>'Tháng 10'!N22+'Tháng 11'!N22+'tHÁNG 12'!N22</f>
        <v>0</v>
      </c>
      <c r="O22" s="4">
        <f>'Tháng 10'!O22+'Tháng 11'!O22+'tHÁNG 12'!O22</f>
        <v>0</v>
      </c>
      <c r="P22" s="4">
        <f>'Tháng 10'!P22+'Tháng 11'!P22+'tHÁNG 12'!P22</f>
        <v>150000</v>
      </c>
      <c r="Q22" s="4">
        <f>'Tháng 10'!Q22+'Tháng 11'!Q22+'tHÁNG 12'!Q22</f>
        <v>0</v>
      </c>
      <c r="R22" s="4">
        <f>'Tháng 10'!R22+'Tháng 11'!R22+'tHÁNG 12'!R22</f>
        <v>0</v>
      </c>
      <c r="S22" s="4">
        <f>'Tháng 10'!S22+'Tháng 11'!S22+'tHÁNG 12'!S22</f>
        <v>0</v>
      </c>
      <c r="T22" s="4">
        <f>'Tháng 10'!T22+'Tháng 11'!T22+'tHÁNG 12'!T22</f>
        <v>0</v>
      </c>
      <c r="U22" s="4">
        <f>'Tháng 10'!U22+'Tháng 11'!U22+'tHÁNG 12'!U22</f>
        <v>0</v>
      </c>
      <c r="V22" s="4">
        <f>'Tháng 10'!V22+'Tháng 11'!V22+'tHÁNG 12'!V22</f>
        <v>0</v>
      </c>
      <c r="W22" s="4">
        <f>'Tháng 10'!W22+'Tháng 11'!W22+'tHÁNG 12'!W22</f>
        <v>0</v>
      </c>
      <c r="X22" s="4">
        <f>'Tháng 10'!X22+'Tháng 11'!X22+'tHÁNG 12'!X22</f>
        <v>0</v>
      </c>
      <c r="Y22" s="4">
        <f>'Tháng 10'!Y22+'Tháng 11'!Y22+'tHÁNG 12'!Y22</f>
        <v>0</v>
      </c>
      <c r="Z22" s="4">
        <f>'Tháng 10'!Z22+'Tháng 11'!Z22+'tHÁNG 12'!Z22</f>
        <v>0</v>
      </c>
      <c r="AA22" s="4">
        <f>'Tháng 10'!AA22+'Tháng 11'!AA22+'tHÁNG 12'!AA22</f>
        <v>0</v>
      </c>
      <c r="AB22" s="4">
        <f>'Tháng 10'!AB22+'Tháng 11'!AB22+'tHÁNG 12'!AB22</f>
        <v>0</v>
      </c>
      <c r="AC22" s="4">
        <f>'Tháng 10'!AC22+'Tháng 11'!AC22+'tHÁNG 12'!AC22</f>
        <v>0</v>
      </c>
      <c r="AD22" s="4">
        <f>'Tháng 10'!AD22+'Tháng 11'!AD22+'tHÁNG 12'!AD22</f>
        <v>0</v>
      </c>
      <c r="AE22" s="4">
        <f>'Tháng 10'!AE22+'Tháng 11'!AE22+'tHÁNG 12'!AE22</f>
        <v>0</v>
      </c>
      <c r="AF22" s="4">
        <f>'Tháng 10'!AF22+'Tháng 11'!AF22+'tHÁNG 12'!AF22</f>
        <v>0</v>
      </c>
      <c r="AG22" s="4">
        <f>'Tháng 10'!AG22+'Tháng 11'!AG22+'tHÁNG 12'!AG22</f>
        <v>0</v>
      </c>
      <c r="AH22" s="4">
        <f>'Tháng 10'!AH22+'Tháng 11'!AH22+'tHÁNG 12'!AH22</f>
        <v>0</v>
      </c>
      <c r="AI22" s="4">
        <f t="shared" si="1"/>
        <v>405000</v>
      </c>
    </row>
    <row r="23" spans="1:35" x14ac:dyDescent="0.25">
      <c r="A23" s="6">
        <f t="shared" si="0"/>
        <v>470000</v>
      </c>
      <c r="B23" s="3">
        <v>16</v>
      </c>
      <c r="C23" s="3" t="s">
        <v>41</v>
      </c>
      <c r="D23" s="4">
        <f>'Tháng 10'!D23+'Tháng 11'!D23+'tHÁNG 12'!D23</f>
        <v>0</v>
      </c>
      <c r="E23" s="4">
        <f>'Tháng 10'!E23+'Tháng 11'!E23+'tHÁNG 12'!E23</f>
        <v>0</v>
      </c>
      <c r="F23" s="4">
        <f>'Tháng 10'!F23+'Tháng 11'!F23+'tHÁNG 12'!F23</f>
        <v>0</v>
      </c>
      <c r="G23" s="4">
        <f>'Tháng 10'!G23+'Tháng 11'!G23+'tHÁNG 12'!G23</f>
        <v>130000</v>
      </c>
      <c r="H23" s="4">
        <f>'Tháng 10'!H23+'Tháng 11'!H23+'tHÁNG 12'!H23</f>
        <v>0</v>
      </c>
      <c r="I23" s="4">
        <f>'Tháng 10'!I23+'Tháng 11'!I23+'tHÁNG 12'!I23</f>
        <v>0</v>
      </c>
      <c r="J23" s="4">
        <f>'Tháng 10'!J23+'Tháng 11'!J23+'tHÁNG 12'!J23</f>
        <v>0</v>
      </c>
      <c r="K23" s="4">
        <f>'Tháng 10'!K23+'Tháng 11'!K23+'tHÁNG 12'!K23</f>
        <v>0</v>
      </c>
      <c r="L23" s="4">
        <f>'Tháng 10'!L23+'Tháng 11'!L23+'tHÁNG 12'!L23</f>
        <v>0</v>
      </c>
      <c r="M23" s="4">
        <f>'Tháng 10'!M23+'Tháng 11'!M23+'tHÁNG 12'!M23</f>
        <v>160000</v>
      </c>
      <c r="N23" s="4">
        <f>'Tháng 10'!N23+'Tháng 11'!N23+'tHÁNG 12'!N23</f>
        <v>0</v>
      </c>
      <c r="O23" s="4">
        <f>'Tháng 10'!O23+'Tháng 11'!O23+'tHÁNG 12'!O23</f>
        <v>0</v>
      </c>
      <c r="P23" s="4">
        <f>'Tháng 10'!P23+'Tháng 11'!P23+'tHÁNG 12'!P23</f>
        <v>0</v>
      </c>
      <c r="Q23" s="4">
        <f>'Tháng 10'!Q23+'Tháng 11'!Q23+'tHÁNG 12'!Q23</f>
        <v>0</v>
      </c>
      <c r="R23" s="4">
        <f>'Tháng 10'!R23+'Tháng 11'!R23+'tHÁNG 12'!R23</f>
        <v>0</v>
      </c>
      <c r="S23" s="4">
        <f>'Tháng 10'!S23+'Tháng 11'!S23+'tHÁNG 12'!S23</f>
        <v>0</v>
      </c>
      <c r="T23" s="4">
        <f>'Tháng 10'!T23+'Tháng 11'!T23+'tHÁNG 12'!T23</f>
        <v>0</v>
      </c>
      <c r="U23" s="4">
        <f>'Tháng 10'!U23+'Tháng 11'!U23+'tHÁNG 12'!U23</f>
        <v>0</v>
      </c>
      <c r="V23" s="4">
        <f>'Tháng 10'!V23+'Tháng 11'!V23+'tHÁNG 12'!V23</f>
        <v>180000</v>
      </c>
      <c r="W23" s="4">
        <f>'Tháng 10'!W23+'Tháng 11'!W23+'tHÁNG 12'!W23</f>
        <v>0</v>
      </c>
      <c r="X23" s="4">
        <f>'Tháng 10'!X23+'Tháng 11'!X23+'tHÁNG 12'!X23</f>
        <v>0</v>
      </c>
      <c r="Y23" s="4">
        <f>'Tháng 10'!Y23+'Tháng 11'!Y23+'tHÁNG 12'!Y23</f>
        <v>0</v>
      </c>
      <c r="Z23" s="4">
        <f>'Tháng 10'!Z23+'Tháng 11'!Z23+'tHÁNG 12'!Z23</f>
        <v>0</v>
      </c>
      <c r="AA23" s="4">
        <f>'Tháng 10'!AA23+'Tháng 11'!AA23+'tHÁNG 12'!AA23</f>
        <v>0</v>
      </c>
      <c r="AB23" s="4">
        <f>'Tháng 10'!AB23+'Tháng 11'!AB23+'tHÁNG 12'!AB23</f>
        <v>0</v>
      </c>
      <c r="AC23" s="4">
        <f>'Tháng 10'!AC23+'Tháng 11'!AC23+'tHÁNG 12'!AC23</f>
        <v>0</v>
      </c>
      <c r="AD23" s="4">
        <f>'Tháng 10'!AD23+'Tháng 11'!AD23+'tHÁNG 12'!AD23</f>
        <v>0</v>
      </c>
      <c r="AE23" s="4">
        <f>'Tháng 10'!AE23+'Tháng 11'!AE23+'tHÁNG 12'!AE23</f>
        <v>0</v>
      </c>
      <c r="AF23" s="4">
        <f>'Tháng 10'!AF23+'Tháng 11'!AF23+'tHÁNG 12'!AF23</f>
        <v>0</v>
      </c>
      <c r="AG23" s="4">
        <f>'Tháng 10'!AG23+'Tháng 11'!AG23+'tHÁNG 12'!AG23</f>
        <v>0</v>
      </c>
      <c r="AH23" s="4">
        <f>'Tháng 10'!AH23+'Tháng 11'!AH23+'tHÁNG 12'!AH23</f>
        <v>0</v>
      </c>
      <c r="AI23" s="4">
        <f t="shared" si="1"/>
        <v>470000</v>
      </c>
    </row>
    <row r="24" spans="1:35" x14ac:dyDescent="0.25">
      <c r="A24" s="6">
        <f t="shared" si="0"/>
        <v>2073000</v>
      </c>
      <c r="B24" s="3">
        <v>17</v>
      </c>
      <c r="C24" s="3" t="s">
        <v>44</v>
      </c>
      <c r="D24" s="4">
        <f>'Tháng 10'!D24+'Tháng 11'!D24+'tHÁNG 12'!D24</f>
        <v>0</v>
      </c>
      <c r="E24" s="4">
        <f>'Tháng 10'!E24+'Tháng 11'!E24+'tHÁNG 12'!E24</f>
        <v>85000</v>
      </c>
      <c r="F24" s="4">
        <f>'Tháng 10'!F24+'Tháng 11'!F24+'tHÁNG 12'!F24</f>
        <v>0</v>
      </c>
      <c r="G24" s="4">
        <f>'Tháng 10'!G24+'Tháng 11'!G24+'tHÁNG 12'!G24</f>
        <v>0</v>
      </c>
      <c r="H24" s="4">
        <f>'Tháng 10'!H24+'Tháng 11'!H24+'tHÁNG 12'!H24</f>
        <v>90000</v>
      </c>
      <c r="I24" s="4">
        <f>'Tháng 10'!I24+'Tháng 11'!I24+'tHÁNG 12'!I24</f>
        <v>210000</v>
      </c>
      <c r="J24" s="4">
        <f>'Tháng 10'!J24+'Tháng 11'!J24+'tHÁNG 12'!J24</f>
        <v>0</v>
      </c>
      <c r="K24" s="4">
        <f>'Tháng 10'!K24+'Tháng 11'!K24+'tHÁNG 12'!K24</f>
        <v>0</v>
      </c>
      <c r="L24" s="4">
        <f>'Tháng 10'!L24+'Tháng 11'!L24+'tHÁNG 12'!L24</f>
        <v>45000</v>
      </c>
      <c r="M24" s="4">
        <f>'Tháng 10'!M24+'Tháng 11'!M24+'tHÁNG 12'!M24</f>
        <v>75000</v>
      </c>
      <c r="N24" s="4">
        <f>'Tháng 10'!N24+'Tháng 11'!N24+'tHÁNG 12'!N24</f>
        <v>160000</v>
      </c>
      <c r="O24" s="4">
        <f>'Tháng 10'!O24+'Tháng 11'!O24+'tHÁNG 12'!O24</f>
        <v>0</v>
      </c>
      <c r="P24" s="4">
        <f>'Tháng 10'!P24+'Tháng 11'!P24+'tHÁNG 12'!P24</f>
        <v>210000</v>
      </c>
      <c r="Q24" s="4">
        <f>'Tháng 10'!Q24+'Tháng 11'!Q24+'tHÁNG 12'!Q24</f>
        <v>40000</v>
      </c>
      <c r="R24" s="4">
        <f>'Tháng 10'!R24+'Tháng 11'!R24+'tHÁNG 12'!R24</f>
        <v>0</v>
      </c>
      <c r="S24" s="4">
        <f>'Tháng 10'!S24+'Tháng 11'!S24+'tHÁNG 12'!S24</f>
        <v>0</v>
      </c>
      <c r="T24" s="4">
        <f>'Tháng 10'!T24+'Tháng 11'!T24+'tHÁNG 12'!T24</f>
        <v>0</v>
      </c>
      <c r="U24" s="4">
        <f>'Tháng 10'!U24+'Tháng 11'!U24+'tHÁNG 12'!U24</f>
        <v>165000</v>
      </c>
      <c r="V24" s="4">
        <f>'Tháng 10'!V24+'Tháng 11'!V24+'tHÁNG 12'!V24</f>
        <v>323000</v>
      </c>
      <c r="W24" s="4">
        <f>'Tháng 10'!W24+'Tháng 11'!W24+'tHÁNG 12'!W24</f>
        <v>0</v>
      </c>
      <c r="X24" s="4">
        <f>'Tháng 10'!X24+'Tháng 11'!X24+'tHÁNG 12'!X24</f>
        <v>135000</v>
      </c>
      <c r="Y24" s="4">
        <f>'Tháng 10'!Y24+'Tháng 11'!Y24+'tHÁNG 12'!Y24</f>
        <v>0</v>
      </c>
      <c r="Z24" s="4">
        <f>'Tháng 10'!Z24+'Tháng 11'!Z24+'tHÁNG 12'!Z24</f>
        <v>0</v>
      </c>
      <c r="AA24" s="4">
        <f>'Tháng 10'!AA24+'Tháng 11'!AA24+'tHÁNG 12'!AA24</f>
        <v>70000</v>
      </c>
      <c r="AB24" s="4">
        <f>'Tháng 10'!AB24+'Tháng 11'!AB24+'tHÁNG 12'!AB24</f>
        <v>50000</v>
      </c>
      <c r="AC24" s="4">
        <f>'Tháng 10'!AC24+'Tháng 11'!AC24+'tHÁNG 12'!AC24</f>
        <v>85000</v>
      </c>
      <c r="AD24" s="4">
        <f>'Tháng 10'!AD24+'Tháng 11'!AD24+'tHÁNG 12'!AD24</f>
        <v>0</v>
      </c>
      <c r="AE24" s="4">
        <f>'Tháng 10'!AE24+'Tháng 11'!AE24+'tHÁNG 12'!AE24</f>
        <v>175000</v>
      </c>
      <c r="AF24" s="4">
        <f>'Tháng 10'!AF24+'Tháng 11'!AF24+'tHÁNG 12'!AF24</f>
        <v>155000</v>
      </c>
      <c r="AG24" s="4">
        <f>'Tháng 10'!AG24+'Tháng 11'!AG24+'tHÁNG 12'!AG24</f>
        <v>0</v>
      </c>
      <c r="AH24" s="4">
        <f>'Tháng 10'!AH24+'Tháng 11'!AH24+'tHÁNG 12'!AH24</f>
        <v>0</v>
      </c>
      <c r="AI24" s="4">
        <f t="shared" si="1"/>
        <v>2073000</v>
      </c>
    </row>
    <row r="25" spans="1:35" x14ac:dyDescent="0.25">
      <c r="A25" s="6">
        <f t="shared" si="0"/>
        <v>0</v>
      </c>
      <c r="B25" s="3">
        <v>18</v>
      </c>
      <c r="C25" s="3" t="s">
        <v>45</v>
      </c>
      <c r="D25" s="4">
        <f>'Tháng 10'!D25+'Tháng 11'!D25+'tHÁNG 12'!D25</f>
        <v>0</v>
      </c>
      <c r="E25" s="4">
        <f>'Tháng 10'!E25+'Tháng 11'!E25+'tHÁNG 12'!E25</f>
        <v>0</v>
      </c>
      <c r="F25" s="4">
        <f>'Tháng 10'!F25+'Tháng 11'!F25+'tHÁNG 12'!F25</f>
        <v>0</v>
      </c>
      <c r="G25" s="4">
        <f>'Tháng 10'!G25+'Tháng 11'!G25+'tHÁNG 12'!G25</f>
        <v>0</v>
      </c>
      <c r="H25" s="4">
        <f>'Tháng 10'!H25+'Tháng 11'!H25+'tHÁNG 12'!H25</f>
        <v>0</v>
      </c>
      <c r="I25" s="4">
        <f>'Tháng 10'!I25+'Tháng 11'!I25+'tHÁNG 12'!I25</f>
        <v>0</v>
      </c>
      <c r="J25" s="4">
        <f>'Tháng 10'!J25+'Tháng 11'!J25+'tHÁNG 12'!J25</f>
        <v>0</v>
      </c>
      <c r="K25" s="4">
        <f>'Tháng 10'!K25+'Tháng 11'!K25+'tHÁNG 12'!K25</f>
        <v>0</v>
      </c>
      <c r="L25" s="4">
        <f>'Tháng 10'!L25+'Tháng 11'!L25+'tHÁNG 12'!L25</f>
        <v>0</v>
      </c>
      <c r="M25" s="4">
        <f>'Tháng 10'!M25+'Tháng 11'!M25+'tHÁNG 12'!M25</f>
        <v>0</v>
      </c>
      <c r="N25" s="4">
        <f>'Tháng 10'!N25+'Tháng 11'!N25+'tHÁNG 12'!N25</f>
        <v>0</v>
      </c>
      <c r="O25" s="4">
        <f>'Tháng 10'!O25+'Tháng 11'!O25+'tHÁNG 12'!O25</f>
        <v>0</v>
      </c>
      <c r="P25" s="4">
        <f>'Tháng 10'!P25+'Tháng 11'!P25+'tHÁNG 12'!P25</f>
        <v>0</v>
      </c>
      <c r="Q25" s="4">
        <f>'Tháng 10'!Q25+'Tháng 11'!Q25+'tHÁNG 12'!Q25</f>
        <v>0</v>
      </c>
      <c r="R25" s="4">
        <f>'Tháng 10'!R25+'Tháng 11'!R25+'tHÁNG 12'!R25</f>
        <v>0</v>
      </c>
      <c r="S25" s="4">
        <f>'Tháng 10'!S25+'Tháng 11'!S25+'tHÁNG 12'!S25</f>
        <v>0</v>
      </c>
      <c r="T25" s="4">
        <f>'Tháng 10'!T25+'Tháng 11'!T25+'tHÁNG 12'!T25</f>
        <v>0</v>
      </c>
      <c r="U25" s="4">
        <f>'Tháng 10'!U25+'Tháng 11'!U25+'tHÁNG 12'!U25</f>
        <v>0</v>
      </c>
      <c r="V25" s="4">
        <f>'Tháng 10'!V25+'Tháng 11'!V25+'tHÁNG 12'!V25</f>
        <v>0</v>
      </c>
      <c r="W25" s="4">
        <f>'Tháng 10'!W25+'Tháng 11'!W25+'tHÁNG 12'!W25</f>
        <v>0</v>
      </c>
      <c r="X25" s="4">
        <f>'Tháng 10'!X25+'Tháng 11'!X25+'tHÁNG 12'!X25</f>
        <v>0</v>
      </c>
      <c r="Y25" s="4">
        <f>'Tháng 10'!Y25+'Tháng 11'!Y25+'tHÁNG 12'!Y25</f>
        <v>0</v>
      </c>
      <c r="Z25" s="4">
        <f>'Tháng 10'!Z25+'Tháng 11'!Z25+'tHÁNG 12'!Z25</f>
        <v>0</v>
      </c>
      <c r="AA25" s="4">
        <f>'Tháng 10'!AA25+'Tháng 11'!AA25+'tHÁNG 12'!AA25</f>
        <v>0</v>
      </c>
      <c r="AB25" s="4">
        <f>'Tháng 10'!AB25+'Tháng 11'!AB25+'tHÁNG 12'!AB25</f>
        <v>0</v>
      </c>
      <c r="AC25" s="4">
        <f>'Tháng 10'!AC25+'Tháng 11'!AC25+'tHÁNG 12'!AC25</f>
        <v>0</v>
      </c>
      <c r="AD25" s="4">
        <f>'Tháng 10'!AD25+'Tháng 11'!AD25+'tHÁNG 12'!AD25</f>
        <v>0</v>
      </c>
      <c r="AE25" s="4">
        <f>'Tháng 10'!AE25+'Tháng 11'!AE25+'tHÁNG 12'!AE25</f>
        <v>0</v>
      </c>
      <c r="AF25" s="4">
        <f>'Tháng 10'!AF25+'Tháng 11'!AF25+'tHÁNG 12'!AF25</f>
        <v>0</v>
      </c>
      <c r="AG25" s="4">
        <f>'Tháng 10'!AG25+'Tháng 11'!AG25+'tHÁNG 12'!AG25</f>
        <v>0</v>
      </c>
      <c r="AH25" s="4">
        <f>'Tháng 10'!AH25+'Tháng 11'!AH25+'tHÁNG 12'!AH25</f>
        <v>0</v>
      </c>
      <c r="AI25" s="4">
        <f t="shared" si="1"/>
        <v>0</v>
      </c>
    </row>
    <row r="26" spans="1:35" x14ac:dyDescent="0.25">
      <c r="A26" s="6">
        <f t="shared" si="0"/>
        <v>415000</v>
      </c>
      <c r="B26" s="3">
        <v>19</v>
      </c>
      <c r="C26" s="3" t="s">
        <v>46</v>
      </c>
      <c r="D26" s="4">
        <f>'Tháng 10'!D26+'Tháng 11'!D26+'tHÁNG 12'!D26</f>
        <v>0</v>
      </c>
      <c r="E26" s="4">
        <f>'Tháng 10'!E26+'Tháng 11'!E26+'tHÁNG 12'!E26</f>
        <v>0</v>
      </c>
      <c r="F26" s="4">
        <f>'Tháng 10'!F26+'Tháng 11'!F26+'tHÁNG 12'!F26</f>
        <v>0</v>
      </c>
      <c r="G26" s="4">
        <f>'Tháng 10'!G26+'Tháng 11'!G26+'tHÁNG 12'!G26</f>
        <v>0</v>
      </c>
      <c r="H26" s="4">
        <f>'Tháng 10'!H26+'Tháng 11'!H26+'tHÁNG 12'!H26</f>
        <v>0</v>
      </c>
      <c r="I26" s="4">
        <f>'Tháng 10'!I26+'Tháng 11'!I26+'tHÁNG 12'!I26</f>
        <v>0</v>
      </c>
      <c r="J26" s="4">
        <f>'Tháng 10'!J26+'Tháng 11'!J26+'tHÁNG 12'!J26</f>
        <v>0</v>
      </c>
      <c r="K26" s="4">
        <f>'Tháng 10'!K26+'Tháng 11'!K26+'tHÁNG 12'!K26</f>
        <v>0</v>
      </c>
      <c r="L26" s="4">
        <f>'Tháng 10'!L26+'Tháng 11'!L26+'tHÁNG 12'!L26</f>
        <v>0</v>
      </c>
      <c r="M26" s="4">
        <f>'Tháng 10'!M26+'Tháng 11'!M26+'tHÁNG 12'!M26</f>
        <v>0</v>
      </c>
      <c r="N26" s="4">
        <f>'Tháng 10'!N26+'Tháng 11'!N26+'tHÁNG 12'!N26</f>
        <v>0</v>
      </c>
      <c r="O26" s="4">
        <f>'Tháng 10'!O26+'Tháng 11'!O26+'tHÁNG 12'!O26</f>
        <v>0</v>
      </c>
      <c r="P26" s="4">
        <f>'Tháng 10'!P26+'Tháng 11'!P26+'tHÁNG 12'!P26</f>
        <v>195000</v>
      </c>
      <c r="Q26" s="4">
        <f>'Tháng 10'!Q26+'Tháng 11'!Q26+'tHÁNG 12'!Q26</f>
        <v>145000</v>
      </c>
      <c r="R26" s="4">
        <f>'Tháng 10'!R26+'Tháng 11'!R26+'tHÁNG 12'!R26</f>
        <v>0</v>
      </c>
      <c r="S26" s="4">
        <f>'Tháng 10'!S26+'Tháng 11'!S26+'tHÁNG 12'!S26</f>
        <v>0</v>
      </c>
      <c r="T26" s="4">
        <f>'Tháng 10'!T26+'Tháng 11'!T26+'tHÁNG 12'!T26</f>
        <v>0</v>
      </c>
      <c r="U26" s="4">
        <f>'Tháng 10'!U26+'Tháng 11'!U26+'tHÁNG 12'!U26</f>
        <v>0</v>
      </c>
      <c r="V26" s="4">
        <f>'Tháng 10'!V26+'Tháng 11'!V26+'tHÁNG 12'!V26</f>
        <v>0</v>
      </c>
      <c r="W26" s="4">
        <f>'Tháng 10'!W26+'Tháng 11'!W26+'tHÁNG 12'!W26</f>
        <v>0</v>
      </c>
      <c r="X26" s="4">
        <f>'Tháng 10'!X26+'Tháng 11'!X26+'tHÁNG 12'!X26</f>
        <v>0</v>
      </c>
      <c r="Y26" s="4">
        <f>'Tháng 10'!Y26+'Tháng 11'!Y26+'tHÁNG 12'!Y26</f>
        <v>0</v>
      </c>
      <c r="Z26" s="4">
        <f>'Tháng 10'!Z26+'Tháng 11'!Z26+'tHÁNG 12'!Z26</f>
        <v>0</v>
      </c>
      <c r="AA26" s="4">
        <f>'Tháng 10'!AA26+'Tháng 11'!AA26+'tHÁNG 12'!AA26</f>
        <v>75000</v>
      </c>
      <c r="AB26" s="4">
        <f>'Tháng 10'!AB26+'Tháng 11'!AB26+'tHÁNG 12'!AB26</f>
        <v>0</v>
      </c>
      <c r="AC26" s="4">
        <f>'Tháng 10'!AC26+'Tháng 11'!AC26+'tHÁNG 12'!AC26</f>
        <v>0</v>
      </c>
      <c r="AD26" s="4">
        <f>'Tháng 10'!AD26+'Tháng 11'!AD26+'tHÁNG 12'!AD26</f>
        <v>0</v>
      </c>
      <c r="AE26" s="4">
        <f>'Tháng 10'!AE26+'Tháng 11'!AE26+'tHÁNG 12'!AE26</f>
        <v>0</v>
      </c>
      <c r="AF26" s="4">
        <f>'Tháng 10'!AF26+'Tháng 11'!AF26+'tHÁNG 12'!AF26</f>
        <v>0</v>
      </c>
      <c r="AG26" s="4">
        <f>'Tháng 10'!AG26+'Tháng 11'!AG26+'tHÁNG 12'!AG26</f>
        <v>0</v>
      </c>
      <c r="AH26" s="4">
        <f>'Tháng 10'!AH26+'Tháng 11'!AH26+'tHÁNG 12'!AH26</f>
        <v>0</v>
      </c>
      <c r="AI26" s="4">
        <f t="shared" si="1"/>
        <v>415000</v>
      </c>
    </row>
    <row r="27" spans="1:35" x14ac:dyDescent="0.25">
      <c r="A27" s="6">
        <f t="shared" si="0"/>
        <v>0</v>
      </c>
      <c r="B27" s="3">
        <v>20</v>
      </c>
      <c r="C27" s="3" t="s">
        <v>50</v>
      </c>
      <c r="D27" s="4">
        <f>'Tháng 10'!D27+'Tháng 11'!D27+'tHÁNG 12'!D27</f>
        <v>0</v>
      </c>
      <c r="E27" s="4">
        <f>'Tháng 10'!E27+'Tháng 11'!E27+'tHÁNG 12'!E27</f>
        <v>0</v>
      </c>
      <c r="F27" s="4">
        <f>'Tháng 10'!F27+'Tháng 11'!F27+'tHÁNG 12'!F27</f>
        <v>0</v>
      </c>
      <c r="G27" s="4">
        <f>'Tháng 10'!G27+'Tháng 11'!G27+'tHÁNG 12'!G27</f>
        <v>0</v>
      </c>
      <c r="H27" s="4">
        <f>'Tháng 10'!H27+'Tháng 11'!H27+'tHÁNG 12'!H27</f>
        <v>0</v>
      </c>
      <c r="I27" s="4">
        <f>'Tháng 10'!I27+'Tháng 11'!I27+'tHÁNG 12'!I27</f>
        <v>0</v>
      </c>
      <c r="J27" s="4">
        <f>'Tháng 10'!J27+'Tháng 11'!J27+'tHÁNG 12'!J27</f>
        <v>0</v>
      </c>
      <c r="K27" s="4">
        <f>'Tháng 10'!K27+'Tháng 11'!K27+'tHÁNG 12'!K27</f>
        <v>0</v>
      </c>
      <c r="L27" s="4">
        <f>'Tháng 10'!L27+'Tháng 11'!L27+'tHÁNG 12'!L27</f>
        <v>0</v>
      </c>
      <c r="M27" s="4">
        <f>'Tháng 10'!M27+'Tháng 11'!M27+'tHÁNG 12'!M27</f>
        <v>0</v>
      </c>
      <c r="N27" s="4">
        <f>'Tháng 10'!N27+'Tháng 11'!N27+'tHÁNG 12'!N27</f>
        <v>0</v>
      </c>
      <c r="O27" s="4">
        <f>'Tháng 10'!O27+'Tháng 11'!O27+'tHÁNG 12'!O27</f>
        <v>0</v>
      </c>
      <c r="P27" s="4">
        <f>'Tháng 10'!P27+'Tháng 11'!P27+'tHÁNG 12'!P27</f>
        <v>0</v>
      </c>
      <c r="Q27" s="4">
        <f>'Tháng 10'!Q27+'Tháng 11'!Q27+'tHÁNG 12'!Q27</f>
        <v>0</v>
      </c>
      <c r="R27" s="4">
        <f>'Tháng 10'!R27+'Tháng 11'!R27+'tHÁNG 12'!R27</f>
        <v>0</v>
      </c>
      <c r="S27" s="4">
        <f>'Tháng 10'!S27+'Tháng 11'!S27+'tHÁNG 12'!S27</f>
        <v>0</v>
      </c>
      <c r="T27" s="4">
        <f>'Tháng 10'!T27+'Tháng 11'!T27+'tHÁNG 12'!T27</f>
        <v>0</v>
      </c>
      <c r="U27" s="4">
        <f>'Tháng 10'!U27+'Tháng 11'!U27+'tHÁNG 12'!U27</f>
        <v>0</v>
      </c>
      <c r="V27" s="4">
        <f>'Tháng 10'!V27+'Tháng 11'!V27+'tHÁNG 12'!V27</f>
        <v>0</v>
      </c>
      <c r="W27" s="4">
        <f>'Tháng 10'!W27+'Tháng 11'!W27+'tHÁNG 12'!W27</f>
        <v>0</v>
      </c>
      <c r="X27" s="4">
        <f>'Tháng 10'!X27+'Tháng 11'!X27+'tHÁNG 12'!X27</f>
        <v>0</v>
      </c>
      <c r="Y27" s="4">
        <f>'Tháng 10'!Y27+'Tháng 11'!Y27+'tHÁNG 12'!Y27</f>
        <v>0</v>
      </c>
      <c r="Z27" s="4">
        <f>'Tháng 10'!Z27+'Tháng 11'!Z27+'tHÁNG 12'!Z27</f>
        <v>0</v>
      </c>
      <c r="AA27" s="4">
        <f>'Tháng 10'!AA27+'Tháng 11'!AA27+'tHÁNG 12'!AA27</f>
        <v>0</v>
      </c>
      <c r="AB27" s="4">
        <f>'Tháng 10'!AB27+'Tháng 11'!AB27+'tHÁNG 12'!AB27</f>
        <v>0</v>
      </c>
      <c r="AC27" s="4">
        <f>'Tháng 10'!AC27+'Tháng 11'!AC27+'tHÁNG 12'!AC27</f>
        <v>0</v>
      </c>
      <c r="AD27" s="4">
        <f>'Tháng 10'!AD27+'Tháng 11'!AD27+'tHÁNG 12'!AD27</f>
        <v>0</v>
      </c>
      <c r="AE27" s="4">
        <f>'Tháng 10'!AE27+'Tháng 11'!AE27+'tHÁNG 12'!AE27</f>
        <v>0</v>
      </c>
      <c r="AF27" s="4">
        <f>'Tháng 10'!AF27+'Tháng 11'!AF27+'tHÁNG 12'!AF27</f>
        <v>0</v>
      </c>
      <c r="AG27" s="4">
        <f>'Tháng 10'!AG27+'Tháng 11'!AG27+'tHÁNG 12'!AG27</f>
        <v>0</v>
      </c>
      <c r="AH27" s="4">
        <f>'Tháng 10'!AH27+'Tháng 11'!AH27+'tHÁNG 12'!AH27</f>
        <v>0</v>
      </c>
      <c r="AI27" s="4">
        <f t="shared" si="1"/>
        <v>0</v>
      </c>
    </row>
    <row r="28" spans="1:35" x14ac:dyDescent="0.25">
      <c r="A28" s="6">
        <f t="shared" si="0"/>
        <v>0</v>
      </c>
      <c r="B28" s="3">
        <v>21</v>
      </c>
      <c r="C28" s="3" t="s">
        <v>47</v>
      </c>
      <c r="D28" s="4">
        <f>'Tháng 10'!D28+'Tháng 11'!D28+'tHÁNG 12'!D28</f>
        <v>0</v>
      </c>
      <c r="E28" s="4">
        <f>'Tháng 10'!E28+'Tháng 11'!E28+'tHÁNG 12'!E28</f>
        <v>0</v>
      </c>
      <c r="F28" s="4">
        <f>'Tháng 10'!F28+'Tháng 11'!F28+'tHÁNG 12'!F28</f>
        <v>0</v>
      </c>
      <c r="G28" s="4">
        <f>'Tháng 10'!G28+'Tháng 11'!G28+'tHÁNG 12'!G28</f>
        <v>0</v>
      </c>
      <c r="H28" s="4">
        <f>'Tháng 10'!H28+'Tháng 11'!H28+'tHÁNG 12'!H28</f>
        <v>0</v>
      </c>
      <c r="I28" s="4">
        <f>'Tháng 10'!I28+'Tháng 11'!I28+'tHÁNG 12'!I28</f>
        <v>0</v>
      </c>
      <c r="J28" s="4">
        <f>'Tháng 10'!J28+'Tháng 11'!J28+'tHÁNG 12'!J28</f>
        <v>0</v>
      </c>
      <c r="K28" s="4">
        <f>'Tháng 10'!K28+'Tháng 11'!K28+'tHÁNG 12'!K28</f>
        <v>0</v>
      </c>
      <c r="L28" s="4">
        <f>'Tháng 10'!L28+'Tháng 11'!L28+'tHÁNG 12'!L28</f>
        <v>0</v>
      </c>
      <c r="M28" s="4">
        <f>'Tháng 10'!M28+'Tháng 11'!M28+'tHÁNG 12'!M28</f>
        <v>0</v>
      </c>
      <c r="N28" s="4">
        <f>'Tháng 10'!N28+'Tháng 11'!N28+'tHÁNG 12'!N28</f>
        <v>0</v>
      </c>
      <c r="O28" s="4">
        <f>'Tháng 10'!O28+'Tháng 11'!O28+'tHÁNG 12'!O28</f>
        <v>0</v>
      </c>
      <c r="P28" s="4">
        <f>'Tháng 10'!P28+'Tháng 11'!P28+'tHÁNG 12'!P28</f>
        <v>0</v>
      </c>
      <c r="Q28" s="4">
        <f>'Tháng 10'!Q28+'Tháng 11'!Q28+'tHÁNG 12'!Q28</f>
        <v>0</v>
      </c>
      <c r="R28" s="4">
        <f>'Tháng 10'!R28+'Tháng 11'!R28+'tHÁNG 12'!R28</f>
        <v>0</v>
      </c>
      <c r="S28" s="4">
        <f>'Tháng 10'!S28+'Tháng 11'!S28+'tHÁNG 12'!S28</f>
        <v>0</v>
      </c>
      <c r="T28" s="4">
        <f>'Tháng 10'!T28+'Tháng 11'!T28+'tHÁNG 12'!T28</f>
        <v>0</v>
      </c>
      <c r="U28" s="4">
        <f>'Tháng 10'!U28+'Tháng 11'!U28+'tHÁNG 12'!U28</f>
        <v>0</v>
      </c>
      <c r="V28" s="4">
        <f>'Tháng 10'!V28+'Tháng 11'!V28+'tHÁNG 12'!V28</f>
        <v>0</v>
      </c>
      <c r="W28" s="4">
        <f>'Tháng 10'!W28+'Tháng 11'!W28+'tHÁNG 12'!W28</f>
        <v>0</v>
      </c>
      <c r="X28" s="4">
        <f>'Tháng 10'!X28+'Tháng 11'!X28+'tHÁNG 12'!X28</f>
        <v>0</v>
      </c>
      <c r="Y28" s="4">
        <f>'Tháng 10'!Y28+'Tháng 11'!Y28+'tHÁNG 12'!Y28</f>
        <v>0</v>
      </c>
      <c r="Z28" s="4">
        <f>'Tháng 10'!Z28+'Tháng 11'!Z28+'tHÁNG 12'!Z28</f>
        <v>0</v>
      </c>
      <c r="AA28" s="4">
        <f>'Tháng 10'!AA28+'Tháng 11'!AA28+'tHÁNG 12'!AA28</f>
        <v>0</v>
      </c>
      <c r="AB28" s="4">
        <f>'Tháng 10'!AB28+'Tháng 11'!AB28+'tHÁNG 12'!AB28</f>
        <v>0</v>
      </c>
      <c r="AC28" s="4">
        <f>'Tháng 10'!AC28+'Tháng 11'!AC28+'tHÁNG 12'!AC28</f>
        <v>0</v>
      </c>
      <c r="AD28" s="4">
        <f>'Tháng 10'!AD28+'Tháng 11'!AD28+'tHÁNG 12'!AD28</f>
        <v>0</v>
      </c>
      <c r="AE28" s="4">
        <f>'Tháng 10'!AE28+'Tháng 11'!AE28+'tHÁNG 12'!AE28</f>
        <v>0</v>
      </c>
      <c r="AF28" s="4">
        <f>'Tháng 10'!AF28+'Tháng 11'!AF28+'tHÁNG 12'!AF28</f>
        <v>0</v>
      </c>
      <c r="AG28" s="4">
        <f>'Tháng 10'!AG28+'Tháng 11'!AG28+'tHÁNG 12'!AG28</f>
        <v>0</v>
      </c>
      <c r="AH28" s="4">
        <f>'Tháng 10'!AH28+'Tháng 11'!AH28+'tHÁNG 12'!AH28</f>
        <v>0</v>
      </c>
      <c r="AI28" s="4">
        <f t="shared" si="1"/>
        <v>0</v>
      </c>
    </row>
    <row r="29" spans="1:35" x14ac:dyDescent="0.25">
      <c r="A29" s="6">
        <f t="shared" si="0"/>
        <v>180000</v>
      </c>
      <c r="B29" s="3">
        <v>22</v>
      </c>
      <c r="C29" s="3" t="s">
        <v>123</v>
      </c>
      <c r="D29" s="4">
        <f>'Tháng 10'!D29+'Tháng 11'!D29+'tHÁNG 12'!D29</f>
        <v>0</v>
      </c>
      <c r="E29" s="4">
        <f>'Tháng 10'!E29+'Tháng 11'!E29+'tHÁNG 12'!E29</f>
        <v>0</v>
      </c>
      <c r="F29" s="4">
        <f>'Tháng 10'!F29+'Tháng 11'!F29+'tHÁNG 12'!F29</f>
        <v>0</v>
      </c>
      <c r="G29" s="4">
        <f>'Tháng 10'!G29+'Tháng 11'!G29+'tHÁNG 12'!G29</f>
        <v>0</v>
      </c>
      <c r="H29" s="4">
        <f>'Tháng 10'!H29+'Tháng 11'!H29+'tHÁNG 12'!H29</f>
        <v>0</v>
      </c>
      <c r="I29" s="4">
        <f>'Tháng 10'!I29+'Tháng 11'!I29+'tHÁNG 12'!I29</f>
        <v>0</v>
      </c>
      <c r="J29" s="4">
        <f>'Tháng 10'!J29+'Tháng 11'!J29+'tHÁNG 12'!J29</f>
        <v>0</v>
      </c>
      <c r="K29" s="4">
        <f>'Tháng 10'!K29+'Tháng 11'!K29+'tHÁNG 12'!K29</f>
        <v>0</v>
      </c>
      <c r="L29" s="4">
        <f>'Tháng 10'!L29+'Tháng 11'!L29+'tHÁNG 12'!L29</f>
        <v>0</v>
      </c>
      <c r="M29" s="4">
        <f>'Tháng 10'!M29+'Tháng 11'!M29+'tHÁNG 12'!M29</f>
        <v>70000</v>
      </c>
      <c r="N29" s="4">
        <f>'Tháng 10'!N29+'Tháng 11'!N29+'tHÁNG 12'!N29</f>
        <v>60000</v>
      </c>
      <c r="O29" s="4">
        <f>'Tháng 10'!O29+'Tháng 11'!O29+'tHÁNG 12'!O29</f>
        <v>0</v>
      </c>
      <c r="P29" s="4">
        <f>'Tháng 10'!P29+'Tháng 11'!P29+'tHÁNG 12'!P29</f>
        <v>0</v>
      </c>
      <c r="Q29" s="4">
        <f>'Tháng 10'!Q29+'Tháng 11'!Q29+'tHÁNG 12'!Q29</f>
        <v>0</v>
      </c>
      <c r="R29" s="4">
        <f>'Tháng 10'!R29+'Tháng 11'!R29+'tHÁNG 12'!R29</f>
        <v>0</v>
      </c>
      <c r="S29" s="4">
        <f>'Tháng 10'!S29+'Tháng 11'!S29+'tHÁNG 12'!S29</f>
        <v>0</v>
      </c>
      <c r="T29" s="4">
        <f>'Tháng 10'!T29+'Tháng 11'!T29+'tHÁNG 12'!T29</f>
        <v>0</v>
      </c>
      <c r="U29" s="4">
        <f>'Tháng 10'!U29+'Tháng 11'!U29+'tHÁNG 12'!U29</f>
        <v>50000</v>
      </c>
      <c r="V29" s="4">
        <f>'Tháng 10'!V29+'Tháng 11'!V29+'tHÁNG 12'!V29</f>
        <v>0</v>
      </c>
      <c r="W29" s="4">
        <f>'Tháng 10'!W29+'Tháng 11'!W29+'tHÁNG 12'!W29</f>
        <v>0</v>
      </c>
      <c r="X29" s="4">
        <f>'Tháng 10'!X29+'Tháng 11'!X29+'tHÁNG 12'!X29</f>
        <v>0</v>
      </c>
      <c r="Y29" s="4">
        <f>'Tháng 10'!Y29+'Tháng 11'!Y29+'tHÁNG 12'!Y29</f>
        <v>0</v>
      </c>
      <c r="Z29" s="4">
        <f>'Tháng 10'!Z29+'Tháng 11'!Z29+'tHÁNG 12'!Z29</f>
        <v>0</v>
      </c>
      <c r="AA29" s="4">
        <f>'Tháng 10'!AA29+'Tháng 11'!AA29+'tHÁNG 12'!AA29</f>
        <v>0</v>
      </c>
      <c r="AB29" s="4">
        <f>'Tháng 10'!AB29+'Tháng 11'!AB29+'tHÁNG 12'!AB29</f>
        <v>0</v>
      </c>
      <c r="AC29" s="4">
        <f>'Tháng 10'!AC29+'Tháng 11'!AC29+'tHÁNG 12'!AC29</f>
        <v>0</v>
      </c>
      <c r="AD29" s="4">
        <f>'Tháng 10'!AD29+'Tháng 11'!AD29+'tHÁNG 12'!AD29</f>
        <v>0</v>
      </c>
      <c r="AE29" s="4">
        <f>'Tháng 10'!AE29+'Tháng 11'!AE29+'tHÁNG 12'!AE29</f>
        <v>0</v>
      </c>
      <c r="AF29" s="4">
        <f>'Tháng 10'!AF29+'Tháng 11'!AF29+'tHÁNG 12'!AF29</f>
        <v>0</v>
      </c>
      <c r="AG29" s="4">
        <f>'Tháng 10'!AG29+'Tháng 11'!AG29+'tHÁNG 12'!AG29</f>
        <v>0</v>
      </c>
      <c r="AH29" s="4">
        <f>'Tháng 10'!AH29+'Tháng 11'!AH29+'tHÁNG 12'!AH29</f>
        <v>0</v>
      </c>
      <c r="AI29" s="4">
        <f t="shared" si="1"/>
        <v>180000</v>
      </c>
    </row>
    <row r="30" spans="1:35" x14ac:dyDescent="0.25">
      <c r="A30" s="6">
        <f t="shared" si="0"/>
        <v>638000</v>
      </c>
      <c r="B30" s="3">
        <v>23</v>
      </c>
      <c r="C30" s="3" t="s">
        <v>70</v>
      </c>
      <c r="D30" s="4">
        <f>'Tháng 10'!D30+'Tháng 11'!D30+'tHÁNG 12'!D30</f>
        <v>0</v>
      </c>
      <c r="E30" s="4">
        <f>'Tháng 10'!E30+'Tháng 11'!E30+'tHÁNG 12'!E30</f>
        <v>58000</v>
      </c>
      <c r="F30" s="4">
        <f>'Tháng 10'!F30+'Tháng 11'!F30+'tHÁNG 12'!F30</f>
        <v>0</v>
      </c>
      <c r="G30" s="4">
        <f>'Tháng 10'!G30+'Tháng 11'!G30+'tHÁNG 12'!G30</f>
        <v>15000</v>
      </c>
      <c r="H30" s="4">
        <f>'Tháng 10'!H30+'Tháng 11'!H30+'tHÁNG 12'!H30</f>
        <v>0</v>
      </c>
      <c r="I30" s="4">
        <f>'Tháng 10'!I30+'Tháng 11'!I30+'tHÁNG 12'!I30</f>
        <v>37000</v>
      </c>
      <c r="J30" s="4">
        <f>'Tháng 10'!J30+'Tháng 11'!J30+'tHÁNG 12'!J30</f>
        <v>40000</v>
      </c>
      <c r="K30" s="4">
        <f>'Tháng 10'!K30+'Tháng 11'!K30+'tHÁNG 12'!K30</f>
        <v>16000</v>
      </c>
      <c r="L30" s="4">
        <f>'Tháng 10'!L30+'Tháng 11'!L30+'tHÁNG 12'!L30</f>
        <v>0</v>
      </c>
      <c r="M30" s="4">
        <f>'Tháng 10'!M30+'Tháng 11'!M30+'tHÁNG 12'!M30</f>
        <v>20000</v>
      </c>
      <c r="N30" s="4">
        <f>'Tháng 10'!N30+'Tháng 11'!N30+'tHÁNG 12'!N30</f>
        <v>52000</v>
      </c>
      <c r="O30" s="4">
        <f>'Tháng 10'!O30+'Tháng 11'!O30+'tHÁNG 12'!O30</f>
        <v>0</v>
      </c>
      <c r="P30" s="4">
        <f>'Tháng 10'!P30+'Tháng 11'!P30+'tHÁNG 12'!P30</f>
        <v>51000</v>
      </c>
      <c r="Q30" s="4">
        <f>'Tháng 10'!Q30+'Tháng 11'!Q30+'tHÁNG 12'!Q30</f>
        <v>28000</v>
      </c>
      <c r="R30" s="4">
        <f>'Tháng 10'!R30+'Tháng 11'!R30+'tHÁNG 12'!R30</f>
        <v>0</v>
      </c>
      <c r="S30" s="4">
        <f>'Tháng 10'!S30+'Tháng 11'!S30+'tHÁNG 12'!S30</f>
        <v>10000</v>
      </c>
      <c r="T30" s="4">
        <f>'Tháng 10'!T30+'Tháng 11'!T30+'tHÁNG 12'!T30</f>
        <v>0</v>
      </c>
      <c r="U30" s="4">
        <f>'Tháng 10'!U30+'Tháng 11'!U30+'tHÁNG 12'!U30</f>
        <v>34000</v>
      </c>
      <c r="V30" s="4">
        <f>'Tháng 10'!V30+'Tháng 11'!V30+'tHÁNG 12'!V30</f>
        <v>0</v>
      </c>
      <c r="W30" s="4">
        <f>'Tháng 10'!W30+'Tháng 11'!W30+'tHÁNG 12'!W30</f>
        <v>90000</v>
      </c>
      <c r="X30" s="4">
        <f>'Tháng 10'!X30+'Tháng 11'!X30+'tHÁNG 12'!X30</f>
        <v>0</v>
      </c>
      <c r="Y30" s="4">
        <f>'Tháng 10'!Y30+'Tháng 11'!Y30+'tHÁNG 12'!Y30</f>
        <v>0</v>
      </c>
      <c r="Z30" s="4">
        <f>'Tháng 10'!Z30+'Tháng 11'!Z30+'tHÁNG 12'!Z30</f>
        <v>23000</v>
      </c>
      <c r="AA30" s="4">
        <f>'Tháng 10'!AA30+'Tháng 11'!AA30+'tHÁNG 12'!AA30</f>
        <v>0</v>
      </c>
      <c r="AB30" s="4">
        <f>'Tháng 10'!AB30+'Tháng 11'!AB30+'tHÁNG 12'!AB30</f>
        <v>30000</v>
      </c>
      <c r="AC30" s="4">
        <f>'Tháng 10'!AC30+'Tháng 11'!AC30+'tHÁNG 12'!AC30</f>
        <v>90000</v>
      </c>
      <c r="AD30" s="4">
        <f>'Tháng 10'!AD30+'Tháng 11'!AD30+'tHÁNG 12'!AD30</f>
        <v>34000</v>
      </c>
      <c r="AE30" s="4">
        <f>'Tháng 10'!AE30+'Tháng 11'!AE30+'tHÁNG 12'!AE30</f>
        <v>0</v>
      </c>
      <c r="AF30" s="4">
        <f>'Tháng 10'!AF30+'Tháng 11'!AF30+'tHÁNG 12'!AF30</f>
        <v>10000</v>
      </c>
      <c r="AG30" s="4">
        <f>'Tháng 10'!AG30+'Tháng 11'!AG30+'tHÁNG 12'!AG30</f>
        <v>0</v>
      </c>
      <c r="AH30" s="4">
        <f>'Tháng 10'!AH30+'Tháng 11'!AH30+'tHÁNG 12'!AH30</f>
        <v>0</v>
      </c>
      <c r="AI30" s="4">
        <f t="shared" si="1"/>
        <v>638000</v>
      </c>
    </row>
    <row r="31" spans="1:35" x14ac:dyDescent="0.25">
      <c r="A31" s="6">
        <f t="shared" si="0"/>
        <v>487000</v>
      </c>
      <c r="B31" s="3">
        <v>24</v>
      </c>
      <c r="C31" s="3" t="s">
        <v>71</v>
      </c>
      <c r="D31" s="4">
        <f>'Tháng 10'!D31+'Tháng 11'!D31+'tHÁNG 12'!D31</f>
        <v>0</v>
      </c>
      <c r="E31" s="4">
        <f>'Tháng 10'!E31+'Tháng 11'!E31+'tHÁNG 12'!E31</f>
        <v>44000</v>
      </c>
      <c r="F31" s="4">
        <f>'Tháng 10'!F31+'Tháng 11'!F31+'tHÁNG 12'!F31</f>
        <v>0</v>
      </c>
      <c r="G31" s="4">
        <f>'Tháng 10'!G31+'Tháng 11'!G31+'tHÁNG 12'!G31</f>
        <v>0</v>
      </c>
      <c r="H31" s="4">
        <f>'Tháng 10'!H31+'Tháng 11'!H31+'tHÁNG 12'!H31</f>
        <v>0</v>
      </c>
      <c r="I31" s="4">
        <f>'Tháng 10'!I31+'Tháng 11'!I31+'tHÁNG 12'!I31</f>
        <v>20000</v>
      </c>
      <c r="J31" s="4">
        <f>'Tháng 10'!J31+'Tháng 11'!J31+'tHÁNG 12'!J31</f>
        <v>15000</v>
      </c>
      <c r="K31" s="4">
        <f>'Tháng 10'!K31+'Tháng 11'!K31+'tHÁNG 12'!K31</f>
        <v>10000</v>
      </c>
      <c r="L31" s="4">
        <f>'Tháng 10'!L31+'Tháng 11'!L31+'tHÁNG 12'!L31</f>
        <v>35000</v>
      </c>
      <c r="M31" s="4">
        <f>'Tháng 10'!M31+'Tháng 11'!M31+'tHÁNG 12'!M31</f>
        <v>35000</v>
      </c>
      <c r="N31" s="4">
        <f>'Tháng 10'!N31+'Tháng 11'!N31+'tHÁNG 12'!N31</f>
        <v>32000</v>
      </c>
      <c r="O31" s="4">
        <f>'Tháng 10'!O31+'Tháng 11'!O31+'tHÁNG 12'!O31</f>
        <v>40000</v>
      </c>
      <c r="P31" s="4">
        <f>'Tháng 10'!P31+'Tháng 11'!P31+'tHÁNG 12'!P31</f>
        <v>19000</v>
      </c>
      <c r="Q31" s="4">
        <f>'Tháng 10'!Q31+'Tháng 11'!Q31+'tHÁNG 12'!Q31</f>
        <v>0</v>
      </c>
      <c r="R31" s="4">
        <f>'Tháng 10'!R31+'Tháng 11'!R31+'tHÁNG 12'!R31</f>
        <v>0</v>
      </c>
      <c r="S31" s="4">
        <f>'Tháng 10'!S31+'Tháng 11'!S31+'tHÁNG 12'!S31</f>
        <v>0</v>
      </c>
      <c r="T31" s="4">
        <f>'Tháng 10'!T31+'Tháng 11'!T31+'tHÁNG 12'!T31</f>
        <v>0</v>
      </c>
      <c r="U31" s="4">
        <f>'Tháng 10'!U31+'Tháng 11'!U31+'tHÁNG 12'!U31</f>
        <v>33000</v>
      </c>
      <c r="V31" s="4">
        <f>'Tháng 10'!V31+'Tháng 11'!V31+'tHÁNG 12'!V31</f>
        <v>0</v>
      </c>
      <c r="W31" s="4">
        <f>'Tháng 10'!W31+'Tháng 11'!W31+'tHÁNG 12'!W31</f>
        <v>74000</v>
      </c>
      <c r="X31" s="4">
        <f>'Tháng 10'!X31+'Tháng 11'!X31+'tHÁNG 12'!X31</f>
        <v>15000</v>
      </c>
      <c r="Y31" s="4">
        <f>'Tháng 10'!Y31+'Tháng 11'!Y31+'tHÁNG 12'!Y31</f>
        <v>0</v>
      </c>
      <c r="Z31" s="4">
        <f>'Tháng 10'!Z31+'Tháng 11'!Z31+'tHÁNG 12'!Z31</f>
        <v>20000</v>
      </c>
      <c r="AA31" s="4">
        <f>'Tháng 10'!AA31+'Tháng 11'!AA31+'tHÁNG 12'!AA31</f>
        <v>10000</v>
      </c>
      <c r="AB31" s="4">
        <f>'Tháng 10'!AB31+'Tháng 11'!AB31+'tHÁNG 12'!AB31</f>
        <v>20000</v>
      </c>
      <c r="AC31" s="4">
        <f>'Tháng 10'!AC31+'Tháng 11'!AC31+'tHÁNG 12'!AC31</f>
        <v>30000</v>
      </c>
      <c r="AD31" s="4">
        <f>'Tháng 10'!AD31+'Tháng 11'!AD31+'tHÁNG 12'!AD31</f>
        <v>10000</v>
      </c>
      <c r="AE31" s="4">
        <f>'Tháng 10'!AE31+'Tháng 11'!AE31+'tHÁNG 12'!AE31</f>
        <v>15000</v>
      </c>
      <c r="AF31" s="4">
        <f>'Tháng 10'!AF31+'Tháng 11'!AF31+'tHÁNG 12'!AF31</f>
        <v>10000</v>
      </c>
      <c r="AG31" s="4">
        <f>'Tháng 10'!AG31+'Tháng 11'!AG31+'tHÁNG 12'!AG31</f>
        <v>0</v>
      </c>
      <c r="AH31" s="4">
        <f>'Tháng 10'!AH31+'Tháng 11'!AH31+'tHÁNG 12'!AH31</f>
        <v>0</v>
      </c>
      <c r="AI31" s="4">
        <f t="shared" si="1"/>
        <v>487000</v>
      </c>
    </row>
    <row r="32" spans="1:35" x14ac:dyDescent="0.25">
      <c r="A32" s="6">
        <f t="shared" si="0"/>
        <v>33000</v>
      </c>
      <c r="B32" s="3">
        <v>25</v>
      </c>
      <c r="C32" s="3" t="s">
        <v>72</v>
      </c>
      <c r="D32" s="4">
        <f>'Tháng 10'!D32+'Tháng 11'!D32+'tHÁNG 12'!D32</f>
        <v>0</v>
      </c>
      <c r="E32" s="4">
        <f>'Tháng 10'!E32+'Tháng 11'!E32+'tHÁNG 12'!E32</f>
        <v>0</v>
      </c>
      <c r="F32" s="4">
        <f>'Tháng 10'!F32+'Tháng 11'!F32+'tHÁNG 12'!F32</f>
        <v>0</v>
      </c>
      <c r="G32" s="4">
        <f>'Tháng 10'!G32+'Tháng 11'!G32+'tHÁNG 12'!G32</f>
        <v>0</v>
      </c>
      <c r="H32" s="4">
        <f>'Tháng 10'!H32+'Tháng 11'!H32+'tHÁNG 12'!H32</f>
        <v>0</v>
      </c>
      <c r="I32" s="4">
        <f>'Tháng 10'!I32+'Tháng 11'!I32+'tHÁNG 12'!I32</f>
        <v>0</v>
      </c>
      <c r="J32" s="4">
        <f>'Tháng 10'!J32+'Tháng 11'!J32+'tHÁNG 12'!J32</f>
        <v>0</v>
      </c>
      <c r="K32" s="4">
        <f>'Tháng 10'!K32+'Tháng 11'!K32+'tHÁNG 12'!K32</f>
        <v>0</v>
      </c>
      <c r="L32" s="4">
        <f>'Tháng 10'!L32+'Tháng 11'!L32+'tHÁNG 12'!L32</f>
        <v>0</v>
      </c>
      <c r="M32" s="4">
        <f>'Tháng 10'!M32+'Tháng 11'!M32+'tHÁNG 12'!M32</f>
        <v>0</v>
      </c>
      <c r="N32" s="4">
        <f>'Tháng 10'!N32+'Tháng 11'!N32+'tHÁNG 12'!N32</f>
        <v>0</v>
      </c>
      <c r="O32" s="4">
        <f>'Tháng 10'!O32+'Tháng 11'!O32+'tHÁNG 12'!O32</f>
        <v>0</v>
      </c>
      <c r="P32" s="4">
        <f>'Tháng 10'!P32+'Tháng 11'!P32+'tHÁNG 12'!P32</f>
        <v>0</v>
      </c>
      <c r="Q32" s="4">
        <f>'Tháng 10'!Q32+'Tháng 11'!Q32+'tHÁNG 12'!Q32</f>
        <v>0</v>
      </c>
      <c r="R32" s="4">
        <f>'Tháng 10'!R32+'Tháng 11'!R32+'tHÁNG 12'!R32</f>
        <v>0</v>
      </c>
      <c r="S32" s="4">
        <f>'Tháng 10'!S32+'Tháng 11'!S32+'tHÁNG 12'!S32</f>
        <v>0</v>
      </c>
      <c r="T32" s="4">
        <f>'Tháng 10'!T32+'Tháng 11'!T32+'tHÁNG 12'!T32</f>
        <v>0</v>
      </c>
      <c r="U32" s="4">
        <f>'Tháng 10'!U32+'Tháng 11'!U32+'tHÁNG 12'!U32</f>
        <v>0</v>
      </c>
      <c r="V32" s="4">
        <f>'Tháng 10'!V32+'Tháng 11'!V32+'tHÁNG 12'!V32</f>
        <v>23000</v>
      </c>
      <c r="W32" s="4">
        <f>'Tháng 10'!W32+'Tháng 11'!W32+'tHÁNG 12'!W32</f>
        <v>0</v>
      </c>
      <c r="X32" s="4">
        <f>'Tháng 10'!X32+'Tháng 11'!X32+'tHÁNG 12'!X32</f>
        <v>0</v>
      </c>
      <c r="Y32" s="4">
        <f>'Tháng 10'!Y32+'Tháng 11'!Y32+'tHÁNG 12'!Y32</f>
        <v>0</v>
      </c>
      <c r="Z32" s="4">
        <f>'Tháng 10'!Z32+'Tháng 11'!Z32+'tHÁNG 12'!Z32</f>
        <v>0</v>
      </c>
      <c r="AA32" s="4">
        <f>'Tháng 10'!AA32+'Tháng 11'!AA32+'tHÁNG 12'!AA32</f>
        <v>0</v>
      </c>
      <c r="AB32" s="4">
        <f>'Tháng 10'!AB32+'Tháng 11'!AB32+'tHÁNG 12'!AB32</f>
        <v>0</v>
      </c>
      <c r="AC32" s="4">
        <f>'Tháng 10'!AC32+'Tháng 11'!AC32+'tHÁNG 12'!AC32</f>
        <v>0</v>
      </c>
      <c r="AD32" s="4">
        <f>'Tháng 10'!AD32+'Tháng 11'!AD32+'tHÁNG 12'!AD32</f>
        <v>10000</v>
      </c>
      <c r="AE32" s="4">
        <f>'Tháng 10'!AE32+'Tháng 11'!AE32+'tHÁNG 12'!AE32</f>
        <v>0</v>
      </c>
      <c r="AF32" s="4">
        <f>'Tháng 10'!AF32+'Tháng 11'!AF32+'tHÁNG 12'!AF32</f>
        <v>0</v>
      </c>
      <c r="AG32" s="4">
        <f>'Tháng 10'!AG32+'Tháng 11'!AG32+'tHÁNG 12'!AG32</f>
        <v>0</v>
      </c>
      <c r="AH32" s="4">
        <f>'Tháng 10'!AH32+'Tháng 11'!AH32+'tHÁNG 12'!AH32</f>
        <v>0</v>
      </c>
      <c r="AI32" s="4">
        <f t="shared" si="1"/>
        <v>33000</v>
      </c>
    </row>
    <row r="33" spans="1:35" x14ac:dyDescent="0.25">
      <c r="A33" s="6">
        <f t="shared" si="0"/>
        <v>111000</v>
      </c>
      <c r="B33" s="3">
        <v>26</v>
      </c>
      <c r="C33" s="3" t="s">
        <v>73</v>
      </c>
      <c r="D33" s="4">
        <f>'Tháng 10'!D33+'Tháng 11'!D33+'tHÁNG 12'!D33</f>
        <v>0</v>
      </c>
      <c r="E33" s="4">
        <f>'Tháng 10'!E33+'Tháng 11'!E33+'tHÁNG 12'!E33</f>
        <v>0</v>
      </c>
      <c r="F33" s="4">
        <f>'Tháng 10'!F33+'Tháng 11'!F33+'tHÁNG 12'!F33</f>
        <v>0</v>
      </c>
      <c r="G33" s="4">
        <f>'Tháng 10'!G33+'Tháng 11'!G33+'tHÁNG 12'!G33</f>
        <v>0</v>
      </c>
      <c r="H33" s="4">
        <f>'Tháng 10'!H33+'Tháng 11'!H33+'tHÁNG 12'!H33</f>
        <v>0</v>
      </c>
      <c r="I33" s="4">
        <f>'Tháng 10'!I33+'Tháng 11'!I33+'tHÁNG 12'!I33</f>
        <v>0</v>
      </c>
      <c r="J33" s="4">
        <f>'Tháng 10'!J33+'Tháng 11'!J33+'tHÁNG 12'!J33</f>
        <v>0</v>
      </c>
      <c r="K33" s="4">
        <f>'Tháng 10'!K33+'Tháng 11'!K33+'tHÁNG 12'!K33</f>
        <v>0</v>
      </c>
      <c r="L33" s="4">
        <f>'Tháng 10'!L33+'Tháng 11'!L33+'tHÁNG 12'!L33</f>
        <v>0</v>
      </c>
      <c r="M33" s="4">
        <f>'Tháng 10'!M33+'Tháng 11'!M33+'tHÁNG 12'!M33</f>
        <v>0</v>
      </c>
      <c r="N33" s="4">
        <f>'Tháng 10'!N33+'Tháng 11'!N33+'tHÁNG 12'!N33</f>
        <v>47000</v>
      </c>
      <c r="O33" s="4">
        <f>'Tháng 10'!O33+'Tháng 11'!O33+'tHÁNG 12'!O33</f>
        <v>0</v>
      </c>
      <c r="P33" s="4">
        <f>'Tháng 10'!P33+'Tháng 11'!P33+'tHÁNG 12'!P33</f>
        <v>0</v>
      </c>
      <c r="Q33" s="4">
        <f>'Tháng 10'!Q33+'Tháng 11'!Q33+'tHÁNG 12'!Q33</f>
        <v>0</v>
      </c>
      <c r="R33" s="4">
        <f>'Tháng 10'!R33+'Tháng 11'!R33+'tHÁNG 12'!R33</f>
        <v>0</v>
      </c>
      <c r="S33" s="4">
        <f>'Tháng 10'!S33+'Tháng 11'!S33+'tHÁNG 12'!S33</f>
        <v>0</v>
      </c>
      <c r="T33" s="4">
        <f>'Tháng 10'!T33+'Tháng 11'!T33+'tHÁNG 12'!T33</f>
        <v>0</v>
      </c>
      <c r="U33" s="4">
        <f>'Tháng 10'!U33+'Tháng 11'!U33+'tHÁNG 12'!U33</f>
        <v>0</v>
      </c>
      <c r="V33" s="4">
        <f>'Tháng 10'!V33+'Tháng 11'!V33+'tHÁNG 12'!V33</f>
        <v>0</v>
      </c>
      <c r="W33" s="4">
        <f>'Tháng 10'!W33+'Tháng 11'!W33+'tHÁNG 12'!W33</f>
        <v>38000</v>
      </c>
      <c r="X33" s="4">
        <f>'Tháng 10'!X33+'Tháng 11'!X33+'tHÁNG 12'!X33</f>
        <v>0</v>
      </c>
      <c r="Y33" s="4">
        <f>'Tháng 10'!Y33+'Tháng 11'!Y33+'tHÁNG 12'!Y33</f>
        <v>0</v>
      </c>
      <c r="Z33" s="4">
        <f>'Tháng 10'!Z33+'Tháng 11'!Z33+'tHÁNG 12'!Z33</f>
        <v>0</v>
      </c>
      <c r="AA33" s="4">
        <f>'Tháng 10'!AA33+'Tháng 11'!AA33+'tHÁNG 12'!AA33</f>
        <v>0</v>
      </c>
      <c r="AB33" s="4">
        <f>'Tháng 10'!AB33+'Tháng 11'!AB33+'tHÁNG 12'!AB33</f>
        <v>26000</v>
      </c>
      <c r="AC33" s="4">
        <f>'Tháng 10'!AC33+'Tháng 11'!AC33+'tHÁNG 12'!AC33</f>
        <v>0</v>
      </c>
      <c r="AD33" s="4">
        <f>'Tháng 10'!AD33+'Tháng 11'!AD33+'tHÁNG 12'!AD33</f>
        <v>0</v>
      </c>
      <c r="AE33" s="4">
        <f>'Tháng 10'!AE33+'Tháng 11'!AE33+'tHÁNG 12'!AE33</f>
        <v>0</v>
      </c>
      <c r="AF33" s="4">
        <f>'Tháng 10'!AF33+'Tháng 11'!AF33+'tHÁNG 12'!AF33</f>
        <v>0</v>
      </c>
      <c r="AG33" s="4">
        <f>'Tháng 10'!AG33+'Tháng 11'!AG33+'tHÁNG 12'!AG33</f>
        <v>0</v>
      </c>
      <c r="AH33" s="4">
        <f>'Tháng 10'!AH33+'Tháng 11'!AH33+'tHÁNG 12'!AH33</f>
        <v>0</v>
      </c>
      <c r="AI33" s="4">
        <f t="shared" si="1"/>
        <v>111000</v>
      </c>
    </row>
    <row r="34" spans="1:35" x14ac:dyDescent="0.25">
      <c r="A34" s="6">
        <f t="shared" si="0"/>
        <v>35000</v>
      </c>
      <c r="B34" s="3">
        <v>27</v>
      </c>
      <c r="C34" s="9" t="s">
        <v>74</v>
      </c>
      <c r="D34" s="4">
        <f>'Tháng 10'!D34+'Tháng 11'!D34+'tHÁNG 12'!D34</f>
        <v>0</v>
      </c>
      <c r="E34" s="4">
        <f>'Tháng 10'!E34+'Tháng 11'!E34+'tHÁNG 12'!E34</f>
        <v>0</v>
      </c>
      <c r="F34" s="4">
        <f>'Tháng 10'!F34+'Tháng 11'!F34+'tHÁNG 12'!F34</f>
        <v>0</v>
      </c>
      <c r="G34" s="4">
        <f>'Tháng 10'!G34+'Tháng 11'!G34+'tHÁNG 12'!G34</f>
        <v>0</v>
      </c>
      <c r="H34" s="4">
        <f>'Tháng 10'!H34+'Tháng 11'!H34+'tHÁNG 12'!H34</f>
        <v>0</v>
      </c>
      <c r="I34" s="4">
        <f>'Tháng 10'!I34+'Tháng 11'!I34+'tHÁNG 12'!I34</f>
        <v>0</v>
      </c>
      <c r="J34" s="4">
        <f>'Tháng 10'!J34+'Tháng 11'!J34+'tHÁNG 12'!J34</f>
        <v>0</v>
      </c>
      <c r="K34" s="4">
        <f>'Tháng 10'!K34+'Tháng 11'!K34+'tHÁNG 12'!K34</f>
        <v>0</v>
      </c>
      <c r="L34" s="4">
        <f>'Tháng 10'!L34+'Tháng 11'!L34+'tHÁNG 12'!L34</f>
        <v>0</v>
      </c>
      <c r="M34" s="4">
        <f>'Tháng 10'!M34+'Tháng 11'!M34+'tHÁNG 12'!M34</f>
        <v>10000</v>
      </c>
      <c r="N34" s="4">
        <f>'Tháng 10'!N34+'Tháng 11'!N34+'tHÁNG 12'!N34</f>
        <v>0</v>
      </c>
      <c r="O34" s="4">
        <f>'Tháng 10'!O34+'Tháng 11'!O34+'tHÁNG 12'!O34</f>
        <v>0</v>
      </c>
      <c r="P34" s="4">
        <f>'Tháng 10'!P34+'Tháng 11'!P34+'tHÁNG 12'!P34</f>
        <v>0</v>
      </c>
      <c r="Q34" s="4">
        <f>'Tháng 10'!Q34+'Tháng 11'!Q34+'tHÁNG 12'!Q34</f>
        <v>0</v>
      </c>
      <c r="R34" s="4">
        <f>'Tháng 10'!R34+'Tháng 11'!R34+'tHÁNG 12'!R34</f>
        <v>0</v>
      </c>
      <c r="S34" s="4">
        <f>'Tháng 10'!S34+'Tháng 11'!S34+'tHÁNG 12'!S34</f>
        <v>0</v>
      </c>
      <c r="T34" s="4">
        <f>'Tháng 10'!T34+'Tháng 11'!T34+'tHÁNG 12'!T34</f>
        <v>0</v>
      </c>
      <c r="U34" s="4">
        <f>'Tháng 10'!U34+'Tháng 11'!U34+'tHÁNG 12'!U34</f>
        <v>0</v>
      </c>
      <c r="V34" s="4">
        <f>'Tháng 10'!V34+'Tháng 11'!V34+'tHÁNG 12'!V34</f>
        <v>0</v>
      </c>
      <c r="W34" s="4">
        <f>'Tháng 10'!W34+'Tháng 11'!W34+'tHÁNG 12'!W34</f>
        <v>25000</v>
      </c>
      <c r="X34" s="4">
        <f>'Tháng 10'!X34+'Tháng 11'!X34+'tHÁNG 12'!X34</f>
        <v>0</v>
      </c>
      <c r="Y34" s="4">
        <f>'Tháng 10'!Y34+'Tháng 11'!Y34+'tHÁNG 12'!Y34</f>
        <v>0</v>
      </c>
      <c r="Z34" s="4">
        <f>'Tháng 10'!Z34+'Tháng 11'!Z34+'tHÁNG 12'!Z34</f>
        <v>0</v>
      </c>
      <c r="AA34" s="4">
        <f>'Tháng 10'!AA34+'Tháng 11'!AA34+'tHÁNG 12'!AA34</f>
        <v>0</v>
      </c>
      <c r="AB34" s="4">
        <f>'Tháng 10'!AB34+'Tháng 11'!AB34+'tHÁNG 12'!AB34</f>
        <v>0</v>
      </c>
      <c r="AC34" s="4">
        <f>'Tháng 10'!AC34+'Tháng 11'!AC34+'tHÁNG 12'!AC34</f>
        <v>0</v>
      </c>
      <c r="AD34" s="4">
        <f>'Tháng 10'!AD34+'Tháng 11'!AD34+'tHÁNG 12'!AD34</f>
        <v>0</v>
      </c>
      <c r="AE34" s="4">
        <f>'Tháng 10'!AE34+'Tháng 11'!AE34+'tHÁNG 12'!AE34</f>
        <v>0</v>
      </c>
      <c r="AF34" s="4">
        <f>'Tháng 10'!AF34+'Tháng 11'!AF34+'tHÁNG 12'!AF34</f>
        <v>0</v>
      </c>
      <c r="AG34" s="4">
        <f>'Tháng 10'!AG34+'Tháng 11'!AG34+'tHÁNG 12'!AG34</f>
        <v>0</v>
      </c>
      <c r="AH34" s="4">
        <f>'Tháng 10'!AH34+'Tháng 11'!AH34+'tHÁNG 12'!AH34</f>
        <v>0</v>
      </c>
      <c r="AI34" s="4">
        <f t="shared" si="1"/>
        <v>35000</v>
      </c>
    </row>
    <row r="35" spans="1:35" x14ac:dyDescent="0.25">
      <c r="A35" s="6">
        <f t="shared" si="0"/>
        <v>55000</v>
      </c>
      <c r="B35" s="3">
        <v>28</v>
      </c>
      <c r="C35" s="9" t="s">
        <v>75</v>
      </c>
      <c r="D35" s="4">
        <f>'Tháng 10'!D35+'Tháng 11'!D35+'tHÁNG 12'!D35</f>
        <v>0</v>
      </c>
      <c r="E35" s="4">
        <f>'Tháng 10'!E35+'Tháng 11'!E35+'tHÁNG 12'!E35</f>
        <v>0</v>
      </c>
      <c r="F35" s="4">
        <f>'Tháng 10'!F35+'Tháng 11'!F35+'tHÁNG 12'!F35</f>
        <v>0</v>
      </c>
      <c r="G35" s="4">
        <f>'Tháng 10'!G35+'Tháng 11'!G35+'tHÁNG 12'!G35</f>
        <v>0</v>
      </c>
      <c r="H35" s="4">
        <f>'Tháng 10'!H35+'Tháng 11'!H35+'tHÁNG 12'!H35</f>
        <v>0</v>
      </c>
      <c r="I35" s="4">
        <f>'Tháng 10'!I35+'Tháng 11'!I35+'tHÁNG 12'!I35</f>
        <v>0</v>
      </c>
      <c r="J35" s="4">
        <f>'Tháng 10'!J35+'Tháng 11'!J35+'tHÁNG 12'!J35</f>
        <v>0</v>
      </c>
      <c r="K35" s="4">
        <f>'Tháng 10'!K35+'Tháng 11'!K35+'tHÁNG 12'!K35</f>
        <v>0</v>
      </c>
      <c r="L35" s="4">
        <f>'Tháng 10'!L35+'Tháng 11'!L35+'tHÁNG 12'!L35</f>
        <v>0</v>
      </c>
      <c r="M35" s="4">
        <f>'Tháng 10'!M35+'Tháng 11'!M35+'tHÁNG 12'!M35</f>
        <v>30000</v>
      </c>
      <c r="N35" s="4">
        <f>'Tháng 10'!N35+'Tháng 11'!N35+'tHÁNG 12'!N35</f>
        <v>10000</v>
      </c>
      <c r="O35" s="4">
        <f>'Tháng 10'!O35+'Tháng 11'!O35+'tHÁNG 12'!O35</f>
        <v>0</v>
      </c>
      <c r="P35" s="4">
        <f>'Tháng 10'!P35+'Tháng 11'!P35+'tHÁNG 12'!P35</f>
        <v>0</v>
      </c>
      <c r="Q35" s="4">
        <f>'Tháng 10'!Q35+'Tháng 11'!Q35+'tHÁNG 12'!Q35</f>
        <v>0</v>
      </c>
      <c r="R35" s="4">
        <f>'Tháng 10'!R35+'Tháng 11'!R35+'tHÁNG 12'!R35</f>
        <v>0</v>
      </c>
      <c r="S35" s="4">
        <f>'Tháng 10'!S35+'Tháng 11'!S35+'tHÁNG 12'!S35</f>
        <v>0</v>
      </c>
      <c r="T35" s="4">
        <f>'Tháng 10'!T35+'Tháng 11'!T35+'tHÁNG 12'!T35</f>
        <v>0</v>
      </c>
      <c r="U35" s="4">
        <f>'Tháng 10'!U35+'Tháng 11'!U35+'tHÁNG 12'!U35</f>
        <v>0</v>
      </c>
      <c r="V35" s="4">
        <f>'Tháng 10'!V35+'Tháng 11'!V35+'tHÁNG 12'!V35</f>
        <v>15000</v>
      </c>
      <c r="W35" s="4">
        <f>'Tháng 10'!W35+'Tháng 11'!W35+'tHÁNG 12'!W35</f>
        <v>0</v>
      </c>
      <c r="X35" s="4">
        <f>'Tháng 10'!X35+'Tháng 11'!X35+'tHÁNG 12'!X35</f>
        <v>0</v>
      </c>
      <c r="Y35" s="4">
        <f>'Tháng 10'!Y35+'Tháng 11'!Y35+'tHÁNG 12'!Y35</f>
        <v>0</v>
      </c>
      <c r="Z35" s="4">
        <f>'Tháng 10'!Z35+'Tháng 11'!Z35+'tHÁNG 12'!Z35</f>
        <v>0</v>
      </c>
      <c r="AA35" s="4">
        <f>'Tháng 10'!AA35+'Tháng 11'!AA35+'tHÁNG 12'!AA35</f>
        <v>0</v>
      </c>
      <c r="AB35" s="4">
        <f>'Tháng 10'!AB35+'Tháng 11'!AB35+'tHÁNG 12'!AB35</f>
        <v>0</v>
      </c>
      <c r="AC35" s="4">
        <f>'Tháng 10'!AC35+'Tháng 11'!AC35+'tHÁNG 12'!AC35</f>
        <v>0</v>
      </c>
      <c r="AD35" s="4">
        <f>'Tháng 10'!AD35+'Tháng 11'!AD35+'tHÁNG 12'!AD35</f>
        <v>0</v>
      </c>
      <c r="AE35" s="4">
        <f>'Tháng 10'!AE35+'Tháng 11'!AE35+'tHÁNG 12'!AE35</f>
        <v>0</v>
      </c>
      <c r="AF35" s="4">
        <f>'Tháng 10'!AF35+'Tháng 11'!AF35+'tHÁNG 12'!AF35</f>
        <v>0</v>
      </c>
      <c r="AG35" s="4">
        <f>'Tháng 10'!AG35+'Tháng 11'!AG35+'tHÁNG 12'!AG35</f>
        <v>0</v>
      </c>
      <c r="AH35" s="4">
        <f>'Tháng 10'!AH35+'Tháng 11'!AH35+'tHÁNG 12'!AH35</f>
        <v>0</v>
      </c>
      <c r="AI35" s="4">
        <f t="shared" si="1"/>
        <v>55000</v>
      </c>
    </row>
    <row r="36" spans="1:35" x14ac:dyDescent="0.25">
      <c r="A36" s="6">
        <f t="shared" si="0"/>
        <v>207000</v>
      </c>
      <c r="B36" s="3"/>
      <c r="C36" s="9" t="s">
        <v>111</v>
      </c>
      <c r="D36" s="4">
        <f>'Tháng 10'!D36+'Tháng 11'!D36+'tHÁNG 12'!D36</f>
        <v>0</v>
      </c>
      <c r="E36" s="4">
        <f>'Tháng 10'!E36+'Tháng 11'!E36+'tHÁNG 12'!E36</f>
        <v>0</v>
      </c>
      <c r="F36" s="4">
        <f>'Tháng 10'!F36+'Tháng 11'!F36+'tHÁNG 12'!F36</f>
        <v>0</v>
      </c>
      <c r="G36" s="4">
        <f>'Tháng 10'!G36+'Tháng 11'!G36+'tHÁNG 12'!G36</f>
        <v>5000</v>
      </c>
      <c r="H36" s="4">
        <f>'Tháng 10'!H36+'Tháng 11'!H36+'tHÁNG 12'!H36</f>
        <v>0</v>
      </c>
      <c r="I36" s="4">
        <f>'Tháng 10'!I36+'Tháng 11'!I36+'tHÁNG 12'!I36</f>
        <v>0</v>
      </c>
      <c r="J36" s="4">
        <f>'Tháng 10'!J36+'Tháng 11'!J36+'tHÁNG 12'!J36</f>
        <v>0</v>
      </c>
      <c r="K36" s="4">
        <f>'Tháng 10'!K36+'Tháng 11'!K36+'tHÁNG 12'!K36</f>
        <v>0</v>
      </c>
      <c r="L36" s="4">
        <f>'Tháng 10'!L36+'Tháng 11'!L36+'tHÁNG 12'!L36</f>
        <v>0</v>
      </c>
      <c r="M36" s="4">
        <f>'Tháng 10'!M36+'Tháng 11'!M36+'tHÁNG 12'!M36</f>
        <v>0</v>
      </c>
      <c r="N36" s="4">
        <f>'Tháng 10'!N36+'Tháng 11'!N36+'tHÁNG 12'!N36</f>
        <v>0</v>
      </c>
      <c r="O36" s="4">
        <f>'Tháng 10'!O36+'Tháng 11'!O36+'tHÁNG 12'!O36</f>
        <v>0</v>
      </c>
      <c r="P36" s="4">
        <f>'Tháng 10'!P36+'Tháng 11'!P36+'tHÁNG 12'!P36</f>
        <v>0</v>
      </c>
      <c r="Q36" s="4">
        <f>'Tháng 10'!Q36+'Tháng 11'!Q36+'tHÁNG 12'!Q36</f>
        <v>0</v>
      </c>
      <c r="R36" s="4">
        <f>'Tháng 10'!R36+'Tháng 11'!R36+'tHÁNG 12'!R36</f>
        <v>0</v>
      </c>
      <c r="S36" s="4">
        <f>'Tháng 10'!S36+'Tháng 11'!S36+'tHÁNG 12'!S36</f>
        <v>0</v>
      </c>
      <c r="T36" s="4">
        <f>'Tháng 10'!T36+'Tháng 11'!T36+'tHÁNG 12'!T36</f>
        <v>0</v>
      </c>
      <c r="U36" s="4">
        <f>'Tháng 10'!U36+'Tháng 11'!U36+'tHÁNG 12'!U36</f>
        <v>0</v>
      </c>
      <c r="V36" s="4">
        <f>'Tháng 10'!V36+'Tháng 11'!V36+'tHÁNG 12'!V36</f>
        <v>0</v>
      </c>
      <c r="W36" s="4">
        <f>'Tháng 10'!W36+'Tháng 11'!W36+'tHÁNG 12'!W36</f>
        <v>0</v>
      </c>
      <c r="X36" s="4">
        <f>'Tháng 10'!X36+'Tháng 11'!X36+'tHÁNG 12'!X36</f>
        <v>0</v>
      </c>
      <c r="Y36" s="4">
        <f>'Tháng 10'!Y36+'Tháng 11'!Y36+'tHÁNG 12'!Y36</f>
        <v>0</v>
      </c>
      <c r="Z36" s="4">
        <f>'Tháng 10'!Z36+'Tháng 11'!Z36+'tHÁNG 12'!Z36</f>
        <v>11000</v>
      </c>
      <c r="AA36" s="4">
        <f>'Tháng 10'!AA36+'Tháng 11'!AA36+'tHÁNG 12'!AA36</f>
        <v>51000</v>
      </c>
      <c r="AB36" s="4">
        <f>'Tháng 10'!AB36+'Tháng 11'!AB36+'tHÁNG 12'!AB36</f>
        <v>0</v>
      </c>
      <c r="AC36" s="4">
        <f>'Tháng 10'!AC36+'Tháng 11'!AC36+'tHÁNG 12'!AC36</f>
        <v>0</v>
      </c>
      <c r="AD36" s="4">
        <f>'Tháng 10'!AD36+'Tháng 11'!AD36+'tHÁNG 12'!AD36</f>
        <v>0</v>
      </c>
      <c r="AE36" s="4">
        <f>'Tháng 10'!AE36+'Tháng 11'!AE36+'tHÁNG 12'!AE36</f>
        <v>140000</v>
      </c>
      <c r="AF36" s="4">
        <f>'Tháng 10'!AF36+'Tháng 11'!AF36+'tHÁNG 12'!AF36</f>
        <v>0</v>
      </c>
      <c r="AG36" s="4">
        <f>'Tháng 10'!AG36+'Tháng 11'!AG36+'tHÁNG 12'!AG36</f>
        <v>0</v>
      </c>
      <c r="AH36" s="4">
        <f>'Tháng 10'!AH36+'Tháng 11'!AH36+'tHÁNG 12'!AH36</f>
        <v>0</v>
      </c>
      <c r="AI36" s="4">
        <f t="shared" si="1"/>
        <v>207000</v>
      </c>
    </row>
    <row r="37" spans="1:35" x14ac:dyDescent="0.25">
      <c r="A37" s="6">
        <f t="shared" si="0"/>
        <v>430000</v>
      </c>
      <c r="B37" s="3">
        <v>29</v>
      </c>
      <c r="C37" s="3" t="s">
        <v>48</v>
      </c>
      <c r="D37" s="4">
        <f>'Tháng 10'!D37+'Tháng 11'!D37+'tHÁNG 12'!D37</f>
        <v>0</v>
      </c>
      <c r="E37" s="4">
        <f>'Tháng 10'!E37+'Tháng 11'!E37+'tHÁNG 12'!E37</f>
        <v>0</v>
      </c>
      <c r="F37" s="4">
        <f>'Tháng 10'!F37+'Tháng 11'!F37+'tHÁNG 12'!F37</f>
        <v>0</v>
      </c>
      <c r="G37" s="4">
        <f>'Tháng 10'!G37+'Tháng 11'!G37+'tHÁNG 12'!G37</f>
        <v>0</v>
      </c>
      <c r="H37" s="4">
        <f>'Tháng 10'!H37+'Tháng 11'!H37+'tHÁNG 12'!H37</f>
        <v>0</v>
      </c>
      <c r="I37" s="4">
        <f>'Tháng 10'!I37+'Tháng 11'!I37+'tHÁNG 12'!I37</f>
        <v>100000</v>
      </c>
      <c r="J37" s="4">
        <f>'Tháng 10'!J37+'Tháng 11'!J37+'tHÁNG 12'!J37</f>
        <v>0</v>
      </c>
      <c r="K37" s="4">
        <f>'Tháng 10'!K37+'Tháng 11'!K37+'tHÁNG 12'!K37</f>
        <v>0</v>
      </c>
      <c r="L37" s="4">
        <f>'Tháng 10'!L37+'Tháng 11'!L37+'tHÁNG 12'!L37</f>
        <v>0</v>
      </c>
      <c r="M37" s="4">
        <f>'Tháng 10'!M37+'Tháng 11'!M37+'tHÁNG 12'!M37</f>
        <v>0</v>
      </c>
      <c r="N37" s="4">
        <f>'Tháng 10'!N37+'Tháng 11'!N37+'tHÁNG 12'!N37</f>
        <v>0</v>
      </c>
      <c r="O37" s="4">
        <f>'Tháng 10'!O37+'Tháng 11'!O37+'tHÁNG 12'!O37</f>
        <v>0</v>
      </c>
      <c r="P37" s="4">
        <f>'Tháng 10'!P37+'Tháng 11'!P37+'tHÁNG 12'!P37</f>
        <v>0</v>
      </c>
      <c r="Q37" s="4">
        <f>'Tháng 10'!Q37+'Tháng 11'!Q37+'tHÁNG 12'!Q37</f>
        <v>0</v>
      </c>
      <c r="R37" s="4">
        <f>'Tháng 10'!R37+'Tháng 11'!R37+'tHÁNG 12'!R37</f>
        <v>0</v>
      </c>
      <c r="S37" s="4">
        <f>'Tháng 10'!S37+'Tháng 11'!S37+'tHÁNG 12'!S37</f>
        <v>0</v>
      </c>
      <c r="T37" s="4">
        <f>'Tháng 10'!T37+'Tháng 11'!T37+'tHÁNG 12'!T37</f>
        <v>0</v>
      </c>
      <c r="U37" s="4">
        <f>'Tháng 10'!U37+'Tháng 11'!U37+'tHÁNG 12'!U37</f>
        <v>220000</v>
      </c>
      <c r="V37" s="4">
        <f>'Tháng 10'!V37+'Tháng 11'!V37+'tHÁNG 12'!V37</f>
        <v>0</v>
      </c>
      <c r="W37" s="4">
        <f>'Tháng 10'!W37+'Tháng 11'!W37+'tHÁNG 12'!W37</f>
        <v>0</v>
      </c>
      <c r="X37" s="4">
        <f>'Tháng 10'!X37+'Tháng 11'!X37+'tHÁNG 12'!X37</f>
        <v>0</v>
      </c>
      <c r="Y37" s="4">
        <f>'Tháng 10'!Y37+'Tháng 11'!Y37+'tHÁNG 12'!Y37</f>
        <v>0</v>
      </c>
      <c r="Z37" s="4">
        <f>'Tháng 10'!Z37+'Tháng 11'!Z37+'tHÁNG 12'!Z37</f>
        <v>0</v>
      </c>
      <c r="AA37" s="4">
        <f>'Tháng 10'!AA37+'Tháng 11'!AA37+'tHÁNG 12'!AA37</f>
        <v>0</v>
      </c>
      <c r="AB37" s="4">
        <f>'Tháng 10'!AB37+'Tháng 11'!AB37+'tHÁNG 12'!AB37</f>
        <v>0</v>
      </c>
      <c r="AC37" s="4">
        <f>'Tháng 10'!AC37+'Tháng 11'!AC37+'tHÁNG 12'!AC37</f>
        <v>110000</v>
      </c>
      <c r="AD37" s="4">
        <f>'Tháng 10'!AD37+'Tháng 11'!AD37+'tHÁNG 12'!AD37</f>
        <v>0</v>
      </c>
      <c r="AE37" s="4">
        <f>'Tháng 10'!AE37+'Tháng 11'!AE37+'tHÁNG 12'!AE37</f>
        <v>0</v>
      </c>
      <c r="AF37" s="4">
        <f>'Tháng 10'!AF37+'Tháng 11'!AF37+'tHÁNG 12'!AF37</f>
        <v>0</v>
      </c>
      <c r="AG37" s="4">
        <f>'Tháng 10'!AG37+'Tháng 11'!AG37+'tHÁNG 12'!AG37</f>
        <v>0</v>
      </c>
      <c r="AH37" s="4">
        <f>'Tháng 10'!AH37+'Tháng 11'!AH37+'tHÁNG 12'!AH37</f>
        <v>0</v>
      </c>
      <c r="AI37" s="4">
        <f t="shared" si="1"/>
        <v>430000</v>
      </c>
    </row>
    <row r="38" spans="1:35" x14ac:dyDescent="0.25">
      <c r="A38" s="6">
        <f t="shared" si="0"/>
        <v>0</v>
      </c>
      <c r="B38" s="3">
        <v>30</v>
      </c>
      <c r="C38" s="3" t="s">
        <v>49</v>
      </c>
      <c r="D38" s="4">
        <f>'Tháng 10'!D38+'Tháng 11'!D38+'tHÁNG 12'!D38</f>
        <v>0</v>
      </c>
      <c r="E38" s="4">
        <f>'Tháng 10'!E38+'Tháng 11'!E38+'tHÁNG 12'!E38</f>
        <v>0</v>
      </c>
      <c r="F38" s="4">
        <f>'Tháng 10'!F38+'Tháng 11'!F38+'tHÁNG 12'!F38</f>
        <v>0</v>
      </c>
      <c r="G38" s="4">
        <f>'Tháng 10'!G38+'Tháng 11'!G38+'tHÁNG 12'!G38</f>
        <v>0</v>
      </c>
      <c r="H38" s="4">
        <f>'Tháng 10'!H38+'Tháng 11'!H38+'tHÁNG 12'!H38</f>
        <v>0</v>
      </c>
      <c r="I38" s="4">
        <f>'Tháng 10'!I38+'Tháng 11'!I38+'tHÁNG 12'!I38</f>
        <v>0</v>
      </c>
      <c r="J38" s="4">
        <f>'Tháng 10'!J38+'Tháng 11'!J38+'tHÁNG 12'!J38</f>
        <v>0</v>
      </c>
      <c r="K38" s="4">
        <f>'Tháng 10'!K38+'Tháng 11'!K38+'tHÁNG 12'!K38</f>
        <v>0</v>
      </c>
      <c r="L38" s="4">
        <f>'Tháng 10'!L38+'Tháng 11'!L38+'tHÁNG 12'!L38</f>
        <v>0</v>
      </c>
      <c r="M38" s="4">
        <f>'Tháng 10'!M38+'Tháng 11'!M38+'tHÁNG 12'!M38</f>
        <v>0</v>
      </c>
      <c r="N38" s="4">
        <f>'Tháng 10'!N38+'Tháng 11'!N38+'tHÁNG 12'!N38</f>
        <v>0</v>
      </c>
      <c r="O38" s="4">
        <f>'Tháng 10'!O38+'Tháng 11'!O38+'tHÁNG 12'!O38</f>
        <v>0</v>
      </c>
      <c r="P38" s="4">
        <f>'Tháng 10'!P38+'Tháng 11'!P38+'tHÁNG 12'!P38</f>
        <v>0</v>
      </c>
      <c r="Q38" s="4">
        <f>'Tháng 10'!Q38+'Tháng 11'!Q38+'tHÁNG 12'!Q38</f>
        <v>0</v>
      </c>
      <c r="R38" s="4">
        <f>'Tháng 10'!R38+'Tháng 11'!R38+'tHÁNG 12'!R38</f>
        <v>0</v>
      </c>
      <c r="S38" s="4">
        <f>'Tháng 10'!S38+'Tháng 11'!S38+'tHÁNG 12'!S38</f>
        <v>0</v>
      </c>
      <c r="T38" s="4">
        <f>'Tháng 10'!T38+'Tháng 11'!T38+'tHÁNG 12'!T38</f>
        <v>0</v>
      </c>
      <c r="U38" s="4">
        <f>'Tháng 10'!U38+'Tháng 11'!U38+'tHÁNG 12'!U38</f>
        <v>0</v>
      </c>
      <c r="V38" s="4">
        <f>'Tháng 10'!V38+'Tháng 11'!V38+'tHÁNG 12'!V38</f>
        <v>0</v>
      </c>
      <c r="W38" s="4">
        <f>'Tháng 10'!W38+'Tháng 11'!W38+'tHÁNG 12'!W38</f>
        <v>0</v>
      </c>
      <c r="X38" s="4">
        <f>'Tháng 10'!X38+'Tháng 11'!X38+'tHÁNG 12'!X38</f>
        <v>0</v>
      </c>
      <c r="Y38" s="4">
        <f>'Tháng 10'!Y38+'Tháng 11'!Y38+'tHÁNG 12'!Y38</f>
        <v>0</v>
      </c>
      <c r="Z38" s="4">
        <f>'Tháng 10'!Z38+'Tháng 11'!Z38+'tHÁNG 12'!Z38</f>
        <v>0</v>
      </c>
      <c r="AA38" s="4">
        <f>'Tháng 10'!AA38+'Tháng 11'!AA38+'tHÁNG 12'!AA38</f>
        <v>0</v>
      </c>
      <c r="AB38" s="4">
        <f>'Tháng 10'!AB38+'Tháng 11'!AB38+'tHÁNG 12'!AB38</f>
        <v>0</v>
      </c>
      <c r="AC38" s="4">
        <f>'Tháng 10'!AC38+'Tháng 11'!AC38+'tHÁNG 12'!AC38</f>
        <v>0</v>
      </c>
      <c r="AD38" s="4">
        <f>'Tháng 10'!AD38+'Tháng 11'!AD38+'tHÁNG 12'!AD38</f>
        <v>0</v>
      </c>
      <c r="AE38" s="4">
        <f>'Tháng 10'!AE38+'Tháng 11'!AE38+'tHÁNG 12'!AE38</f>
        <v>0</v>
      </c>
      <c r="AF38" s="4">
        <f>'Tháng 10'!AF38+'Tháng 11'!AF38+'tHÁNG 12'!AF38</f>
        <v>0</v>
      </c>
      <c r="AG38" s="4">
        <f>'Tháng 10'!AG38+'Tháng 11'!AG38+'tHÁNG 12'!AG38</f>
        <v>0</v>
      </c>
      <c r="AH38" s="4">
        <f>'Tháng 10'!AH38+'Tháng 11'!AH38+'tHÁNG 12'!AH38</f>
        <v>0</v>
      </c>
      <c r="AI38" s="4">
        <f t="shared" si="1"/>
        <v>0</v>
      </c>
    </row>
    <row r="39" spans="1:35" x14ac:dyDescent="0.25">
      <c r="A39" s="6">
        <f t="shared" si="0"/>
        <v>525000</v>
      </c>
      <c r="B39" s="3">
        <v>31</v>
      </c>
      <c r="C39" s="3" t="s">
        <v>42</v>
      </c>
      <c r="D39" s="4">
        <f>'Tháng 10'!D39+'Tháng 11'!D39+'tHÁNG 12'!D39</f>
        <v>0</v>
      </c>
      <c r="E39" s="4">
        <f>'Tháng 10'!E39+'Tháng 11'!E39+'tHÁNG 12'!E39</f>
        <v>0</v>
      </c>
      <c r="F39" s="4">
        <f>'Tháng 10'!F39+'Tháng 11'!F39+'tHÁNG 12'!F39</f>
        <v>0</v>
      </c>
      <c r="G39" s="4">
        <f>'Tháng 10'!G39+'Tháng 11'!G39+'tHÁNG 12'!G39</f>
        <v>0</v>
      </c>
      <c r="H39" s="4">
        <f>'Tháng 10'!H39+'Tháng 11'!H39+'tHÁNG 12'!H39</f>
        <v>0</v>
      </c>
      <c r="I39" s="4">
        <f>'Tháng 10'!I39+'Tháng 11'!I39+'tHÁNG 12'!I39</f>
        <v>0</v>
      </c>
      <c r="J39" s="4">
        <f>'Tháng 10'!J39+'Tháng 11'!J39+'tHÁNG 12'!J39</f>
        <v>0</v>
      </c>
      <c r="K39" s="4">
        <f>'Tháng 10'!K39+'Tháng 11'!K39+'tHÁNG 12'!K39</f>
        <v>65000</v>
      </c>
      <c r="L39" s="4">
        <f>'Tháng 10'!L39+'Tháng 11'!L39+'tHÁNG 12'!L39</f>
        <v>70000</v>
      </c>
      <c r="M39" s="4">
        <f>'Tháng 10'!M39+'Tháng 11'!M39+'tHÁNG 12'!M39</f>
        <v>0</v>
      </c>
      <c r="N39" s="4">
        <f>'Tháng 10'!N39+'Tháng 11'!N39+'tHÁNG 12'!N39</f>
        <v>35000</v>
      </c>
      <c r="O39" s="4">
        <f>'Tháng 10'!O39+'Tháng 11'!O39+'tHÁNG 12'!O39</f>
        <v>85000</v>
      </c>
      <c r="P39" s="4">
        <f>'Tháng 10'!P39+'Tháng 11'!P39+'tHÁNG 12'!P39</f>
        <v>0</v>
      </c>
      <c r="Q39" s="4">
        <f>'Tháng 10'!Q39+'Tháng 11'!Q39+'tHÁNG 12'!Q39</f>
        <v>0</v>
      </c>
      <c r="R39" s="4">
        <f>'Tháng 10'!R39+'Tháng 11'!R39+'tHÁNG 12'!R39</f>
        <v>120000</v>
      </c>
      <c r="S39" s="4">
        <f>'Tháng 10'!S39+'Tháng 11'!S39+'tHÁNG 12'!S39</f>
        <v>0</v>
      </c>
      <c r="T39" s="4">
        <f>'Tháng 10'!T39+'Tháng 11'!T39+'tHÁNG 12'!T39</f>
        <v>0</v>
      </c>
      <c r="U39" s="4">
        <f>'Tháng 10'!U39+'Tháng 11'!U39+'tHÁNG 12'!U39</f>
        <v>0</v>
      </c>
      <c r="V39" s="4">
        <f>'Tháng 10'!V39+'Tháng 11'!V39+'tHÁNG 12'!V39</f>
        <v>0</v>
      </c>
      <c r="W39" s="4">
        <f>'Tháng 10'!W39+'Tháng 11'!W39+'tHÁNG 12'!W39</f>
        <v>75000</v>
      </c>
      <c r="X39" s="4">
        <f>'Tháng 10'!X39+'Tháng 11'!X39+'tHÁNG 12'!X39</f>
        <v>0</v>
      </c>
      <c r="Y39" s="4">
        <f>'Tháng 10'!Y39+'Tháng 11'!Y39+'tHÁNG 12'!Y39</f>
        <v>0</v>
      </c>
      <c r="Z39" s="4">
        <f>'Tháng 10'!Z39+'Tháng 11'!Z39+'tHÁNG 12'!Z39</f>
        <v>0</v>
      </c>
      <c r="AA39" s="4">
        <f>'Tháng 10'!AA39+'Tháng 11'!AA39+'tHÁNG 12'!AA39</f>
        <v>0</v>
      </c>
      <c r="AB39" s="4">
        <f>'Tháng 10'!AB39+'Tháng 11'!AB39+'tHÁNG 12'!AB39</f>
        <v>75000</v>
      </c>
      <c r="AC39" s="4">
        <f>'Tháng 10'!AC39+'Tháng 11'!AC39+'tHÁNG 12'!AC39</f>
        <v>0</v>
      </c>
      <c r="AD39" s="4">
        <f>'Tháng 10'!AD39+'Tháng 11'!AD39+'tHÁNG 12'!AD39</f>
        <v>0</v>
      </c>
      <c r="AE39" s="4">
        <f>'Tháng 10'!AE39+'Tháng 11'!AE39+'tHÁNG 12'!AE39</f>
        <v>0</v>
      </c>
      <c r="AF39" s="4">
        <f>'Tháng 10'!AF39+'Tháng 11'!AF39+'tHÁNG 12'!AF39</f>
        <v>0</v>
      </c>
      <c r="AG39" s="4">
        <f>'Tháng 10'!AG39+'Tháng 11'!AG39+'tHÁNG 12'!AG39</f>
        <v>0</v>
      </c>
      <c r="AH39" s="4">
        <f>'Tháng 10'!AH39+'Tháng 11'!AH39+'tHÁNG 12'!AH39</f>
        <v>0</v>
      </c>
      <c r="AI39" s="4">
        <f t="shared" si="1"/>
        <v>525000</v>
      </c>
    </row>
    <row r="40" spans="1:35" x14ac:dyDescent="0.25">
      <c r="A40" s="6">
        <f t="shared" si="0"/>
        <v>140000</v>
      </c>
      <c r="B40" s="3">
        <v>32</v>
      </c>
      <c r="C40" s="3" t="s">
        <v>43</v>
      </c>
      <c r="D40" s="4">
        <f>'Tháng 10'!D40+'Tháng 11'!D40+'tHÁNG 12'!D40</f>
        <v>0</v>
      </c>
      <c r="E40" s="4">
        <f>'Tháng 10'!E40+'Tháng 11'!E40+'tHÁNG 12'!E40</f>
        <v>10000</v>
      </c>
      <c r="F40" s="4">
        <f>'Tháng 10'!F40+'Tháng 11'!F40+'tHÁNG 12'!F40</f>
        <v>0</v>
      </c>
      <c r="G40" s="4">
        <f>'Tháng 10'!G40+'Tháng 11'!G40+'tHÁNG 12'!G40</f>
        <v>0</v>
      </c>
      <c r="H40" s="4">
        <f>'Tháng 10'!H40+'Tháng 11'!H40+'tHÁNG 12'!H40</f>
        <v>0</v>
      </c>
      <c r="I40" s="4">
        <f>'Tháng 10'!I40+'Tháng 11'!I40+'tHÁNG 12'!I40</f>
        <v>0</v>
      </c>
      <c r="J40" s="4">
        <f>'Tháng 10'!J40+'Tháng 11'!J40+'tHÁNG 12'!J40</f>
        <v>10000</v>
      </c>
      <c r="K40" s="4">
        <f>'Tháng 10'!K40+'Tháng 11'!K40+'tHÁNG 12'!K40</f>
        <v>0</v>
      </c>
      <c r="L40" s="4">
        <f>'Tháng 10'!L40+'Tháng 11'!L40+'tHÁNG 12'!L40</f>
        <v>0</v>
      </c>
      <c r="M40" s="4">
        <f>'Tháng 10'!M40+'Tháng 11'!M40+'tHÁNG 12'!M40</f>
        <v>0</v>
      </c>
      <c r="N40" s="4">
        <f>'Tháng 10'!N40+'Tháng 11'!N40+'tHÁNG 12'!N40</f>
        <v>0</v>
      </c>
      <c r="O40" s="4">
        <f>'Tháng 10'!O40+'Tháng 11'!O40+'tHÁNG 12'!O40</f>
        <v>0</v>
      </c>
      <c r="P40" s="4">
        <f>'Tháng 10'!P40+'Tháng 11'!P40+'tHÁNG 12'!P40</f>
        <v>0</v>
      </c>
      <c r="Q40" s="4">
        <f>'Tháng 10'!Q40+'Tháng 11'!Q40+'tHÁNG 12'!Q40</f>
        <v>0</v>
      </c>
      <c r="R40" s="4">
        <f>'Tháng 10'!R40+'Tháng 11'!R40+'tHÁNG 12'!R40</f>
        <v>0</v>
      </c>
      <c r="S40" s="4">
        <f>'Tháng 10'!S40+'Tháng 11'!S40+'tHÁNG 12'!S40</f>
        <v>100000</v>
      </c>
      <c r="T40" s="4">
        <f>'Tháng 10'!T40+'Tháng 11'!T40+'tHÁNG 12'!T40</f>
        <v>0</v>
      </c>
      <c r="U40" s="4">
        <f>'Tháng 10'!U40+'Tháng 11'!U40+'tHÁNG 12'!U40</f>
        <v>0</v>
      </c>
      <c r="V40" s="4">
        <f>'Tháng 10'!V40+'Tháng 11'!V40+'tHÁNG 12'!V40</f>
        <v>0</v>
      </c>
      <c r="W40" s="4">
        <f>'Tháng 10'!W40+'Tháng 11'!W40+'tHÁNG 12'!W40</f>
        <v>0</v>
      </c>
      <c r="X40" s="4">
        <f>'Tháng 10'!X40+'Tháng 11'!X40+'tHÁNG 12'!X40</f>
        <v>0</v>
      </c>
      <c r="Y40" s="4">
        <f>'Tháng 10'!Y40+'Tháng 11'!Y40+'tHÁNG 12'!Y40</f>
        <v>0</v>
      </c>
      <c r="Z40" s="4">
        <f>'Tháng 10'!Z40+'Tháng 11'!Z40+'tHÁNG 12'!Z40</f>
        <v>0</v>
      </c>
      <c r="AA40" s="4">
        <f>'Tháng 10'!AA40+'Tháng 11'!AA40+'tHÁNG 12'!AA40</f>
        <v>0</v>
      </c>
      <c r="AB40" s="4">
        <f>'Tháng 10'!AB40+'Tháng 11'!AB40+'tHÁNG 12'!AB40</f>
        <v>10000</v>
      </c>
      <c r="AC40" s="4">
        <f>'Tháng 10'!AC40+'Tháng 11'!AC40+'tHÁNG 12'!AC40</f>
        <v>10000</v>
      </c>
      <c r="AD40" s="4">
        <f>'Tháng 10'!AD40+'Tháng 11'!AD40+'tHÁNG 12'!AD40</f>
        <v>0</v>
      </c>
      <c r="AE40" s="4">
        <f>'Tháng 10'!AE40+'Tháng 11'!AE40+'tHÁNG 12'!AE40</f>
        <v>0</v>
      </c>
      <c r="AF40" s="4">
        <f>'Tháng 10'!AF40+'Tháng 11'!AF40+'tHÁNG 12'!AF40</f>
        <v>0</v>
      </c>
      <c r="AG40" s="4">
        <f>'Tháng 10'!AG40+'Tháng 11'!AG40+'tHÁNG 12'!AG40</f>
        <v>0</v>
      </c>
      <c r="AH40" s="4">
        <f>'Tháng 10'!AH40+'Tháng 11'!AH40+'tHÁNG 12'!AH40</f>
        <v>0</v>
      </c>
      <c r="AI40" s="4">
        <f t="shared" si="1"/>
        <v>140000</v>
      </c>
    </row>
    <row r="41" spans="1:35" x14ac:dyDescent="0.25">
      <c r="A41" s="6">
        <f t="shared" si="0"/>
        <v>370000</v>
      </c>
      <c r="B41" s="3">
        <v>33</v>
      </c>
      <c r="C41" s="3" t="s">
        <v>51</v>
      </c>
      <c r="D41" s="4">
        <f>'Tháng 10'!D41+'Tháng 11'!D41+'tHÁNG 12'!D41</f>
        <v>0</v>
      </c>
      <c r="E41" s="4">
        <f>'Tháng 10'!E41+'Tháng 11'!E41+'tHÁNG 12'!E41</f>
        <v>25000</v>
      </c>
      <c r="F41" s="4">
        <f>'Tháng 10'!F41+'Tháng 11'!F41+'tHÁNG 12'!F41</f>
        <v>0</v>
      </c>
      <c r="G41" s="4">
        <f>'Tháng 10'!G41+'Tháng 11'!G41+'tHÁNG 12'!G41</f>
        <v>25000</v>
      </c>
      <c r="H41" s="4">
        <f>'Tháng 10'!H41+'Tháng 11'!H41+'tHÁNG 12'!H41</f>
        <v>25000</v>
      </c>
      <c r="I41" s="4">
        <f>'Tháng 10'!I41+'Tháng 11'!I41+'tHÁNG 12'!I41</f>
        <v>0</v>
      </c>
      <c r="J41" s="4">
        <f>'Tháng 10'!J41+'Tháng 11'!J41+'tHÁNG 12'!J41</f>
        <v>0</v>
      </c>
      <c r="K41" s="4">
        <f>'Tháng 10'!K41+'Tháng 11'!K41+'tHÁNG 12'!K41</f>
        <v>150000</v>
      </c>
      <c r="L41" s="4">
        <f>'Tháng 10'!L41+'Tháng 11'!L41+'tHÁNG 12'!L41</f>
        <v>0</v>
      </c>
      <c r="M41" s="4">
        <f>'Tháng 10'!M41+'Tháng 11'!M41+'tHÁNG 12'!M41</f>
        <v>0</v>
      </c>
      <c r="N41" s="4">
        <f>'Tháng 10'!N41+'Tháng 11'!N41+'tHÁNG 12'!N41</f>
        <v>0</v>
      </c>
      <c r="O41" s="4">
        <f>'Tháng 10'!O41+'Tháng 11'!O41+'tHÁNG 12'!O41</f>
        <v>0</v>
      </c>
      <c r="P41" s="4">
        <f>'Tháng 10'!P41+'Tháng 11'!P41+'tHÁNG 12'!P41</f>
        <v>0</v>
      </c>
      <c r="Q41" s="4">
        <f>'Tháng 10'!Q41+'Tháng 11'!Q41+'tHÁNG 12'!Q41</f>
        <v>0</v>
      </c>
      <c r="R41" s="4">
        <f>'Tháng 10'!R41+'Tháng 11'!R41+'tHÁNG 12'!R41</f>
        <v>0</v>
      </c>
      <c r="S41" s="4">
        <f>'Tháng 10'!S41+'Tháng 11'!S41+'tHÁNG 12'!S41</f>
        <v>25000</v>
      </c>
      <c r="T41" s="4">
        <f>'Tháng 10'!T41+'Tháng 11'!T41+'tHÁNG 12'!T41</f>
        <v>0</v>
      </c>
      <c r="U41" s="4">
        <f>'Tháng 10'!U41+'Tháng 11'!U41+'tHÁNG 12'!U41</f>
        <v>0</v>
      </c>
      <c r="V41" s="4">
        <f>'Tháng 10'!V41+'Tháng 11'!V41+'tHÁNG 12'!V41</f>
        <v>70000</v>
      </c>
      <c r="W41" s="4">
        <f>'Tháng 10'!W41+'Tháng 11'!W41+'tHÁNG 12'!W41</f>
        <v>25000</v>
      </c>
      <c r="X41" s="4">
        <f>'Tháng 10'!X41+'Tháng 11'!X41+'tHÁNG 12'!X41</f>
        <v>25000</v>
      </c>
      <c r="Y41" s="4">
        <f>'Tháng 10'!Y41+'Tháng 11'!Y41+'tHÁNG 12'!Y41</f>
        <v>0</v>
      </c>
      <c r="Z41" s="4">
        <f>'Tháng 10'!Z41+'Tháng 11'!Z41+'tHÁNG 12'!Z41</f>
        <v>0</v>
      </c>
      <c r="AA41" s="4">
        <f>'Tháng 10'!AA41+'Tháng 11'!AA41+'tHÁNG 12'!AA41</f>
        <v>0</v>
      </c>
      <c r="AB41" s="4">
        <f>'Tháng 10'!AB41+'Tháng 11'!AB41+'tHÁNG 12'!AB41</f>
        <v>0</v>
      </c>
      <c r="AC41" s="4">
        <f>'Tháng 10'!AC41+'Tháng 11'!AC41+'tHÁNG 12'!AC41</f>
        <v>0</v>
      </c>
      <c r="AD41" s="4">
        <f>'Tháng 10'!AD41+'Tháng 11'!AD41+'tHÁNG 12'!AD41</f>
        <v>0</v>
      </c>
      <c r="AE41" s="4">
        <f>'Tháng 10'!AE41+'Tháng 11'!AE41+'tHÁNG 12'!AE41</f>
        <v>0</v>
      </c>
      <c r="AF41" s="4">
        <f>'Tháng 10'!AF41+'Tháng 11'!AF41+'tHÁNG 12'!AF41</f>
        <v>0</v>
      </c>
      <c r="AG41" s="4">
        <f>'Tháng 10'!AG41+'Tháng 11'!AG41+'tHÁNG 12'!AG41</f>
        <v>0</v>
      </c>
      <c r="AH41" s="4">
        <f>'Tháng 10'!AH41+'Tháng 11'!AH41+'tHÁNG 12'!AH41</f>
        <v>0</v>
      </c>
      <c r="AI41" s="4">
        <f t="shared" si="1"/>
        <v>370000</v>
      </c>
    </row>
    <row r="42" spans="1:35" x14ac:dyDescent="0.25">
      <c r="A42" s="6">
        <f t="shared" si="0"/>
        <v>785000</v>
      </c>
      <c r="B42" s="3">
        <v>34</v>
      </c>
      <c r="C42" s="9" t="s">
        <v>58</v>
      </c>
      <c r="D42" s="4">
        <f>'Tháng 10'!D42+'Tháng 11'!D42+'tHÁNG 12'!D42</f>
        <v>0</v>
      </c>
      <c r="E42" s="4">
        <f>'Tháng 10'!E42+'Tháng 11'!E42+'tHÁNG 12'!E42</f>
        <v>0</v>
      </c>
      <c r="F42" s="4">
        <f>'Tháng 10'!F42+'Tháng 11'!F42+'tHÁNG 12'!F42</f>
        <v>0</v>
      </c>
      <c r="G42" s="4">
        <f>'Tháng 10'!G42+'Tháng 11'!G42+'tHÁNG 12'!G42</f>
        <v>0</v>
      </c>
      <c r="H42" s="4">
        <f>'Tháng 10'!H42+'Tháng 11'!H42+'tHÁNG 12'!H42</f>
        <v>60000</v>
      </c>
      <c r="I42" s="4">
        <f>'Tháng 10'!I42+'Tháng 11'!I42+'tHÁNG 12'!I42</f>
        <v>0</v>
      </c>
      <c r="J42" s="4">
        <f>'Tháng 10'!J42+'Tháng 11'!J42+'tHÁNG 12'!J42</f>
        <v>0</v>
      </c>
      <c r="K42" s="4">
        <f>'Tháng 10'!K42+'Tháng 11'!K42+'tHÁNG 12'!K42</f>
        <v>0</v>
      </c>
      <c r="L42" s="4">
        <f>'Tháng 10'!L42+'Tháng 11'!L42+'tHÁNG 12'!L42</f>
        <v>0</v>
      </c>
      <c r="M42" s="4">
        <f>'Tháng 10'!M42+'Tháng 11'!M42+'tHÁNG 12'!M42</f>
        <v>0</v>
      </c>
      <c r="N42" s="4">
        <f>'Tháng 10'!N42+'Tháng 11'!N42+'tHÁNG 12'!N42</f>
        <v>95000</v>
      </c>
      <c r="O42" s="4">
        <f>'Tháng 10'!O42+'Tháng 11'!O42+'tHÁNG 12'!O42</f>
        <v>0</v>
      </c>
      <c r="P42" s="4">
        <f>'Tháng 10'!P42+'Tháng 11'!P42+'tHÁNG 12'!P42</f>
        <v>200000</v>
      </c>
      <c r="Q42" s="4">
        <f>'Tháng 10'!Q42+'Tháng 11'!Q42+'tHÁNG 12'!Q42</f>
        <v>220000</v>
      </c>
      <c r="R42" s="4">
        <f>'Tháng 10'!R42+'Tháng 11'!R42+'tHÁNG 12'!R42</f>
        <v>0</v>
      </c>
      <c r="S42" s="4">
        <f>'Tháng 10'!S42+'Tháng 11'!S42+'tHÁNG 12'!S42</f>
        <v>0</v>
      </c>
      <c r="T42" s="4">
        <f>'Tháng 10'!T42+'Tháng 11'!T42+'tHÁNG 12'!T42</f>
        <v>0</v>
      </c>
      <c r="U42" s="4">
        <f>'Tháng 10'!U42+'Tháng 11'!U42+'tHÁNG 12'!U42</f>
        <v>0</v>
      </c>
      <c r="V42" s="4">
        <f>'Tháng 10'!V42+'Tháng 11'!V42+'tHÁNG 12'!V42</f>
        <v>0</v>
      </c>
      <c r="W42" s="4">
        <f>'Tháng 10'!W42+'Tháng 11'!W42+'tHÁNG 12'!W42</f>
        <v>0</v>
      </c>
      <c r="X42" s="4">
        <f>'Tháng 10'!X42+'Tháng 11'!X42+'tHÁNG 12'!X42</f>
        <v>0</v>
      </c>
      <c r="Y42" s="4">
        <f>'Tháng 10'!Y42+'Tháng 11'!Y42+'tHÁNG 12'!Y42</f>
        <v>0</v>
      </c>
      <c r="Z42" s="4">
        <f>'Tháng 10'!Z42+'Tháng 11'!Z42+'tHÁNG 12'!Z42</f>
        <v>0</v>
      </c>
      <c r="AA42" s="4">
        <f>'Tháng 10'!AA42+'Tháng 11'!AA42+'tHÁNG 12'!AA42</f>
        <v>0</v>
      </c>
      <c r="AB42" s="4">
        <f>'Tháng 10'!AB42+'Tháng 11'!AB42+'tHÁNG 12'!AB42</f>
        <v>100000</v>
      </c>
      <c r="AC42" s="4">
        <f>'Tháng 10'!AC42+'Tháng 11'!AC42+'tHÁNG 12'!AC42</f>
        <v>0</v>
      </c>
      <c r="AD42" s="4">
        <f>'Tháng 10'!AD42+'Tháng 11'!AD42+'tHÁNG 12'!AD42</f>
        <v>0</v>
      </c>
      <c r="AE42" s="4">
        <f>'Tháng 10'!AE42+'Tháng 11'!AE42+'tHÁNG 12'!AE42</f>
        <v>110000</v>
      </c>
      <c r="AF42" s="4">
        <f>'Tháng 10'!AF42+'Tháng 11'!AF42+'tHÁNG 12'!AF42</f>
        <v>0</v>
      </c>
      <c r="AG42" s="4">
        <f>'Tháng 10'!AG42+'Tháng 11'!AG42+'tHÁNG 12'!AG42</f>
        <v>0</v>
      </c>
      <c r="AH42" s="4">
        <f>'Tháng 10'!AH42+'Tháng 11'!AH42+'tHÁNG 12'!AH42</f>
        <v>0</v>
      </c>
      <c r="AI42" s="4">
        <f t="shared" si="1"/>
        <v>785000</v>
      </c>
    </row>
    <row r="43" spans="1:35" x14ac:dyDescent="0.25">
      <c r="A43" s="6">
        <f t="shared" si="0"/>
        <v>0</v>
      </c>
      <c r="B43" s="3">
        <v>35</v>
      </c>
      <c r="C43" s="9" t="s">
        <v>59</v>
      </c>
      <c r="D43" s="4">
        <f>'Tháng 10'!D43+'Tháng 11'!D43+'tHÁNG 12'!D43</f>
        <v>0</v>
      </c>
      <c r="E43" s="4">
        <f>'Tháng 10'!E43+'Tháng 11'!E43+'tHÁNG 12'!E43</f>
        <v>0</v>
      </c>
      <c r="F43" s="4">
        <f>'Tháng 10'!F43+'Tháng 11'!F43+'tHÁNG 12'!F43</f>
        <v>0</v>
      </c>
      <c r="G43" s="4">
        <f>'Tháng 10'!G43+'Tháng 11'!G43+'tHÁNG 12'!G43</f>
        <v>0</v>
      </c>
      <c r="H43" s="4">
        <f>'Tháng 10'!H43+'Tháng 11'!H43+'tHÁNG 12'!H43</f>
        <v>0</v>
      </c>
      <c r="I43" s="4">
        <f>'Tháng 10'!I43+'Tháng 11'!I43+'tHÁNG 12'!I43</f>
        <v>0</v>
      </c>
      <c r="J43" s="4">
        <f>'Tháng 10'!J43+'Tháng 11'!J43+'tHÁNG 12'!J43</f>
        <v>0</v>
      </c>
      <c r="K43" s="4">
        <f>'Tháng 10'!K43+'Tháng 11'!K43+'tHÁNG 12'!K43</f>
        <v>0</v>
      </c>
      <c r="L43" s="4">
        <f>'Tháng 10'!L43+'Tháng 11'!L43+'tHÁNG 12'!L43</f>
        <v>0</v>
      </c>
      <c r="M43" s="4">
        <f>'Tháng 10'!M43+'Tháng 11'!M43+'tHÁNG 12'!M43</f>
        <v>0</v>
      </c>
      <c r="N43" s="4">
        <f>'Tháng 10'!N43+'Tháng 11'!N43+'tHÁNG 12'!N43</f>
        <v>0</v>
      </c>
      <c r="O43" s="4">
        <f>'Tháng 10'!O43+'Tháng 11'!O43+'tHÁNG 12'!O43</f>
        <v>0</v>
      </c>
      <c r="P43" s="4">
        <f>'Tháng 10'!P43+'Tháng 11'!P43+'tHÁNG 12'!P43</f>
        <v>0</v>
      </c>
      <c r="Q43" s="4">
        <f>'Tháng 10'!Q43+'Tháng 11'!Q43+'tHÁNG 12'!Q43</f>
        <v>0</v>
      </c>
      <c r="R43" s="4">
        <f>'Tháng 10'!R43+'Tháng 11'!R43+'tHÁNG 12'!R43</f>
        <v>0</v>
      </c>
      <c r="S43" s="4">
        <f>'Tháng 10'!S43+'Tháng 11'!S43+'tHÁNG 12'!S43</f>
        <v>0</v>
      </c>
      <c r="T43" s="4">
        <f>'Tháng 10'!T43+'Tháng 11'!T43+'tHÁNG 12'!T43</f>
        <v>0</v>
      </c>
      <c r="U43" s="4">
        <f>'Tháng 10'!U43+'Tháng 11'!U43+'tHÁNG 12'!U43</f>
        <v>0</v>
      </c>
      <c r="V43" s="4">
        <f>'Tháng 10'!V43+'Tháng 11'!V43+'tHÁNG 12'!V43</f>
        <v>0</v>
      </c>
      <c r="W43" s="4">
        <f>'Tháng 10'!W43+'Tháng 11'!W43+'tHÁNG 12'!W43</f>
        <v>0</v>
      </c>
      <c r="X43" s="4">
        <f>'Tháng 10'!X43+'Tháng 11'!X43+'tHÁNG 12'!X43</f>
        <v>0</v>
      </c>
      <c r="Y43" s="4">
        <f>'Tháng 10'!Y43+'Tháng 11'!Y43+'tHÁNG 12'!Y43</f>
        <v>0</v>
      </c>
      <c r="Z43" s="4">
        <f>'Tháng 10'!Z43+'Tháng 11'!Z43+'tHÁNG 12'!Z43</f>
        <v>0</v>
      </c>
      <c r="AA43" s="4">
        <f>'Tháng 10'!AA43+'Tháng 11'!AA43+'tHÁNG 12'!AA43</f>
        <v>0</v>
      </c>
      <c r="AB43" s="4">
        <f>'Tháng 10'!AB43+'Tháng 11'!AB43+'tHÁNG 12'!AB43</f>
        <v>0</v>
      </c>
      <c r="AC43" s="4">
        <f>'Tháng 10'!AC43+'Tháng 11'!AC43+'tHÁNG 12'!AC43</f>
        <v>0</v>
      </c>
      <c r="AD43" s="4">
        <f>'Tháng 10'!AD43+'Tháng 11'!AD43+'tHÁNG 12'!AD43</f>
        <v>0</v>
      </c>
      <c r="AE43" s="4">
        <f>'Tháng 10'!AE43+'Tháng 11'!AE43+'tHÁNG 12'!AE43</f>
        <v>0</v>
      </c>
      <c r="AF43" s="4">
        <f>'Tháng 10'!AF43+'Tháng 11'!AF43+'tHÁNG 12'!AF43</f>
        <v>0</v>
      </c>
      <c r="AG43" s="4">
        <f>'Tháng 10'!AG43+'Tháng 11'!AG43+'tHÁNG 12'!AG43</f>
        <v>0</v>
      </c>
      <c r="AH43" s="4">
        <f>'Tháng 10'!AH43+'Tháng 11'!AH43+'tHÁNG 12'!AH43</f>
        <v>0</v>
      </c>
      <c r="AI43" s="4">
        <f t="shared" si="1"/>
        <v>0</v>
      </c>
    </row>
    <row r="44" spans="1:35" x14ac:dyDescent="0.25">
      <c r="A44" s="6">
        <f t="shared" si="0"/>
        <v>0</v>
      </c>
      <c r="B44" s="3">
        <v>36</v>
      </c>
      <c r="C44" s="8" t="s">
        <v>130</v>
      </c>
      <c r="D44" s="4">
        <f>'Tháng 10'!D44+'Tháng 11'!D44+'tHÁNG 12'!D44</f>
        <v>0</v>
      </c>
      <c r="E44" s="4">
        <f>'Tháng 10'!E44+'Tháng 11'!E44+'tHÁNG 12'!E44</f>
        <v>0</v>
      </c>
      <c r="F44" s="4">
        <f>'Tháng 10'!F44+'Tháng 11'!F44+'tHÁNG 12'!F44</f>
        <v>0</v>
      </c>
      <c r="G44" s="4">
        <f>'Tháng 10'!G44+'Tháng 11'!G44+'tHÁNG 12'!G44</f>
        <v>0</v>
      </c>
      <c r="H44" s="4">
        <f>'Tháng 10'!H44+'Tháng 11'!H44+'tHÁNG 12'!H44</f>
        <v>0</v>
      </c>
      <c r="I44" s="4">
        <f>'Tháng 10'!I44+'Tháng 11'!I44+'tHÁNG 12'!I44</f>
        <v>0</v>
      </c>
      <c r="J44" s="4">
        <f>'Tháng 10'!J44+'Tháng 11'!J44+'tHÁNG 12'!J44</f>
        <v>0</v>
      </c>
      <c r="K44" s="4">
        <f>'Tháng 10'!K44+'Tháng 11'!K44+'tHÁNG 12'!K44</f>
        <v>0</v>
      </c>
      <c r="L44" s="4">
        <f>'Tháng 10'!L44+'Tháng 11'!L44+'tHÁNG 12'!L44</f>
        <v>0</v>
      </c>
      <c r="M44" s="4">
        <f>'Tháng 10'!M44+'Tháng 11'!M44+'tHÁNG 12'!M44</f>
        <v>0</v>
      </c>
      <c r="N44" s="4">
        <f>'Tháng 10'!N44+'Tháng 11'!N44+'tHÁNG 12'!N44</f>
        <v>0</v>
      </c>
      <c r="O44" s="4">
        <f>'Tháng 10'!O44+'Tháng 11'!O44+'tHÁNG 12'!O44</f>
        <v>0</v>
      </c>
      <c r="P44" s="4">
        <f>'Tháng 10'!P44+'Tháng 11'!P44+'tHÁNG 12'!P44</f>
        <v>0</v>
      </c>
      <c r="Q44" s="4">
        <f>'Tháng 10'!Q44+'Tháng 11'!Q44+'tHÁNG 12'!Q44</f>
        <v>0</v>
      </c>
      <c r="R44" s="4">
        <f>'Tháng 10'!R44+'Tháng 11'!R44+'tHÁNG 12'!R44</f>
        <v>0</v>
      </c>
      <c r="S44" s="4">
        <f>'Tháng 10'!S44+'Tháng 11'!S44+'tHÁNG 12'!S44</f>
        <v>0</v>
      </c>
      <c r="T44" s="4">
        <f>'Tháng 10'!T44+'Tháng 11'!T44+'tHÁNG 12'!T44</f>
        <v>0</v>
      </c>
      <c r="U44" s="4">
        <f>'Tháng 10'!U44+'Tháng 11'!U44+'tHÁNG 12'!U44</f>
        <v>0</v>
      </c>
      <c r="V44" s="4">
        <f>'Tháng 10'!V44+'Tháng 11'!V44+'tHÁNG 12'!V44</f>
        <v>0</v>
      </c>
      <c r="W44" s="4">
        <f>'Tháng 10'!W44+'Tháng 11'!W44+'tHÁNG 12'!W44</f>
        <v>0</v>
      </c>
      <c r="X44" s="4">
        <f>'Tháng 10'!X44+'Tháng 11'!X44+'tHÁNG 12'!X44</f>
        <v>0</v>
      </c>
      <c r="Y44" s="4">
        <f>'Tháng 10'!Y44+'Tháng 11'!Y44+'tHÁNG 12'!Y44</f>
        <v>0</v>
      </c>
      <c r="Z44" s="4">
        <f>'Tháng 10'!Z44+'Tháng 11'!Z44+'tHÁNG 12'!Z44</f>
        <v>0</v>
      </c>
      <c r="AA44" s="4">
        <f>'Tháng 10'!AA44+'Tháng 11'!AA44+'tHÁNG 12'!AA44</f>
        <v>0</v>
      </c>
      <c r="AB44" s="4">
        <f>'Tháng 10'!AB44+'Tháng 11'!AB44+'tHÁNG 12'!AB44</f>
        <v>0</v>
      </c>
      <c r="AC44" s="4">
        <f>'Tháng 10'!AC44+'Tháng 11'!AC44+'tHÁNG 12'!AC44</f>
        <v>0</v>
      </c>
      <c r="AD44" s="4">
        <f>'Tháng 10'!AD44+'Tháng 11'!AD44+'tHÁNG 12'!AD44</f>
        <v>0</v>
      </c>
      <c r="AE44" s="4">
        <f>'Tháng 10'!AE44+'Tháng 11'!AE44+'tHÁNG 12'!AE44</f>
        <v>0</v>
      </c>
      <c r="AF44" s="4">
        <f>'Tháng 10'!AF44+'Tháng 11'!AF44+'tHÁNG 12'!AF44</f>
        <v>0</v>
      </c>
      <c r="AG44" s="4">
        <f>'Tháng 10'!AG44+'Tháng 11'!AG44+'tHÁNG 12'!AG44</f>
        <v>0</v>
      </c>
      <c r="AH44" s="4">
        <f>'Tháng 10'!AH44+'Tháng 11'!AH44+'tHÁNG 12'!AH44</f>
        <v>0</v>
      </c>
      <c r="AI44" s="4">
        <f t="shared" si="1"/>
        <v>0</v>
      </c>
    </row>
    <row r="45" spans="1:35" x14ac:dyDescent="0.25">
      <c r="A45" s="6">
        <f t="shared" si="0"/>
        <v>100000</v>
      </c>
      <c r="B45" s="3">
        <v>37</v>
      </c>
      <c r="C45" s="3" t="s">
        <v>124</v>
      </c>
      <c r="D45" s="4">
        <f>'Tháng 10'!D45+'Tháng 11'!D45+'tHÁNG 12'!D45</f>
        <v>0</v>
      </c>
      <c r="E45" s="4">
        <f>'Tháng 10'!E45+'Tháng 11'!E45+'tHÁNG 12'!E45</f>
        <v>0</v>
      </c>
      <c r="F45" s="4">
        <f>'Tháng 10'!F45+'Tháng 11'!F45+'tHÁNG 12'!F45</f>
        <v>0</v>
      </c>
      <c r="G45" s="4">
        <f>'Tháng 10'!G45+'Tháng 11'!G45+'tHÁNG 12'!G45</f>
        <v>10000</v>
      </c>
      <c r="H45" s="4">
        <f>'Tháng 10'!H45+'Tháng 11'!H45+'tHÁNG 12'!H45</f>
        <v>5000</v>
      </c>
      <c r="I45" s="4">
        <f>'Tháng 10'!I45+'Tháng 11'!I45+'tHÁNG 12'!I45</f>
        <v>0</v>
      </c>
      <c r="J45" s="4">
        <f>'Tháng 10'!J45+'Tháng 11'!J45+'tHÁNG 12'!J45</f>
        <v>0</v>
      </c>
      <c r="K45" s="4">
        <f>'Tháng 10'!K45+'Tháng 11'!K45+'tHÁNG 12'!K45</f>
        <v>5000</v>
      </c>
      <c r="L45" s="4">
        <f>'Tháng 10'!L45+'Tháng 11'!L45+'tHÁNG 12'!L45</f>
        <v>0</v>
      </c>
      <c r="M45" s="4">
        <f>'Tháng 10'!M45+'Tháng 11'!M45+'tHÁNG 12'!M45</f>
        <v>0</v>
      </c>
      <c r="N45" s="4">
        <f>'Tháng 10'!N45+'Tháng 11'!N45+'tHÁNG 12'!N45</f>
        <v>0</v>
      </c>
      <c r="O45" s="4">
        <f>'Tháng 10'!O45+'Tháng 11'!O45+'tHÁNG 12'!O45</f>
        <v>10000</v>
      </c>
      <c r="P45" s="4">
        <f>'Tháng 10'!P45+'Tháng 11'!P45+'tHÁNG 12'!P45</f>
        <v>0</v>
      </c>
      <c r="Q45" s="4">
        <f>'Tháng 10'!Q45+'Tháng 11'!Q45+'tHÁNG 12'!Q45</f>
        <v>20000</v>
      </c>
      <c r="R45" s="4">
        <f>'Tháng 10'!R45+'Tháng 11'!R45+'tHÁNG 12'!R45</f>
        <v>0</v>
      </c>
      <c r="S45" s="4">
        <f>'Tháng 10'!S45+'Tháng 11'!S45+'tHÁNG 12'!S45</f>
        <v>5000</v>
      </c>
      <c r="T45" s="4">
        <f>'Tháng 10'!T45+'Tháng 11'!T45+'tHÁNG 12'!T45</f>
        <v>0</v>
      </c>
      <c r="U45" s="4">
        <f>'Tháng 10'!U45+'Tháng 11'!U45+'tHÁNG 12'!U45</f>
        <v>0</v>
      </c>
      <c r="V45" s="4">
        <f>'Tháng 10'!V45+'Tháng 11'!V45+'tHÁNG 12'!V45</f>
        <v>0</v>
      </c>
      <c r="W45" s="4">
        <f>'Tháng 10'!W45+'Tháng 11'!W45+'tHÁNG 12'!W45</f>
        <v>5000</v>
      </c>
      <c r="X45" s="4">
        <f>'Tháng 10'!X45+'Tháng 11'!X45+'tHÁNG 12'!X45</f>
        <v>0</v>
      </c>
      <c r="Y45" s="4">
        <f>'Tháng 10'!Y45+'Tháng 11'!Y45+'tHÁNG 12'!Y45</f>
        <v>0</v>
      </c>
      <c r="Z45" s="4">
        <f>'Tháng 10'!Z45+'Tháng 11'!Z45+'tHÁNG 12'!Z45</f>
        <v>10000</v>
      </c>
      <c r="AA45" s="4">
        <f>'Tháng 10'!AA45+'Tháng 11'!AA45+'tHÁNG 12'!AA45</f>
        <v>0</v>
      </c>
      <c r="AB45" s="4">
        <f>'Tháng 10'!AB45+'Tháng 11'!AB45+'tHÁNG 12'!AB45</f>
        <v>0</v>
      </c>
      <c r="AC45" s="4">
        <f>'Tháng 10'!AC45+'Tháng 11'!AC45+'tHÁNG 12'!AC45</f>
        <v>10000</v>
      </c>
      <c r="AD45" s="4">
        <f>'Tháng 10'!AD45+'Tháng 11'!AD45+'tHÁNG 12'!AD45</f>
        <v>5000</v>
      </c>
      <c r="AE45" s="4">
        <f>'Tháng 10'!AE45+'Tháng 11'!AE45+'tHÁNG 12'!AE45</f>
        <v>0</v>
      </c>
      <c r="AF45" s="4">
        <f>'Tháng 10'!AF45+'Tháng 11'!AF45+'tHÁNG 12'!AF45</f>
        <v>15000</v>
      </c>
      <c r="AG45" s="4">
        <f>'Tháng 10'!AG45+'Tháng 11'!AG45+'tHÁNG 12'!AG45</f>
        <v>0</v>
      </c>
      <c r="AH45" s="4">
        <f>'Tháng 10'!AH45+'Tháng 11'!AH45+'tHÁNG 12'!AH45</f>
        <v>0</v>
      </c>
      <c r="AI45" s="4">
        <f t="shared" si="1"/>
        <v>100000</v>
      </c>
    </row>
    <row r="46" spans="1:35" x14ac:dyDescent="0.25">
      <c r="A46" s="6">
        <f t="shared" si="0"/>
        <v>248000</v>
      </c>
      <c r="B46" s="3">
        <v>38</v>
      </c>
      <c r="C46" s="3" t="s">
        <v>52</v>
      </c>
      <c r="D46" s="4">
        <f>'Tháng 10'!D46+'Tháng 11'!D46+'tHÁNG 12'!D46</f>
        <v>0</v>
      </c>
      <c r="E46" s="4">
        <f>'Tháng 10'!E46+'Tháng 11'!E46+'tHÁNG 12'!E46</f>
        <v>30000</v>
      </c>
      <c r="F46" s="4">
        <f>'Tháng 10'!F46+'Tháng 11'!F46+'tHÁNG 12'!F46</f>
        <v>0</v>
      </c>
      <c r="G46" s="4">
        <f>'Tháng 10'!G46+'Tháng 11'!G46+'tHÁNG 12'!G46</f>
        <v>0</v>
      </c>
      <c r="H46" s="4">
        <f>'Tháng 10'!H46+'Tháng 11'!H46+'tHÁNG 12'!H46</f>
        <v>0</v>
      </c>
      <c r="I46" s="4">
        <f>'Tháng 10'!I46+'Tháng 11'!I46+'tHÁNG 12'!I46</f>
        <v>0</v>
      </c>
      <c r="J46" s="4">
        <f>'Tháng 10'!J46+'Tháng 11'!J46+'tHÁNG 12'!J46</f>
        <v>30000</v>
      </c>
      <c r="K46" s="4">
        <f>'Tháng 10'!K46+'Tháng 11'!K46+'tHÁNG 12'!K46</f>
        <v>0</v>
      </c>
      <c r="L46" s="4">
        <f>'Tháng 10'!L46+'Tháng 11'!L46+'tHÁNG 12'!L46</f>
        <v>0</v>
      </c>
      <c r="M46" s="4">
        <f>'Tháng 10'!M46+'Tháng 11'!M46+'tHÁNG 12'!M46</f>
        <v>0</v>
      </c>
      <c r="N46" s="4">
        <f>'Tháng 10'!N46+'Tháng 11'!N46+'tHÁNG 12'!N46</f>
        <v>35000</v>
      </c>
      <c r="O46" s="4">
        <f>'Tháng 10'!O46+'Tháng 11'!O46+'tHÁNG 12'!O46</f>
        <v>35000</v>
      </c>
      <c r="P46" s="4">
        <f>'Tháng 10'!P46+'Tháng 11'!P46+'tHÁNG 12'!P46</f>
        <v>0</v>
      </c>
      <c r="Q46" s="4">
        <f>'Tháng 10'!Q46+'Tháng 11'!Q46+'tHÁNG 12'!Q46</f>
        <v>0</v>
      </c>
      <c r="R46" s="4">
        <f>'Tháng 10'!R46+'Tháng 11'!R46+'tHÁNG 12'!R46</f>
        <v>0</v>
      </c>
      <c r="S46" s="4">
        <f>'Tháng 10'!S46+'Tháng 11'!S46+'tHÁNG 12'!S46</f>
        <v>0</v>
      </c>
      <c r="T46" s="4">
        <f>'Tháng 10'!T46+'Tháng 11'!T46+'tHÁNG 12'!T46</f>
        <v>0</v>
      </c>
      <c r="U46" s="4">
        <f>'Tháng 10'!U46+'Tháng 11'!U46+'tHÁNG 12'!U46</f>
        <v>0</v>
      </c>
      <c r="V46" s="4">
        <f>'Tháng 10'!V46+'Tháng 11'!V46+'tHÁNG 12'!V46</f>
        <v>0</v>
      </c>
      <c r="W46" s="4">
        <f>'Tháng 10'!W46+'Tháng 11'!W46+'tHÁNG 12'!W46</f>
        <v>0</v>
      </c>
      <c r="X46" s="4">
        <f>'Tháng 10'!X46+'Tháng 11'!X46+'tHÁNG 12'!X46</f>
        <v>0</v>
      </c>
      <c r="Y46" s="4">
        <f>'Tháng 10'!Y46+'Tháng 11'!Y46+'tHÁNG 12'!Y46</f>
        <v>0</v>
      </c>
      <c r="Z46" s="4">
        <f>'Tháng 10'!Z46+'Tháng 11'!Z46+'tHÁNG 12'!Z46</f>
        <v>0</v>
      </c>
      <c r="AA46" s="4">
        <f>'Tháng 10'!AA46+'Tháng 11'!AA46+'tHÁNG 12'!AA46</f>
        <v>0</v>
      </c>
      <c r="AB46" s="4">
        <f>'Tháng 10'!AB46+'Tháng 11'!AB46+'tHÁNG 12'!AB46</f>
        <v>0</v>
      </c>
      <c r="AC46" s="4">
        <f>'Tháng 10'!AC46+'Tháng 11'!AC46+'tHÁNG 12'!AC46</f>
        <v>50000</v>
      </c>
      <c r="AD46" s="4">
        <f>'Tháng 10'!AD46+'Tháng 11'!AD46+'tHÁNG 12'!AD46</f>
        <v>0</v>
      </c>
      <c r="AE46" s="4">
        <f>'Tháng 10'!AE46+'Tháng 11'!AE46+'tHÁNG 12'!AE46</f>
        <v>28000</v>
      </c>
      <c r="AF46" s="4">
        <f>'Tháng 10'!AF46+'Tháng 11'!AF46+'tHÁNG 12'!AF46</f>
        <v>40000</v>
      </c>
      <c r="AG46" s="4">
        <f>'Tháng 10'!AG46+'Tháng 11'!AG46+'tHÁNG 12'!AG46</f>
        <v>0</v>
      </c>
      <c r="AH46" s="4">
        <f>'Tháng 10'!AH46+'Tháng 11'!AH46+'tHÁNG 12'!AH46</f>
        <v>0</v>
      </c>
      <c r="AI46" s="4">
        <f t="shared" si="1"/>
        <v>248000</v>
      </c>
    </row>
    <row r="47" spans="1:35" x14ac:dyDescent="0.25">
      <c r="A47" s="6">
        <f t="shared" si="0"/>
        <v>585000</v>
      </c>
      <c r="B47" s="3">
        <v>39</v>
      </c>
      <c r="C47" s="3" t="s">
        <v>53</v>
      </c>
      <c r="D47" s="4">
        <f>'Tháng 10'!D47+'Tháng 11'!D47+'tHÁNG 12'!D47</f>
        <v>0</v>
      </c>
      <c r="E47" s="4">
        <f>'Tháng 10'!E47+'Tháng 11'!E47+'tHÁNG 12'!E47</f>
        <v>15000</v>
      </c>
      <c r="F47" s="4">
        <f>'Tháng 10'!F47+'Tháng 11'!F47+'tHÁNG 12'!F47</f>
        <v>0</v>
      </c>
      <c r="G47" s="4">
        <f>'Tháng 10'!G47+'Tháng 11'!G47+'tHÁNG 12'!G47</f>
        <v>0</v>
      </c>
      <c r="H47" s="4">
        <f>'Tháng 10'!H47+'Tháng 11'!H47+'tHÁNG 12'!H47</f>
        <v>0</v>
      </c>
      <c r="I47" s="4">
        <f>'Tháng 10'!I47+'Tháng 11'!I47+'tHÁNG 12'!I47</f>
        <v>0</v>
      </c>
      <c r="J47" s="4">
        <f>'Tháng 10'!J47+'Tháng 11'!J47+'tHÁNG 12'!J47</f>
        <v>0</v>
      </c>
      <c r="K47" s="4">
        <f>'Tháng 10'!K47+'Tháng 11'!K47+'tHÁNG 12'!K47</f>
        <v>0</v>
      </c>
      <c r="L47" s="4">
        <f>'Tháng 10'!L47+'Tháng 11'!L47+'tHÁNG 12'!L47</f>
        <v>10000</v>
      </c>
      <c r="M47" s="4">
        <f>'Tháng 10'!M47+'Tháng 11'!M47+'tHÁNG 12'!M47</f>
        <v>0</v>
      </c>
      <c r="N47" s="4">
        <f>'Tháng 10'!N47+'Tháng 11'!N47+'tHÁNG 12'!N47</f>
        <v>0</v>
      </c>
      <c r="O47" s="4">
        <f>'Tháng 10'!O47+'Tháng 11'!O47+'tHÁNG 12'!O47</f>
        <v>20000</v>
      </c>
      <c r="P47" s="4">
        <f>'Tháng 10'!P47+'Tháng 11'!P47+'tHÁNG 12'!P47</f>
        <v>0</v>
      </c>
      <c r="Q47" s="4">
        <f>'Tháng 10'!Q47+'Tháng 11'!Q47+'tHÁNG 12'!Q47</f>
        <v>0</v>
      </c>
      <c r="R47" s="4">
        <f>'Tháng 10'!R47+'Tháng 11'!R47+'tHÁNG 12'!R47</f>
        <v>0</v>
      </c>
      <c r="S47" s="4">
        <f>'Tháng 10'!S47+'Tháng 11'!S47+'tHÁNG 12'!S47</f>
        <v>500000</v>
      </c>
      <c r="T47" s="4">
        <f>'Tháng 10'!T47+'Tháng 11'!T47+'tHÁNG 12'!T47</f>
        <v>0</v>
      </c>
      <c r="U47" s="4">
        <f>'Tháng 10'!U47+'Tháng 11'!U47+'tHÁNG 12'!U47</f>
        <v>0</v>
      </c>
      <c r="V47" s="4">
        <f>'Tháng 10'!V47+'Tháng 11'!V47+'tHÁNG 12'!V47</f>
        <v>0</v>
      </c>
      <c r="W47" s="4">
        <f>'Tháng 10'!W47+'Tháng 11'!W47+'tHÁNG 12'!W47</f>
        <v>0</v>
      </c>
      <c r="X47" s="4">
        <f>'Tháng 10'!X47+'Tháng 11'!X47+'tHÁNG 12'!X47</f>
        <v>0</v>
      </c>
      <c r="Y47" s="4">
        <f>'Tháng 10'!Y47+'Tháng 11'!Y47+'tHÁNG 12'!Y47</f>
        <v>0</v>
      </c>
      <c r="Z47" s="4">
        <f>'Tháng 10'!Z47+'Tháng 11'!Z47+'tHÁNG 12'!Z47</f>
        <v>0</v>
      </c>
      <c r="AA47" s="4">
        <f>'Tháng 10'!AA47+'Tháng 11'!AA47+'tHÁNG 12'!AA47</f>
        <v>0</v>
      </c>
      <c r="AB47" s="4">
        <f>'Tháng 10'!AB47+'Tháng 11'!AB47+'tHÁNG 12'!AB47</f>
        <v>0</v>
      </c>
      <c r="AC47" s="4">
        <f>'Tháng 10'!AC47+'Tháng 11'!AC47+'tHÁNG 12'!AC47</f>
        <v>20000</v>
      </c>
      <c r="AD47" s="4">
        <f>'Tháng 10'!AD47+'Tháng 11'!AD47+'tHÁNG 12'!AD47</f>
        <v>0</v>
      </c>
      <c r="AE47" s="4">
        <f>'Tháng 10'!AE47+'Tháng 11'!AE47+'tHÁNG 12'!AE47</f>
        <v>0</v>
      </c>
      <c r="AF47" s="4">
        <f>'Tháng 10'!AF47+'Tháng 11'!AF47+'tHÁNG 12'!AF47</f>
        <v>20000</v>
      </c>
      <c r="AG47" s="4">
        <f>'Tháng 10'!AG47+'Tháng 11'!AG47+'tHÁNG 12'!AG47</f>
        <v>0</v>
      </c>
      <c r="AH47" s="4">
        <f>'Tháng 10'!AH47+'Tháng 11'!AH47+'tHÁNG 12'!AH47</f>
        <v>0</v>
      </c>
      <c r="AI47" s="4">
        <f t="shared" si="1"/>
        <v>585000</v>
      </c>
    </row>
    <row r="48" spans="1:35" x14ac:dyDescent="0.25">
      <c r="A48" s="6">
        <f t="shared" si="0"/>
        <v>75000</v>
      </c>
      <c r="B48" s="3">
        <v>40</v>
      </c>
      <c r="C48" s="8" t="s">
        <v>57</v>
      </c>
      <c r="D48" s="4">
        <f>'Tháng 10'!D48+'Tháng 11'!D48+'tHÁNG 12'!D48</f>
        <v>0</v>
      </c>
      <c r="E48" s="4">
        <f>'Tháng 10'!E48+'Tháng 11'!E48+'tHÁNG 12'!E48</f>
        <v>35000</v>
      </c>
      <c r="F48" s="4">
        <f>'Tháng 10'!F48+'Tháng 11'!F48+'tHÁNG 12'!F48</f>
        <v>0</v>
      </c>
      <c r="G48" s="4">
        <f>'Tháng 10'!G48+'Tháng 11'!G48+'tHÁNG 12'!G48</f>
        <v>0</v>
      </c>
      <c r="H48" s="4">
        <f>'Tháng 10'!H48+'Tháng 11'!H48+'tHÁNG 12'!H48</f>
        <v>40000</v>
      </c>
      <c r="I48" s="4">
        <f>'Tháng 10'!I48+'Tháng 11'!I48+'tHÁNG 12'!I48</f>
        <v>0</v>
      </c>
      <c r="J48" s="4">
        <f>'Tháng 10'!J48+'Tháng 11'!J48+'tHÁNG 12'!J48</f>
        <v>0</v>
      </c>
      <c r="K48" s="4">
        <f>'Tháng 10'!K48+'Tháng 11'!K48+'tHÁNG 12'!K48</f>
        <v>0</v>
      </c>
      <c r="L48" s="4">
        <f>'Tháng 10'!L48+'Tháng 11'!L48+'tHÁNG 12'!L48</f>
        <v>0</v>
      </c>
      <c r="M48" s="4">
        <f>'Tháng 10'!M48+'Tháng 11'!M48+'tHÁNG 12'!M48</f>
        <v>0</v>
      </c>
      <c r="N48" s="4">
        <f>'Tháng 10'!N48+'Tháng 11'!N48+'tHÁNG 12'!N48</f>
        <v>0</v>
      </c>
      <c r="O48" s="4">
        <f>'Tháng 10'!O48+'Tháng 11'!O48+'tHÁNG 12'!O48</f>
        <v>0</v>
      </c>
      <c r="P48" s="4">
        <f>'Tháng 10'!P48+'Tháng 11'!P48+'tHÁNG 12'!P48</f>
        <v>0</v>
      </c>
      <c r="Q48" s="4">
        <f>'Tháng 10'!Q48+'Tháng 11'!Q48+'tHÁNG 12'!Q48</f>
        <v>0</v>
      </c>
      <c r="R48" s="4">
        <f>'Tháng 10'!R48+'Tháng 11'!R48+'tHÁNG 12'!R48</f>
        <v>0</v>
      </c>
      <c r="S48" s="4">
        <f>'Tháng 10'!S48+'Tháng 11'!S48+'tHÁNG 12'!S48</f>
        <v>0</v>
      </c>
      <c r="T48" s="4">
        <f>'Tháng 10'!T48+'Tháng 11'!T48+'tHÁNG 12'!T48</f>
        <v>0</v>
      </c>
      <c r="U48" s="4">
        <f>'Tháng 10'!U48+'Tháng 11'!U48+'tHÁNG 12'!U48</f>
        <v>0</v>
      </c>
      <c r="V48" s="4">
        <f>'Tháng 10'!V48+'Tháng 11'!V48+'tHÁNG 12'!V48</f>
        <v>0</v>
      </c>
      <c r="W48" s="4">
        <f>'Tháng 10'!W48+'Tháng 11'!W48+'tHÁNG 12'!W48</f>
        <v>0</v>
      </c>
      <c r="X48" s="4">
        <f>'Tháng 10'!X48+'Tháng 11'!X48+'tHÁNG 12'!X48</f>
        <v>0</v>
      </c>
      <c r="Y48" s="4">
        <f>'Tháng 10'!Y48+'Tháng 11'!Y48+'tHÁNG 12'!Y48</f>
        <v>0</v>
      </c>
      <c r="Z48" s="4">
        <f>'Tháng 10'!Z48+'Tháng 11'!Z48+'tHÁNG 12'!Z48</f>
        <v>0</v>
      </c>
      <c r="AA48" s="4">
        <f>'Tháng 10'!AA48+'Tháng 11'!AA48+'tHÁNG 12'!AA48</f>
        <v>0</v>
      </c>
      <c r="AB48" s="4">
        <f>'Tháng 10'!AB48+'Tháng 11'!AB48+'tHÁNG 12'!AB48</f>
        <v>0</v>
      </c>
      <c r="AC48" s="4">
        <f>'Tháng 10'!AC48+'Tháng 11'!AC48+'tHÁNG 12'!AC48</f>
        <v>0</v>
      </c>
      <c r="AD48" s="4">
        <f>'Tháng 10'!AD48+'Tháng 11'!AD48+'tHÁNG 12'!AD48</f>
        <v>0</v>
      </c>
      <c r="AE48" s="4">
        <f>'Tháng 10'!AE48+'Tháng 11'!AE48+'tHÁNG 12'!AE48</f>
        <v>0</v>
      </c>
      <c r="AF48" s="4">
        <f>'Tháng 10'!AF48+'Tháng 11'!AF48+'tHÁNG 12'!AF48</f>
        <v>0</v>
      </c>
      <c r="AG48" s="4">
        <f>'Tháng 10'!AG48+'Tháng 11'!AG48+'tHÁNG 12'!AG48</f>
        <v>0</v>
      </c>
      <c r="AH48" s="4">
        <f>'Tháng 10'!AH48+'Tháng 11'!AH48+'tHÁNG 12'!AH48</f>
        <v>0</v>
      </c>
      <c r="AI48" s="4">
        <f t="shared" si="1"/>
        <v>75000</v>
      </c>
    </row>
    <row r="49" spans="1:35" x14ac:dyDescent="0.25">
      <c r="A49" s="6">
        <f>AI49</f>
        <v>570000</v>
      </c>
      <c r="B49" s="3"/>
      <c r="C49" s="3" t="s">
        <v>102</v>
      </c>
      <c r="D49" s="4">
        <f>'Tháng 10'!D49+'Tháng 11'!D49+'tHÁNG 12'!D49</f>
        <v>0</v>
      </c>
      <c r="E49" s="4">
        <f>'Tháng 10'!E49+'Tháng 11'!E49+'tHÁNG 12'!E49</f>
        <v>0</v>
      </c>
      <c r="F49" s="4">
        <f>'Tháng 10'!F49+'Tháng 11'!F49+'tHÁNG 12'!F49</f>
        <v>0</v>
      </c>
      <c r="G49" s="4">
        <f>'Tháng 10'!G49+'Tháng 11'!G49+'tHÁNG 12'!G49</f>
        <v>0</v>
      </c>
      <c r="H49" s="4">
        <f>'Tháng 10'!H49+'Tháng 11'!H49+'tHÁNG 12'!H49</f>
        <v>140000</v>
      </c>
      <c r="I49" s="4">
        <f>'Tháng 10'!I49+'Tháng 11'!I49+'tHÁNG 12'!I49</f>
        <v>0</v>
      </c>
      <c r="J49" s="4">
        <f>'Tháng 10'!J49+'Tháng 11'!J49+'tHÁNG 12'!J49</f>
        <v>0</v>
      </c>
      <c r="K49" s="4">
        <f>'Tháng 10'!K49+'Tháng 11'!K49+'tHÁNG 12'!K49</f>
        <v>0</v>
      </c>
      <c r="L49" s="4">
        <f>'Tháng 10'!L49+'Tháng 11'!L49+'tHÁNG 12'!L49</f>
        <v>0</v>
      </c>
      <c r="M49" s="4">
        <f>'Tháng 10'!M49+'Tháng 11'!M49+'tHÁNG 12'!M49</f>
        <v>0</v>
      </c>
      <c r="N49" s="4">
        <f>'Tháng 10'!N49+'Tháng 11'!N49+'tHÁNG 12'!N49</f>
        <v>0</v>
      </c>
      <c r="O49" s="4">
        <f>'Tháng 10'!O49+'Tháng 11'!O49+'tHÁNG 12'!O49</f>
        <v>145000</v>
      </c>
      <c r="P49" s="4">
        <f>'Tháng 10'!P49+'Tháng 11'!P49+'tHÁNG 12'!P49</f>
        <v>0</v>
      </c>
      <c r="Q49" s="4">
        <f>'Tháng 10'!Q49+'Tháng 11'!Q49+'tHÁNG 12'!Q49</f>
        <v>0</v>
      </c>
      <c r="R49" s="4">
        <f>'Tháng 10'!R49+'Tháng 11'!R49+'tHÁNG 12'!R49</f>
        <v>0</v>
      </c>
      <c r="S49" s="4">
        <f>'Tháng 10'!S49+'Tháng 11'!S49+'tHÁNG 12'!S49</f>
        <v>0</v>
      </c>
      <c r="T49" s="4">
        <f>'Tháng 10'!T49+'Tháng 11'!T49+'tHÁNG 12'!T49</f>
        <v>0</v>
      </c>
      <c r="U49" s="4">
        <f>'Tháng 10'!U49+'Tháng 11'!U49+'tHÁNG 12'!U49</f>
        <v>0</v>
      </c>
      <c r="V49" s="4">
        <f>'Tháng 10'!V49+'Tháng 11'!V49+'tHÁNG 12'!V49</f>
        <v>0</v>
      </c>
      <c r="W49" s="4">
        <f>'Tháng 10'!W49+'Tháng 11'!W49+'tHÁNG 12'!W49</f>
        <v>145000</v>
      </c>
      <c r="X49" s="4">
        <f>'Tháng 10'!X49+'Tháng 11'!X49+'tHÁNG 12'!X49</f>
        <v>0</v>
      </c>
      <c r="Y49" s="4">
        <f>'Tháng 10'!Y49+'Tháng 11'!Y49+'tHÁNG 12'!Y49</f>
        <v>0</v>
      </c>
      <c r="Z49" s="4">
        <f>'Tháng 10'!Z49+'Tháng 11'!Z49+'tHÁNG 12'!Z49</f>
        <v>0</v>
      </c>
      <c r="AA49" s="4">
        <f>'Tháng 10'!AA49+'Tháng 11'!AA49+'tHÁNG 12'!AA49</f>
        <v>0</v>
      </c>
      <c r="AB49" s="4">
        <f>'Tháng 10'!AB49+'Tháng 11'!AB49+'tHÁNG 12'!AB49</f>
        <v>0</v>
      </c>
      <c r="AC49" s="4">
        <f>'Tháng 10'!AC49+'Tháng 11'!AC49+'tHÁNG 12'!AC49</f>
        <v>0</v>
      </c>
      <c r="AD49" s="4">
        <f>'Tháng 10'!AD49+'Tháng 11'!AD49+'tHÁNG 12'!AD49</f>
        <v>0</v>
      </c>
      <c r="AE49" s="4">
        <f>'Tháng 10'!AE49+'Tháng 11'!AE49+'tHÁNG 12'!AE49</f>
        <v>0</v>
      </c>
      <c r="AF49" s="4">
        <f>'Tháng 10'!AF49+'Tháng 11'!AF49+'tHÁNG 12'!AF49</f>
        <v>0</v>
      </c>
      <c r="AG49" s="4">
        <f>'Tháng 10'!AG49+'Tháng 11'!AG49+'tHÁNG 12'!AG49</f>
        <v>140000</v>
      </c>
      <c r="AH49" s="4">
        <f>'Tháng 10'!AH49+'Tháng 11'!AH49+'tHÁNG 12'!AH49</f>
        <v>0</v>
      </c>
      <c r="AI49" s="4">
        <f>SUM(D49:AH49)</f>
        <v>570000</v>
      </c>
    </row>
    <row r="50" spans="1:35" x14ac:dyDescent="0.25">
      <c r="A50" s="6">
        <f>AI50</f>
        <v>495000</v>
      </c>
      <c r="B50" s="3"/>
      <c r="C50" s="3" t="s">
        <v>103</v>
      </c>
      <c r="D50" s="4">
        <f>'Tháng 10'!D50+'Tháng 11'!D50+'tHÁNG 12'!D50</f>
        <v>0</v>
      </c>
      <c r="E50" s="4">
        <f>'Tháng 10'!E50+'Tháng 11'!E50+'tHÁNG 12'!E50</f>
        <v>0</v>
      </c>
      <c r="F50" s="4">
        <f>'Tháng 10'!F50+'Tháng 11'!F50+'tHÁNG 12'!F50</f>
        <v>0</v>
      </c>
      <c r="G50" s="4">
        <f>'Tháng 10'!G50+'Tháng 11'!G50+'tHÁNG 12'!G50</f>
        <v>0</v>
      </c>
      <c r="H50" s="4">
        <f>'Tháng 10'!H50+'Tháng 11'!H50+'tHÁNG 12'!H50</f>
        <v>0</v>
      </c>
      <c r="I50" s="4">
        <f>'Tháng 10'!I50+'Tháng 11'!I50+'tHÁNG 12'!I50</f>
        <v>0</v>
      </c>
      <c r="J50" s="4">
        <f>'Tháng 10'!J50+'Tháng 11'!J50+'tHÁNG 12'!J50</f>
        <v>350000</v>
      </c>
      <c r="K50" s="4">
        <f>'Tháng 10'!K50+'Tháng 11'!K50+'tHÁNG 12'!K50</f>
        <v>0</v>
      </c>
      <c r="L50" s="4">
        <f>'Tháng 10'!L50+'Tháng 11'!L50+'tHÁNG 12'!L50</f>
        <v>0</v>
      </c>
      <c r="M50" s="4">
        <f>'Tháng 10'!M50+'Tháng 11'!M50+'tHÁNG 12'!M50</f>
        <v>0</v>
      </c>
      <c r="N50" s="4">
        <f>'Tháng 10'!N50+'Tháng 11'!N50+'tHÁNG 12'!N50</f>
        <v>0</v>
      </c>
      <c r="O50" s="4">
        <f>'Tháng 10'!O50+'Tháng 11'!O50+'tHÁNG 12'!O50</f>
        <v>0</v>
      </c>
      <c r="P50" s="4">
        <f>'Tháng 10'!P50+'Tháng 11'!P50+'tHÁNG 12'!P50</f>
        <v>0</v>
      </c>
      <c r="Q50" s="4">
        <f>'Tháng 10'!Q50+'Tháng 11'!Q50+'tHÁNG 12'!Q50</f>
        <v>0</v>
      </c>
      <c r="R50" s="4">
        <f>'Tháng 10'!R50+'Tháng 11'!R50+'tHÁNG 12'!R50</f>
        <v>0</v>
      </c>
      <c r="S50" s="4">
        <f>'Tháng 10'!S50+'Tháng 11'!S50+'tHÁNG 12'!S50</f>
        <v>0</v>
      </c>
      <c r="T50" s="4">
        <f>'Tháng 10'!T50+'Tháng 11'!T50+'tHÁNG 12'!T50</f>
        <v>0</v>
      </c>
      <c r="U50" s="4">
        <f>'Tháng 10'!U50+'Tháng 11'!U50+'tHÁNG 12'!U50</f>
        <v>0</v>
      </c>
      <c r="V50" s="4">
        <f>'Tháng 10'!V50+'Tháng 11'!V50+'tHÁNG 12'!V50</f>
        <v>0</v>
      </c>
      <c r="W50" s="4">
        <f>'Tháng 10'!W50+'Tháng 11'!W50+'tHÁNG 12'!W50</f>
        <v>0</v>
      </c>
      <c r="X50" s="4">
        <f>'Tháng 10'!X50+'Tháng 11'!X50+'tHÁNG 12'!X50</f>
        <v>0</v>
      </c>
      <c r="Y50" s="4">
        <f>'Tháng 10'!Y50+'Tháng 11'!Y50+'tHÁNG 12'!Y50</f>
        <v>0</v>
      </c>
      <c r="Z50" s="4">
        <f>'Tháng 10'!Z50+'Tháng 11'!Z50+'tHÁNG 12'!Z50</f>
        <v>0</v>
      </c>
      <c r="AA50" s="4">
        <f>'Tháng 10'!AA50+'Tháng 11'!AA50+'tHÁNG 12'!AA50</f>
        <v>0</v>
      </c>
      <c r="AB50" s="4">
        <f>'Tháng 10'!AB50+'Tháng 11'!AB50+'tHÁNG 12'!AB50</f>
        <v>145000</v>
      </c>
      <c r="AC50" s="4">
        <f>'Tháng 10'!AC50+'Tháng 11'!AC50+'tHÁNG 12'!AC50</f>
        <v>0</v>
      </c>
      <c r="AD50" s="4">
        <f>'Tháng 10'!AD50+'Tháng 11'!AD50+'tHÁNG 12'!AD50</f>
        <v>0</v>
      </c>
      <c r="AE50" s="4">
        <f>'Tháng 10'!AE50+'Tháng 11'!AE50+'tHÁNG 12'!AE50</f>
        <v>0</v>
      </c>
      <c r="AF50" s="4">
        <f>'Tháng 10'!AF50+'Tháng 11'!AF50+'tHÁNG 12'!AF50</f>
        <v>0</v>
      </c>
      <c r="AG50" s="4">
        <f>'Tháng 10'!AG50+'Tháng 11'!AG50+'tHÁNG 12'!AG50</f>
        <v>0</v>
      </c>
      <c r="AH50" s="4">
        <f>'Tháng 10'!AH50+'Tháng 11'!AH50+'tHÁNG 12'!AH50</f>
        <v>0</v>
      </c>
      <c r="AI50" s="4">
        <f>SUM(D50:AH50)</f>
        <v>495000</v>
      </c>
    </row>
    <row r="51" spans="1:35" x14ac:dyDescent="0.25">
      <c r="A51" s="6">
        <f t="shared" si="0"/>
        <v>75000</v>
      </c>
      <c r="B51" s="3">
        <v>43</v>
      </c>
      <c r="C51" s="3" t="s">
        <v>76</v>
      </c>
      <c r="D51" s="4">
        <f>'Tháng 10'!D51+'Tháng 11'!D51+'tHÁNG 12'!D51</f>
        <v>0</v>
      </c>
      <c r="E51" s="4">
        <f>'Tháng 10'!E51+'Tháng 11'!E51+'tHÁNG 12'!E51</f>
        <v>0</v>
      </c>
      <c r="F51" s="4">
        <f>'Tháng 10'!F51+'Tháng 11'!F51+'tHÁNG 12'!F51</f>
        <v>0</v>
      </c>
      <c r="G51" s="4">
        <f>'Tháng 10'!G51+'Tháng 11'!G51+'tHÁNG 12'!G51</f>
        <v>0</v>
      </c>
      <c r="H51" s="4">
        <f>'Tháng 10'!H51+'Tháng 11'!H51+'tHÁNG 12'!H51</f>
        <v>0</v>
      </c>
      <c r="I51" s="4">
        <f>'Tháng 10'!I51+'Tháng 11'!I51+'tHÁNG 12'!I51</f>
        <v>0</v>
      </c>
      <c r="J51" s="4">
        <f>'Tháng 10'!J51+'Tháng 11'!J51+'tHÁNG 12'!J51</f>
        <v>0</v>
      </c>
      <c r="K51" s="4">
        <f>'Tháng 10'!K51+'Tháng 11'!K51+'tHÁNG 12'!K51</f>
        <v>0</v>
      </c>
      <c r="L51" s="4">
        <f>'Tháng 10'!L51+'Tháng 11'!L51+'tHÁNG 12'!L51</f>
        <v>0</v>
      </c>
      <c r="M51" s="4">
        <f>'Tháng 10'!M51+'Tháng 11'!M51+'tHÁNG 12'!M51</f>
        <v>0</v>
      </c>
      <c r="N51" s="4">
        <f>'Tháng 10'!N51+'Tháng 11'!N51+'tHÁNG 12'!N51</f>
        <v>0</v>
      </c>
      <c r="O51" s="4">
        <f>'Tháng 10'!O51+'Tháng 11'!O51+'tHÁNG 12'!O51</f>
        <v>0</v>
      </c>
      <c r="P51" s="4">
        <f>'Tháng 10'!P51+'Tháng 11'!P51+'tHÁNG 12'!P51</f>
        <v>0</v>
      </c>
      <c r="Q51" s="4">
        <f>'Tháng 10'!Q51+'Tháng 11'!Q51+'tHÁNG 12'!Q51</f>
        <v>50000</v>
      </c>
      <c r="R51" s="4">
        <f>'Tháng 10'!R51+'Tháng 11'!R51+'tHÁNG 12'!R51</f>
        <v>0</v>
      </c>
      <c r="S51" s="4">
        <f>'Tháng 10'!S51+'Tháng 11'!S51+'tHÁNG 12'!S51</f>
        <v>0</v>
      </c>
      <c r="T51" s="4">
        <f>'Tháng 10'!T51+'Tháng 11'!T51+'tHÁNG 12'!T51</f>
        <v>0</v>
      </c>
      <c r="U51" s="4">
        <f>'Tháng 10'!U51+'Tháng 11'!U51+'tHÁNG 12'!U51</f>
        <v>0</v>
      </c>
      <c r="V51" s="4">
        <f>'Tháng 10'!V51+'Tháng 11'!V51+'tHÁNG 12'!V51</f>
        <v>0</v>
      </c>
      <c r="W51" s="4">
        <f>'Tháng 10'!W51+'Tháng 11'!W51+'tHÁNG 12'!W51</f>
        <v>0</v>
      </c>
      <c r="X51" s="4">
        <f>'Tháng 10'!X51+'Tháng 11'!X51+'tHÁNG 12'!X51</f>
        <v>0</v>
      </c>
      <c r="Y51" s="4">
        <f>'Tháng 10'!Y51+'Tháng 11'!Y51+'tHÁNG 12'!Y51</f>
        <v>0</v>
      </c>
      <c r="Z51" s="4">
        <f>'Tháng 10'!Z51+'Tháng 11'!Z51+'tHÁNG 12'!Z51</f>
        <v>25000</v>
      </c>
      <c r="AA51" s="4">
        <f>'Tháng 10'!AA51+'Tháng 11'!AA51+'tHÁNG 12'!AA51</f>
        <v>0</v>
      </c>
      <c r="AB51" s="4">
        <f>'Tháng 10'!AB51+'Tháng 11'!AB51+'tHÁNG 12'!AB51</f>
        <v>0</v>
      </c>
      <c r="AC51" s="4">
        <f>'Tháng 10'!AC51+'Tháng 11'!AC51+'tHÁNG 12'!AC51</f>
        <v>0</v>
      </c>
      <c r="AD51" s="4">
        <f>'Tháng 10'!AD51+'Tháng 11'!AD51+'tHÁNG 12'!AD51</f>
        <v>0</v>
      </c>
      <c r="AE51" s="4">
        <f>'Tháng 10'!AE51+'Tháng 11'!AE51+'tHÁNG 12'!AE51</f>
        <v>0</v>
      </c>
      <c r="AF51" s="4">
        <f>'Tháng 10'!AF51+'Tháng 11'!AF51+'tHÁNG 12'!AF51</f>
        <v>0</v>
      </c>
      <c r="AG51" s="4">
        <f>'Tháng 10'!AG51+'Tháng 11'!AG51+'tHÁNG 12'!AG51</f>
        <v>0</v>
      </c>
      <c r="AH51" s="4">
        <f>'Tháng 10'!AH51+'Tháng 11'!AH51+'tHÁNG 12'!AH51</f>
        <v>0</v>
      </c>
      <c r="AI51" s="4">
        <f t="shared" si="1"/>
        <v>75000</v>
      </c>
    </row>
    <row r="52" spans="1:35" x14ac:dyDescent="0.25">
      <c r="A52" s="6">
        <f t="shared" si="0"/>
        <v>2560000</v>
      </c>
      <c r="B52" s="3">
        <v>44</v>
      </c>
      <c r="C52" s="3" t="s">
        <v>77</v>
      </c>
      <c r="D52" s="4">
        <f>'Tháng 10'!D52+'Tháng 11'!D52+'tHÁNG 12'!D52</f>
        <v>0</v>
      </c>
      <c r="E52" s="4">
        <f>'Tháng 10'!E52+'Tháng 11'!E52+'tHÁNG 12'!E52</f>
        <v>0</v>
      </c>
      <c r="F52" s="4">
        <f>'Tháng 10'!F52+'Tháng 11'!F52+'tHÁNG 12'!F52</f>
        <v>0</v>
      </c>
      <c r="G52" s="4">
        <f>'Tháng 10'!G52+'Tháng 11'!G52+'tHÁNG 12'!G52</f>
        <v>0</v>
      </c>
      <c r="H52" s="4">
        <f>'Tháng 10'!H52+'Tháng 11'!H52+'tHÁNG 12'!H52</f>
        <v>0</v>
      </c>
      <c r="I52" s="4">
        <f>'Tháng 10'!I52+'Tháng 11'!I52+'tHÁNG 12'!I52</f>
        <v>0</v>
      </c>
      <c r="J52" s="4">
        <f>'Tháng 10'!J52+'Tháng 11'!J52+'tHÁNG 12'!J52</f>
        <v>0</v>
      </c>
      <c r="K52" s="4">
        <f>'Tháng 10'!K52+'Tháng 11'!K52+'tHÁNG 12'!K52</f>
        <v>0</v>
      </c>
      <c r="L52" s="4">
        <f>'Tháng 10'!L52+'Tháng 11'!L52+'tHÁNG 12'!L52</f>
        <v>0</v>
      </c>
      <c r="M52" s="4">
        <f>'Tháng 10'!M52+'Tháng 11'!M52+'tHÁNG 12'!M52</f>
        <v>150000</v>
      </c>
      <c r="N52" s="4">
        <f>'Tháng 10'!N52+'Tháng 11'!N52+'tHÁNG 12'!N52</f>
        <v>0</v>
      </c>
      <c r="O52" s="4">
        <f>'Tháng 10'!O52+'Tháng 11'!O52+'tHÁNG 12'!O52</f>
        <v>0</v>
      </c>
      <c r="P52" s="4">
        <f>'Tháng 10'!P52+'Tháng 11'!P52+'tHÁNG 12'!P52</f>
        <v>0</v>
      </c>
      <c r="Q52" s="4">
        <f>'Tháng 10'!Q52+'Tháng 11'!Q52+'tHÁNG 12'!Q52</f>
        <v>100000</v>
      </c>
      <c r="R52" s="4">
        <f>'Tháng 10'!R52+'Tháng 11'!R52+'tHÁNG 12'!R52</f>
        <v>0</v>
      </c>
      <c r="S52" s="4">
        <f>'Tháng 10'!S52+'Tháng 11'!S52+'tHÁNG 12'!S52</f>
        <v>0</v>
      </c>
      <c r="T52" s="4">
        <f>'Tháng 10'!T52+'Tháng 11'!T52+'tHÁNG 12'!T52</f>
        <v>0</v>
      </c>
      <c r="U52" s="4">
        <f>'Tháng 10'!U52+'Tháng 11'!U52+'tHÁNG 12'!U52</f>
        <v>0</v>
      </c>
      <c r="V52" s="4">
        <f>'Tháng 10'!V52+'Tháng 11'!V52+'tHÁNG 12'!V52</f>
        <v>0</v>
      </c>
      <c r="W52" s="4">
        <f>'Tháng 10'!W52+'Tháng 11'!W52+'tHÁNG 12'!W52</f>
        <v>0</v>
      </c>
      <c r="X52" s="4">
        <f>'Tháng 10'!X52+'Tháng 11'!X52+'tHÁNG 12'!X52</f>
        <v>165000</v>
      </c>
      <c r="Y52" s="4">
        <f>'Tháng 10'!Y52+'Tháng 11'!Y52+'tHÁNG 12'!Y52</f>
        <v>0</v>
      </c>
      <c r="Z52" s="4">
        <f>'Tháng 10'!Z52+'Tháng 11'!Z52+'tHÁNG 12'!Z52</f>
        <v>1980000</v>
      </c>
      <c r="AA52" s="4">
        <f>'Tháng 10'!AA52+'Tháng 11'!AA52+'tHÁNG 12'!AA52</f>
        <v>0</v>
      </c>
      <c r="AB52" s="4">
        <f>'Tháng 10'!AB52+'Tháng 11'!AB52+'tHÁNG 12'!AB52</f>
        <v>0</v>
      </c>
      <c r="AC52" s="4">
        <f>'Tháng 10'!AC52+'Tháng 11'!AC52+'tHÁNG 12'!AC52</f>
        <v>165000</v>
      </c>
      <c r="AD52" s="4">
        <f>'Tháng 10'!AD52+'Tháng 11'!AD52+'tHÁNG 12'!AD52</f>
        <v>0</v>
      </c>
      <c r="AE52" s="4">
        <f>'Tháng 10'!AE52+'Tháng 11'!AE52+'tHÁNG 12'!AE52</f>
        <v>0</v>
      </c>
      <c r="AF52" s="4">
        <f>'Tháng 10'!AF52+'Tháng 11'!AF52+'tHÁNG 12'!AF52</f>
        <v>0</v>
      </c>
      <c r="AG52" s="4">
        <f>'Tháng 10'!AG52+'Tháng 11'!AG52+'tHÁNG 12'!AG52</f>
        <v>0</v>
      </c>
      <c r="AH52" s="4">
        <f>'Tháng 10'!AH52+'Tháng 11'!AH52+'tHÁNG 12'!AH52</f>
        <v>0</v>
      </c>
      <c r="AI52" s="4">
        <f t="shared" si="1"/>
        <v>2560000</v>
      </c>
    </row>
    <row r="53" spans="1:35" x14ac:dyDescent="0.25">
      <c r="A53" s="6">
        <f t="shared" si="0"/>
        <v>18000</v>
      </c>
      <c r="B53" s="3">
        <v>45</v>
      </c>
      <c r="C53" s="3" t="s">
        <v>54</v>
      </c>
      <c r="D53" s="4">
        <f>'Tháng 10'!D53+'Tháng 11'!D53+'tHÁNG 12'!D53</f>
        <v>0</v>
      </c>
      <c r="E53" s="4">
        <f>'Tháng 10'!E53+'Tháng 11'!E53+'tHÁNG 12'!E53</f>
        <v>0</v>
      </c>
      <c r="F53" s="4">
        <f>'Tháng 10'!F53+'Tháng 11'!F53+'tHÁNG 12'!F53</f>
        <v>0</v>
      </c>
      <c r="G53" s="4">
        <f>'Tháng 10'!G53+'Tháng 11'!G53+'tHÁNG 12'!G53</f>
        <v>0</v>
      </c>
      <c r="H53" s="4">
        <f>'Tháng 10'!H53+'Tháng 11'!H53+'tHÁNG 12'!H53</f>
        <v>0</v>
      </c>
      <c r="I53" s="4">
        <f>'Tháng 10'!I53+'Tháng 11'!I53+'tHÁNG 12'!I53</f>
        <v>0</v>
      </c>
      <c r="J53" s="4">
        <f>'Tháng 10'!J53+'Tháng 11'!J53+'tHÁNG 12'!J53</f>
        <v>0</v>
      </c>
      <c r="K53" s="4">
        <f>'Tháng 10'!K53+'Tháng 11'!K53+'tHÁNG 12'!K53</f>
        <v>0</v>
      </c>
      <c r="L53" s="4">
        <f>'Tháng 10'!L53+'Tháng 11'!L53+'tHÁNG 12'!L53</f>
        <v>0</v>
      </c>
      <c r="M53" s="4">
        <f>'Tháng 10'!M53+'Tháng 11'!M53+'tHÁNG 12'!M53</f>
        <v>18000</v>
      </c>
      <c r="N53" s="4">
        <f>'Tháng 10'!N53+'Tháng 11'!N53+'tHÁNG 12'!N53</f>
        <v>0</v>
      </c>
      <c r="O53" s="4">
        <f>'Tháng 10'!O53+'Tháng 11'!O53+'tHÁNG 12'!O53</f>
        <v>0</v>
      </c>
      <c r="P53" s="4">
        <f>'Tháng 10'!P53+'Tháng 11'!P53+'tHÁNG 12'!P53</f>
        <v>0</v>
      </c>
      <c r="Q53" s="4">
        <f>'Tháng 10'!Q53+'Tháng 11'!Q53+'tHÁNG 12'!Q53</f>
        <v>0</v>
      </c>
      <c r="R53" s="4">
        <f>'Tháng 10'!R53+'Tháng 11'!R53+'tHÁNG 12'!R53</f>
        <v>0</v>
      </c>
      <c r="S53" s="4">
        <f>'Tháng 10'!S53+'Tháng 11'!S53+'tHÁNG 12'!S53</f>
        <v>0</v>
      </c>
      <c r="T53" s="4">
        <f>'Tháng 10'!T53+'Tháng 11'!T53+'tHÁNG 12'!T53</f>
        <v>0</v>
      </c>
      <c r="U53" s="4">
        <f>'Tháng 10'!U53+'Tháng 11'!U53+'tHÁNG 12'!U53</f>
        <v>0</v>
      </c>
      <c r="V53" s="4">
        <f>'Tháng 10'!V53+'Tháng 11'!V53+'tHÁNG 12'!V53</f>
        <v>0</v>
      </c>
      <c r="W53" s="4">
        <f>'Tháng 10'!W53+'Tháng 11'!W53+'tHÁNG 12'!W53</f>
        <v>0</v>
      </c>
      <c r="X53" s="4">
        <f>'Tháng 10'!X53+'Tháng 11'!X53+'tHÁNG 12'!X53</f>
        <v>0</v>
      </c>
      <c r="Y53" s="4">
        <f>'Tháng 10'!Y53+'Tháng 11'!Y53+'tHÁNG 12'!Y53</f>
        <v>0</v>
      </c>
      <c r="Z53" s="4">
        <f>'Tháng 10'!Z53+'Tháng 11'!Z53+'tHÁNG 12'!Z53</f>
        <v>0</v>
      </c>
      <c r="AA53" s="4">
        <f>'Tháng 10'!AA53+'Tháng 11'!AA53+'tHÁNG 12'!AA53</f>
        <v>0</v>
      </c>
      <c r="AB53" s="4">
        <f>'Tháng 10'!AB53+'Tháng 11'!AB53+'tHÁNG 12'!AB53</f>
        <v>0</v>
      </c>
      <c r="AC53" s="4">
        <f>'Tháng 10'!AC53+'Tháng 11'!AC53+'tHÁNG 12'!AC53</f>
        <v>0</v>
      </c>
      <c r="AD53" s="4">
        <f>'Tháng 10'!AD53+'Tháng 11'!AD53+'tHÁNG 12'!AD53</f>
        <v>0</v>
      </c>
      <c r="AE53" s="4">
        <f>'Tháng 10'!AE53+'Tháng 11'!AE53+'tHÁNG 12'!AE53</f>
        <v>0</v>
      </c>
      <c r="AF53" s="4">
        <f>'Tháng 10'!AF53+'Tháng 11'!AF53+'tHÁNG 12'!AF53</f>
        <v>0</v>
      </c>
      <c r="AG53" s="4">
        <f>'Tháng 10'!AG53+'Tháng 11'!AG53+'tHÁNG 12'!AG53</f>
        <v>0</v>
      </c>
      <c r="AH53" s="4">
        <f>'Tháng 10'!AH53+'Tháng 11'!AH53+'tHÁNG 12'!AH53</f>
        <v>0</v>
      </c>
      <c r="AI53" s="4">
        <f t="shared" si="1"/>
        <v>18000</v>
      </c>
    </row>
    <row r="54" spans="1:35" x14ac:dyDescent="0.25">
      <c r="A54" s="6">
        <f t="shared" si="0"/>
        <v>92000</v>
      </c>
      <c r="B54" s="3">
        <v>46</v>
      </c>
      <c r="C54" s="3" t="s">
        <v>55</v>
      </c>
      <c r="D54" s="4">
        <f>'Tháng 10'!D54+'Tháng 11'!D54+'tHÁNG 12'!D54</f>
        <v>0</v>
      </c>
      <c r="E54" s="4">
        <f>'Tháng 10'!E54+'Tháng 11'!E54+'tHÁNG 12'!E54</f>
        <v>7000</v>
      </c>
      <c r="F54" s="4">
        <f>'Tháng 10'!F54+'Tháng 11'!F54+'tHÁNG 12'!F54</f>
        <v>0</v>
      </c>
      <c r="G54" s="4">
        <f>'Tháng 10'!G54+'Tháng 11'!G54+'tHÁNG 12'!G54</f>
        <v>0</v>
      </c>
      <c r="H54" s="4">
        <f>'Tháng 10'!H54+'Tháng 11'!H54+'tHÁNG 12'!H54</f>
        <v>15000</v>
      </c>
      <c r="I54" s="4">
        <f>'Tháng 10'!I54+'Tháng 11'!I54+'tHÁNG 12'!I54</f>
        <v>0</v>
      </c>
      <c r="J54" s="4">
        <f>'Tháng 10'!J54+'Tháng 11'!J54+'tHÁNG 12'!J54</f>
        <v>0</v>
      </c>
      <c r="K54" s="4">
        <f>'Tháng 10'!K54+'Tháng 11'!K54+'tHÁNG 12'!K54</f>
        <v>0</v>
      </c>
      <c r="L54" s="4">
        <f>'Tháng 10'!L54+'Tháng 11'!L54+'tHÁNG 12'!L54</f>
        <v>0</v>
      </c>
      <c r="M54" s="4">
        <f>'Tháng 10'!M54+'Tháng 11'!M54+'tHÁNG 12'!M54</f>
        <v>25000</v>
      </c>
      <c r="N54" s="4">
        <f>'Tháng 10'!N54+'Tháng 11'!N54+'tHÁNG 12'!N54</f>
        <v>25000</v>
      </c>
      <c r="O54" s="4">
        <f>'Tháng 10'!O54+'Tháng 11'!O54+'tHÁNG 12'!O54</f>
        <v>0</v>
      </c>
      <c r="P54" s="4">
        <f>'Tháng 10'!P54+'Tháng 11'!P54+'tHÁNG 12'!P54</f>
        <v>0</v>
      </c>
      <c r="Q54" s="4">
        <f>'Tháng 10'!Q54+'Tháng 11'!Q54+'tHÁNG 12'!Q54</f>
        <v>0</v>
      </c>
      <c r="R54" s="4">
        <f>'Tháng 10'!R54+'Tháng 11'!R54+'tHÁNG 12'!R54</f>
        <v>0</v>
      </c>
      <c r="S54" s="4">
        <f>'Tháng 10'!S54+'Tháng 11'!S54+'tHÁNG 12'!S54</f>
        <v>0</v>
      </c>
      <c r="T54" s="4">
        <f>'Tháng 10'!T54+'Tháng 11'!T54+'tHÁNG 12'!T54</f>
        <v>0</v>
      </c>
      <c r="U54" s="4">
        <f>'Tháng 10'!U54+'Tháng 11'!U54+'tHÁNG 12'!U54</f>
        <v>0</v>
      </c>
      <c r="V54" s="4">
        <f>'Tháng 10'!V54+'Tháng 11'!V54+'tHÁNG 12'!V54</f>
        <v>0</v>
      </c>
      <c r="W54" s="4">
        <f>'Tháng 10'!W54+'Tháng 11'!W54+'tHÁNG 12'!W54</f>
        <v>0</v>
      </c>
      <c r="X54" s="4">
        <f>'Tháng 10'!X54+'Tháng 11'!X54+'tHÁNG 12'!X54</f>
        <v>0</v>
      </c>
      <c r="Y54" s="4">
        <f>'Tháng 10'!Y54+'Tháng 11'!Y54+'tHÁNG 12'!Y54</f>
        <v>0</v>
      </c>
      <c r="Z54" s="4">
        <f>'Tháng 10'!Z54+'Tháng 11'!Z54+'tHÁNG 12'!Z54</f>
        <v>0</v>
      </c>
      <c r="AA54" s="4">
        <f>'Tháng 10'!AA54+'Tháng 11'!AA54+'tHÁNG 12'!AA54</f>
        <v>0</v>
      </c>
      <c r="AB54" s="4">
        <f>'Tháng 10'!AB54+'Tháng 11'!AB54+'tHÁNG 12'!AB54</f>
        <v>0</v>
      </c>
      <c r="AC54" s="4">
        <f>'Tháng 10'!AC54+'Tháng 11'!AC54+'tHÁNG 12'!AC54</f>
        <v>0</v>
      </c>
      <c r="AD54" s="4">
        <f>'Tháng 10'!AD54+'Tháng 11'!AD54+'tHÁNG 12'!AD54</f>
        <v>0</v>
      </c>
      <c r="AE54" s="4">
        <f>'Tháng 10'!AE54+'Tháng 11'!AE54+'tHÁNG 12'!AE54</f>
        <v>0</v>
      </c>
      <c r="AF54" s="4">
        <f>'Tháng 10'!AF54+'Tháng 11'!AF54+'tHÁNG 12'!AF54</f>
        <v>20000</v>
      </c>
      <c r="AG54" s="4">
        <f>'Tháng 10'!AG54+'Tháng 11'!AG54+'tHÁNG 12'!AG54</f>
        <v>0</v>
      </c>
      <c r="AH54" s="4">
        <f>'Tháng 10'!AH54+'Tháng 11'!AH54+'tHÁNG 12'!AH54</f>
        <v>0</v>
      </c>
      <c r="AI54" s="4">
        <f t="shared" si="1"/>
        <v>92000</v>
      </c>
    </row>
    <row r="55" spans="1:35" x14ac:dyDescent="0.25">
      <c r="A55" s="6">
        <f t="shared" si="0"/>
        <v>43000</v>
      </c>
      <c r="B55" s="3">
        <v>47</v>
      </c>
      <c r="C55" s="3" t="s">
        <v>56</v>
      </c>
      <c r="D55" s="4">
        <f>'Tháng 10'!D55+'Tháng 11'!D55+'tHÁNG 12'!D55</f>
        <v>0</v>
      </c>
      <c r="E55" s="4">
        <f>'Tháng 10'!E55+'Tháng 11'!E55+'tHÁNG 12'!E55</f>
        <v>0</v>
      </c>
      <c r="F55" s="4">
        <f>'Tháng 10'!F55+'Tháng 11'!F55+'tHÁNG 12'!F55</f>
        <v>0</v>
      </c>
      <c r="G55" s="4">
        <f>'Tháng 10'!G55+'Tháng 11'!G55+'tHÁNG 12'!G55</f>
        <v>0</v>
      </c>
      <c r="H55" s="4">
        <f>'Tháng 10'!H55+'Tháng 11'!H55+'tHÁNG 12'!H55</f>
        <v>0</v>
      </c>
      <c r="I55" s="4">
        <f>'Tháng 10'!I55+'Tháng 11'!I55+'tHÁNG 12'!I55</f>
        <v>0</v>
      </c>
      <c r="J55" s="4">
        <f>'Tháng 10'!J55+'Tháng 11'!J55+'tHÁNG 12'!J55</f>
        <v>0</v>
      </c>
      <c r="K55" s="4">
        <f>'Tháng 10'!K55+'Tháng 11'!K55+'tHÁNG 12'!K55</f>
        <v>0</v>
      </c>
      <c r="L55" s="4">
        <f>'Tháng 10'!L55+'Tháng 11'!L55+'tHÁNG 12'!L55</f>
        <v>0</v>
      </c>
      <c r="M55" s="4">
        <f>'Tháng 10'!M55+'Tháng 11'!M55+'tHÁNG 12'!M55</f>
        <v>43000</v>
      </c>
      <c r="N55" s="4">
        <f>'Tháng 10'!N55+'Tháng 11'!N55+'tHÁNG 12'!N55</f>
        <v>0</v>
      </c>
      <c r="O55" s="4">
        <f>'Tháng 10'!O55+'Tháng 11'!O55+'tHÁNG 12'!O55</f>
        <v>0</v>
      </c>
      <c r="P55" s="4">
        <f>'Tháng 10'!P55+'Tháng 11'!P55+'tHÁNG 12'!P55</f>
        <v>0</v>
      </c>
      <c r="Q55" s="4">
        <f>'Tháng 10'!Q55+'Tháng 11'!Q55+'tHÁNG 12'!Q55</f>
        <v>0</v>
      </c>
      <c r="R55" s="4">
        <f>'Tháng 10'!R55+'Tháng 11'!R55+'tHÁNG 12'!R55</f>
        <v>0</v>
      </c>
      <c r="S55" s="4">
        <f>'Tháng 10'!S55+'Tháng 11'!S55+'tHÁNG 12'!S55</f>
        <v>0</v>
      </c>
      <c r="T55" s="4">
        <f>'Tháng 10'!T55+'Tháng 11'!T55+'tHÁNG 12'!T55</f>
        <v>0</v>
      </c>
      <c r="U55" s="4">
        <f>'Tháng 10'!U55+'Tháng 11'!U55+'tHÁNG 12'!U55</f>
        <v>0</v>
      </c>
      <c r="V55" s="4">
        <f>'Tháng 10'!V55+'Tháng 11'!V55+'tHÁNG 12'!V55</f>
        <v>0</v>
      </c>
      <c r="W55" s="4">
        <f>'Tháng 10'!W55+'Tháng 11'!W55+'tHÁNG 12'!W55</f>
        <v>0</v>
      </c>
      <c r="X55" s="4">
        <f>'Tháng 10'!X55+'Tháng 11'!X55+'tHÁNG 12'!X55</f>
        <v>0</v>
      </c>
      <c r="Y55" s="4">
        <f>'Tháng 10'!Y55+'Tháng 11'!Y55+'tHÁNG 12'!Y55</f>
        <v>0</v>
      </c>
      <c r="Z55" s="4">
        <f>'Tháng 10'!Z55+'Tháng 11'!Z55+'tHÁNG 12'!Z55</f>
        <v>0</v>
      </c>
      <c r="AA55" s="4">
        <f>'Tháng 10'!AA55+'Tháng 11'!AA55+'tHÁNG 12'!AA55</f>
        <v>0</v>
      </c>
      <c r="AB55" s="4">
        <f>'Tháng 10'!AB55+'Tháng 11'!AB55+'tHÁNG 12'!AB55</f>
        <v>0</v>
      </c>
      <c r="AC55" s="4">
        <f>'Tháng 10'!AC55+'Tháng 11'!AC55+'tHÁNG 12'!AC55</f>
        <v>0</v>
      </c>
      <c r="AD55" s="4">
        <f>'Tháng 10'!AD55+'Tháng 11'!AD55+'tHÁNG 12'!AD55</f>
        <v>0</v>
      </c>
      <c r="AE55" s="4">
        <f>'Tháng 10'!AE55+'Tháng 11'!AE55+'tHÁNG 12'!AE55</f>
        <v>0</v>
      </c>
      <c r="AF55" s="4">
        <f>'Tháng 10'!AF55+'Tháng 11'!AF55+'tHÁNG 12'!AF55</f>
        <v>0</v>
      </c>
      <c r="AG55" s="4">
        <f>'Tháng 10'!AG55+'Tháng 11'!AG55+'tHÁNG 12'!AG55</f>
        <v>0</v>
      </c>
      <c r="AH55" s="4">
        <f>'Tháng 10'!AH55+'Tháng 11'!AH55+'tHÁNG 12'!AH55</f>
        <v>0</v>
      </c>
      <c r="AI55" s="4">
        <f t="shared" si="1"/>
        <v>43000</v>
      </c>
    </row>
    <row r="56" spans="1:35" x14ac:dyDescent="0.25">
      <c r="A56" s="6">
        <f t="shared" si="0"/>
        <v>0</v>
      </c>
      <c r="B56" s="3">
        <v>48</v>
      </c>
      <c r="C56" s="3" t="s">
        <v>69</v>
      </c>
      <c r="D56" s="4">
        <f>'Tháng 10'!D56+'Tháng 11'!D56+'tHÁNG 12'!D56</f>
        <v>0</v>
      </c>
      <c r="E56" s="4">
        <f>'Tháng 10'!E56+'Tháng 11'!E56+'tHÁNG 12'!E56</f>
        <v>0</v>
      </c>
      <c r="F56" s="4">
        <f>'Tháng 10'!F56+'Tháng 11'!F56+'tHÁNG 12'!F56</f>
        <v>0</v>
      </c>
      <c r="G56" s="4">
        <f>'Tháng 10'!G56+'Tháng 11'!G56+'tHÁNG 12'!G56</f>
        <v>0</v>
      </c>
      <c r="H56" s="4">
        <f>'Tháng 10'!H56+'Tháng 11'!H56+'tHÁNG 12'!H56</f>
        <v>0</v>
      </c>
      <c r="I56" s="4">
        <f>'Tháng 10'!I56+'Tháng 11'!I56+'tHÁNG 12'!I56</f>
        <v>0</v>
      </c>
      <c r="J56" s="4">
        <f>'Tháng 10'!J56+'Tháng 11'!J56+'tHÁNG 12'!J56</f>
        <v>0</v>
      </c>
      <c r="K56" s="4">
        <f>'Tháng 10'!K56+'Tháng 11'!K56+'tHÁNG 12'!K56</f>
        <v>0</v>
      </c>
      <c r="L56" s="4">
        <f>'Tháng 10'!L56+'Tháng 11'!L56+'tHÁNG 12'!L56</f>
        <v>0</v>
      </c>
      <c r="M56" s="4">
        <f>'Tháng 10'!M56+'Tháng 11'!M56+'tHÁNG 12'!M56</f>
        <v>0</v>
      </c>
      <c r="N56" s="4">
        <f>'Tháng 10'!N56+'Tháng 11'!N56+'tHÁNG 12'!N56</f>
        <v>0</v>
      </c>
      <c r="O56" s="4">
        <f>'Tháng 10'!O56+'Tháng 11'!O56+'tHÁNG 12'!O56</f>
        <v>0</v>
      </c>
      <c r="P56" s="4">
        <f>'Tháng 10'!P56+'Tháng 11'!P56+'tHÁNG 12'!P56</f>
        <v>0</v>
      </c>
      <c r="Q56" s="4">
        <f>'Tháng 10'!Q56+'Tháng 11'!Q56+'tHÁNG 12'!Q56</f>
        <v>0</v>
      </c>
      <c r="R56" s="4">
        <f>'Tháng 10'!R56+'Tháng 11'!R56+'tHÁNG 12'!R56</f>
        <v>0</v>
      </c>
      <c r="S56" s="4">
        <f>'Tháng 10'!S56+'Tháng 11'!S56+'tHÁNG 12'!S56</f>
        <v>0</v>
      </c>
      <c r="T56" s="4">
        <f>'Tháng 10'!T56+'Tháng 11'!T56+'tHÁNG 12'!T56</f>
        <v>0</v>
      </c>
      <c r="U56" s="4">
        <f>'Tháng 10'!U56+'Tháng 11'!U56+'tHÁNG 12'!U56</f>
        <v>0</v>
      </c>
      <c r="V56" s="4">
        <f>'Tháng 10'!V56+'Tháng 11'!V56+'tHÁNG 12'!V56</f>
        <v>0</v>
      </c>
      <c r="W56" s="4">
        <f>'Tháng 10'!W56+'Tháng 11'!W56+'tHÁNG 12'!W56</f>
        <v>0</v>
      </c>
      <c r="X56" s="4">
        <f>'Tháng 10'!X56+'Tháng 11'!X56+'tHÁNG 12'!X56</f>
        <v>0</v>
      </c>
      <c r="Y56" s="4">
        <f>'Tháng 10'!Y56+'Tháng 11'!Y56+'tHÁNG 12'!Y56</f>
        <v>0</v>
      </c>
      <c r="Z56" s="4">
        <f>'Tháng 10'!Z56+'Tháng 11'!Z56+'tHÁNG 12'!Z56</f>
        <v>0</v>
      </c>
      <c r="AA56" s="4">
        <f>'Tháng 10'!AA56+'Tháng 11'!AA56+'tHÁNG 12'!AA56</f>
        <v>0</v>
      </c>
      <c r="AB56" s="4">
        <f>'Tháng 10'!AB56+'Tháng 11'!AB56+'tHÁNG 12'!AB56</f>
        <v>0</v>
      </c>
      <c r="AC56" s="4">
        <f>'Tháng 10'!AC56+'Tháng 11'!AC56+'tHÁNG 12'!AC56</f>
        <v>0</v>
      </c>
      <c r="AD56" s="4">
        <f>'Tháng 10'!AD56+'Tháng 11'!AD56+'tHÁNG 12'!AD56</f>
        <v>0</v>
      </c>
      <c r="AE56" s="4">
        <f>'Tháng 10'!AE56+'Tháng 11'!AE56+'tHÁNG 12'!AE56</f>
        <v>0</v>
      </c>
      <c r="AF56" s="4">
        <f>'Tháng 10'!AF56+'Tháng 11'!AF56+'tHÁNG 12'!AF56</f>
        <v>0</v>
      </c>
      <c r="AG56" s="4">
        <f>'Tháng 10'!AG56+'Tháng 11'!AG56+'tHÁNG 12'!AG56</f>
        <v>0</v>
      </c>
      <c r="AH56" s="4">
        <f>'Tháng 10'!AH56+'Tháng 11'!AH56+'tHÁNG 12'!AH56</f>
        <v>0</v>
      </c>
      <c r="AI56" s="4">
        <f t="shared" si="1"/>
        <v>0</v>
      </c>
    </row>
    <row r="57" spans="1:35" x14ac:dyDescent="0.25">
      <c r="A57" s="6">
        <f t="shared" si="0"/>
        <v>0</v>
      </c>
      <c r="B57" s="3">
        <v>49</v>
      </c>
      <c r="C57" s="3" t="s">
        <v>78</v>
      </c>
      <c r="D57" s="4">
        <f>'Tháng 10'!D57+'Tháng 11'!D57+'tHÁNG 12'!D57</f>
        <v>0</v>
      </c>
      <c r="E57" s="4">
        <f>'Tháng 10'!E57+'Tháng 11'!E57+'tHÁNG 12'!E57</f>
        <v>0</v>
      </c>
      <c r="F57" s="4">
        <f>'Tháng 10'!F57+'Tháng 11'!F57+'tHÁNG 12'!F57</f>
        <v>0</v>
      </c>
      <c r="G57" s="4">
        <f>'Tháng 10'!G57+'Tháng 11'!G57+'tHÁNG 12'!G57</f>
        <v>0</v>
      </c>
      <c r="H57" s="4">
        <f>'Tháng 10'!H57+'Tháng 11'!H57+'tHÁNG 12'!H57</f>
        <v>0</v>
      </c>
      <c r="I57" s="4">
        <f>'Tháng 10'!I57+'Tháng 11'!I57+'tHÁNG 12'!I57</f>
        <v>0</v>
      </c>
      <c r="J57" s="4">
        <f>'Tháng 10'!J57+'Tháng 11'!J57+'tHÁNG 12'!J57</f>
        <v>0</v>
      </c>
      <c r="K57" s="4">
        <f>'Tháng 10'!K57+'Tháng 11'!K57+'tHÁNG 12'!K57</f>
        <v>0</v>
      </c>
      <c r="L57" s="4">
        <f>'Tháng 10'!L57+'Tháng 11'!L57+'tHÁNG 12'!L57</f>
        <v>0</v>
      </c>
      <c r="M57" s="4">
        <f>'Tháng 10'!M57+'Tháng 11'!M57+'tHÁNG 12'!M57</f>
        <v>0</v>
      </c>
      <c r="N57" s="4">
        <f>'Tháng 10'!N57+'Tháng 11'!N57+'tHÁNG 12'!N57</f>
        <v>0</v>
      </c>
      <c r="O57" s="4">
        <f>'Tháng 10'!O57+'Tháng 11'!O57+'tHÁNG 12'!O57</f>
        <v>0</v>
      </c>
      <c r="P57" s="4">
        <f>'Tháng 10'!P57+'Tháng 11'!P57+'tHÁNG 12'!P57</f>
        <v>0</v>
      </c>
      <c r="Q57" s="4">
        <f>'Tháng 10'!Q57+'Tháng 11'!Q57+'tHÁNG 12'!Q57</f>
        <v>0</v>
      </c>
      <c r="R57" s="4">
        <f>'Tháng 10'!R57+'Tháng 11'!R57+'tHÁNG 12'!R57</f>
        <v>0</v>
      </c>
      <c r="S57" s="4">
        <f>'Tháng 10'!S57+'Tháng 11'!S57+'tHÁNG 12'!S57</f>
        <v>0</v>
      </c>
      <c r="T57" s="4">
        <f>'Tháng 10'!T57+'Tháng 11'!T57+'tHÁNG 12'!T57</f>
        <v>0</v>
      </c>
      <c r="U57" s="4">
        <f>'Tháng 10'!U57+'Tháng 11'!U57+'tHÁNG 12'!U57</f>
        <v>0</v>
      </c>
      <c r="V57" s="4">
        <f>'Tháng 10'!V57+'Tháng 11'!V57+'tHÁNG 12'!V57</f>
        <v>0</v>
      </c>
      <c r="W57" s="4">
        <f>'Tháng 10'!W57+'Tháng 11'!W57+'tHÁNG 12'!W57</f>
        <v>0</v>
      </c>
      <c r="X57" s="4">
        <f>'Tháng 10'!X57+'Tháng 11'!X57+'tHÁNG 12'!X57</f>
        <v>0</v>
      </c>
      <c r="Y57" s="4">
        <f>'Tháng 10'!Y57+'Tháng 11'!Y57+'tHÁNG 12'!Y57</f>
        <v>0</v>
      </c>
      <c r="Z57" s="4">
        <f>'Tháng 10'!Z57+'Tháng 11'!Z57+'tHÁNG 12'!Z57</f>
        <v>0</v>
      </c>
      <c r="AA57" s="4">
        <f>'Tháng 10'!AA57+'Tháng 11'!AA57+'tHÁNG 12'!AA57</f>
        <v>0</v>
      </c>
      <c r="AB57" s="4">
        <f>'Tháng 10'!AB57+'Tháng 11'!AB57+'tHÁNG 12'!AB57</f>
        <v>0</v>
      </c>
      <c r="AC57" s="4">
        <f>'Tháng 10'!AC57+'Tháng 11'!AC57+'tHÁNG 12'!AC57</f>
        <v>0</v>
      </c>
      <c r="AD57" s="4">
        <f>'Tháng 10'!AD57+'Tháng 11'!AD57+'tHÁNG 12'!AD57</f>
        <v>0</v>
      </c>
      <c r="AE57" s="4">
        <f>'Tháng 10'!AE57+'Tháng 11'!AE57+'tHÁNG 12'!AE57</f>
        <v>0</v>
      </c>
      <c r="AF57" s="4">
        <f>'Tháng 10'!AF57+'Tháng 11'!AF57+'tHÁNG 12'!AF57</f>
        <v>0</v>
      </c>
      <c r="AG57" s="4">
        <f>'Tháng 10'!AG57+'Tháng 11'!AG57+'tHÁNG 12'!AG57</f>
        <v>0</v>
      </c>
      <c r="AH57" s="4">
        <f>'Tháng 10'!AH57+'Tháng 11'!AH57+'tHÁNG 12'!AH57</f>
        <v>0</v>
      </c>
      <c r="AI57" s="4">
        <f t="shared" si="1"/>
        <v>0</v>
      </c>
    </row>
    <row r="58" spans="1:35" x14ac:dyDescent="0.25">
      <c r="A58" s="6">
        <f t="shared" si="0"/>
        <v>174000</v>
      </c>
      <c r="B58" s="3">
        <v>50</v>
      </c>
      <c r="C58" s="3" t="s">
        <v>79</v>
      </c>
      <c r="D58" s="4">
        <f>'Tháng 10'!D58+'Tháng 11'!D58+'tHÁNG 12'!D58</f>
        <v>0</v>
      </c>
      <c r="E58" s="4">
        <f>'Tháng 10'!E58+'Tháng 11'!E58+'tHÁNG 12'!E58</f>
        <v>0</v>
      </c>
      <c r="F58" s="4">
        <f>'Tháng 10'!F58+'Tháng 11'!F58+'tHÁNG 12'!F58</f>
        <v>0</v>
      </c>
      <c r="G58" s="4">
        <f>'Tháng 10'!G58+'Tháng 11'!G58+'tHÁNG 12'!G58</f>
        <v>0</v>
      </c>
      <c r="H58" s="4">
        <f>'Tháng 10'!H58+'Tháng 11'!H58+'tHÁNG 12'!H58</f>
        <v>0</v>
      </c>
      <c r="I58" s="4">
        <f>'Tháng 10'!I58+'Tháng 11'!I58+'tHÁNG 12'!I58</f>
        <v>0</v>
      </c>
      <c r="J58" s="4">
        <f>'Tháng 10'!J58+'Tháng 11'!J58+'tHÁNG 12'!J58</f>
        <v>0</v>
      </c>
      <c r="K58" s="4">
        <f>'Tháng 10'!K58+'Tháng 11'!K58+'tHÁNG 12'!K58</f>
        <v>0</v>
      </c>
      <c r="L58" s="4">
        <f>'Tháng 10'!L58+'Tháng 11'!L58+'tHÁNG 12'!L58</f>
        <v>0</v>
      </c>
      <c r="M58" s="4">
        <f>'Tháng 10'!M58+'Tháng 11'!M58+'tHÁNG 12'!M58</f>
        <v>0</v>
      </c>
      <c r="N58" s="4">
        <f>'Tháng 10'!N58+'Tháng 11'!N58+'tHÁNG 12'!N58</f>
        <v>0</v>
      </c>
      <c r="O58" s="4">
        <f>'Tháng 10'!O58+'Tháng 11'!O58+'tHÁNG 12'!O58</f>
        <v>26000</v>
      </c>
      <c r="P58" s="4">
        <f>'Tháng 10'!P58+'Tháng 11'!P58+'tHÁNG 12'!P58</f>
        <v>0</v>
      </c>
      <c r="Q58" s="4">
        <f>'Tháng 10'!Q58+'Tháng 11'!Q58+'tHÁNG 12'!Q58</f>
        <v>0</v>
      </c>
      <c r="R58" s="4">
        <f>'Tháng 10'!R58+'Tháng 11'!R58+'tHÁNG 12'!R58</f>
        <v>0</v>
      </c>
      <c r="S58" s="4">
        <f>'Tháng 10'!S58+'Tháng 11'!S58+'tHÁNG 12'!S58</f>
        <v>0</v>
      </c>
      <c r="T58" s="4">
        <f>'Tháng 10'!T58+'Tháng 11'!T58+'tHÁNG 12'!T58</f>
        <v>0</v>
      </c>
      <c r="U58" s="4">
        <f>'Tháng 10'!U58+'Tháng 11'!U58+'tHÁNG 12'!U58</f>
        <v>0</v>
      </c>
      <c r="V58" s="4">
        <f>'Tháng 10'!V58+'Tháng 11'!V58+'tHÁNG 12'!V58</f>
        <v>0</v>
      </c>
      <c r="W58" s="4">
        <f>'Tháng 10'!W58+'Tháng 11'!W58+'tHÁNG 12'!W58</f>
        <v>0</v>
      </c>
      <c r="X58" s="4">
        <f>'Tháng 10'!X58+'Tháng 11'!X58+'tHÁNG 12'!X58</f>
        <v>148000</v>
      </c>
      <c r="Y58" s="4">
        <f>'Tháng 10'!Y58+'Tháng 11'!Y58+'tHÁNG 12'!Y58</f>
        <v>0</v>
      </c>
      <c r="Z58" s="4">
        <f>'Tháng 10'!Z58+'Tháng 11'!Z58+'tHÁNG 12'!Z58</f>
        <v>0</v>
      </c>
      <c r="AA58" s="4">
        <f>'Tháng 10'!AA58+'Tháng 11'!AA58+'tHÁNG 12'!AA58</f>
        <v>0</v>
      </c>
      <c r="AB58" s="4">
        <f>'Tháng 10'!AB58+'Tháng 11'!AB58+'tHÁNG 12'!AB58</f>
        <v>0</v>
      </c>
      <c r="AC58" s="4">
        <f>'Tháng 10'!AC58+'Tháng 11'!AC58+'tHÁNG 12'!AC58</f>
        <v>0</v>
      </c>
      <c r="AD58" s="4">
        <f>'Tháng 10'!AD58+'Tháng 11'!AD58+'tHÁNG 12'!AD58</f>
        <v>0</v>
      </c>
      <c r="AE58" s="4">
        <f>'Tháng 10'!AE58+'Tháng 11'!AE58+'tHÁNG 12'!AE58</f>
        <v>0</v>
      </c>
      <c r="AF58" s="4">
        <f>'Tháng 10'!AF58+'Tháng 11'!AF58+'tHÁNG 12'!AF58</f>
        <v>0</v>
      </c>
      <c r="AG58" s="4">
        <f>'Tháng 10'!AG58+'Tháng 11'!AG58+'tHÁNG 12'!AG58</f>
        <v>0</v>
      </c>
      <c r="AH58" s="4">
        <f>'Tháng 10'!AH58+'Tháng 11'!AH58+'tHÁNG 12'!AH58</f>
        <v>0</v>
      </c>
      <c r="AI58" s="4">
        <f t="shared" si="1"/>
        <v>174000</v>
      </c>
    </row>
    <row r="59" spans="1:35" x14ac:dyDescent="0.25">
      <c r="A59" s="6">
        <f>AI59</f>
        <v>1455000</v>
      </c>
      <c r="B59" s="3"/>
      <c r="C59" s="3" t="s">
        <v>105</v>
      </c>
      <c r="D59" s="4">
        <f>'Tháng 10'!D59+'Tháng 11'!D59+'tHÁNG 12'!D59</f>
        <v>0</v>
      </c>
      <c r="E59" s="4">
        <f>'Tháng 10'!E59+'Tháng 11'!E59+'tHÁNG 12'!E59</f>
        <v>0</v>
      </c>
      <c r="F59" s="4">
        <f>'Tháng 10'!F59+'Tháng 11'!F59+'tHÁNG 12'!F59</f>
        <v>0</v>
      </c>
      <c r="G59" s="4">
        <f>'Tháng 10'!G59+'Tháng 11'!G59+'tHÁNG 12'!G59</f>
        <v>0</v>
      </c>
      <c r="H59" s="4">
        <f>'Tháng 10'!H59+'Tháng 11'!H59+'tHÁNG 12'!H59</f>
        <v>0</v>
      </c>
      <c r="I59" s="4">
        <f>'Tháng 10'!I59+'Tháng 11'!I59+'tHÁNG 12'!I59</f>
        <v>0</v>
      </c>
      <c r="J59" s="4">
        <f>'Tháng 10'!J59+'Tháng 11'!J59+'tHÁNG 12'!J59</f>
        <v>0</v>
      </c>
      <c r="K59" s="4">
        <f>'Tháng 10'!K59+'Tháng 11'!K59+'tHÁNG 12'!K59</f>
        <v>0</v>
      </c>
      <c r="L59" s="4">
        <f>'Tháng 10'!L59+'Tháng 11'!L59+'tHÁNG 12'!L59</f>
        <v>0</v>
      </c>
      <c r="M59" s="4">
        <f>'Tháng 10'!M59+'Tháng 11'!M59+'tHÁNG 12'!M59</f>
        <v>0</v>
      </c>
      <c r="N59" s="4">
        <f>'Tháng 10'!N59+'Tháng 11'!N59+'tHÁNG 12'!N59</f>
        <v>0</v>
      </c>
      <c r="O59" s="4">
        <f>'Tháng 10'!O59+'Tháng 11'!O59+'tHÁNG 12'!O59</f>
        <v>0</v>
      </c>
      <c r="P59" s="4">
        <f>'Tháng 10'!P59+'Tháng 11'!P59+'tHÁNG 12'!P59</f>
        <v>0</v>
      </c>
      <c r="Q59" s="4">
        <f>'Tháng 10'!Q59+'Tháng 11'!Q59+'tHÁNG 12'!Q59</f>
        <v>0</v>
      </c>
      <c r="R59" s="4">
        <f>'Tháng 10'!R59+'Tháng 11'!R59+'tHÁNG 12'!R59</f>
        <v>0</v>
      </c>
      <c r="S59" s="4">
        <f>'Tháng 10'!S59+'Tháng 11'!S59+'tHÁNG 12'!S59</f>
        <v>0</v>
      </c>
      <c r="T59" s="4">
        <f>'Tháng 10'!T59+'Tháng 11'!T59+'tHÁNG 12'!T59</f>
        <v>0</v>
      </c>
      <c r="U59" s="4">
        <f>'Tháng 10'!U59+'Tháng 11'!U59+'tHÁNG 12'!U59</f>
        <v>0</v>
      </c>
      <c r="V59" s="4">
        <f>'Tháng 10'!V59+'Tháng 11'!V59+'tHÁNG 12'!V59</f>
        <v>227000</v>
      </c>
      <c r="W59" s="4">
        <f>'Tháng 10'!W59+'Tháng 11'!W59+'tHÁNG 12'!W59</f>
        <v>0</v>
      </c>
      <c r="X59" s="4">
        <f>'Tháng 10'!X59+'Tháng 11'!X59+'tHÁNG 12'!X59</f>
        <v>0</v>
      </c>
      <c r="Y59" s="4">
        <f>'Tháng 10'!Y59+'Tháng 11'!Y59+'tHÁNG 12'!Y59</f>
        <v>850000</v>
      </c>
      <c r="Z59" s="4">
        <f>'Tháng 10'!Z59+'Tháng 11'!Z59+'tHÁNG 12'!Z59</f>
        <v>0</v>
      </c>
      <c r="AA59" s="4">
        <f>'Tháng 10'!AA59+'Tháng 11'!AA59+'tHÁNG 12'!AA59</f>
        <v>0</v>
      </c>
      <c r="AB59" s="4">
        <f>'Tháng 10'!AB59+'Tháng 11'!AB59+'tHÁNG 12'!AB59</f>
        <v>0</v>
      </c>
      <c r="AC59" s="4">
        <f>'Tháng 10'!AC59+'Tháng 11'!AC59+'tHÁNG 12'!AC59</f>
        <v>228000</v>
      </c>
      <c r="AD59" s="4">
        <f>'Tháng 10'!AD59+'Tháng 11'!AD59+'tHÁNG 12'!AD59</f>
        <v>0</v>
      </c>
      <c r="AE59" s="4">
        <f>'Tháng 10'!AE59+'Tháng 11'!AE59+'tHÁNG 12'!AE59</f>
        <v>150000</v>
      </c>
      <c r="AF59" s="4">
        <f>'Tháng 10'!AF59+'Tháng 11'!AF59+'tHÁNG 12'!AF59</f>
        <v>0</v>
      </c>
      <c r="AG59" s="4">
        <f>'Tháng 10'!AG59+'Tháng 11'!AG59+'tHÁNG 12'!AG59</f>
        <v>0</v>
      </c>
      <c r="AH59" s="4">
        <f>'Tháng 10'!AH59+'Tháng 11'!AH59+'tHÁNG 12'!AH59</f>
        <v>0</v>
      </c>
      <c r="AI59" s="4">
        <f>SUM(D59:AH59)</f>
        <v>1455000</v>
      </c>
    </row>
    <row r="60" spans="1:35" x14ac:dyDescent="0.25">
      <c r="A60" s="6">
        <f t="shared" si="0"/>
        <v>485000</v>
      </c>
      <c r="B60" s="3">
        <v>51</v>
      </c>
      <c r="C60" s="3" t="s">
        <v>80</v>
      </c>
      <c r="D60" s="4">
        <f>'Tháng 10'!D60+'Tháng 11'!D60+'tHÁNG 12'!D60</f>
        <v>0</v>
      </c>
      <c r="E60" s="4">
        <f>'Tháng 10'!E60+'Tháng 11'!E60+'tHÁNG 12'!E60</f>
        <v>0</v>
      </c>
      <c r="F60" s="4">
        <f>'Tháng 10'!F60+'Tháng 11'!F60+'tHÁNG 12'!F60</f>
        <v>0</v>
      </c>
      <c r="G60" s="4">
        <f>'Tháng 10'!G60+'Tháng 11'!G60+'tHÁNG 12'!G60</f>
        <v>0</v>
      </c>
      <c r="H60" s="4">
        <f>'Tháng 10'!H60+'Tháng 11'!H60+'tHÁNG 12'!H60</f>
        <v>0</v>
      </c>
      <c r="I60" s="4">
        <f>'Tháng 10'!I60+'Tháng 11'!I60+'tHÁNG 12'!I60</f>
        <v>125000</v>
      </c>
      <c r="J60" s="4">
        <f>'Tháng 10'!J60+'Tháng 11'!J60+'tHÁNG 12'!J60</f>
        <v>0</v>
      </c>
      <c r="K60" s="4">
        <f>'Tháng 10'!K60+'Tháng 11'!K60+'tHÁNG 12'!K60</f>
        <v>100000</v>
      </c>
      <c r="L60" s="4">
        <f>'Tháng 10'!L60+'Tháng 11'!L60+'tHÁNG 12'!L60</f>
        <v>0</v>
      </c>
      <c r="M60" s="4">
        <f>'Tháng 10'!M60+'Tháng 11'!M60+'tHÁNG 12'!M60</f>
        <v>0</v>
      </c>
      <c r="N60" s="4">
        <f>'Tháng 10'!N60+'Tháng 11'!N60+'tHÁNG 12'!N60</f>
        <v>0</v>
      </c>
      <c r="O60" s="4">
        <f>'Tháng 10'!O60+'Tháng 11'!O60+'tHÁNG 12'!O60</f>
        <v>0</v>
      </c>
      <c r="P60" s="4">
        <f>'Tháng 10'!P60+'Tháng 11'!P60+'tHÁNG 12'!P60</f>
        <v>0</v>
      </c>
      <c r="Q60" s="4">
        <f>'Tháng 10'!Q60+'Tháng 11'!Q60+'tHÁNG 12'!Q60</f>
        <v>0</v>
      </c>
      <c r="R60" s="4">
        <f>'Tháng 10'!R60+'Tháng 11'!R60+'tHÁNG 12'!R60</f>
        <v>0</v>
      </c>
      <c r="S60" s="4">
        <f>'Tháng 10'!S60+'Tháng 11'!S60+'tHÁNG 12'!S60</f>
        <v>0</v>
      </c>
      <c r="T60" s="4">
        <f>'Tháng 10'!T60+'Tháng 11'!T60+'tHÁNG 12'!T60</f>
        <v>0</v>
      </c>
      <c r="U60" s="4">
        <f>'Tháng 10'!U60+'Tháng 11'!U60+'tHÁNG 12'!U60</f>
        <v>0</v>
      </c>
      <c r="V60" s="4">
        <f>'Tháng 10'!V60+'Tháng 11'!V60+'tHÁNG 12'!V60</f>
        <v>0</v>
      </c>
      <c r="W60" s="4">
        <f>'Tháng 10'!W60+'Tháng 11'!W60+'tHÁNG 12'!W60</f>
        <v>0</v>
      </c>
      <c r="X60" s="4">
        <f>'Tháng 10'!X60+'Tháng 11'!X60+'tHÁNG 12'!X60</f>
        <v>0</v>
      </c>
      <c r="Y60" s="4">
        <f>'Tháng 10'!Y60+'Tháng 11'!Y60+'tHÁNG 12'!Y60</f>
        <v>0</v>
      </c>
      <c r="Z60" s="4">
        <f>'Tháng 10'!Z60+'Tháng 11'!Z60+'tHÁNG 12'!Z60</f>
        <v>0</v>
      </c>
      <c r="AA60" s="4">
        <f>'Tháng 10'!AA60+'Tháng 11'!AA60+'tHÁNG 12'!AA60</f>
        <v>0</v>
      </c>
      <c r="AB60" s="4">
        <f>'Tháng 10'!AB60+'Tháng 11'!AB60+'tHÁNG 12'!AB60</f>
        <v>0</v>
      </c>
      <c r="AC60" s="4">
        <f>'Tháng 10'!AC60+'Tháng 11'!AC60+'tHÁNG 12'!AC60</f>
        <v>0</v>
      </c>
      <c r="AD60" s="4">
        <f>'Tháng 10'!AD60+'Tháng 11'!AD60+'tHÁNG 12'!AD60</f>
        <v>0</v>
      </c>
      <c r="AE60" s="4">
        <f>'Tháng 10'!AE60+'Tháng 11'!AE60+'tHÁNG 12'!AE60</f>
        <v>260000</v>
      </c>
      <c r="AF60" s="4">
        <f>'Tháng 10'!AF60+'Tháng 11'!AF60+'tHÁNG 12'!AF60</f>
        <v>0</v>
      </c>
      <c r="AG60" s="4">
        <f>'Tháng 10'!AG60+'Tháng 11'!AG60+'tHÁNG 12'!AG60</f>
        <v>0</v>
      </c>
      <c r="AH60" s="4">
        <f>'Tháng 10'!AH60+'Tháng 11'!AH60+'tHÁNG 12'!AH60</f>
        <v>0</v>
      </c>
      <c r="AI60" s="4">
        <f t="shared" si="1"/>
        <v>485000</v>
      </c>
    </row>
    <row r="61" spans="1:35" x14ac:dyDescent="0.25">
      <c r="A61" s="6">
        <f t="shared" si="0"/>
        <v>1620000</v>
      </c>
      <c r="B61" s="3">
        <v>52</v>
      </c>
      <c r="C61" s="3" t="s">
        <v>81</v>
      </c>
      <c r="D61" s="4">
        <f>'Tháng 10'!D61+'Tháng 11'!D61+'tHÁNG 12'!D61</f>
        <v>0</v>
      </c>
      <c r="E61" s="4">
        <f>'Tháng 10'!E61+'Tháng 11'!E61+'tHÁNG 12'!E61</f>
        <v>0</v>
      </c>
      <c r="F61" s="4">
        <f>'Tháng 10'!F61+'Tháng 11'!F61+'tHÁNG 12'!F61</f>
        <v>0</v>
      </c>
      <c r="G61" s="4">
        <f>'Tháng 10'!G61+'Tháng 11'!G61+'tHÁNG 12'!G61</f>
        <v>0</v>
      </c>
      <c r="H61" s="4">
        <f>'Tháng 10'!H61+'Tháng 11'!H61+'tHÁNG 12'!H61</f>
        <v>0</v>
      </c>
      <c r="I61" s="4">
        <f>'Tháng 10'!I61+'Tháng 11'!I61+'tHÁNG 12'!I61</f>
        <v>140000</v>
      </c>
      <c r="J61" s="4">
        <f>'Tháng 10'!J61+'Tháng 11'!J61+'tHÁNG 12'!J61</f>
        <v>0</v>
      </c>
      <c r="K61" s="4">
        <f>'Tháng 10'!K61+'Tháng 11'!K61+'tHÁNG 12'!K61</f>
        <v>0</v>
      </c>
      <c r="L61" s="4">
        <f>'Tháng 10'!L61+'Tháng 11'!L61+'tHÁNG 12'!L61</f>
        <v>0</v>
      </c>
      <c r="M61" s="4">
        <f>'Tháng 10'!M61+'Tháng 11'!M61+'tHÁNG 12'!M61</f>
        <v>0</v>
      </c>
      <c r="N61" s="4">
        <f>'Tháng 10'!N61+'Tháng 11'!N61+'tHÁNG 12'!N61</f>
        <v>0</v>
      </c>
      <c r="O61" s="4">
        <f>'Tháng 10'!O61+'Tháng 11'!O61+'tHÁNG 12'!O61</f>
        <v>0</v>
      </c>
      <c r="P61" s="4">
        <f>'Tháng 10'!P61+'Tháng 11'!P61+'tHÁNG 12'!P61</f>
        <v>0</v>
      </c>
      <c r="Q61" s="4">
        <f>'Tháng 10'!Q61+'Tháng 11'!Q61+'tHÁNG 12'!Q61</f>
        <v>0</v>
      </c>
      <c r="R61" s="4">
        <f>'Tháng 10'!R61+'Tháng 11'!R61+'tHÁNG 12'!R61</f>
        <v>0</v>
      </c>
      <c r="S61" s="4">
        <f>'Tháng 10'!S61+'Tháng 11'!S61+'tHÁNG 12'!S61</f>
        <v>0</v>
      </c>
      <c r="T61" s="4">
        <f>'Tháng 10'!T61+'Tháng 11'!T61+'tHÁNG 12'!T61</f>
        <v>0</v>
      </c>
      <c r="U61" s="4">
        <f>'Tháng 10'!U61+'Tháng 11'!U61+'tHÁNG 12'!U61</f>
        <v>0</v>
      </c>
      <c r="V61" s="4">
        <f>'Tháng 10'!V61+'Tháng 11'!V61+'tHÁNG 12'!V61</f>
        <v>1370000</v>
      </c>
      <c r="W61" s="4">
        <f>'Tháng 10'!W61+'Tháng 11'!W61+'tHÁNG 12'!W61</f>
        <v>0</v>
      </c>
      <c r="X61" s="4">
        <f>'Tháng 10'!X61+'Tháng 11'!X61+'tHÁNG 12'!X61</f>
        <v>0</v>
      </c>
      <c r="Y61" s="4">
        <f>'Tháng 10'!Y61+'Tháng 11'!Y61+'tHÁNG 12'!Y61</f>
        <v>40000</v>
      </c>
      <c r="Z61" s="4">
        <f>'Tháng 10'!Z61+'Tháng 11'!Z61+'tHÁNG 12'!Z61</f>
        <v>0</v>
      </c>
      <c r="AA61" s="4">
        <f>'Tháng 10'!AA61+'Tháng 11'!AA61+'tHÁNG 12'!AA61</f>
        <v>0</v>
      </c>
      <c r="AB61" s="4">
        <f>'Tháng 10'!AB61+'Tháng 11'!AB61+'tHÁNG 12'!AB61</f>
        <v>0</v>
      </c>
      <c r="AC61" s="4">
        <f>'Tháng 10'!AC61+'Tháng 11'!AC61+'tHÁNG 12'!AC61</f>
        <v>0</v>
      </c>
      <c r="AD61" s="4">
        <f>'Tháng 10'!AD61+'Tháng 11'!AD61+'tHÁNG 12'!AD61</f>
        <v>0</v>
      </c>
      <c r="AE61" s="4">
        <f>'Tháng 10'!AE61+'Tháng 11'!AE61+'tHÁNG 12'!AE61</f>
        <v>0</v>
      </c>
      <c r="AF61" s="4">
        <f>'Tháng 10'!AF61+'Tháng 11'!AF61+'tHÁNG 12'!AF61</f>
        <v>70000</v>
      </c>
      <c r="AG61" s="4">
        <f>'Tháng 10'!AG61+'Tháng 11'!AG61+'tHÁNG 12'!AG61</f>
        <v>0</v>
      </c>
      <c r="AH61" s="4">
        <f>'Tháng 10'!AH61+'Tháng 11'!AH61+'tHÁNG 12'!AH61</f>
        <v>0</v>
      </c>
      <c r="AI61" s="4">
        <f t="shared" si="1"/>
        <v>1620000</v>
      </c>
    </row>
    <row r="62" spans="1:35" x14ac:dyDescent="0.25">
      <c r="A62" s="6">
        <f t="shared" si="0"/>
        <v>178000</v>
      </c>
      <c r="B62" s="3">
        <v>53</v>
      </c>
      <c r="C62" s="3" t="s">
        <v>82</v>
      </c>
      <c r="D62" s="4">
        <f>'Tháng 10'!D62+'Tháng 11'!D62+'tHÁNG 12'!D62</f>
        <v>0</v>
      </c>
      <c r="E62" s="4">
        <f>'Tháng 10'!E62+'Tháng 11'!E62+'tHÁNG 12'!E62</f>
        <v>0</v>
      </c>
      <c r="F62" s="4">
        <f>'Tháng 10'!F62+'Tháng 11'!F62+'tHÁNG 12'!F62</f>
        <v>0</v>
      </c>
      <c r="G62" s="4">
        <f>'Tháng 10'!G62+'Tháng 11'!G62+'tHÁNG 12'!G62</f>
        <v>0</v>
      </c>
      <c r="H62" s="4">
        <f>'Tháng 10'!H62+'Tháng 11'!H62+'tHÁNG 12'!H62</f>
        <v>0</v>
      </c>
      <c r="I62" s="4">
        <f>'Tháng 10'!I62+'Tháng 11'!I62+'tHÁNG 12'!I62</f>
        <v>0</v>
      </c>
      <c r="J62" s="4">
        <f>'Tháng 10'!J62+'Tháng 11'!J62+'tHÁNG 12'!J62</f>
        <v>178000</v>
      </c>
      <c r="K62" s="4">
        <f>'Tháng 10'!K62+'Tháng 11'!K62+'tHÁNG 12'!K62</f>
        <v>0</v>
      </c>
      <c r="L62" s="4">
        <f>'Tháng 10'!L62+'Tháng 11'!L62+'tHÁNG 12'!L62</f>
        <v>0</v>
      </c>
      <c r="M62" s="4">
        <f>'Tháng 10'!M62+'Tháng 11'!M62+'tHÁNG 12'!M62</f>
        <v>0</v>
      </c>
      <c r="N62" s="4">
        <f>'Tháng 10'!N62+'Tháng 11'!N62+'tHÁNG 12'!N62</f>
        <v>0</v>
      </c>
      <c r="O62" s="4">
        <f>'Tháng 10'!O62+'Tháng 11'!O62+'tHÁNG 12'!O62</f>
        <v>0</v>
      </c>
      <c r="P62" s="4">
        <f>'Tháng 10'!P62+'Tháng 11'!P62+'tHÁNG 12'!P62</f>
        <v>0</v>
      </c>
      <c r="Q62" s="4">
        <f>'Tháng 10'!Q62+'Tháng 11'!Q62+'tHÁNG 12'!Q62</f>
        <v>0</v>
      </c>
      <c r="R62" s="4">
        <f>'Tháng 10'!R62+'Tháng 11'!R62+'tHÁNG 12'!R62</f>
        <v>0</v>
      </c>
      <c r="S62" s="4">
        <f>'Tháng 10'!S62+'Tháng 11'!S62+'tHÁNG 12'!S62</f>
        <v>0</v>
      </c>
      <c r="T62" s="4">
        <f>'Tháng 10'!T62+'Tháng 11'!T62+'tHÁNG 12'!T62</f>
        <v>0</v>
      </c>
      <c r="U62" s="4">
        <f>'Tháng 10'!U62+'Tháng 11'!U62+'tHÁNG 12'!U62</f>
        <v>0</v>
      </c>
      <c r="V62" s="4">
        <f>'Tháng 10'!V62+'Tháng 11'!V62+'tHÁNG 12'!V62</f>
        <v>0</v>
      </c>
      <c r="W62" s="4">
        <f>'Tháng 10'!W62+'Tháng 11'!W62+'tHÁNG 12'!W62</f>
        <v>0</v>
      </c>
      <c r="X62" s="4">
        <f>'Tháng 10'!X62+'Tháng 11'!X62+'tHÁNG 12'!X62</f>
        <v>0</v>
      </c>
      <c r="Y62" s="4">
        <f>'Tháng 10'!Y62+'Tháng 11'!Y62+'tHÁNG 12'!Y62</f>
        <v>0</v>
      </c>
      <c r="Z62" s="4">
        <f>'Tháng 10'!Z62+'Tháng 11'!Z62+'tHÁNG 12'!Z62</f>
        <v>0</v>
      </c>
      <c r="AA62" s="4">
        <f>'Tháng 10'!AA62+'Tháng 11'!AA62+'tHÁNG 12'!AA62</f>
        <v>0</v>
      </c>
      <c r="AB62" s="4">
        <f>'Tháng 10'!AB62+'Tháng 11'!AB62+'tHÁNG 12'!AB62</f>
        <v>0</v>
      </c>
      <c r="AC62" s="4">
        <f>'Tháng 10'!AC62+'Tháng 11'!AC62+'tHÁNG 12'!AC62</f>
        <v>0</v>
      </c>
      <c r="AD62" s="4">
        <f>'Tháng 10'!AD62+'Tháng 11'!AD62+'tHÁNG 12'!AD62</f>
        <v>0</v>
      </c>
      <c r="AE62" s="4">
        <f>'Tháng 10'!AE62+'Tháng 11'!AE62+'tHÁNG 12'!AE62</f>
        <v>0</v>
      </c>
      <c r="AF62" s="4">
        <f>'Tháng 10'!AF62+'Tháng 11'!AF62+'tHÁNG 12'!AF62</f>
        <v>0</v>
      </c>
      <c r="AG62" s="4">
        <f>'Tháng 10'!AG62+'Tháng 11'!AG62+'tHÁNG 12'!AG62</f>
        <v>0</v>
      </c>
      <c r="AH62" s="4">
        <f>'Tháng 10'!AH62+'Tháng 11'!AH62+'tHÁNG 12'!AH62</f>
        <v>0</v>
      </c>
      <c r="AI62" s="4">
        <f t="shared" si="1"/>
        <v>178000</v>
      </c>
    </row>
    <row r="63" spans="1:35" x14ac:dyDescent="0.25">
      <c r="A63" s="6">
        <f>AI63</f>
        <v>300000</v>
      </c>
      <c r="B63" s="3">
        <v>69</v>
      </c>
      <c r="C63" s="3" t="s">
        <v>97</v>
      </c>
      <c r="D63" s="4">
        <f>'Tháng 10'!D63+'Tháng 11'!D63+'tHÁNG 12'!D63</f>
        <v>0</v>
      </c>
      <c r="E63" s="4">
        <f>'Tháng 10'!E63+'Tháng 11'!E63+'tHÁNG 12'!E63</f>
        <v>0</v>
      </c>
      <c r="F63" s="4">
        <f>'Tháng 10'!F63+'Tháng 11'!F63+'tHÁNG 12'!F63</f>
        <v>0</v>
      </c>
      <c r="G63" s="4">
        <f>'Tháng 10'!G63+'Tháng 11'!G63+'tHÁNG 12'!G63</f>
        <v>0</v>
      </c>
      <c r="H63" s="4">
        <f>'Tháng 10'!H63+'Tháng 11'!H63+'tHÁNG 12'!H63</f>
        <v>0</v>
      </c>
      <c r="I63" s="4">
        <f>'Tháng 10'!I63+'Tháng 11'!I63+'tHÁNG 12'!I63</f>
        <v>0</v>
      </c>
      <c r="J63" s="4">
        <f>'Tháng 10'!J63+'Tháng 11'!J63+'tHÁNG 12'!J63</f>
        <v>0</v>
      </c>
      <c r="K63" s="4">
        <f>'Tháng 10'!K63+'Tháng 11'!K63+'tHÁNG 12'!K63</f>
        <v>0</v>
      </c>
      <c r="L63" s="4">
        <f>'Tháng 10'!L63+'Tháng 11'!L63+'tHÁNG 12'!L63</f>
        <v>0</v>
      </c>
      <c r="M63" s="4">
        <f>'Tháng 10'!M63+'Tháng 11'!M63+'tHÁNG 12'!M63</f>
        <v>0</v>
      </c>
      <c r="N63" s="4">
        <f>'Tháng 10'!N63+'Tháng 11'!N63+'tHÁNG 12'!N63</f>
        <v>0</v>
      </c>
      <c r="O63" s="4">
        <f>'Tháng 10'!O63+'Tháng 11'!O63+'tHÁNG 12'!O63</f>
        <v>0</v>
      </c>
      <c r="P63" s="4">
        <f>'Tháng 10'!P63+'Tháng 11'!P63+'tHÁNG 12'!P63</f>
        <v>0</v>
      </c>
      <c r="Q63" s="4">
        <f>'Tháng 10'!Q63+'Tháng 11'!Q63+'tHÁNG 12'!Q63</f>
        <v>0</v>
      </c>
      <c r="R63" s="4">
        <f>'Tháng 10'!R63+'Tháng 11'!R63+'tHÁNG 12'!R63</f>
        <v>0</v>
      </c>
      <c r="S63" s="4">
        <f>'Tháng 10'!S63+'Tháng 11'!S63+'tHÁNG 12'!S63</f>
        <v>0</v>
      </c>
      <c r="T63" s="4">
        <f>'Tháng 10'!T63+'Tháng 11'!T63+'tHÁNG 12'!T63</f>
        <v>0</v>
      </c>
      <c r="U63" s="4">
        <f>'Tháng 10'!U63+'Tháng 11'!U63+'tHÁNG 12'!U63</f>
        <v>0</v>
      </c>
      <c r="V63" s="4">
        <f>'Tháng 10'!V63+'Tháng 11'!V63+'tHÁNG 12'!V63</f>
        <v>0</v>
      </c>
      <c r="W63" s="4">
        <f>'Tháng 10'!W63+'Tháng 11'!W63+'tHÁNG 12'!W63</f>
        <v>0</v>
      </c>
      <c r="X63" s="4">
        <f>'Tháng 10'!X63+'Tháng 11'!X63+'tHÁNG 12'!X63</f>
        <v>0</v>
      </c>
      <c r="Y63" s="4">
        <f>'Tháng 10'!Y63+'Tháng 11'!Y63+'tHÁNG 12'!Y63</f>
        <v>300000</v>
      </c>
      <c r="Z63" s="4">
        <f>'Tháng 10'!Z63+'Tháng 11'!Z63+'tHÁNG 12'!Z63</f>
        <v>0</v>
      </c>
      <c r="AA63" s="4">
        <f>'Tháng 10'!AA63+'Tháng 11'!AA63+'tHÁNG 12'!AA63</f>
        <v>0</v>
      </c>
      <c r="AB63" s="4">
        <f>'Tháng 10'!AB63+'Tháng 11'!AB63+'tHÁNG 12'!AB63</f>
        <v>0</v>
      </c>
      <c r="AC63" s="4">
        <f>'Tháng 10'!AC63+'Tháng 11'!AC63+'tHÁNG 12'!AC63</f>
        <v>0</v>
      </c>
      <c r="AD63" s="4">
        <f>'Tháng 10'!AD63+'Tháng 11'!AD63+'tHÁNG 12'!AD63</f>
        <v>0</v>
      </c>
      <c r="AE63" s="4">
        <f>'Tháng 10'!AE63+'Tháng 11'!AE63+'tHÁNG 12'!AE63</f>
        <v>0</v>
      </c>
      <c r="AF63" s="4">
        <f>'Tháng 10'!AF63+'Tháng 11'!AF63+'tHÁNG 12'!AF63</f>
        <v>0</v>
      </c>
      <c r="AG63" s="4">
        <f>'Tháng 10'!AG63+'Tháng 11'!AG63+'tHÁNG 12'!AG63</f>
        <v>0</v>
      </c>
      <c r="AH63" s="4">
        <f>'Tháng 10'!AH63+'Tháng 11'!AH63+'tHÁNG 12'!AH63</f>
        <v>0</v>
      </c>
      <c r="AI63" s="4">
        <f>SUM(D63:AH63)</f>
        <v>300000</v>
      </c>
    </row>
    <row r="64" spans="1:35" x14ac:dyDescent="0.25">
      <c r="A64" s="6">
        <f t="shared" si="0"/>
        <v>0</v>
      </c>
      <c r="B64" s="3">
        <v>54</v>
      </c>
      <c r="C64" s="3" t="s">
        <v>83</v>
      </c>
      <c r="D64" s="4">
        <f>'Tháng 10'!D64+'Tháng 11'!D64+'tHÁNG 12'!D64</f>
        <v>0</v>
      </c>
      <c r="E64" s="4">
        <f>'Tháng 10'!E64+'Tháng 11'!E64+'tHÁNG 12'!E64</f>
        <v>0</v>
      </c>
      <c r="F64" s="4">
        <f>'Tháng 10'!F64+'Tháng 11'!F64+'tHÁNG 12'!F64</f>
        <v>0</v>
      </c>
      <c r="G64" s="4">
        <f>'Tháng 10'!G64+'Tháng 11'!G64+'tHÁNG 12'!G64</f>
        <v>0</v>
      </c>
      <c r="H64" s="4">
        <f>'Tháng 10'!H64+'Tháng 11'!H64+'tHÁNG 12'!H64</f>
        <v>0</v>
      </c>
      <c r="I64" s="4">
        <f>'Tháng 10'!I64+'Tháng 11'!I64+'tHÁNG 12'!I64</f>
        <v>0</v>
      </c>
      <c r="J64" s="4">
        <f>'Tháng 10'!J64+'Tháng 11'!J64+'tHÁNG 12'!J64</f>
        <v>0</v>
      </c>
      <c r="K64" s="4">
        <f>'Tháng 10'!K64+'Tháng 11'!K64+'tHÁNG 12'!K64</f>
        <v>0</v>
      </c>
      <c r="L64" s="4">
        <f>'Tháng 10'!L64+'Tháng 11'!L64+'tHÁNG 12'!L64</f>
        <v>0</v>
      </c>
      <c r="M64" s="4">
        <f>'Tháng 10'!M64+'Tháng 11'!M64+'tHÁNG 12'!M64</f>
        <v>0</v>
      </c>
      <c r="N64" s="4">
        <f>'Tháng 10'!N64+'Tháng 11'!N64+'tHÁNG 12'!N64</f>
        <v>0</v>
      </c>
      <c r="O64" s="4">
        <f>'Tháng 10'!O64+'Tháng 11'!O64+'tHÁNG 12'!O64</f>
        <v>0</v>
      </c>
      <c r="P64" s="4">
        <f>'Tháng 10'!P64+'Tháng 11'!P64+'tHÁNG 12'!P64</f>
        <v>0</v>
      </c>
      <c r="Q64" s="4">
        <f>'Tháng 10'!Q64+'Tháng 11'!Q64+'tHÁNG 12'!Q64</f>
        <v>0</v>
      </c>
      <c r="R64" s="4">
        <f>'Tháng 10'!R64+'Tháng 11'!R64+'tHÁNG 12'!R64</f>
        <v>0</v>
      </c>
      <c r="S64" s="4">
        <f>'Tháng 10'!S64+'Tháng 11'!S64+'tHÁNG 12'!S64</f>
        <v>0</v>
      </c>
      <c r="T64" s="4">
        <f>'Tháng 10'!T64+'Tháng 11'!T64+'tHÁNG 12'!T64</f>
        <v>0</v>
      </c>
      <c r="U64" s="4">
        <f>'Tháng 10'!U64+'Tháng 11'!U64+'tHÁNG 12'!U64</f>
        <v>0</v>
      </c>
      <c r="V64" s="4">
        <f>'Tháng 10'!V64+'Tháng 11'!V64+'tHÁNG 12'!V64</f>
        <v>0</v>
      </c>
      <c r="W64" s="4">
        <f>'Tháng 10'!W64+'Tháng 11'!W64+'tHÁNG 12'!W64</f>
        <v>0</v>
      </c>
      <c r="X64" s="4">
        <f>'Tháng 10'!X64+'Tháng 11'!X64+'tHÁNG 12'!X64</f>
        <v>0</v>
      </c>
      <c r="Y64" s="4">
        <f>'Tháng 10'!Y64+'Tháng 11'!Y64+'tHÁNG 12'!Y64</f>
        <v>0</v>
      </c>
      <c r="Z64" s="4">
        <f>'Tháng 10'!Z64+'Tháng 11'!Z64+'tHÁNG 12'!Z64</f>
        <v>0</v>
      </c>
      <c r="AA64" s="4">
        <f>'Tháng 10'!AA64+'Tháng 11'!AA64+'tHÁNG 12'!AA64</f>
        <v>0</v>
      </c>
      <c r="AB64" s="4">
        <f>'Tháng 10'!AB64+'Tháng 11'!AB64+'tHÁNG 12'!AB64</f>
        <v>0</v>
      </c>
      <c r="AC64" s="4">
        <f>'Tháng 10'!AC64+'Tháng 11'!AC64+'tHÁNG 12'!AC64</f>
        <v>0</v>
      </c>
      <c r="AD64" s="4">
        <f>'Tháng 10'!AD64+'Tháng 11'!AD64+'tHÁNG 12'!AD64</f>
        <v>0</v>
      </c>
      <c r="AE64" s="4">
        <f>'Tháng 10'!AE64+'Tháng 11'!AE64+'tHÁNG 12'!AE64</f>
        <v>0</v>
      </c>
      <c r="AF64" s="4">
        <f>'Tháng 10'!AF64+'Tháng 11'!AF64+'tHÁNG 12'!AF64</f>
        <v>0</v>
      </c>
      <c r="AG64" s="4">
        <f>'Tháng 10'!AG64+'Tháng 11'!AG64+'tHÁNG 12'!AG64</f>
        <v>0</v>
      </c>
      <c r="AH64" s="4">
        <f>'Tháng 10'!AH64+'Tháng 11'!AH64+'tHÁNG 12'!AH64</f>
        <v>0</v>
      </c>
      <c r="AI64" s="4">
        <f t="shared" si="1"/>
        <v>0</v>
      </c>
    </row>
    <row r="65" spans="1:35" x14ac:dyDescent="0.25">
      <c r="A65" s="6">
        <f t="shared" si="0"/>
        <v>150000</v>
      </c>
      <c r="B65" s="3">
        <v>55</v>
      </c>
      <c r="C65" s="3" t="s">
        <v>84</v>
      </c>
      <c r="D65" s="4">
        <f>'Tháng 10'!D65+'Tháng 11'!D65+'tHÁNG 12'!D65</f>
        <v>0</v>
      </c>
      <c r="E65" s="4">
        <f>'Tháng 10'!E65+'Tháng 11'!E65+'tHÁNG 12'!E65</f>
        <v>0</v>
      </c>
      <c r="F65" s="4">
        <f>'Tháng 10'!F65+'Tháng 11'!F65+'tHÁNG 12'!F65</f>
        <v>0</v>
      </c>
      <c r="G65" s="4">
        <f>'Tháng 10'!G65+'Tháng 11'!G65+'tHÁNG 12'!G65</f>
        <v>0</v>
      </c>
      <c r="H65" s="4">
        <f>'Tháng 10'!H65+'Tháng 11'!H65+'tHÁNG 12'!H65</f>
        <v>0</v>
      </c>
      <c r="I65" s="4">
        <f>'Tháng 10'!I65+'Tháng 11'!I65+'tHÁNG 12'!I65</f>
        <v>25000</v>
      </c>
      <c r="J65" s="4">
        <f>'Tháng 10'!J65+'Tháng 11'!J65+'tHÁNG 12'!J65</f>
        <v>0</v>
      </c>
      <c r="K65" s="4">
        <f>'Tháng 10'!K65+'Tháng 11'!K65+'tHÁNG 12'!K65</f>
        <v>0</v>
      </c>
      <c r="L65" s="4">
        <f>'Tháng 10'!L65+'Tháng 11'!L65+'tHÁNG 12'!L65</f>
        <v>0</v>
      </c>
      <c r="M65" s="4">
        <f>'Tháng 10'!M65+'Tháng 11'!M65+'tHÁNG 12'!M65</f>
        <v>25000</v>
      </c>
      <c r="N65" s="4">
        <f>'Tháng 10'!N65+'Tháng 11'!N65+'tHÁNG 12'!N65</f>
        <v>0</v>
      </c>
      <c r="O65" s="4">
        <f>'Tháng 10'!O65+'Tháng 11'!O65+'tHÁNG 12'!O65</f>
        <v>0</v>
      </c>
      <c r="P65" s="4">
        <f>'Tháng 10'!P65+'Tháng 11'!P65+'tHÁNG 12'!P65</f>
        <v>0</v>
      </c>
      <c r="Q65" s="4">
        <f>'Tháng 10'!Q65+'Tháng 11'!Q65+'tHÁNG 12'!Q65</f>
        <v>20000</v>
      </c>
      <c r="R65" s="4">
        <f>'Tháng 10'!R65+'Tháng 11'!R65+'tHÁNG 12'!R65</f>
        <v>0</v>
      </c>
      <c r="S65" s="4">
        <f>'Tháng 10'!S65+'Tháng 11'!S65+'tHÁNG 12'!S65</f>
        <v>0</v>
      </c>
      <c r="T65" s="4">
        <f>'Tháng 10'!T65+'Tháng 11'!T65+'tHÁNG 12'!T65</f>
        <v>0</v>
      </c>
      <c r="U65" s="4">
        <f>'Tháng 10'!U65+'Tháng 11'!U65+'tHÁNG 12'!U65</f>
        <v>0</v>
      </c>
      <c r="V65" s="4">
        <f>'Tháng 10'!V65+'Tháng 11'!V65+'tHÁNG 12'!V65</f>
        <v>0</v>
      </c>
      <c r="W65" s="4">
        <f>'Tháng 10'!W65+'Tháng 11'!W65+'tHÁNG 12'!W65</f>
        <v>0</v>
      </c>
      <c r="X65" s="4">
        <f>'Tháng 10'!X65+'Tháng 11'!X65+'tHÁNG 12'!X65</f>
        <v>0</v>
      </c>
      <c r="Y65" s="4">
        <f>'Tháng 10'!Y65+'Tháng 11'!Y65+'tHÁNG 12'!Y65</f>
        <v>0</v>
      </c>
      <c r="Z65" s="4">
        <f>'Tháng 10'!Z65+'Tháng 11'!Z65+'tHÁNG 12'!Z65</f>
        <v>0</v>
      </c>
      <c r="AA65" s="4">
        <f>'Tháng 10'!AA65+'Tháng 11'!AA65+'tHÁNG 12'!AA65</f>
        <v>0</v>
      </c>
      <c r="AB65" s="4">
        <f>'Tháng 10'!AB65+'Tháng 11'!AB65+'tHÁNG 12'!AB65</f>
        <v>25000</v>
      </c>
      <c r="AC65" s="4">
        <f>'Tháng 10'!AC65+'Tháng 11'!AC65+'tHÁNG 12'!AC65</f>
        <v>0</v>
      </c>
      <c r="AD65" s="4">
        <f>'Tháng 10'!AD65+'Tháng 11'!AD65+'tHÁNG 12'!AD65</f>
        <v>35000</v>
      </c>
      <c r="AE65" s="4">
        <f>'Tháng 10'!AE65+'Tháng 11'!AE65+'tHÁNG 12'!AE65</f>
        <v>0</v>
      </c>
      <c r="AF65" s="4">
        <f>'Tháng 10'!AF65+'Tháng 11'!AF65+'tHÁNG 12'!AF65</f>
        <v>0</v>
      </c>
      <c r="AG65" s="4">
        <f>'Tháng 10'!AG65+'Tháng 11'!AG65+'tHÁNG 12'!AG65</f>
        <v>0</v>
      </c>
      <c r="AH65" s="4">
        <f>'Tháng 10'!AH65+'Tháng 11'!AH65+'tHÁNG 12'!AH65</f>
        <v>20000</v>
      </c>
      <c r="AI65" s="4">
        <f t="shared" si="1"/>
        <v>150000</v>
      </c>
    </row>
    <row r="66" spans="1:35" x14ac:dyDescent="0.25">
      <c r="A66" s="6">
        <f>AI66</f>
        <v>120000</v>
      </c>
      <c r="B66" s="3"/>
      <c r="C66" s="3" t="s">
        <v>108</v>
      </c>
      <c r="D66" s="4">
        <f>'Tháng 10'!D66+'Tháng 11'!D66+'tHÁNG 12'!D66</f>
        <v>0</v>
      </c>
      <c r="E66" s="4">
        <f>'Tháng 10'!E66+'Tháng 11'!E66+'tHÁNG 12'!E66</f>
        <v>0</v>
      </c>
      <c r="F66" s="4">
        <f>'Tháng 10'!F66+'Tháng 11'!F66+'tHÁNG 12'!F66</f>
        <v>0</v>
      </c>
      <c r="G66" s="4">
        <f>'Tháng 10'!G66+'Tháng 11'!G66+'tHÁNG 12'!G66</f>
        <v>0</v>
      </c>
      <c r="H66" s="4">
        <f>'Tháng 10'!H66+'Tháng 11'!H66+'tHÁNG 12'!H66</f>
        <v>0</v>
      </c>
      <c r="I66" s="4">
        <f>'Tháng 10'!I66+'Tháng 11'!I66+'tHÁNG 12'!I66</f>
        <v>0</v>
      </c>
      <c r="J66" s="4">
        <f>'Tháng 10'!J66+'Tháng 11'!J66+'tHÁNG 12'!J66</f>
        <v>0</v>
      </c>
      <c r="K66" s="4">
        <f>'Tháng 10'!K66+'Tháng 11'!K66+'tHÁNG 12'!K66</f>
        <v>0</v>
      </c>
      <c r="L66" s="4">
        <f>'Tháng 10'!L66+'Tháng 11'!L66+'tHÁNG 12'!L66</f>
        <v>0</v>
      </c>
      <c r="M66" s="4">
        <f>'Tháng 10'!M66+'Tháng 11'!M66+'tHÁNG 12'!M66</f>
        <v>0</v>
      </c>
      <c r="N66" s="4">
        <f>'Tháng 10'!N66+'Tháng 11'!N66+'tHÁNG 12'!N66</f>
        <v>0</v>
      </c>
      <c r="O66" s="4">
        <f>'Tháng 10'!O66+'Tháng 11'!O66+'tHÁNG 12'!O66</f>
        <v>0</v>
      </c>
      <c r="P66" s="4">
        <f>'Tháng 10'!P66+'Tháng 11'!P66+'tHÁNG 12'!P66</f>
        <v>0</v>
      </c>
      <c r="Q66" s="4">
        <f>'Tháng 10'!Q66+'Tháng 11'!Q66+'tHÁNG 12'!Q66</f>
        <v>0</v>
      </c>
      <c r="R66" s="4">
        <f>'Tháng 10'!R66+'Tháng 11'!R66+'tHÁNG 12'!R66</f>
        <v>0</v>
      </c>
      <c r="S66" s="4">
        <f>'Tháng 10'!S66+'Tháng 11'!S66+'tHÁNG 12'!S66</f>
        <v>0</v>
      </c>
      <c r="T66" s="4">
        <f>'Tháng 10'!T66+'Tháng 11'!T66+'tHÁNG 12'!T66</f>
        <v>0</v>
      </c>
      <c r="U66" s="4">
        <f>'Tháng 10'!U66+'Tháng 11'!U66+'tHÁNG 12'!U66</f>
        <v>0</v>
      </c>
      <c r="V66" s="4">
        <f>'Tháng 10'!V66+'Tháng 11'!V66+'tHÁNG 12'!V66</f>
        <v>0</v>
      </c>
      <c r="W66" s="4">
        <f>'Tháng 10'!W66+'Tháng 11'!W66+'tHÁNG 12'!W66</f>
        <v>0</v>
      </c>
      <c r="X66" s="4">
        <f>'Tháng 10'!X66+'Tháng 11'!X66+'tHÁNG 12'!X66</f>
        <v>120000</v>
      </c>
      <c r="Y66" s="4">
        <f>'Tháng 10'!Y66+'Tháng 11'!Y66+'tHÁNG 12'!Y66</f>
        <v>0</v>
      </c>
      <c r="Z66" s="4">
        <f>'Tháng 10'!Z66+'Tháng 11'!Z66+'tHÁNG 12'!Z66</f>
        <v>0</v>
      </c>
      <c r="AA66" s="4">
        <f>'Tháng 10'!AA66+'Tháng 11'!AA66+'tHÁNG 12'!AA66</f>
        <v>0</v>
      </c>
      <c r="AB66" s="4">
        <f>'Tháng 10'!AB66+'Tháng 11'!AB66+'tHÁNG 12'!AB66</f>
        <v>0</v>
      </c>
      <c r="AC66" s="4">
        <f>'Tháng 10'!AC66+'Tháng 11'!AC66+'tHÁNG 12'!AC66</f>
        <v>0</v>
      </c>
      <c r="AD66" s="4">
        <f>'Tháng 10'!AD66+'Tháng 11'!AD66+'tHÁNG 12'!AD66</f>
        <v>0</v>
      </c>
      <c r="AE66" s="4">
        <f>'Tháng 10'!AE66+'Tháng 11'!AE66+'tHÁNG 12'!AE66</f>
        <v>0</v>
      </c>
      <c r="AF66" s="4">
        <f>'Tháng 10'!AF66+'Tháng 11'!AF66+'tHÁNG 12'!AF66</f>
        <v>0</v>
      </c>
      <c r="AG66" s="4">
        <f>'Tháng 10'!AG66+'Tháng 11'!AG66+'tHÁNG 12'!AG66</f>
        <v>0</v>
      </c>
      <c r="AH66" s="4">
        <f>'Tháng 10'!AH66+'Tháng 11'!AH66+'tHÁNG 12'!AH66</f>
        <v>0</v>
      </c>
      <c r="AI66" s="4">
        <f>SUM(D66:AH66)</f>
        <v>120000</v>
      </c>
    </row>
    <row r="67" spans="1:35" x14ac:dyDescent="0.25">
      <c r="A67" s="6">
        <f t="shared" si="0"/>
        <v>3370000</v>
      </c>
      <c r="B67" s="3">
        <v>56</v>
      </c>
      <c r="C67" s="3" t="s">
        <v>85</v>
      </c>
      <c r="D67" s="4">
        <f>'Tháng 10'!D67+'Tháng 11'!D67+'tHÁNG 12'!D67</f>
        <v>0</v>
      </c>
      <c r="E67" s="4">
        <f>'Tháng 10'!E67+'Tháng 11'!E67+'tHÁNG 12'!E67</f>
        <v>0</v>
      </c>
      <c r="F67" s="4">
        <f>'Tháng 10'!F67+'Tháng 11'!F67+'tHÁNG 12'!F67</f>
        <v>0</v>
      </c>
      <c r="G67" s="4">
        <f>'Tháng 10'!G67+'Tháng 11'!G67+'tHÁNG 12'!G67</f>
        <v>1000000</v>
      </c>
      <c r="H67" s="4">
        <f>'Tháng 10'!H67+'Tháng 11'!H67+'tHÁNG 12'!H67</f>
        <v>0</v>
      </c>
      <c r="I67" s="4">
        <f>'Tháng 10'!I67+'Tháng 11'!I67+'tHÁNG 12'!I67</f>
        <v>0</v>
      </c>
      <c r="J67" s="4">
        <f>'Tháng 10'!J67+'Tháng 11'!J67+'tHÁNG 12'!J67</f>
        <v>670000</v>
      </c>
      <c r="K67" s="4">
        <f>'Tháng 10'!K67+'Tháng 11'!K67+'tHÁNG 12'!K67</f>
        <v>0</v>
      </c>
      <c r="L67" s="4">
        <f>'Tháng 10'!L67+'Tháng 11'!L67+'tHÁNG 12'!L67</f>
        <v>0</v>
      </c>
      <c r="M67" s="4">
        <f>'Tháng 10'!M67+'Tháng 11'!M67+'tHÁNG 12'!M67</f>
        <v>0</v>
      </c>
      <c r="N67" s="4">
        <f>'Tháng 10'!N67+'Tháng 11'!N67+'tHÁNG 12'!N67</f>
        <v>0</v>
      </c>
      <c r="O67" s="4">
        <f>'Tháng 10'!O67+'Tháng 11'!O67+'tHÁNG 12'!O67</f>
        <v>0</v>
      </c>
      <c r="P67" s="4">
        <f>'Tháng 10'!P67+'Tháng 11'!P67+'tHÁNG 12'!P67</f>
        <v>400000</v>
      </c>
      <c r="Q67" s="4">
        <f>'Tháng 10'!Q67+'Tháng 11'!Q67+'tHÁNG 12'!Q67</f>
        <v>0</v>
      </c>
      <c r="R67" s="4">
        <f>'Tháng 10'!R67+'Tháng 11'!R67+'tHÁNG 12'!R67</f>
        <v>0</v>
      </c>
      <c r="S67" s="4">
        <f>'Tháng 10'!S67+'Tháng 11'!S67+'tHÁNG 12'!S67</f>
        <v>0</v>
      </c>
      <c r="T67" s="4">
        <f>'Tháng 10'!T67+'Tháng 11'!T67+'tHÁNG 12'!T67</f>
        <v>0</v>
      </c>
      <c r="U67" s="4">
        <f>'Tháng 10'!U67+'Tháng 11'!U67+'tHÁNG 12'!U67</f>
        <v>0</v>
      </c>
      <c r="V67" s="4">
        <f>'Tháng 10'!V67+'Tháng 11'!V67+'tHÁNG 12'!V67</f>
        <v>0</v>
      </c>
      <c r="W67" s="4">
        <f>'Tháng 10'!W67+'Tháng 11'!W67+'tHÁNG 12'!W67</f>
        <v>0</v>
      </c>
      <c r="X67" s="4">
        <f>'Tháng 10'!X67+'Tháng 11'!X67+'tHÁNG 12'!X67</f>
        <v>0</v>
      </c>
      <c r="Y67" s="4">
        <f>'Tháng 10'!Y67+'Tháng 11'!Y67+'tHÁNG 12'!Y67</f>
        <v>300000</v>
      </c>
      <c r="Z67" s="4">
        <f>'Tháng 10'!Z67+'Tháng 11'!Z67+'tHÁNG 12'!Z67</f>
        <v>1000000</v>
      </c>
      <c r="AA67" s="4">
        <f>'Tháng 10'!AA67+'Tháng 11'!AA67+'tHÁNG 12'!AA67</f>
        <v>0</v>
      </c>
      <c r="AB67" s="4">
        <f>'Tháng 10'!AB67+'Tháng 11'!AB67+'tHÁNG 12'!AB67</f>
        <v>0</v>
      </c>
      <c r="AC67" s="4">
        <f>'Tháng 10'!AC67+'Tháng 11'!AC67+'tHÁNG 12'!AC67</f>
        <v>0</v>
      </c>
      <c r="AD67" s="4">
        <f>'Tháng 10'!AD67+'Tháng 11'!AD67+'tHÁNG 12'!AD67</f>
        <v>0</v>
      </c>
      <c r="AE67" s="4">
        <f>'Tháng 10'!AE67+'Tháng 11'!AE67+'tHÁNG 12'!AE67</f>
        <v>0</v>
      </c>
      <c r="AF67" s="4">
        <f>'Tháng 10'!AF67+'Tháng 11'!AF67+'tHÁNG 12'!AF67</f>
        <v>0</v>
      </c>
      <c r="AG67" s="4">
        <f>'Tháng 10'!AG67+'Tháng 11'!AG67+'tHÁNG 12'!AG67</f>
        <v>0</v>
      </c>
      <c r="AH67" s="4">
        <f>'Tháng 10'!AH67+'Tháng 11'!AH67+'tHÁNG 12'!AH67</f>
        <v>0</v>
      </c>
      <c r="AI67" s="4">
        <f t="shared" si="1"/>
        <v>3370000</v>
      </c>
    </row>
    <row r="68" spans="1:35" x14ac:dyDescent="0.25">
      <c r="A68" s="6">
        <f t="shared" si="0"/>
        <v>45000</v>
      </c>
      <c r="B68" s="3">
        <v>57</v>
      </c>
      <c r="C68" s="3" t="s">
        <v>86</v>
      </c>
      <c r="D68" s="4">
        <f>'Tháng 10'!D68+'Tháng 11'!D68+'tHÁNG 12'!D68</f>
        <v>0</v>
      </c>
      <c r="E68" s="4">
        <f>'Tháng 10'!E68+'Tháng 11'!E68+'tHÁNG 12'!E68</f>
        <v>0</v>
      </c>
      <c r="F68" s="4">
        <f>'Tháng 10'!F68+'Tháng 11'!F68+'tHÁNG 12'!F68</f>
        <v>0</v>
      </c>
      <c r="G68" s="4">
        <f>'Tháng 10'!G68+'Tháng 11'!G68+'tHÁNG 12'!G68</f>
        <v>0</v>
      </c>
      <c r="H68" s="4">
        <f>'Tháng 10'!H68+'Tháng 11'!H68+'tHÁNG 12'!H68</f>
        <v>0</v>
      </c>
      <c r="I68" s="4">
        <f>'Tháng 10'!I68+'Tháng 11'!I68+'tHÁNG 12'!I68</f>
        <v>0</v>
      </c>
      <c r="J68" s="4">
        <f>'Tháng 10'!J68+'Tháng 11'!J68+'tHÁNG 12'!J68</f>
        <v>0</v>
      </c>
      <c r="K68" s="4">
        <f>'Tháng 10'!K68+'Tháng 11'!K68+'tHÁNG 12'!K68</f>
        <v>0</v>
      </c>
      <c r="L68" s="4">
        <f>'Tháng 10'!L68+'Tháng 11'!L68+'tHÁNG 12'!L68</f>
        <v>0</v>
      </c>
      <c r="M68" s="4">
        <f>'Tháng 10'!M68+'Tháng 11'!M68+'tHÁNG 12'!M68</f>
        <v>0</v>
      </c>
      <c r="N68" s="4">
        <f>'Tháng 10'!N68+'Tháng 11'!N68+'tHÁNG 12'!N68</f>
        <v>0</v>
      </c>
      <c r="O68" s="4">
        <f>'Tháng 10'!O68+'Tháng 11'!O68+'tHÁNG 12'!O68</f>
        <v>0</v>
      </c>
      <c r="P68" s="4">
        <f>'Tháng 10'!P68+'Tháng 11'!P68+'tHÁNG 12'!P68</f>
        <v>45000</v>
      </c>
      <c r="Q68" s="4">
        <f>'Tháng 10'!Q68+'Tháng 11'!Q68+'tHÁNG 12'!Q68</f>
        <v>0</v>
      </c>
      <c r="R68" s="4">
        <f>'Tháng 10'!R68+'Tháng 11'!R68+'tHÁNG 12'!R68</f>
        <v>0</v>
      </c>
      <c r="S68" s="4">
        <f>'Tháng 10'!S68+'Tháng 11'!S68+'tHÁNG 12'!S68</f>
        <v>0</v>
      </c>
      <c r="T68" s="4">
        <f>'Tháng 10'!T68+'Tháng 11'!T68+'tHÁNG 12'!T68</f>
        <v>0</v>
      </c>
      <c r="U68" s="4">
        <f>'Tháng 10'!U68+'Tháng 11'!U68+'tHÁNG 12'!U68</f>
        <v>0</v>
      </c>
      <c r="V68" s="4">
        <f>'Tháng 10'!V68+'Tháng 11'!V68+'tHÁNG 12'!V68</f>
        <v>0</v>
      </c>
      <c r="W68" s="4">
        <f>'Tháng 10'!W68+'Tháng 11'!W68+'tHÁNG 12'!W68</f>
        <v>0</v>
      </c>
      <c r="X68" s="4">
        <f>'Tháng 10'!X68+'Tháng 11'!X68+'tHÁNG 12'!X68</f>
        <v>0</v>
      </c>
      <c r="Y68" s="4">
        <f>'Tháng 10'!Y68+'Tháng 11'!Y68+'tHÁNG 12'!Y68</f>
        <v>0</v>
      </c>
      <c r="Z68" s="4">
        <f>'Tháng 10'!Z68+'Tháng 11'!Z68+'tHÁNG 12'!Z68</f>
        <v>0</v>
      </c>
      <c r="AA68" s="4">
        <f>'Tháng 10'!AA68+'Tháng 11'!AA68+'tHÁNG 12'!AA68</f>
        <v>0</v>
      </c>
      <c r="AB68" s="4">
        <f>'Tháng 10'!AB68+'Tháng 11'!AB68+'tHÁNG 12'!AB68</f>
        <v>0</v>
      </c>
      <c r="AC68" s="4">
        <f>'Tháng 10'!AC68+'Tháng 11'!AC68+'tHÁNG 12'!AC68</f>
        <v>0</v>
      </c>
      <c r="AD68" s="4">
        <f>'Tháng 10'!AD68+'Tháng 11'!AD68+'tHÁNG 12'!AD68</f>
        <v>0</v>
      </c>
      <c r="AE68" s="4">
        <f>'Tháng 10'!AE68+'Tháng 11'!AE68+'tHÁNG 12'!AE68</f>
        <v>0</v>
      </c>
      <c r="AF68" s="4">
        <f>'Tháng 10'!AF68+'Tháng 11'!AF68+'tHÁNG 12'!AF68</f>
        <v>0</v>
      </c>
      <c r="AG68" s="4">
        <f>'Tháng 10'!AG68+'Tháng 11'!AG68+'tHÁNG 12'!AG68</f>
        <v>0</v>
      </c>
      <c r="AH68" s="4">
        <f>'Tháng 10'!AH68+'Tháng 11'!AH68+'tHÁNG 12'!AH68</f>
        <v>0</v>
      </c>
      <c r="AI68" s="4">
        <f t="shared" si="1"/>
        <v>45000</v>
      </c>
    </row>
    <row r="69" spans="1:35" x14ac:dyDescent="0.25">
      <c r="A69" s="6">
        <f t="shared" si="0"/>
        <v>2830000</v>
      </c>
      <c r="B69" s="3">
        <v>58</v>
      </c>
      <c r="C69" s="3" t="s">
        <v>87</v>
      </c>
      <c r="D69" s="4">
        <f>'Tháng 10'!D69+'Tháng 11'!D69+'tHÁNG 12'!D69</f>
        <v>0</v>
      </c>
      <c r="E69" s="4">
        <f>'Tháng 10'!E69+'Tháng 11'!E69+'tHÁNG 12'!E69</f>
        <v>0</v>
      </c>
      <c r="F69" s="4">
        <f>'Tháng 10'!F69+'Tháng 11'!F69+'tHÁNG 12'!F69</f>
        <v>0</v>
      </c>
      <c r="G69" s="4">
        <f>'Tháng 10'!G69+'Tháng 11'!G69+'tHÁNG 12'!G69</f>
        <v>0</v>
      </c>
      <c r="H69" s="4">
        <f>'Tháng 10'!H69+'Tháng 11'!H69+'tHÁNG 12'!H69</f>
        <v>0</v>
      </c>
      <c r="I69" s="4">
        <f>'Tháng 10'!I69+'Tháng 11'!I69+'tHÁNG 12'!I69</f>
        <v>100000</v>
      </c>
      <c r="J69" s="4">
        <f>'Tháng 10'!J69+'Tháng 11'!J69+'tHÁNG 12'!J69</f>
        <v>0</v>
      </c>
      <c r="K69" s="4">
        <f>'Tháng 10'!K69+'Tháng 11'!K69+'tHÁNG 12'!K69</f>
        <v>0</v>
      </c>
      <c r="L69" s="4">
        <f>'Tháng 10'!L69+'Tháng 11'!L69+'tHÁNG 12'!L69</f>
        <v>0</v>
      </c>
      <c r="M69" s="4">
        <f>'Tháng 10'!M69+'Tháng 11'!M69+'tHÁNG 12'!M69</f>
        <v>0</v>
      </c>
      <c r="N69" s="4">
        <f>'Tháng 10'!N69+'Tháng 11'!N69+'tHÁNG 12'!N69</f>
        <v>50000</v>
      </c>
      <c r="O69" s="4">
        <f>'Tháng 10'!O69+'Tháng 11'!O69+'tHÁNG 12'!O69</f>
        <v>50000</v>
      </c>
      <c r="P69" s="4">
        <f>'Tháng 10'!P69+'Tháng 11'!P69+'tHÁNG 12'!P69</f>
        <v>800000</v>
      </c>
      <c r="Q69" s="4">
        <f>'Tháng 10'!Q69+'Tháng 11'!Q69+'tHÁNG 12'!Q69</f>
        <v>1210000</v>
      </c>
      <c r="R69" s="4">
        <f>'Tháng 10'!R69+'Tháng 11'!R69+'tHÁNG 12'!R69</f>
        <v>0</v>
      </c>
      <c r="S69" s="4">
        <f>'Tháng 10'!S69+'Tháng 11'!S69+'tHÁNG 12'!S69</f>
        <v>0</v>
      </c>
      <c r="T69" s="4">
        <f>'Tháng 10'!T69+'Tháng 11'!T69+'tHÁNG 12'!T69</f>
        <v>0</v>
      </c>
      <c r="U69" s="4">
        <f>'Tháng 10'!U69+'Tháng 11'!U69+'tHÁNG 12'!U69</f>
        <v>0</v>
      </c>
      <c r="V69" s="4">
        <f>'Tháng 10'!V69+'Tháng 11'!V69+'tHÁNG 12'!V69</f>
        <v>330000</v>
      </c>
      <c r="W69" s="4">
        <f>'Tháng 10'!W69+'Tháng 11'!W69+'tHÁNG 12'!W69</f>
        <v>0</v>
      </c>
      <c r="X69" s="4">
        <f>'Tháng 10'!X69+'Tháng 11'!X69+'tHÁNG 12'!X69</f>
        <v>200000</v>
      </c>
      <c r="Y69" s="4">
        <f>'Tháng 10'!Y69+'Tháng 11'!Y69+'tHÁNG 12'!Y69</f>
        <v>40000</v>
      </c>
      <c r="Z69" s="4">
        <f>'Tháng 10'!Z69+'Tháng 11'!Z69+'tHÁNG 12'!Z69</f>
        <v>50000</v>
      </c>
      <c r="AA69" s="4">
        <f>'Tháng 10'!AA69+'Tháng 11'!AA69+'tHÁNG 12'!AA69</f>
        <v>0</v>
      </c>
      <c r="AB69" s="4">
        <f>'Tháng 10'!AB69+'Tháng 11'!AB69+'tHÁNG 12'!AB69</f>
        <v>0</v>
      </c>
      <c r="AC69" s="4">
        <f>'Tháng 10'!AC69+'Tháng 11'!AC69+'tHÁNG 12'!AC69</f>
        <v>0</v>
      </c>
      <c r="AD69" s="4">
        <f>'Tháng 10'!AD69+'Tháng 11'!AD69+'tHÁNG 12'!AD69</f>
        <v>0</v>
      </c>
      <c r="AE69" s="4">
        <f>'Tháng 10'!AE69+'Tháng 11'!AE69+'tHÁNG 12'!AE69</f>
        <v>0</v>
      </c>
      <c r="AF69" s="4">
        <f>'Tháng 10'!AF69+'Tháng 11'!AF69+'tHÁNG 12'!AF69</f>
        <v>0</v>
      </c>
      <c r="AG69" s="4">
        <f>'Tháng 10'!AG69+'Tháng 11'!AG69+'tHÁNG 12'!AG69</f>
        <v>0</v>
      </c>
      <c r="AH69" s="4">
        <f>'Tháng 10'!AH69+'Tháng 11'!AH69+'tHÁNG 12'!AH69</f>
        <v>0</v>
      </c>
      <c r="AI69" s="4">
        <f t="shared" si="1"/>
        <v>2830000</v>
      </c>
    </row>
    <row r="70" spans="1:35" x14ac:dyDescent="0.25">
      <c r="A70" s="6">
        <f t="shared" si="0"/>
        <v>1000000</v>
      </c>
      <c r="B70" s="3">
        <v>59</v>
      </c>
      <c r="C70" s="3" t="s">
        <v>88</v>
      </c>
      <c r="D70" s="4">
        <f>'Tháng 10'!D70+'Tháng 11'!D70+'tHÁNG 12'!D70</f>
        <v>0</v>
      </c>
      <c r="E70" s="4">
        <f>'Tháng 10'!E70+'Tháng 11'!E70+'tHÁNG 12'!E70</f>
        <v>0</v>
      </c>
      <c r="F70" s="4">
        <f>'Tháng 10'!F70+'Tháng 11'!F70+'tHÁNG 12'!F70</f>
        <v>0</v>
      </c>
      <c r="G70" s="4">
        <f>'Tháng 10'!G70+'Tháng 11'!G70+'tHÁNG 12'!G70</f>
        <v>0</v>
      </c>
      <c r="H70" s="4">
        <f>'Tháng 10'!H70+'Tháng 11'!H70+'tHÁNG 12'!H70</f>
        <v>0</v>
      </c>
      <c r="I70" s="4">
        <f>'Tháng 10'!I70+'Tháng 11'!I70+'tHÁNG 12'!I70</f>
        <v>50000</v>
      </c>
      <c r="J70" s="4">
        <f>'Tháng 10'!J70+'Tháng 11'!J70+'tHÁNG 12'!J70</f>
        <v>0</v>
      </c>
      <c r="K70" s="4">
        <f>'Tháng 10'!K70+'Tháng 11'!K70+'tHÁNG 12'!K70</f>
        <v>0</v>
      </c>
      <c r="L70" s="4">
        <f>'Tháng 10'!L70+'Tháng 11'!L70+'tHÁNG 12'!L70</f>
        <v>0</v>
      </c>
      <c r="M70" s="4">
        <f>'Tháng 10'!M70+'Tháng 11'!M70+'tHÁNG 12'!M70</f>
        <v>50000</v>
      </c>
      <c r="N70" s="4">
        <f>'Tháng 10'!N70+'Tháng 11'!N70+'tHÁNG 12'!N70</f>
        <v>50000</v>
      </c>
      <c r="O70" s="4">
        <f>'Tháng 10'!O70+'Tháng 11'!O70+'tHÁNG 12'!O70</f>
        <v>50000</v>
      </c>
      <c r="P70" s="4">
        <f>'Tháng 10'!P70+'Tháng 11'!P70+'tHÁNG 12'!P70</f>
        <v>0</v>
      </c>
      <c r="Q70" s="4">
        <f>'Tháng 10'!Q70+'Tháng 11'!Q70+'tHÁNG 12'!Q70</f>
        <v>0</v>
      </c>
      <c r="R70" s="4">
        <f>'Tháng 10'!R70+'Tháng 11'!R70+'tHÁNG 12'!R70</f>
        <v>0</v>
      </c>
      <c r="S70" s="4">
        <f>'Tháng 10'!S70+'Tháng 11'!S70+'tHÁNG 12'!S70</f>
        <v>0</v>
      </c>
      <c r="T70" s="4">
        <f>'Tháng 10'!T70+'Tháng 11'!T70+'tHÁNG 12'!T70</f>
        <v>0</v>
      </c>
      <c r="U70" s="4">
        <f>'Tháng 10'!U70+'Tháng 11'!U70+'tHÁNG 12'!U70</f>
        <v>0</v>
      </c>
      <c r="V70" s="4">
        <f>'Tháng 10'!V70+'Tháng 11'!V70+'tHÁNG 12'!V70</f>
        <v>0</v>
      </c>
      <c r="W70" s="4">
        <f>'Tháng 10'!W70+'Tháng 11'!W70+'tHÁNG 12'!W70</f>
        <v>0</v>
      </c>
      <c r="X70" s="4">
        <f>'Tháng 10'!X70+'Tháng 11'!X70+'tHÁNG 12'!X70</f>
        <v>100000</v>
      </c>
      <c r="Y70" s="4">
        <f>'Tháng 10'!Y70+'Tháng 11'!Y70+'tHÁNG 12'!Y70</f>
        <v>40000</v>
      </c>
      <c r="Z70" s="4">
        <f>'Tháng 10'!Z70+'Tháng 11'!Z70+'tHÁNG 12'!Z70</f>
        <v>0</v>
      </c>
      <c r="AA70" s="4">
        <f>'Tháng 10'!AA70+'Tháng 11'!AA70+'tHÁNG 12'!AA70</f>
        <v>40000</v>
      </c>
      <c r="AB70" s="4">
        <f>'Tháng 10'!AB70+'Tháng 11'!AB70+'tHÁNG 12'!AB70</f>
        <v>120000</v>
      </c>
      <c r="AC70" s="4">
        <f>'Tháng 10'!AC70+'Tháng 11'!AC70+'tHÁNG 12'!AC70</f>
        <v>0</v>
      </c>
      <c r="AD70" s="4">
        <f>'Tháng 10'!AD70+'Tháng 11'!AD70+'tHÁNG 12'!AD70</f>
        <v>0</v>
      </c>
      <c r="AE70" s="4">
        <f>'Tháng 10'!AE70+'Tháng 11'!AE70+'tHÁNG 12'!AE70</f>
        <v>0</v>
      </c>
      <c r="AF70" s="4">
        <f>'Tháng 10'!AF70+'Tháng 11'!AF70+'tHÁNG 12'!AF70</f>
        <v>0</v>
      </c>
      <c r="AG70" s="4">
        <f>'Tháng 10'!AG70+'Tháng 11'!AG70+'tHÁNG 12'!AG70</f>
        <v>500000</v>
      </c>
      <c r="AH70" s="4">
        <f>'Tháng 10'!AH70+'Tháng 11'!AH70+'tHÁNG 12'!AH70</f>
        <v>0</v>
      </c>
      <c r="AI70" s="4">
        <f t="shared" si="1"/>
        <v>1000000</v>
      </c>
    </row>
    <row r="71" spans="1:35" x14ac:dyDescent="0.25">
      <c r="A71" s="6">
        <f t="shared" si="0"/>
        <v>165000</v>
      </c>
      <c r="B71" s="3">
        <v>60</v>
      </c>
      <c r="C71" s="3" t="s">
        <v>89</v>
      </c>
      <c r="D71" s="4">
        <f>'Tháng 10'!D71+'Tháng 11'!D71+'tHÁNG 12'!D71</f>
        <v>0</v>
      </c>
      <c r="E71" s="4">
        <f>'Tháng 10'!E71+'Tháng 11'!E71+'tHÁNG 12'!E71</f>
        <v>10000</v>
      </c>
      <c r="F71" s="4">
        <f>'Tháng 10'!F71+'Tháng 11'!F71+'tHÁNG 12'!F71</f>
        <v>0</v>
      </c>
      <c r="G71" s="4">
        <f>'Tháng 10'!G71+'Tháng 11'!G71+'tHÁNG 12'!G71</f>
        <v>0</v>
      </c>
      <c r="H71" s="4">
        <f>'Tháng 10'!H71+'Tháng 11'!H71+'tHÁNG 12'!H71</f>
        <v>0</v>
      </c>
      <c r="I71" s="4">
        <f>'Tháng 10'!I71+'Tháng 11'!I71+'tHÁNG 12'!I71</f>
        <v>0</v>
      </c>
      <c r="J71" s="4">
        <f>'Tháng 10'!J71+'Tháng 11'!J71+'tHÁNG 12'!J71</f>
        <v>0</v>
      </c>
      <c r="K71" s="4">
        <f>'Tháng 10'!K71+'Tháng 11'!K71+'tHÁNG 12'!K71</f>
        <v>0</v>
      </c>
      <c r="L71" s="4">
        <f>'Tháng 10'!L71+'Tháng 11'!L71+'tHÁNG 12'!L71</f>
        <v>0</v>
      </c>
      <c r="M71" s="4">
        <f>'Tháng 10'!M71+'Tháng 11'!M71+'tHÁNG 12'!M71</f>
        <v>0</v>
      </c>
      <c r="N71" s="4">
        <f>'Tháng 10'!N71+'Tháng 11'!N71+'tHÁNG 12'!N71</f>
        <v>0</v>
      </c>
      <c r="O71" s="4">
        <f>'Tháng 10'!O71+'Tháng 11'!O71+'tHÁNG 12'!O71</f>
        <v>0</v>
      </c>
      <c r="P71" s="4">
        <f>'Tháng 10'!P71+'Tháng 11'!P71+'tHÁNG 12'!P71</f>
        <v>10000</v>
      </c>
      <c r="Q71" s="4">
        <f>'Tháng 10'!Q71+'Tháng 11'!Q71+'tHÁNG 12'!Q71</f>
        <v>0</v>
      </c>
      <c r="R71" s="4">
        <f>'Tháng 10'!R71+'Tháng 11'!R71+'tHÁNG 12'!R71</f>
        <v>7000</v>
      </c>
      <c r="S71" s="4">
        <f>'Tháng 10'!S71+'Tháng 11'!S71+'tHÁNG 12'!S71</f>
        <v>0</v>
      </c>
      <c r="T71" s="4">
        <f>'Tháng 10'!T71+'Tháng 11'!T71+'tHÁNG 12'!T71</f>
        <v>0</v>
      </c>
      <c r="U71" s="4">
        <f>'Tháng 10'!U71+'Tháng 11'!U71+'tHÁNG 12'!U71</f>
        <v>10000</v>
      </c>
      <c r="V71" s="4">
        <f>'Tháng 10'!V71+'Tháng 11'!V71+'tHÁNG 12'!V71</f>
        <v>30000</v>
      </c>
      <c r="W71" s="4">
        <f>'Tháng 10'!W71+'Tháng 11'!W71+'tHÁNG 12'!W71</f>
        <v>10000</v>
      </c>
      <c r="X71" s="4">
        <f>'Tháng 10'!X71+'Tháng 11'!X71+'tHÁNG 12'!X71</f>
        <v>10000</v>
      </c>
      <c r="Y71" s="4">
        <f>'Tháng 10'!Y71+'Tháng 11'!Y71+'tHÁNG 12'!Y71</f>
        <v>40000</v>
      </c>
      <c r="Z71" s="4">
        <f>'Tháng 10'!Z71+'Tháng 11'!Z71+'tHÁNG 12'!Z71</f>
        <v>0</v>
      </c>
      <c r="AA71" s="4">
        <f>'Tháng 10'!AA71+'Tháng 11'!AA71+'tHÁNG 12'!AA71</f>
        <v>0</v>
      </c>
      <c r="AB71" s="4">
        <f>'Tháng 10'!AB71+'Tháng 11'!AB71+'tHÁNG 12'!AB71</f>
        <v>0</v>
      </c>
      <c r="AC71" s="4">
        <f>'Tháng 10'!AC71+'Tháng 11'!AC71+'tHÁNG 12'!AC71</f>
        <v>28000</v>
      </c>
      <c r="AD71" s="4">
        <f>'Tháng 10'!AD71+'Tháng 11'!AD71+'tHÁNG 12'!AD71</f>
        <v>0</v>
      </c>
      <c r="AE71" s="4">
        <f>'Tháng 10'!AE71+'Tháng 11'!AE71+'tHÁNG 12'!AE71</f>
        <v>0</v>
      </c>
      <c r="AF71" s="4">
        <f>'Tháng 10'!AF71+'Tháng 11'!AF71+'tHÁNG 12'!AF71</f>
        <v>0</v>
      </c>
      <c r="AG71" s="4">
        <f>'Tháng 10'!AG71+'Tháng 11'!AG71+'tHÁNG 12'!AG71</f>
        <v>0</v>
      </c>
      <c r="AH71" s="4">
        <f>'Tháng 10'!AH71+'Tháng 11'!AH71+'tHÁNG 12'!AH71</f>
        <v>10000</v>
      </c>
      <c r="AI71" s="4">
        <f t="shared" si="1"/>
        <v>165000</v>
      </c>
    </row>
    <row r="72" spans="1:35" x14ac:dyDescent="0.25">
      <c r="A72" s="6">
        <f t="shared" si="0"/>
        <v>100000</v>
      </c>
      <c r="B72" s="3">
        <v>61</v>
      </c>
      <c r="C72" s="3" t="s">
        <v>90</v>
      </c>
      <c r="D72" s="4">
        <f>'Tháng 10'!D72+'Tháng 11'!D72+'tHÁNG 12'!D72</f>
        <v>0</v>
      </c>
      <c r="E72" s="4">
        <f>'Tháng 10'!E72+'Tháng 11'!E72+'tHÁNG 12'!E72</f>
        <v>0</v>
      </c>
      <c r="F72" s="4">
        <f>'Tháng 10'!F72+'Tháng 11'!F72+'tHÁNG 12'!F72</f>
        <v>0</v>
      </c>
      <c r="G72" s="4">
        <f>'Tháng 10'!G72+'Tháng 11'!G72+'tHÁNG 12'!G72</f>
        <v>0</v>
      </c>
      <c r="H72" s="4">
        <f>'Tháng 10'!H72+'Tháng 11'!H72+'tHÁNG 12'!H72</f>
        <v>0</v>
      </c>
      <c r="I72" s="4">
        <f>'Tháng 10'!I72+'Tháng 11'!I72+'tHÁNG 12'!I72</f>
        <v>0</v>
      </c>
      <c r="J72" s="4">
        <f>'Tháng 10'!J72+'Tháng 11'!J72+'tHÁNG 12'!J72</f>
        <v>0</v>
      </c>
      <c r="K72" s="4">
        <f>'Tháng 10'!K72+'Tháng 11'!K72+'tHÁNG 12'!K72</f>
        <v>0</v>
      </c>
      <c r="L72" s="4">
        <f>'Tháng 10'!L72+'Tháng 11'!L72+'tHÁNG 12'!L72</f>
        <v>0</v>
      </c>
      <c r="M72" s="4">
        <f>'Tháng 10'!M72+'Tháng 11'!M72+'tHÁNG 12'!M72</f>
        <v>0</v>
      </c>
      <c r="N72" s="4">
        <f>'Tháng 10'!N72+'Tháng 11'!N72+'tHÁNG 12'!N72</f>
        <v>0</v>
      </c>
      <c r="O72" s="4">
        <f>'Tháng 10'!O72+'Tháng 11'!O72+'tHÁNG 12'!O72</f>
        <v>0</v>
      </c>
      <c r="P72" s="4">
        <f>'Tháng 10'!P72+'Tháng 11'!P72+'tHÁNG 12'!P72</f>
        <v>100000</v>
      </c>
      <c r="Q72" s="4">
        <f>'Tháng 10'!Q72+'Tháng 11'!Q72+'tHÁNG 12'!Q72</f>
        <v>0</v>
      </c>
      <c r="R72" s="4">
        <f>'Tháng 10'!R72+'Tháng 11'!R72+'tHÁNG 12'!R72</f>
        <v>0</v>
      </c>
      <c r="S72" s="4">
        <f>'Tháng 10'!S72+'Tháng 11'!S72+'tHÁNG 12'!S72</f>
        <v>0</v>
      </c>
      <c r="T72" s="4">
        <f>'Tháng 10'!T72+'Tháng 11'!T72+'tHÁNG 12'!T72</f>
        <v>0</v>
      </c>
      <c r="U72" s="4">
        <f>'Tháng 10'!U72+'Tháng 11'!U72+'tHÁNG 12'!U72</f>
        <v>0</v>
      </c>
      <c r="V72" s="4">
        <f>'Tháng 10'!V72+'Tháng 11'!V72+'tHÁNG 12'!V72</f>
        <v>0</v>
      </c>
      <c r="W72" s="4">
        <f>'Tháng 10'!W72+'Tháng 11'!W72+'tHÁNG 12'!W72</f>
        <v>0</v>
      </c>
      <c r="X72" s="4">
        <f>'Tháng 10'!X72+'Tháng 11'!X72+'tHÁNG 12'!X72</f>
        <v>0</v>
      </c>
      <c r="Y72" s="4">
        <f>'Tháng 10'!Y72+'Tháng 11'!Y72+'tHÁNG 12'!Y72</f>
        <v>0</v>
      </c>
      <c r="Z72" s="4">
        <f>'Tháng 10'!Z72+'Tháng 11'!Z72+'tHÁNG 12'!Z72</f>
        <v>0</v>
      </c>
      <c r="AA72" s="4">
        <f>'Tháng 10'!AA72+'Tháng 11'!AA72+'tHÁNG 12'!AA72</f>
        <v>0</v>
      </c>
      <c r="AB72" s="4">
        <f>'Tháng 10'!AB72+'Tháng 11'!AB72+'tHÁNG 12'!AB72</f>
        <v>0</v>
      </c>
      <c r="AC72" s="4">
        <f>'Tháng 10'!AC72+'Tháng 11'!AC72+'tHÁNG 12'!AC72</f>
        <v>0</v>
      </c>
      <c r="AD72" s="4">
        <f>'Tháng 10'!AD72+'Tháng 11'!AD72+'tHÁNG 12'!AD72</f>
        <v>0</v>
      </c>
      <c r="AE72" s="4">
        <f>'Tháng 10'!AE72+'Tháng 11'!AE72+'tHÁNG 12'!AE72</f>
        <v>0</v>
      </c>
      <c r="AF72" s="4">
        <f>'Tháng 10'!AF72+'Tháng 11'!AF72+'tHÁNG 12'!AF72</f>
        <v>0</v>
      </c>
      <c r="AG72" s="4">
        <f>'Tháng 10'!AG72+'Tháng 11'!AG72+'tHÁNG 12'!AG72</f>
        <v>0</v>
      </c>
      <c r="AH72" s="4">
        <f>'Tháng 10'!AH72+'Tháng 11'!AH72+'tHÁNG 12'!AH72</f>
        <v>0</v>
      </c>
      <c r="AI72" s="4">
        <f t="shared" si="1"/>
        <v>100000</v>
      </c>
    </row>
    <row r="73" spans="1:35" x14ac:dyDescent="0.25">
      <c r="A73" s="6">
        <f t="shared" si="0"/>
        <v>0</v>
      </c>
      <c r="B73" s="3">
        <v>62</v>
      </c>
      <c r="C73" s="3" t="s">
        <v>91</v>
      </c>
      <c r="D73" s="4">
        <f>'Tháng 10'!D73+'Tháng 11'!D73+'tHÁNG 12'!D73</f>
        <v>0</v>
      </c>
      <c r="E73" s="4">
        <f>'Tháng 10'!E73+'Tháng 11'!E73+'tHÁNG 12'!E73</f>
        <v>0</v>
      </c>
      <c r="F73" s="4">
        <f>'Tháng 10'!F73+'Tháng 11'!F73+'tHÁNG 12'!F73</f>
        <v>0</v>
      </c>
      <c r="G73" s="4">
        <f>'Tháng 10'!G73+'Tháng 11'!G73+'tHÁNG 12'!G73</f>
        <v>0</v>
      </c>
      <c r="H73" s="4">
        <f>'Tháng 10'!H73+'Tháng 11'!H73+'tHÁNG 12'!H73</f>
        <v>0</v>
      </c>
      <c r="I73" s="4">
        <f>'Tháng 10'!I73+'Tháng 11'!I73+'tHÁNG 12'!I73</f>
        <v>0</v>
      </c>
      <c r="J73" s="4">
        <f>'Tháng 10'!J73+'Tháng 11'!J73+'tHÁNG 12'!J73</f>
        <v>0</v>
      </c>
      <c r="K73" s="4">
        <f>'Tháng 10'!K73+'Tháng 11'!K73+'tHÁNG 12'!K73</f>
        <v>0</v>
      </c>
      <c r="L73" s="4">
        <f>'Tháng 10'!L73+'Tháng 11'!L73+'tHÁNG 12'!L73</f>
        <v>0</v>
      </c>
      <c r="M73" s="4">
        <f>'Tháng 10'!M73+'Tháng 11'!M73+'tHÁNG 12'!M73</f>
        <v>0</v>
      </c>
      <c r="N73" s="4">
        <f>'Tháng 10'!N73+'Tháng 11'!N73+'tHÁNG 12'!N73</f>
        <v>0</v>
      </c>
      <c r="O73" s="4">
        <f>'Tháng 10'!O73+'Tháng 11'!O73+'tHÁNG 12'!O73</f>
        <v>0</v>
      </c>
      <c r="P73" s="4">
        <f>'Tháng 10'!P73+'Tháng 11'!P73+'tHÁNG 12'!P73</f>
        <v>0</v>
      </c>
      <c r="Q73" s="4">
        <f>'Tháng 10'!Q73+'Tháng 11'!Q73+'tHÁNG 12'!Q73</f>
        <v>0</v>
      </c>
      <c r="R73" s="4">
        <f>'Tháng 10'!R73+'Tháng 11'!R73+'tHÁNG 12'!R73</f>
        <v>0</v>
      </c>
      <c r="S73" s="4">
        <f>'Tháng 10'!S73+'Tháng 11'!S73+'tHÁNG 12'!S73</f>
        <v>0</v>
      </c>
      <c r="T73" s="4">
        <f>'Tháng 10'!T73+'Tháng 11'!T73+'tHÁNG 12'!T73</f>
        <v>0</v>
      </c>
      <c r="U73" s="4">
        <f>'Tháng 10'!U73+'Tháng 11'!U73+'tHÁNG 12'!U73</f>
        <v>0</v>
      </c>
      <c r="V73" s="4">
        <f>'Tháng 10'!V73+'Tháng 11'!V73+'tHÁNG 12'!V73</f>
        <v>0</v>
      </c>
      <c r="W73" s="4">
        <f>'Tháng 10'!W73+'Tháng 11'!W73+'tHÁNG 12'!W73</f>
        <v>0</v>
      </c>
      <c r="X73" s="4">
        <f>'Tháng 10'!X73+'Tháng 11'!X73+'tHÁNG 12'!X73</f>
        <v>0</v>
      </c>
      <c r="Y73" s="4">
        <f>'Tháng 10'!Y73+'Tháng 11'!Y73+'tHÁNG 12'!Y73</f>
        <v>0</v>
      </c>
      <c r="Z73" s="4">
        <f>'Tháng 10'!Z73+'Tháng 11'!Z73+'tHÁNG 12'!Z73</f>
        <v>0</v>
      </c>
      <c r="AA73" s="4">
        <f>'Tháng 10'!AA73+'Tháng 11'!AA73+'tHÁNG 12'!AA73</f>
        <v>0</v>
      </c>
      <c r="AB73" s="4">
        <f>'Tháng 10'!AB73+'Tháng 11'!AB73+'tHÁNG 12'!AB73</f>
        <v>0</v>
      </c>
      <c r="AC73" s="4">
        <f>'Tháng 10'!AC73+'Tháng 11'!AC73+'tHÁNG 12'!AC73</f>
        <v>0</v>
      </c>
      <c r="AD73" s="4">
        <f>'Tháng 10'!AD73+'Tháng 11'!AD73+'tHÁNG 12'!AD73</f>
        <v>0</v>
      </c>
      <c r="AE73" s="4">
        <f>'Tháng 10'!AE73+'Tháng 11'!AE73+'tHÁNG 12'!AE73</f>
        <v>0</v>
      </c>
      <c r="AF73" s="4">
        <f>'Tháng 10'!AF73+'Tháng 11'!AF73+'tHÁNG 12'!AF73</f>
        <v>0</v>
      </c>
      <c r="AG73" s="4">
        <f>'Tháng 10'!AG73+'Tháng 11'!AG73+'tHÁNG 12'!AG73</f>
        <v>0</v>
      </c>
      <c r="AH73" s="4">
        <f>'Tháng 10'!AH73+'Tháng 11'!AH73+'tHÁNG 12'!AH73</f>
        <v>0</v>
      </c>
      <c r="AI73" s="4">
        <f t="shared" si="1"/>
        <v>0</v>
      </c>
    </row>
    <row r="74" spans="1:35" x14ac:dyDescent="0.25">
      <c r="A74" s="6">
        <f t="shared" si="0"/>
        <v>0</v>
      </c>
      <c r="B74" s="3">
        <v>63</v>
      </c>
      <c r="C74" s="3" t="s">
        <v>129</v>
      </c>
      <c r="D74" s="4">
        <f>'Tháng 10'!D74+'Tháng 11'!D74+'tHÁNG 12'!D74</f>
        <v>0</v>
      </c>
      <c r="E74" s="4">
        <f>'Tháng 10'!E74+'Tháng 11'!E74+'tHÁNG 12'!E74</f>
        <v>0</v>
      </c>
      <c r="F74" s="4">
        <f>'Tháng 10'!F74+'Tháng 11'!F74+'tHÁNG 12'!F74</f>
        <v>0</v>
      </c>
      <c r="G74" s="4">
        <f>'Tháng 10'!G74+'Tháng 11'!G74+'tHÁNG 12'!G74</f>
        <v>0</v>
      </c>
      <c r="H74" s="4">
        <f>'Tháng 10'!H74+'Tháng 11'!H74+'tHÁNG 12'!H74</f>
        <v>0</v>
      </c>
      <c r="I74" s="4">
        <f>'Tháng 10'!I74+'Tháng 11'!I74+'tHÁNG 12'!I74</f>
        <v>0</v>
      </c>
      <c r="J74" s="4">
        <f>'Tháng 10'!J74+'Tháng 11'!J74+'tHÁNG 12'!J74</f>
        <v>0</v>
      </c>
      <c r="K74" s="4">
        <f>'Tháng 10'!K74+'Tháng 11'!K74+'tHÁNG 12'!K74</f>
        <v>0</v>
      </c>
      <c r="L74" s="4">
        <f>'Tháng 10'!L74+'Tháng 11'!L74+'tHÁNG 12'!L74</f>
        <v>0</v>
      </c>
      <c r="M74" s="4">
        <f>'Tháng 10'!M74+'Tháng 11'!M74+'tHÁNG 12'!M74</f>
        <v>0</v>
      </c>
      <c r="N74" s="4">
        <f>'Tháng 10'!N74+'Tháng 11'!N74+'tHÁNG 12'!N74</f>
        <v>0</v>
      </c>
      <c r="O74" s="4">
        <f>'Tháng 10'!O74+'Tháng 11'!O74+'tHÁNG 12'!O74</f>
        <v>0</v>
      </c>
      <c r="P74" s="4">
        <f>'Tháng 10'!P74+'Tháng 11'!P74+'tHÁNG 12'!P74</f>
        <v>0</v>
      </c>
      <c r="Q74" s="4">
        <f>'Tháng 10'!Q74+'Tháng 11'!Q74+'tHÁNG 12'!Q74</f>
        <v>0</v>
      </c>
      <c r="R74" s="4">
        <f>'Tháng 10'!R74+'Tháng 11'!R74+'tHÁNG 12'!R74</f>
        <v>0</v>
      </c>
      <c r="S74" s="4">
        <f>'Tháng 10'!S74+'Tháng 11'!S74+'tHÁNG 12'!S74</f>
        <v>0</v>
      </c>
      <c r="T74" s="4">
        <f>'Tháng 10'!T74+'Tháng 11'!T74+'tHÁNG 12'!T74</f>
        <v>0</v>
      </c>
      <c r="U74" s="4">
        <f>'Tháng 10'!U74+'Tháng 11'!U74+'tHÁNG 12'!U74</f>
        <v>0</v>
      </c>
      <c r="V74" s="4">
        <f>'Tháng 10'!V74+'Tháng 11'!V74+'tHÁNG 12'!V74</f>
        <v>0</v>
      </c>
      <c r="W74" s="4">
        <f>'Tháng 10'!W74+'Tháng 11'!W74+'tHÁNG 12'!W74</f>
        <v>0</v>
      </c>
      <c r="X74" s="4">
        <f>'Tháng 10'!X74+'Tháng 11'!X74+'tHÁNG 12'!X74</f>
        <v>0</v>
      </c>
      <c r="Y74" s="4">
        <f>'Tháng 10'!Y74+'Tháng 11'!Y74+'tHÁNG 12'!Y74</f>
        <v>0</v>
      </c>
      <c r="Z74" s="4">
        <f>'Tháng 10'!Z74+'Tháng 11'!Z74+'tHÁNG 12'!Z74</f>
        <v>0</v>
      </c>
      <c r="AA74" s="4">
        <f>'Tháng 10'!AA74+'Tháng 11'!AA74+'tHÁNG 12'!AA74</f>
        <v>0</v>
      </c>
      <c r="AB74" s="4">
        <f>'Tháng 10'!AB74+'Tháng 11'!AB74+'tHÁNG 12'!AB74</f>
        <v>0</v>
      </c>
      <c r="AC74" s="4">
        <f>'Tháng 10'!AC74+'Tháng 11'!AC74+'tHÁNG 12'!AC74</f>
        <v>0</v>
      </c>
      <c r="AD74" s="4">
        <f>'Tháng 10'!AD74+'Tháng 11'!AD74+'tHÁNG 12'!AD74</f>
        <v>0</v>
      </c>
      <c r="AE74" s="4">
        <f>'Tháng 10'!AE74+'Tháng 11'!AE74+'tHÁNG 12'!AE74</f>
        <v>0</v>
      </c>
      <c r="AF74" s="4">
        <f>'Tháng 10'!AF74+'Tháng 11'!AF74+'tHÁNG 12'!AF74</f>
        <v>0</v>
      </c>
      <c r="AG74" s="4">
        <f>'Tháng 10'!AG74+'Tháng 11'!AG74+'tHÁNG 12'!AG74</f>
        <v>0</v>
      </c>
      <c r="AH74" s="4">
        <f>'Tháng 10'!AH74+'Tháng 11'!AH74+'tHÁNG 12'!AH74</f>
        <v>0</v>
      </c>
      <c r="AI74" s="4">
        <f t="shared" si="1"/>
        <v>0</v>
      </c>
    </row>
    <row r="75" spans="1:35" x14ac:dyDescent="0.25">
      <c r="A75" s="6">
        <f t="shared" si="0"/>
        <v>50000</v>
      </c>
      <c r="B75" s="3"/>
      <c r="C75" s="3" t="s">
        <v>110</v>
      </c>
      <c r="D75" s="4">
        <f>'Tháng 10'!D75+'Tháng 11'!D75+'tHÁNG 12'!D75</f>
        <v>0</v>
      </c>
      <c r="E75" s="4">
        <f>'Tháng 10'!E75+'Tháng 11'!E75+'tHÁNG 12'!E75</f>
        <v>0</v>
      </c>
      <c r="F75" s="4">
        <f>'Tháng 10'!F75+'Tháng 11'!F75+'tHÁNG 12'!F75</f>
        <v>0</v>
      </c>
      <c r="G75" s="4">
        <f>'Tháng 10'!G75+'Tháng 11'!G75+'tHÁNG 12'!G75</f>
        <v>0</v>
      </c>
      <c r="H75" s="4">
        <f>'Tháng 10'!H75+'Tháng 11'!H75+'tHÁNG 12'!H75</f>
        <v>0</v>
      </c>
      <c r="I75" s="4">
        <f>'Tháng 10'!I75+'Tháng 11'!I75+'tHÁNG 12'!I75</f>
        <v>0</v>
      </c>
      <c r="J75" s="4">
        <f>'Tháng 10'!J75+'Tháng 11'!J75+'tHÁNG 12'!J75</f>
        <v>0</v>
      </c>
      <c r="K75" s="4">
        <f>'Tháng 10'!K75+'Tháng 11'!K75+'tHÁNG 12'!K75</f>
        <v>0</v>
      </c>
      <c r="L75" s="4">
        <f>'Tháng 10'!L75+'Tháng 11'!L75+'tHÁNG 12'!L75</f>
        <v>0</v>
      </c>
      <c r="M75" s="4">
        <f>'Tháng 10'!M75+'Tháng 11'!M75+'tHÁNG 12'!M75</f>
        <v>50000</v>
      </c>
      <c r="N75" s="4">
        <f>'Tháng 10'!N75+'Tháng 11'!N75+'tHÁNG 12'!N75</f>
        <v>0</v>
      </c>
      <c r="O75" s="4">
        <f>'Tháng 10'!O75+'Tháng 11'!O75+'tHÁNG 12'!O75</f>
        <v>0</v>
      </c>
      <c r="P75" s="4">
        <f>'Tháng 10'!P75+'Tháng 11'!P75+'tHÁNG 12'!P75</f>
        <v>0</v>
      </c>
      <c r="Q75" s="4">
        <f>'Tháng 10'!Q75+'Tháng 11'!Q75+'tHÁNG 12'!Q75</f>
        <v>0</v>
      </c>
      <c r="R75" s="4">
        <f>'Tháng 10'!R75+'Tháng 11'!R75+'tHÁNG 12'!R75</f>
        <v>0</v>
      </c>
      <c r="S75" s="4">
        <f>'Tháng 10'!S75+'Tháng 11'!S75+'tHÁNG 12'!S75</f>
        <v>0</v>
      </c>
      <c r="T75" s="4">
        <f>'Tháng 10'!T75+'Tháng 11'!T75+'tHÁNG 12'!T75</f>
        <v>0</v>
      </c>
      <c r="U75" s="4">
        <f>'Tháng 10'!U75+'Tháng 11'!U75+'tHÁNG 12'!U75</f>
        <v>0</v>
      </c>
      <c r="V75" s="4">
        <f>'Tháng 10'!V75+'Tháng 11'!V75+'tHÁNG 12'!V75</f>
        <v>0</v>
      </c>
      <c r="W75" s="4">
        <f>'Tháng 10'!W75+'Tháng 11'!W75+'tHÁNG 12'!W75</f>
        <v>0</v>
      </c>
      <c r="X75" s="4">
        <f>'Tháng 10'!X75+'Tháng 11'!X75+'tHÁNG 12'!X75</f>
        <v>0</v>
      </c>
      <c r="Y75" s="4">
        <f>'Tháng 10'!Y75+'Tháng 11'!Y75+'tHÁNG 12'!Y75</f>
        <v>0</v>
      </c>
      <c r="Z75" s="4">
        <f>'Tháng 10'!Z75+'Tháng 11'!Z75+'tHÁNG 12'!Z75</f>
        <v>0</v>
      </c>
      <c r="AA75" s="4">
        <f>'Tháng 10'!AA75+'Tháng 11'!AA75+'tHÁNG 12'!AA75</f>
        <v>0</v>
      </c>
      <c r="AB75" s="4">
        <f>'Tháng 10'!AB75+'Tháng 11'!AB75+'tHÁNG 12'!AB75</f>
        <v>0</v>
      </c>
      <c r="AC75" s="4">
        <f>'Tháng 10'!AC75+'Tháng 11'!AC75+'tHÁNG 12'!AC75</f>
        <v>0</v>
      </c>
      <c r="AD75" s="4">
        <f>'Tháng 10'!AD75+'Tháng 11'!AD75+'tHÁNG 12'!AD75</f>
        <v>0</v>
      </c>
      <c r="AE75" s="4">
        <f>'Tháng 10'!AE75+'Tháng 11'!AE75+'tHÁNG 12'!AE75</f>
        <v>0</v>
      </c>
      <c r="AF75" s="4">
        <f>'Tháng 10'!AF75+'Tháng 11'!AF75+'tHÁNG 12'!AF75</f>
        <v>0</v>
      </c>
      <c r="AG75" s="4">
        <f>'Tháng 10'!AG75+'Tháng 11'!AG75+'tHÁNG 12'!AG75</f>
        <v>0</v>
      </c>
      <c r="AH75" s="4">
        <f>'Tháng 10'!AH75+'Tháng 11'!AH75+'tHÁNG 12'!AH75</f>
        <v>0</v>
      </c>
      <c r="AI75" s="4">
        <f t="shared" si="1"/>
        <v>50000</v>
      </c>
    </row>
    <row r="76" spans="1:35" x14ac:dyDescent="0.25">
      <c r="A76" s="6">
        <f t="shared" si="0"/>
        <v>800000</v>
      </c>
      <c r="B76" s="3">
        <v>64</v>
      </c>
      <c r="C76" s="3" t="s">
        <v>92</v>
      </c>
      <c r="D76" s="4">
        <f>'Tháng 10'!D76+'Tháng 11'!D76+'tHÁNG 12'!D76</f>
        <v>0</v>
      </c>
      <c r="E76" s="4">
        <f>'Tháng 10'!E76+'Tháng 11'!E76+'tHÁNG 12'!E76</f>
        <v>0</v>
      </c>
      <c r="F76" s="4">
        <f>'Tháng 10'!F76+'Tháng 11'!F76+'tHÁNG 12'!F76</f>
        <v>0</v>
      </c>
      <c r="G76" s="4">
        <f>'Tháng 10'!G76+'Tháng 11'!G76+'tHÁNG 12'!G76</f>
        <v>0</v>
      </c>
      <c r="H76" s="4">
        <f>'Tháng 10'!H76+'Tháng 11'!H76+'tHÁNG 12'!H76</f>
        <v>0</v>
      </c>
      <c r="I76" s="4">
        <f>'Tháng 10'!I76+'Tháng 11'!I76+'tHÁNG 12'!I76</f>
        <v>0</v>
      </c>
      <c r="J76" s="4">
        <f>'Tháng 10'!J76+'Tháng 11'!J76+'tHÁNG 12'!J76</f>
        <v>0</v>
      </c>
      <c r="K76" s="4">
        <f>'Tháng 10'!K76+'Tháng 11'!K76+'tHÁNG 12'!K76</f>
        <v>100000</v>
      </c>
      <c r="L76" s="4">
        <f>'Tháng 10'!L76+'Tháng 11'!L76+'tHÁNG 12'!L76</f>
        <v>0</v>
      </c>
      <c r="M76" s="4">
        <f>'Tháng 10'!M76+'Tháng 11'!M76+'tHÁNG 12'!M76</f>
        <v>0</v>
      </c>
      <c r="N76" s="4">
        <f>'Tháng 10'!N76+'Tháng 11'!N76+'tHÁNG 12'!N76</f>
        <v>0</v>
      </c>
      <c r="O76" s="4">
        <f>'Tháng 10'!O76+'Tháng 11'!O76+'tHÁNG 12'!O76</f>
        <v>500000</v>
      </c>
      <c r="P76" s="4">
        <f>'Tháng 10'!P76+'Tháng 11'!P76+'tHÁNG 12'!P76</f>
        <v>0</v>
      </c>
      <c r="Q76" s="4">
        <f>'Tháng 10'!Q76+'Tháng 11'!Q76+'tHÁNG 12'!Q76</f>
        <v>0</v>
      </c>
      <c r="R76" s="4">
        <f>'Tháng 10'!R76+'Tháng 11'!R76+'tHÁNG 12'!R76</f>
        <v>0</v>
      </c>
      <c r="S76" s="4">
        <f>'Tháng 10'!S76+'Tháng 11'!S76+'tHÁNG 12'!S76</f>
        <v>0</v>
      </c>
      <c r="T76" s="4">
        <f>'Tháng 10'!T76+'Tháng 11'!T76+'tHÁNG 12'!T76</f>
        <v>0</v>
      </c>
      <c r="U76" s="4">
        <f>'Tháng 10'!U76+'Tháng 11'!U76+'tHÁNG 12'!U76</f>
        <v>0</v>
      </c>
      <c r="V76" s="4">
        <f>'Tháng 10'!V76+'Tháng 11'!V76+'tHÁNG 12'!V76</f>
        <v>0</v>
      </c>
      <c r="W76" s="4">
        <f>'Tháng 10'!W76+'Tháng 11'!W76+'tHÁNG 12'!W76</f>
        <v>100000</v>
      </c>
      <c r="X76" s="4">
        <f>'Tháng 10'!X76+'Tháng 11'!X76+'tHÁNG 12'!X76</f>
        <v>0</v>
      </c>
      <c r="Y76" s="4">
        <f>'Tháng 10'!Y76+'Tháng 11'!Y76+'tHÁNG 12'!Y76</f>
        <v>0</v>
      </c>
      <c r="Z76" s="4">
        <f>'Tháng 10'!Z76+'Tháng 11'!Z76+'tHÁNG 12'!Z76</f>
        <v>0</v>
      </c>
      <c r="AA76" s="4">
        <f>'Tháng 10'!AA76+'Tháng 11'!AA76+'tHÁNG 12'!AA76</f>
        <v>0</v>
      </c>
      <c r="AB76" s="4">
        <f>'Tháng 10'!AB76+'Tháng 11'!AB76+'tHÁNG 12'!AB76</f>
        <v>0</v>
      </c>
      <c r="AC76" s="4">
        <f>'Tháng 10'!AC76+'Tháng 11'!AC76+'tHÁNG 12'!AC76</f>
        <v>0</v>
      </c>
      <c r="AD76" s="4">
        <f>'Tháng 10'!AD76+'Tháng 11'!AD76+'tHÁNG 12'!AD76</f>
        <v>0</v>
      </c>
      <c r="AE76" s="4">
        <f>'Tháng 10'!AE76+'Tháng 11'!AE76+'tHÁNG 12'!AE76</f>
        <v>0</v>
      </c>
      <c r="AF76" s="4">
        <f>'Tháng 10'!AF76+'Tháng 11'!AF76+'tHÁNG 12'!AF76</f>
        <v>0</v>
      </c>
      <c r="AG76" s="4">
        <f>'Tháng 10'!AG76+'Tháng 11'!AG76+'tHÁNG 12'!AG76</f>
        <v>100000</v>
      </c>
      <c r="AH76" s="4">
        <f>'Tháng 10'!AH76+'Tháng 11'!AH76+'tHÁNG 12'!AH76</f>
        <v>0</v>
      </c>
      <c r="AI76" s="4">
        <f t="shared" si="1"/>
        <v>800000</v>
      </c>
    </row>
    <row r="77" spans="1:35" x14ac:dyDescent="0.25">
      <c r="A77" s="6">
        <f t="shared" si="0"/>
        <v>1500000</v>
      </c>
      <c r="B77" s="3">
        <v>65</v>
      </c>
      <c r="C77" s="3" t="s">
        <v>93</v>
      </c>
      <c r="D77" s="4">
        <f>'Tháng 10'!D77+'Tháng 11'!D77+'tHÁNG 12'!D77</f>
        <v>0</v>
      </c>
      <c r="E77" s="4">
        <f>'Tháng 10'!E77+'Tháng 11'!E77+'tHÁNG 12'!E77</f>
        <v>0</v>
      </c>
      <c r="F77" s="4">
        <f>'Tháng 10'!F77+'Tháng 11'!F77+'tHÁNG 12'!F77</f>
        <v>0</v>
      </c>
      <c r="G77" s="4">
        <f>'Tháng 10'!G77+'Tháng 11'!G77+'tHÁNG 12'!G77</f>
        <v>0</v>
      </c>
      <c r="H77" s="4">
        <f>'Tháng 10'!H77+'Tháng 11'!H77+'tHÁNG 12'!H77</f>
        <v>0</v>
      </c>
      <c r="I77" s="4">
        <f>'Tháng 10'!I77+'Tháng 11'!I77+'tHÁNG 12'!I77</f>
        <v>0</v>
      </c>
      <c r="J77" s="4">
        <f>'Tháng 10'!J77+'Tháng 11'!J77+'tHÁNG 12'!J77</f>
        <v>0</v>
      </c>
      <c r="K77" s="4">
        <f>'Tháng 10'!K77+'Tháng 11'!K77+'tHÁNG 12'!K77</f>
        <v>0</v>
      </c>
      <c r="L77" s="4">
        <f>'Tháng 10'!L77+'Tháng 11'!L77+'tHÁNG 12'!L77</f>
        <v>0</v>
      </c>
      <c r="M77" s="4">
        <f>'Tháng 10'!M77+'Tháng 11'!M77+'tHÁNG 12'!M77</f>
        <v>0</v>
      </c>
      <c r="N77" s="4">
        <f>'Tháng 10'!N77+'Tháng 11'!N77+'tHÁNG 12'!N77</f>
        <v>0</v>
      </c>
      <c r="O77" s="4">
        <f>'Tháng 10'!O77+'Tháng 11'!O77+'tHÁNG 12'!O77</f>
        <v>0</v>
      </c>
      <c r="P77" s="4">
        <f>'Tháng 10'!P77+'Tháng 11'!P77+'tHÁNG 12'!P77</f>
        <v>0</v>
      </c>
      <c r="Q77" s="4">
        <f>'Tháng 10'!Q77+'Tháng 11'!Q77+'tHÁNG 12'!Q77</f>
        <v>0</v>
      </c>
      <c r="R77" s="4">
        <f>'Tháng 10'!R77+'Tháng 11'!R77+'tHÁNG 12'!R77</f>
        <v>0</v>
      </c>
      <c r="S77" s="4">
        <f>'Tháng 10'!S77+'Tháng 11'!S77+'tHÁNG 12'!S77</f>
        <v>0</v>
      </c>
      <c r="T77" s="4">
        <f>'Tháng 10'!T77+'Tháng 11'!T77+'tHÁNG 12'!T77</f>
        <v>0</v>
      </c>
      <c r="U77" s="4">
        <f>'Tháng 10'!U77+'Tháng 11'!U77+'tHÁNG 12'!U77</f>
        <v>500000</v>
      </c>
      <c r="V77" s="4">
        <f>'Tháng 10'!V77+'Tháng 11'!V77+'tHÁNG 12'!V77</f>
        <v>0</v>
      </c>
      <c r="W77" s="4">
        <f>'Tháng 10'!W77+'Tháng 11'!W77+'tHÁNG 12'!W77</f>
        <v>0</v>
      </c>
      <c r="X77" s="4">
        <f>'Tháng 10'!X77+'Tháng 11'!X77+'tHÁNG 12'!X77</f>
        <v>1000000</v>
      </c>
      <c r="Y77" s="4">
        <f>'Tháng 10'!Y77+'Tháng 11'!Y77+'tHÁNG 12'!Y77</f>
        <v>0</v>
      </c>
      <c r="Z77" s="4">
        <f>'Tháng 10'!Z77+'Tháng 11'!Z77+'tHÁNG 12'!Z77</f>
        <v>0</v>
      </c>
      <c r="AA77" s="4">
        <f>'Tháng 10'!AA77+'Tháng 11'!AA77+'tHÁNG 12'!AA77</f>
        <v>0</v>
      </c>
      <c r="AB77" s="4">
        <f>'Tháng 10'!AB77+'Tháng 11'!AB77+'tHÁNG 12'!AB77</f>
        <v>0</v>
      </c>
      <c r="AC77" s="4">
        <f>'Tháng 10'!AC77+'Tháng 11'!AC77+'tHÁNG 12'!AC77</f>
        <v>0</v>
      </c>
      <c r="AD77" s="4">
        <f>'Tháng 10'!AD77+'Tháng 11'!AD77+'tHÁNG 12'!AD77</f>
        <v>0</v>
      </c>
      <c r="AE77" s="4">
        <f>'Tháng 10'!AE77+'Tháng 11'!AE77+'tHÁNG 12'!AE77</f>
        <v>0</v>
      </c>
      <c r="AF77" s="4">
        <f>'Tháng 10'!AF77+'Tháng 11'!AF77+'tHÁNG 12'!AF77</f>
        <v>0</v>
      </c>
      <c r="AG77" s="4">
        <f>'Tháng 10'!AG77+'Tháng 11'!AG77+'tHÁNG 12'!AG77</f>
        <v>0</v>
      </c>
      <c r="AH77" s="4">
        <f>'Tháng 10'!AH77+'Tháng 11'!AH77+'tHÁNG 12'!AH77</f>
        <v>0</v>
      </c>
      <c r="AI77" s="4">
        <f t="shared" si="1"/>
        <v>1500000</v>
      </c>
    </row>
    <row r="78" spans="1:35" x14ac:dyDescent="0.25">
      <c r="A78" s="6">
        <f t="shared" si="0"/>
        <v>0</v>
      </c>
      <c r="B78" s="3">
        <v>66</v>
      </c>
      <c r="C78" s="3" t="s">
        <v>94</v>
      </c>
      <c r="D78" s="4">
        <f>'Tháng 10'!D78+'Tháng 11'!D78+'tHÁNG 12'!D78</f>
        <v>0</v>
      </c>
      <c r="E78" s="4">
        <f>'Tháng 10'!E78+'Tháng 11'!E78+'tHÁNG 12'!E78</f>
        <v>0</v>
      </c>
      <c r="F78" s="4">
        <f>'Tháng 10'!F78+'Tháng 11'!F78+'tHÁNG 12'!F78</f>
        <v>0</v>
      </c>
      <c r="G78" s="4">
        <f>'Tháng 10'!G78+'Tháng 11'!G78+'tHÁNG 12'!G78</f>
        <v>0</v>
      </c>
      <c r="H78" s="4">
        <f>'Tháng 10'!H78+'Tháng 11'!H78+'tHÁNG 12'!H78</f>
        <v>0</v>
      </c>
      <c r="I78" s="4">
        <f>'Tháng 10'!I78+'Tháng 11'!I78+'tHÁNG 12'!I78</f>
        <v>0</v>
      </c>
      <c r="J78" s="4">
        <f>'Tháng 10'!J78+'Tháng 11'!J78+'tHÁNG 12'!J78</f>
        <v>0</v>
      </c>
      <c r="K78" s="4">
        <f>'Tháng 10'!K78+'Tháng 11'!K78+'tHÁNG 12'!K78</f>
        <v>0</v>
      </c>
      <c r="L78" s="4">
        <f>'Tháng 10'!L78+'Tháng 11'!L78+'tHÁNG 12'!L78</f>
        <v>0</v>
      </c>
      <c r="M78" s="4">
        <f>'Tháng 10'!M78+'Tháng 11'!M78+'tHÁNG 12'!M78</f>
        <v>0</v>
      </c>
      <c r="N78" s="4">
        <f>'Tháng 10'!N78+'Tháng 11'!N78+'tHÁNG 12'!N78</f>
        <v>0</v>
      </c>
      <c r="O78" s="4">
        <f>'Tháng 10'!O78+'Tháng 11'!O78+'tHÁNG 12'!O78</f>
        <v>0</v>
      </c>
      <c r="P78" s="4">
        <f>'Tháng 10'!P78+'Tháng 11'!P78+'tHÁNG 12'!P78</f>
        <v>0</v>
      </c>
      <c r="Q78" s="4">
        <f>'Tháng 10'!Q78+'Tháng 11'!Q78+'tHÁNG 12'!Q78</f>
        <v>0</v>
      </c>
      <c r="R78" s="4">
        <f>'Tháng 10'!R78+'Tháng 11'!R78+'tHÁNG 12'!R78</f>
        <v>0</v>
      </c>
      <c r="S78" s="4">
        <f>'Tháng 10'!S78+'Tháng 11'!S78+'tHÁNG 12'!S78</f>
        <v>0</v>
      </c>
      <c r="T78" s="4">
        <f>'Tháng 10'!T78+'Tháng 11'!T78+'tHÁNG 12'!T78</f>
        <v>0</v>
      </c>
      <c r="U78" s="4">
        <f>'Tháng 10'!U78+'Tháng 11'!U78+'tHÁNG 12'!U78</f>
        <v>0</v>
      </c>
      <c r="V78" s="4">
        <f>'Tháng 10'!V78+'Tháng 11'!V78+'tHÁNG 12'!V78</f>
        <v>0</v>
      </c>
      <c r="W78" s="4">
        <f>'Tháng 10'!W78+'Tháng 11'!W78+'tHÁNG 12'!W78</f>
        <v>0</v>
      </c>
      <c r="X78" s="4">
        <f>'Tháng 10'!X78+'Tháng 11'!X78+'tHÁNG 12'!X78</f>
        <v>0</v>
      </c>
      <c r="Y78" s="4">
        <f>'Tháng 10'!Y78+'Tháng 11'!Y78+'tHÁNG 12'!Y78</f>
        <v>0</v>
      </c>
      <c r="Z78" s="4">
        <f>'Tháng 10'!Z78+'Tháng 11'!Z78+'tHÁNG 12'!Z78</f>
        <v>0</v>
      </c>
      <c r="AA78" s="4">
        <f>'Tháng 10'!AA78+'Tháng 11'!AA78+'tHÁNG 12'!AA78</f>
        <v>0</v>
      </c>
      <c r="AB78" s="4">
        <f>'Tháng 10'!AB78+'Tháng 11'!AB78+'tHÁNG 12'!AB78</f>
        <v>0</v>
      </c>
      <c r="AC78" s="4">
        <f>'Tháng 10'!AC78+'Tháng 11'!AC78+'tHÁNG 12'!AC78</f>
        <v>0</v>
      </c>
      <c r="AD78" s="4">
        <f>'Tháng 10'!AD78+'Tháng 11'!AD78+'tHÁNG 12'!AD78</f>
        <v>0</v>
      </c>
      <c r="AE78" s="4">
        <f>'Tháng 10'!AE78+'Tháng 11'!AE78+'tHÁNG 12'!AE78</f>
        <v>0</v>
      </c>
      <c r="AF78" s="4">
        <f>'Tháng 10'!AF78+'Tháng 11'!AF78+'tHÁNG 12'!AF78</f>
        <v>0</v>
      </c>
      <c r="AG78" s="4">
        <f>'Tháng 10'!AG78+'Tháng 11'!AG78+'tHÁNG 12'!AG78</f>
        <v>0</v>
      </c>
      <c r="AH78" s="4">
        <f>'Tháng 10'!AH78+'Tháng 11'!AH78+'tHÁNG 12'!AH78</f>
        <v>0</v>
      </c>
      <c r="AI78" s="4">
        <f t="shared" si="1"/>
        <v>0</v>
      </c>
    </row>
    <row r="79" spans="1:35" x14ac:dyDescent="0.25">
      <c r="A79" s="6">
        <f t="shared" si="0"/>
        <v>105000</v>
      </c>
      <c r="B79" s="3">
        <v>67</v>
      </c>
      <c r="C79" s="3" t="s">
        <v>95</v>
      </c>
      <c r="D79" s="4">
        <f>'Tháng 10'!D79+'Tháng 11'!D79+'tHÁNG 12'!D79</f>
        <v>0</v>
      </c>
      <c r="E79" s="4">
        <f>'Tháng 10'!E79+'Tháng 11'!E79+'tHÁNG 12'!E79</f>
        <v>0</v>
      </c>
      <c r="F79" s="4">
        <f>'Tháng 10'!F79+'Tháng 11'!F79+'tHÁNG 12'!F79</f>
        <v>0</v>
      </c>
      <c r="G79" s="4">
        <f>'Tháng 10'!G79+'Tháng 11'!G79+'tHÁNG 12'!G79</f>
        <v>0</v>
      </c>
      <c r="H79" s="4">
        <f>'Tháng 10'!H79+'Tháng 11'!H79+'tHÁNG 12'!H79</f>
        <v>0</v>
      </c>
      <c r="I79" s="4">
        <f>'Tháng 10'!I79+'Tháng 11'!I79+'tHÁNG 12'!I79</f>
        <v>0</v>
      </c>
      <c r="J79" s="4">
        <f>'Tháng 10'!J79+'Tháng 11'!J79+'tHÁNG 12'!J79</f>
        <v>0</v>
      </c>
      <c r="K79" s="4">
        <f>'Tháng 10'!K79+'Tháng 11'!K79+'tHÁNG 12'!K79</f>
        <v>0</v>
      </c>
      <c r="L79" s="4">
        <f>'Tháng 10'!L79+'Tháng 11'!L79+'tHÁNG 12'!L79</f>
        <v>0</v>
      </c>
      <c r="M79" s="4">
        <f>'Tháng 10'!M79+'Tháng 11'!M79+'tHÁNG 12'!M79</f>
        <v>0</v>
      </c>
      <c r="N79" s="4">
        <f>'Tháng 10'!N79+'Tháng 11'!N79+'tHÁNG 12'!N79</f>
        <v>0</v>
      </c>
      <c r="O79" s="4">
        <f>'Tháng 10'!O79+'Tháng 11'!O79+'tHÁNG 12'!O79</f>
        <v>0</v>
      </c>
      <c r="P79" s="4">
        <f>'Tháng 10'!P79+'Tháng 11'!P79+'tHÁNG 12'!P79</f>
        <v>0</v>
      </c>
      <c r="Q79" s="4">
        <f>'Tháng 10'!Q79+'Tháng 11'!Q79+'tHÁNG 12'!Q79</f>
        <v>0</v>
      </c>
      <c r="R79" s="4">
        <f>'Tháng 10'!R79+'Tháng 11'!R79+'tHÁNG 12'!R79</f>
        <v>0</v>
      </c>
      <c r="S79" s="4">
        <f>'Tháng 10'!S79+'Tháng 11'!S79+'tHÁNG 12'!S79</f>
        <v>0</v>
      </c>
      <c r="T79" s="4">
        <f>'Tháng 10'!T79+'Tháng 11'!T79+'tHÁNG 12'!T79</f>
        <v>0</v>
      </c>
      <c r="U79" s="4">
        <f>'Tháng 10'!U79+'Tháng 11'!U79+'tHÁNG 12'!U79</f>
        <v>0</v>
      </c>
      <c r="V79" s="4">
        <f>'Tháng 10'!V79+'Tháng 11'!V79+'tHÁNG 12'!V79</f>
        <v>0</v>
      </c>
      <c r="W79" s="4">
        <f>'Tháng 10'!W79+'Tháng 11'!W79+'tHÁNG 12'!W79</f>
        <v>0</v>
      </c>
      <c r="X79" s="4">
        <f>'Tháng 10'!X79+'Tháng 11'!X79+'tHÁNG 12'!X79</f>
        <v>0</v>
      </c>
      <c r="Y79" s="4">
        <f>'Tháng 10'!Y79+'Tháng 11'!Y79+'tHÁNG 12'!Y79</f>
        <v>0</v>
      </c>
      <c r="Z79" s="4">
        <f>'Tháng 10'!Z79+'Tháng 11'!Z79+'tHÁNG 12'!Z79</f>
        <v>0</v>
      </c>
      <c r="AA79" s="4">
        <f>'Tháng 10'!AA79+'Tháng 11'!AA79+'tHÁNG 12'!AA79</f>
        <v>105000</v>
      </c>
      <c r="AB79" s="4">
        <f>'Tháng 10'!AB79+'Tháng 11'!AB79+'tHÁNG 12'!AB79</f>
        <v>0</v>
      </c>
      <c r="AC79" s="4">
        <f>'Tháng 10'!AC79+'Tháng 11'!AC79+'tHÁNG 12'!AC79</f>
        <v>0</v>
      </c>
      <c r="AD79" s="4">
        <f>'Tháng 10'!AD79+'Tháng 11'!AD79+'tHÁNG 12'!AD79</f>
        <v>0</v>
      </c>
      <c r="AE79" s="4">
        <f>'Tháng 10'!AE79+'Tháng 11'!AE79+'tHÁNG 12'!AE79</f>
        <v>0</v>
      </c>
      <c r="AF79" s="4">
        <f>'Tháng 10'!AF79+'Tháng 11'!AF79+'tHÁNG 12'!AF79</f>
        <v>0</v>
      </c>
      <c r="AG79" s="4">
        <f>'Tháng 10'!AG79+'Tháng 11'!AG79+'tHÁNG 12'!AG79</f>
        <v>0</v>
      </c>
      <c r="AH79" s="4">
        <f>'Tháng 10'!AH79+'Tháng 11'!AH79+'tHÁNG 12'!AH79</f>
        <v>0</v>
      </c>
      <c r="AI79" s="4">
        <f t="shared" si="1"/>
        <v>105000</v>
      </c>
    </row>
    <row r="80" spans="1:35" x14ac:dyDescent="0.25">
      <c r="A80" s="6">
        <f t="shared" si="0"/>
        <v>0</v>
      </c>
      <c r="B80" s="3">
        <v>68</v>
      </c>
      <c r="C80" s="3" t="s">
        <v>96</v>
      </c>
      <c r="D80" s="4">
        <f>'Tháng 10'!D80+'Tháng 11'!D80+'tHÁNG 12'!D80</f>
        <v>0</v>
      </c>
      <c r="E80" s="4">
        <f>'Tháng 10'!E80+'Tháng 11'!E80+'tHÁNG 12'!E80</f>
        <v>0</v>
      </c>
      <c r="F80" s="4">
        <f>'Tháng 10'!F80+'Tháng 11'!F80+'tHÁNG 12'!F80</f>
        <v>0</v>
      </c>
      <c r="G80" s="4">
        <f>'Tháng 10'!G80+'Tháng 11'!G80+'tHÁNG 12'!G80</f>
        <v>0</v>
      </c>
      <c r="H80" s="4">
        <f>'Tháng 10'!H80+'Tháng 11'!H80+'tHÁNG 12'!H80</f>
        <v>0</v>
      </c>
      <c r="I80" s="4">
        <f>'Tháng 10'!I80+'Tháng 11'!I80+'tHÁNG 12'!I80</f>
        <v>0</v>
      </c>
      <c r="J80" s="4">
        <f>'Tháng 10'!J80+'Tháng 11'!J80+'tHÁNG 12'!J80</f>
        <v>0</v>
      </c>
      <c r="K80" s="4">
        <f>'Tháng 10'!K80+'Tháng 11'!K80+'tHÁNG 12'!K80</f>
        <v>0</v>
      </c>
      <c r="L80" s="4">
        <f>'Tháng 10'!L80+'Tháng 11'!L80+'tHÁNG 12'!L80</f>
        <v>0</v>
      </c>
      <c r="M80" s="4">
        <f>'Tháng 10'!M80+'Tháng 11'!M80+'tHÁNG 12'!M80</f>
        <v>0</v>
      </c>
      <c r="N80" s="4">
        <f>'Tháng 10'!N80+'Tháng 11'!N80+'tHÁNG 12'!N80</f>
        <v>0</v>
      </c>
      <c r="O80" s="4">
        <f>'Tháng 10'!O80+'Tháng 11'!O80+'tHÁNG 12'!O80</f>
        <v>0</v>
      </c>
      <c r="P80" s="4">
        <f>'Tháng 10'!P80+'Tháng 11'!P80+'tHÁNG 12'!P80</f>
        <v>0</v>
      </c>
      <c r="Q80" s="4">
        <f>'Tháng 10'!Q80+'Tháng 11'!Q80+'tHÁNG 12'!Q80</f>
        <v>0</v>
      </c>
      <c r="R80" s="4">
        <f>'Tháng 10'!R80+'Tháng 11'!R80+'tHÁNG 12'!R80</f>
        <v>0</v>
      </c>
      <c r="S80" s="4">
        <f>'Tháng 10'!S80+'Tháng 11'!S80+'tHÁNG 12'!S80</f>
        <v>0</v>
      </c>
      <c r="T80" s="4">
        <f>'Tháng 10'!T80+'Tháng 11'!T80+'tHÁNG 12'!T80</f>
        <v>0</v>
      </c>
      <c r="U80" s="4">
        <f>'Tháng 10'!U80+'Tháng 11'!U80+'tHÁNG 12'!U80</f>
        <v>0</v>
      </c>
      <c r="V80" s="4">
        <f>'Tháng 10'!V80+'Tháng 11'!V80+'tHÁNG 12'!V80</f>
        <v>0</v>
      </c>
      <c r="W80" s="4">
        <f>'Tháng 10'!W80+'Tháng 11'!W80+'tHÁNG 12'!W80</f>
        <v>0</v>
      </c>
      <c r="X80" s="4">
        <f>'Tháng 10'!X80+'Tháng 11'!X80+'tHÁNG 12'!X80</f>
        <v>0</v>
      </c>
      <c r="Y80" s="4">
        <f>'Tháng 10'!Y80+'Tháng 11'!Y80+'tHÁNG 12'!Y80</f>
        <v>0</v>
      </c>
      <c r="Z80" s="4">
        <f>'Tháng 10'!Z80+'Tháng 11'!Z80+'tHÁNG 12'!Z80</f>
        <v>0</v>
      </c>
      <c r="AA80" s="4">
        <f>'Tháng 10'!AA80+'Tháng 11'!AA80+'tHÁNG 12'!AA80</f>
        <v>0</v>
      </c>
      <c r="AB80" s="4">
        <f>'Tháng 10'!AB80+'Tháng 11'!AB80+'tHÁNG 12'!AB80</f>
        <v>0</v>
      </c>
      <c r="AC80" s="4">
        <f>'Tháng 10'!AC80+'Tháng 11'!AC80+'tHÁNG 12'!AC80</f>
        <v>0</v>
      </c>
      <c r="AD80" s="4">
        <f>'Tháng 10'!AD80+'Tháng 11'!AD80+'tHÁNG 12'!AD80</f>
        <v>0</v>
      </c>
      <c r="AE80" s="4">
        <f>'Tháng 10'!AE80+'Tháng 11'!AE80+'tHÁNG 12'!AE80</f>
        <v>0</v>
      </c>
      <c r="AF80" s="4">
        <f>'Tháng 10'!AF80+'Tháng 11'!AF80+'tHÁNG 12'!AF80</f>
        <v>0</v>
      </c>
      <c r="AG80" s="4">
        <f>'Tháng 10'!AG80+'Tháng 11'!AG80+'tHÁNG 12'!AG80</f>
        <v>0</v>
      </c>
      <c r="AH80" s="4">
        <f>'Tháng 10'!AH80+'Tháng 11'!AH80+'tHÁNG 12'!AH80</f>
        <v>0</v>
      </c>
      <c r="AI80" s="4">
        <f t="shared" si="1"/>
        <v>0</v>
      </c>
    </row>
    <row r="81" spans="1:35" x14ac:dyDescent="0.25">
      <c r="A81" s="6">
        <f t="shared" si="0"/>
        <v>0</v>
      </c>
      <c r="B81" s="3">
        <v>72</v>
      </c>
      <c r="C81" s="3" t="s">
        <v>98</v>
      </c>
      <c r="D81" s="4">
        <f>'Tháng 10'!D81+'Tháng 11'!D81+'tHÁNG 12'!D81</f>
        <v>0</v>
      </c>
      <c r="E81" s="4">
        <f>'Tháng 10'!E81+'Tháng 11'!E81+'tHÁNG 12'!E81</f>
        <v>0</v>
      </c>
      <c r="F81" s="4">
        <f>'Tháng 10'!F81+'Tháng 11'!F81+'tHÁNG 12'!F81</f>
        <v>0</v>
      </c>
      <c r="G81" s="4">
        <f>'Tháng 10'!G81+'Tháng 11'!G81+'tHÁNG 12'!G81</f>
        <v>0</v>
      </c>
      <c r="H81" s="4">
        <f>'Tháng 10'!H81+'Tháng 11'!H81+'tHÁNG 12'!H81</f>
        <v>0</v>
      </c>
      <c r="I81" s="4">
        <f>'Tháng 10'!I81+'Tháng 11'!I81+'tHÁNG 12'!I81</f>
        <v>0</v>
      </c>
      <c r="J81" s="4">
        <f>'Tháng 10'!J81+'Tháng 11'!J81+'tHÁNG 12'!J81</f>
        <v>0</v>
      </c>
      <c r="K81" s="4">
        <f>'Tháng 10'!K81+'Tháng 11'!K81+'tHÁNG 12'!K81</f>
        <v>0</v>
      </c>
      <c r="L81" s="4">
        <f>'Tháng 10'!L81+'Tháng 11'!L81+'tHÁNG 12'!L81</f>
        <v>0</v>
      </c>
      <c r="M81" s="4">
        <f>'Tháng 10'!M81+'Tháng 11'!M81+'tHÁNG 12'!M81</f>
        <v>0</v>
      </c>
      <c r="N81" s="4">
        <f>'Tháng 10'!N81+'Tháng 11'!N81+'tHÁNG 12'!N81</f>
        <v>0</v>
      </c>
      <c r="O81" s="4">
        <f>'Tháng 10'!O81+'Tháng 11'!O81+'tHÁNG 12'!O81</f>
        <v>0</v>
      </c>
      <c r="P81" s="4">
        <f>'Tháng 10'!P81+'Tháng 11'!P81+'tHÁNG 12'!P81</f>
        <v>0</v>
      </c>
      <c r="Q81" s="4">
        <f>'Tháng 10'!Q81+'Tháng 11'!Q81+'tHÁNG 12'!Q81</f>
        <v>0</v>
      </c>
      <c r="R81" s="4">
        <f>'Tháng 10'!R81+'Tháng 11'!R81+'tHÁNG 12'!R81</f>
        <v>0</v>
      </c>
      <c r="S81" s="4">
        <f>'Tháng 10'!S81+'Tháng 11'!S81+'tHÁNG 12'!S81</f>
        <v>0</v>
      </c>
      <c r="T81" s="4">
        <f>'Tháng 10'!T81+'Tháng 11'!T81+'tHÁNG 12'!T81</f>
        <v>0</v>
      </c>
      <c r="U81" s="4">
        <f>'Tháng 10'!U81+'Tháng 11'!U81+'tHÁNG 12'!U81</f>
        <v>0</v>
      </c>
      <c r="V81" s="4">
        <f>'Tháng 10'!V81+'Tháng 11'!V81+'tHÁNG 12'!V81</f>
        <v>0</v>
      </c>
      <c r="W81" s="4">
        <f>'Tháng 10'!W81+'Tháng 11'!W81+'tHÁNG 12'!W81</f>
        <v>0</v>
      </c>
      <c r="X81" s="4">
        <f>'Tháng 10'!X81+'Tháng 11'!X81+'tHÁNG 12'!X81</f>
        <v>0</v>
      </c>
      <c r="Y81" s="4">
        <f>'Tháng 10'!Y81+'Tháng 11'!Y81+'tHÁNG 12'!Y81</f>
        <v>0</v>
      </c>
      <c r="Z81" s="4">
        <f>'Tháng 10'!Z81+'Tháng 11'!Z81+'tHÁNG 12'!Z81</f>
        <v>0</v>
      </c>
      <c r="AA81" s="4">
        <f>'Tháng 10'!AA81+'Tháng 11'!AA81+'tHÁNG 12'!AA81</f>
        <v>0</v>
      </c>
      <c r="AB81" s="4">
        <f>'Tháng 10'!AB81+'Tháng 11'!AB81+'tHÁNG 12'!AB81</f>
        <v>0</v>
      </c>
      <c r="AC81" s="4">
        <f>'Tháng 10'!AC81+'Tháng 11'!AC81+'tHÁNG 12'!AC81</f>
        <v>0</v>
      </c>
      <c r="AD81" s="4">
        <f>'Tháng 10'!AD81+'Tháng 11'!AD81+'tHÁNG 12'!AD81</f>
        <v>0</v>
      </c>
      <c r="AE81" s="4">
        <f>'Tháng 10'!AE81+'Tháng 11'!AE81+'tHÁNG 12'!AE81</f>
        <v>0</v>
      </c>
      <c r="AF81" s="4">
        <f>'Tháng 10'!AF81+'Tháng 11'!AF81+'tHÁNG 12'!AF81</f>
        <v>0</v>
      </c>
      <c r="AG81" s="4">
        <f>'Tháng 10'!AG81+'Tháng 11'!AG81+'tHÁNG 12'!AG81</f>
        <v>0</v>
      </c>
      <c r="AH81" s="4">
        <f>'Tháng 10'!AH81+'Tháng 11'!AH81+'tHÁNG 12'!AH81</f>
        <v>0</v>
      </c>
      <c r="AI81" s="4">
        <f t="shared" si="1"/>
        <v>0</v>
      </c>
    </row>
    <row r="82" spans="1:35" x14ac:dyDescent="0.25">
      <c r="A82" s="6">
        <f t="shared" si="0"/>
        <v>123000</v>
      </c>
      <c r="B82" s="3">
        <v>73</v>
      </c>
      <c r="C82" s="3" t="s">
        <v>99</v>
      </c>
      <c r="D82" s="4">
        <f>'Tháng 10'!D82+'Tháng 11'!D82+'tHÁNG 12'!D82</f>
        <v>0</v>
      </c>
      <c r="E82" s="4">
        <f>'Tháng 10'!E82+'Tháng 11'!E82+'tHÁNG 12'!E82</f>
        <v>0</v>
      </c>
      <c r="F82" s="4">
        <f>'Tháng 10'!F82+'Tháng 11'!F82+'tHÁNG 12'!F82</f>
        <v>0</v>
      </c>
      <c r="G82" s="4">
        <f>'Tháng 10'!G82+'Tháng 11'!G82+'tHÁNG 12'!G82</f>
        <v>0</v>
      </c>
      <c r="H82" s="4">
        <f>'Tháng 10'!H82+'Tháng 11'!H82+'tHÁNG 12'!H82</f>
        <v>0</v>
      </c>
      <c r="I82" s="4">
        <f>'Tháng 10'!I82+'Tháng 11'!I82+'tHÁNG 12'!I82</f>
        <v>0</v>
      </c>
      <c r="J82" s="4">
        <f>'Tháng 10'!J82+'Tháng 11'!J82+'tHÁNG 12'!J82</f>
        <v>0</v>
      </c>
      <c r="K82" s="4">
        <f>'Tháng 10'!K82+'Tháng 11'!K82+'tHÁNG 12'!K82</f>
        <v>0</v>
      </c>
      <c r="L82" s="4">
        <f>'Tháng 10'!L82+'Tháng 11'!L82+'tHÁNG 12'!L82</f>
        <v>0</v>
      </c>
      <c r="M82" s="4">
        <f>'Tháng 10'!M82+'Tháng 11'!M82+'tHÁNG 12'!M82</f>
        <v>0</v>
      </c>
      <c r="N82" s="4">
        <f>'Tháng 10'!N82+'Tháng 11'!N82+'tHÁNG 12'!N82</f>
        <v>0</v>
      </c>
      <c r="O82" s="4">
        <f>'Tháng 10'!O82+'Tháng 11'!O82+'tHÁNG 12'!O82</f>
        <v>0</v>
      </c>
      <c r="P82" s="4">
        <f>'Tháng 10'!P82+'Tháng 11'!P82+'tHÁNG 12'!P82</f>
        <v>0</v>
      </c>
      <c r="Q82" s="4">
        <f>'Tháng 10'!Q82+'Tháng 11'!Q82+'tHÁNG 12'!Q82</f>
        <v>0</v>
      </c>
      <c r="R82" s="4">
        <f>'Tháng 10'!R82+'Tháng 11'!R82+'tHÁNG 12'!R82</f>
        <v>0</v>
      </c>
      <c r="S82" s="4">
        <f>'Tháng 10'!S82+'Tháng 11'!S82+'tHÁNG 12'!S82</f>
        <v>0</v>
      </c>
      <c r="T82" s="4">
        <f>'Tháng 10'!T82+'Tháng 11'!T82+'tHÁNG 12'!T82</f>
        <v>0</v>
      </c>
      <c r="U82" s="4">
        <f>'Tháng 10'!U82+'Tháng 11'!U82+'tHÁNG 12'!U82</f>
        <v>0</v>
      </c>
      <c r="V82" s="4">
        <f>'Tháng 10'!V82+'Tháng 11'!V82+'tHÁNG 12'!V82</f>
        <v>0</v>
      </c>
      <c r="W82" s="4">
        <f>'Tháng 10'!W82+'Tháng 11'!W82+'tHÁNG 12'!W82</f>
        <v>0</v>
      </c>
      <c r="X82" s="4">
        <f>'Tháng 10'!X82+'Tháng 11'!X82+'tHÁNG 12'!X82</f>
        <v>0</v>
      </c>
      <c r="Y82" s="4">
        <f>'Tháng 10'!Y82+'Tháng 11'!Y82+'tHÁNG 12'!Y82</f>
        <v>123000</v>
      </c>
      <c r="Z82" s="4">
        <f>'Tháng 10'!Z82+'Tháng 11'!Z82+'tHÁNG 12'!Z82</f>
        <v>0</v>
      </c>
      <c r="AA82" s="4">
        <f>'Tháng 10'!AA82+'Tháng 11'!AA82+'tHÁNG 12'!AA82</f>
        <v>0</v>
      </c>
      <c r="AB82" s="4">
        <f>'Tháng 10'!AB82+'Tháng 11'!AB82+'tHÁNG 12'!AB82</f>
        <v>0</v>
      </c>
      <c r="AC82" s="4">
        <f>'Tháng 10'!AC82+'Tháng 11'!AC82+'tHÁNG 12'!AC82</f>
        <v>0</v>
      </c>
      <c r="AD82" s="4">
        <f>'Tháng 10'!AD82+'Tháng 11'!AD82+'tHÁNG 12'!AD82</f>
        <v>0</v>
      </c>
      <c r="AE82" s="4">
        <f>'Tháng 10'!AE82+'Tháng 11'!AE82+'tHÁNG 12'!AE82</f>
        <v>0</v>
      </c>
      <c r="AF82" s="4">
        <f>'Tháng 10'!AF82+'Tháng 11'!AF82+'tHÁNG 12'!AF82</f>
        <v>0</v>
      </c>
      <c r="AG82" s="4">
        <f>'Tháng 10'!AG82+'Tháng 11'!AG82+'tHÁNG 12'!AG82</f>
        <v>0</v>
      </c>
      <c r="AH82" s="4">
        <f>'Tháng 10'!AH82+'Tháng 11'!AH82+'tHÁNG 12'!AH82</f>
        <v>0</v>
      </c>
      <c r="AI82" s="4">
        <f t="shared" si="1"/>
        <v>123000</v>
      </c>
    </row>
    <row r="83" spans="1:35" x14ac:dyDescent="0.25">
      <c r="A83" s="6">
        <f>AI83</f>
        <v>150000</v>
      </c>
      <c r="B83" s="3">
        <v>75</v>
      </c>
      <c r="C83" s="3" t="s">
        <v>101</v>
      </c>
      <c r="D83" s="4">
        <f>'Tháng 10'!D83+'Tháng 11'!D83+'tHÁNG 12'!D83</f>
        <v>0</v>
      </c>
      <c r="E83" s="4">
        <f>'Tháng 10'!E83+'Tháng 11'!E83+'tHÁNG 12'!E83</f>
        <v>0</v>
      </c>
      <c r="F83" s="4">
        <f>'Tháng 10'!F83+'Tháng 11'!F83+'tHÁNG 12'!F83</f>
        <v>0</v>
      </c>
      <c r="G83" s="4">
        <f>'Tháng 10'!G83+'Tháng 11'!G83+'tHÁNG 12'!G83</f>
        <v>0</v>
      </c>
      <c r="H83" s="4">
        <f>'Tháng 10'!H83+'Tháng 11'!H83+'tHÁNG 12'!H83</f>
        <v>0</v>
      </c>
      <c r="I83" s="4">
        <f>'Tháng 10'!I83+'Tháng 11'!I83+'tHÁNG 12'!I83</f>
        <v>0</v>
      </c>
      <c r="J83" s="4">
        <f>'Tháng 10'!J83+'Tháng 11'!J83+'tHÁNG 12'!J83</f>
        <v>0</v>
      </c>
      <c r="K83" s="4">
        <f>'Tháng 10'!K83+'Tháng 11'!K83+'tHÁNG 12'!K83</f>
        <v>0</v>
      </c>
      <c r="L83" s="4">
        <f>'Tháng 10'!L83+'Tháng 11'!L83+'tHÁNG 12'!L83</f>
        <v>0</v>
      </c>
      <c r="M83" s="4">
        <f>'Tháng 10'!M83+'Tháng 11'!M83+'tHÁNG 12'!M83</f>
        <v>0</v>
      </c>
      <c r="N83" s="4">
        <f>'Tháng 10'!N83+'Tháng 11'!N83+'tHÁNG 12'!N83</f>
        <v>0</v>
      </c>
      <c r="O83" s="4">
        <f>'Tháng 10'!O83+'Tháng 11'!O83+'tHÁNG 12'!O83</f>
        <v>0</v>
      </c>
      <c r="P83" s="4">
        <f>'Tháng 10'!P83+'Tháng 11'!P83+'tHÁNG 12'!P83</f>
        <v>0</v>
      </c>
      <c r="Q83" s="4">
        <f>'Tháng 10'!Q83+'Tháng 11'!Q83+'tHÁNG 12'!Q83</f>
        <v>0</v>
      </c>
      <c r="R83" s="4">
        <f>'Tháng 10'!R83+'Tháng 11'!R83+'tHÁNG 12'!R83</f>
        <v>0</v>
      </c>
      <c r="S83" s="4">
        <f>'Tháng 10'!S83+'Tháng 11'!S83+'tHÁNG 12'!S83</f>
        <v>0</v>
      </c>
      <c r="T83" s="4">
        <f>'Tháng 10'!T83+'Tháng 11'!T83+'tHÁNG 12'!T83</f>
        <v>0</v>
      </c>
      <c r="U83" s="4">
        <f>'Tháng 10'!U83+'Tháng 11'!U83+'tHÁNG 12'!U83</f>
        <v>0</v>
      </c>
      <c r="V83" s="4">
        <f>'Tháng 10'!V83+'Tháng 11'!V83+'tHÁNG 12'!V83</f>
        <v>0</v>
      </c>
      <c r="W83" s="4">
        <f>'Tháng 10'!W83+'Tháng 11'!W83+'tHÁNG 12'!W83</f>
        <v>0</v>
      </c>
      <c r="X83" s="4">
        <f>'Tháng 10'!X83+'Tháng 11'!X83+'tHÁNG 12'!X83</f>
        <v>0</v>
      </c>
      <c r="Y83" s="4">
        <f>'Tháng 10'!Y83+'Tháng 11'!Y83+'tHÁNG 12'!Y83</f>
        <v>150000</v>
      </c>
      <c r="Z83" s="4">
        <f>'Tháng 10'!Z83+'Tháng 11'!Z83+'tHÁNG 12'!Z83</f>
        <v>0</v>
      </c>
      <c r="AA83" s="4">
        <f>'Tháng 10'!AA83+'Tháng 11'!AA83+'tHÁNG 12'!AA83</f>
        <v>0</v>
      </c>
      <c r="AB83" s="4">
        <f>'Tháng 10'!AB83+'Tháng 11'!AB83+'tHÁNG 12'!AB83</f>
        <v>0</v>
      </c>
      <c r="AC83" s="4">
        <f>'Tháng 10'!AC83+'Tháng 11'!AC83+'tHÁNG 12'!AC83</f>
        <v>0</v>
      </c>
      <c r="AD83" s="4">
        <f>'Tháng 10'!AD83+'Tháng 11'!AD83+'tHÁNG 12'!AD83</f>
        <v>0</v>
      </c>
      <c r="AE83" s="4">
        <f>'Tháng 10'!AE83+'Tháng 11'!AE83+'tHÁNG 12'!AE83</f>
        <v>0</v>
      </c>
      <c r="AF83" s="4">
        <f>'Tháng 10'!AF83+'Tháng 11'!AF83+'tHÁNG 12'!AF83</f>
        <v>0</v>
      </c>
      <c r="AG83" s="4">
        <f>'Tháng 10'!AG83+'Tháng 11'!AG83+'tHÁNG 12'!AG83</f>
        <v>0</v>
      </c>
      <c r="AH83" s="4">
        <f>'Tháng 10'!AH83+'Tháng 11'!AH83+'tHÁNG 12'!AH83</f>
        <v>0</v>
      </c>
      <c r="AI83" s="4">
        <f>SUM(D83:AH83)</f>
        <v>150000</v>
      </c>
    </row>
    <row r="84" spans="1:35" x14ac:dyDescent="0.25">
      <c r="A84" s="6">
        <f t="shared" si="0"/>
        <v>305000</v>
      </c>
      <c r="B84" s="3">
        <v>74</v>
      </c>
      <c r="C84" s="3" t="s">
        <v>100</v>
      </c>
      <c r="D84" s="4">
        <f>'Tháng 10'!D84+'Tháng 11'!D84+'tHÁNG 12'!D84</f>
        <v>0</v>
      </c>
      <c r="E84" s="4">
        <f>'Tháng 10'!E84+'Tháng 11'!E84+'tHÁNG 12'!E84</f>
        <v>0</v>
      </c>
      <c r="F84" s="4">
        <f>'Tháng 10'!F84+'Tháng 11'!F84+'tHÁNG 12'!F84</f>
        <v>0</v>
      </c>
      <c r="G84" s="4">
        <f>'Tháng 10'!G84+'Tháng 11'!G84+'tHÁNG 12'!G84</f>
        <v>0</v>
      </c>
      <c r="H84" s="4">
        <f>'Tháng 10'!H84+'Tháng 11'!H84+'tHÁNG 12'!H84</f>
        <v>0</v>
      </c>
      <c r="I84" s="4">
        <f>'Tháng 10'!I84+'Tháng 11'!I84+'tHÁNG 12'!I84</f>
        <v>0</v>
      </c>
      <c r="J84" s="4">
        <f>'Tháng 10'!J84+'Tháng 11'!J84+'tHÁNG 12'!J84</f>
        <v>120000</v>
      </c>
      <c r="K84" s="4">
        <f>'Tháng 10'!K84+'Tháng 11'!K84+'tHÁNG 12'!K84</f>
        <v>0</v>
      </c>
      <c r="L84" s="4">
        <f>'Tháng 10'!L84+'Tháng 11'!L84+'tHÁNG 12'!L84</f>
        <v>0</v>
      </c>
      <c r="M84" s="4">
        <f>'Tháng 10'!M84+'Tháng 11'!M84+'tHÁNG 12'!M84</f>
        <v>0</v>
      </c>
      <c r="N84" s="4">
        <f>'Tháng 10'!N84+'Tháng 11'!N84+'tHÁNG 12'!N84</f>
        <v>0</v>
      </c>
      <c r="O84" s="4">
        <f>'Tháng 10'!O84+'Tháng 11'!O84+'tHÁNG 12'!O84</f>
        <v>0</v>
      </c>
      <c r="P84" s="4">
        <f>'Tháng 10'!P84+'Tháng 11'!P84+'tHÁNG 12'!P84</f>
        <v>55000</v>
      </c>
      <c r="Q84" s="4">
        <f>'Tháng 10'!Q84+'Tháng 11'!Q84+'tHÁNG 12'!Q84</f>
        <v>0</v>
      </c>
      <c r="R84" s="4">
        <f>'Tháng 10'!R84+'Tháng 11'!R84+'tHÁNG 12'!R84</f>
        <v>0</v>
      </c>
      <c r="S84" s="4">
        <f>'Tháng 10'!S84+'Tháng 11'!S84+'tHÁNG 12'!S84</f>
        <v>0</v>
      </c>
      <c r="T84" s="4">
        <f>'Tháng 10'!T84+'Tháng 11'!T84+'tHÁNG 12'!T84</f>
        <v>0</v>
      </c>
      <c r="U84" s="4">
        <f>'Tháng 10'!U84+'Tháng 11'!U84+'tHÁNG 12'!U84</f>
        <v>0</v>
      </c>
      <c r="V84" s="4">
        <f>'Tháng 10'!V84+'Tháng 11'!V84+'tHÁNG 12'!V84</f>
        <v>0</v>
      </c>
      <c r="W84" s="4">
        <f>'Tháng 10'!W84+'Tháng 11'!W84+'tHÁNG 12'!W84</f>
        <v>0</v>
      </c>
      <c r="X84" s="4">
        <f>'Tháng 10'!X84+'Tháng 11'!X84+'tHÁNG 12'!X84</f>
        <v>0</v>
      </c>
      <c r="Y84" s="4">
        <f>'Tháng 10'!Y84+'Tháng 11'!Y84+'tHÁNG 12'!Y84</f>
        <v>65000</v>
      </c>
      <c r="Z84" s="4">
        <f>'Tháng 10'!Z84+'Tháng 11'!Z84+'tHÁNG 12'!Z84</f>
        <v>65000</v>
      </c>
      <c r="AA84" s="4">
        <f>'Tháng 10'!AA84+'Tháng 11'!AA84+'tHÁNG 12'!AA84</f>
        <v>0</v>
      </c>
      <c r="AB84" s="4">
        <f>'Tháng 10'!AB84+'Tháng 11'!AB84+'tHÁNG 12'!AB84</f>
        <v>0</v>
      </c>
      <c r="AC84" s="4">
        <f>'Tháng 10'!AC84+'Tháng 11'!AC84+'tHÁNG 12'!AC84</f>
        <v>0</v>
      </c>
      <c r="AD84" s="4">
        <f>'Tháng 10'!AD84+'Tháng 11'!AD84+'tHÁNG 12'!AD84</f>
        <v>0</v>
      </c>
      <c r="AE84" s="4">
        <f>'Tháng 10'!AE84+'Tháng 11'!AE84+'tHÁNG 12'!AE84</f>
        <v>0</v>
      </c>
      <c r="AF84" s="4">
        <f>'Tháng 10'!AF84+'Tháng 11'!AF84+'tHÁNG 12'!AF84</f>
        <v>0</v>
      </c>
      <c r="AG84" s="4">
        <f>'Tháng 10'!AG84+'Tháng 11'!AG84+'tHÁNG 12'!AG84</f>
        <v>0</v>
      </c>
      <c r="AH84" s="4">
        <f>'Tháng 10'!AH84+'Tháng 11'!AH84+'tHÁNG 12'!AH84</f>
        <v>0</v>
      </c>
      <c r="AI84" s="4">
        <f t="shared" si="1"/>
        <v>305000</v>
      </c>
    </row>
    <row r="85" spans="1:35" x14ac:dyDescent="0.25">
      <c r="A85" s="6">
        <f t="shared" si="0"/>
        <v>0</v>
      </c>
      <c r="B85" s="3"/>
      <c r="C85" s="3" t="s">
        <v>104</v>
      </c>
      <c r="D85" s="4">
        <f>'Tháng 10'!D85+'Tháng 11'!D85+'tHÁNG 12'!D85</f>
        <v>0</v>
      </c>
      <c r="E85" s="4">
        <f>'Tháng 10'!E85+'Tháng 11'!E85+'tHÁNG 12'!E85</f>
        <v>0</v>
      </c>
      <c r="F85" s="4">
        <f>'Tháng 10'!F85+'Tháng 11'!F85+'tHÁNG 12'!F85</f>
        <v>0</v>
      </c>
      <c r="G85" s="4">
        <f>'Tháng 10'!G85+'Tháng 11'!G85+'tHÁNG 12'!G85</f>
        <v>0</v>
      </c>
      <c r="H85" s="4">
        <f>'Tháng 10'!H85+'Tháng 11'!H85+'tHÁNG 12'!H85</f>
        <v>0</v>
      </c>
      <c r="I85" s="4">
        <f>'Tháng 10'!I85+'Tháng 11'!I85+'tHÁNG 12'!I85</f>
        <v>0</v>
      </c>
      <c r="J85" s="4">
        <f>'Tháng 10'!J85+'Tháng 11'!J85+'tHÁNG 12'!J85</f>
        <v>0</v>
      </c>
      <c r="K85" s="4">
        <f>'Tháng 10'!K85+'Tháng 11'!K85+'tHÁNG 12'!K85</f>
        <v>0</v>
      </c>
      <c r="L85" s="4">
        <f>'Tháng 10'!L85+'Tháng 11'!L85+'tHÁNG 12'!L85</f>
        <v>0</v>
      </c>
      <c r="M85" s="4">
        <f>'Tháng 10'!M85+'Tháng 11'!M85+'tHÁNG 12'!M85</f>
        <v>0</v>
      </c>
      <c r="N85" s="4">
        <f>'Tháng 10'!N85+'Tháng 11'!N85+'tHÁNG 12'!N85</f>
        <v>0</v>
      </c>
      <c r="O85" s="4">
        <f>'Tháng 10'!O85+'Tháng 11'!O85+'tHÁNG 12'!O85</f>
        <v>0</v>
      </c>
      <c r="P85" s="4">
        <f>'Tháng 10'!P85+'Tháng 11'!P85+'tHÁNG 12'!P85</f>
        <v>0</v>
      </c>
      <c r="Q85" s="4">
        <f>'Tháng 10'!Q85+'Tháng 11'!Q85+'tHÁNG 12'!Q85</f>
        <v>0</v>
      </c>
      <c r="R85" s="4">
        <f>'Tháng 10'!R85+'Tháng 11'!R85+'tHÁNG 12'!R85</f>
        <v>0</v>
      </c>
      <c r="S85" s="4">
        <f>'Tháng 10'!S85+'Tháng 11'!S85+'tHÁNG 12'!S85</f>
        <v>0</v>
      </c>
      <c r="T85" s="4">
        <f>'Tháng 10'!T85+'Tháng 11'!T85+'tHÁNG 12'!T85</f>
        <v>0</v>
      </c>
      <c r="U85" s="4">
        <f>'Tháng 10'!U85+'Tháng 11'!U85+'tHÁNG 12'!U85</f>
        <v>0</v>
      </c>
      <c r="V85" s="4">
        <f>'Tháng 10'!V85+'Tháng 11'!V85+'tHÁNG 12'!V85</f>
        <v>0</v>
      </c>
      <c r="W85" s="4">
        <f>'Tháng 10'!W85+'Tháng 11'!W85+'tHÁNG 12'!W85</f>
        <v>0</v>
      </c>
      <c r="X85" s="4">
        <f>'Tháng 10'!X85+'Tháng 11'!X85+'tHÁNG 12'!X85</f>
        <v>0</v>
      </c>
      <c r="Y85" s="4">
        <f>'Tháng 10'!Y85+'Tháng 11'!Y85+'tHÁNG 12'!Y85</f>
        <v>0</v>
      </c>
      <c r="Z85" s="4">
        <f>'Tháng 10'!Z85+'Tháng 11'!Z85+'tHÁNG 12'!Z85</f>
        <v>0</v>
      </c>
      <c r="AA85" s="4">
        <f>'Tháng 10'!AA85+'Tháng 11'!AA85+'tHÁNG 12'!AA85</f>
        <v>0</v>
      </c>
      <c r="AB85" s="4">
        <f>'Tháng 10'!AB85+'Tháng 11'!AB85+'tHÁNG 12'!AB85</f>
        <v>0</v>
      </c>
      <c r="AC85" s="4">
        <f>'Tháng 10'!AC85+'Tháng 11'!AC85+'tHÁNG 12'!AC85</f>
        <v>0</v>
      </c>
      <c r="AD85" s="4">
        <f>'Tháng 10'!AD85+'Tháng 11'!AD85+'tHÁNG 12'!AD85</f>
        <v>0</v>
      </c>
      <c r="AE85" s="4">
        <f>'Tháng 10'!AE85+'Tháng 11'!AE85+'tHÁNG 12'!AE85</f>
        <v>0</v>
      </c>
      <c r="AF85" s="4">
        <f>'Tháng 10'!AF85+'Tháng 11'!AF85+'tHÁNG 12'!AF85</f>
        <v>0</v>
      </c>
      <c r="AG85" s="4">
        <f>'Tháng 10'!AG85+'Tháng 11'!AG85+'tHÁNG 12'!AG85</f>
        <v>0</v>
      </c>
      <c r="AH85" s="4">
        <f>'Tháng 10'!AH85+'Tháng 11'!AH85+'tHÁNG 12'!AH85</f>
        <v>0</v>
      </c>
      <c r="AI85" s="4">
        <f t="shared" si="1"/>
        <v>0</v>
      </c>
    </row>
    <row r="86" spans="1:35" x14ac:dyDescent="0.25">
      <c r="A86" s="6">
        <f t="shared" si="0"/>
        <v>19000</v>
      </c>
      <c r="B86" s="3"/>
      <c r="C86" s="3" t="s">
        <v>122</v>
      </c>
      <c r="D86" s="4">
        <f>'Tháng 10'!D86+'Tháng 11'!D86+'tHÁNG 12'!D86</f>
        <v>0</v>
      </c>
      <c r="E86" s="4">
        <f>'Tháng 10'!E86+'Tháng 11'!E86+'tHÁNG 12'!E86</f>
        <v>0</v>
      </c>
      <c r="F86" s="4">
        <f>'Tháng 10'!F86+'Tháng 11'!F86+'tHÁNG 12'!F86</f>
        <v>0</v>
      </c>
      <c r="G86" s="4">
        <f>'Tháng 10'!G86+'Tháng 11'!G86+'tHÁNG 12'!G86</f>
        <v>0</v>
      </c>
      <c r="H86" s="4">
        <f>'Tháng 10'!H86+'Tháng 11'!H86+'tHÁNG 12'!H86</f>
        <v>0</v>
      </c>
      <c r="I86" s="4">
        <f>'Tháng 10'!I86+'Tháng 11'!I86+'tHÁNG 12'!I86</f>
        <v>0</v>
      </c>
      <c r="J86" s="4">
        <f>'Tháng 10'!J86+'Tháng 11'!J86+'tHÁNG 12'!J86</f>
        <v>0</v>
      </c>
      <c r="K86" s="4">
        <f>'Tháng 10'!K86+'Tháng 11'!K86+'tHÁNG 12'!K86</f>
        <v>0</v>
      </c>
      <c r="L86" s="4">
        <f>'Tháng 10'!L86+'Tháng 11'!L86+'tHÁNG 12'!L86</f>
        <v>0</v>
      </c>
      <c r="M86" s="4">
        <f>'Tháng 10'!M86+'Tháng 11'!M86+'tHÁNG 12'!M86</f>
        <v>0</v>
      </c>
      <c r="N86" s="4">
        <f>'Tháng 10'!N86+'Tháng 11'!N86+'tHÁNG 12'!N86</f>
        <v>14000</v>
      </c>
      <c r="O86" s="4">
        <f>'Tháng 10'!O86+'Tháng 11'!O86+'tHÁNG 12'!O86</f>
        <v>0</v>
      </c>
      <c r="P86" s="4">
        <f>'Tháng 10'!P86+'Tháng 11'!P86+'tHÁNG 12'!P86</f>
        <v>0</v>
      </c>
      <c r="Q86" s="4">
        <f>'Tháng 10'!Q86+'Tháng 11'!Q86+'tHÁNG 12'!Q86</f>
        <v>0</v>
      </c>
      <c r="R86" s="4">
        <f>'Tháng 10'!R86+'Tháng 11'!R86+'tHÁNG 12'!R86</f>
        <v>0</v>
      </c>
      <c r="S86" s="4">
        <f>'Tháng 10'!S86+'Tháng 11'!S86+'tHÁNG 12'!S86</f>
        <v>0</v>
      </c>
      <c r="T86" s="4">
        <f>'Tháng 10'!T86+'Tháng 11'!T86+'tHÁNG 12'!T86</f>
        <v>0</v>
      </c>
      <c r="U86" s="4">
        <f>'Tháng 10'!U86+'Tháng 11'!U86+'tHÁNG 12'!U86</f>
        <v>0</v>
      </c>
      <c r="V86" s="4">
        <f>'Tháng 10'!V86+'Tháng 11'!V86+'tHÁNG 12'!V86</f>
        <v>0</v>
      </c>
      <c r="W86" s="4">
        <f>'Tháng 10'!W86+'Tháng 11'!W86+'tHÁNG 12'!W86</f>
        <v>0</v>
      </c>
      <c r="X86" s="4">
        <f>'Tháng 10'!X86+'Tháng 11'!X86+'tHÁNG 12'!X86</f>
        <v>0</v>
      </c>
      <c r="Y86" s="4">
        <f>'Tháng 10'!Y86+'Tháng 11'!Y86+'tHÁNG 12'!Y86</f>
        <v>0</v>
      </c>
      <c r="Z86" s="4">
        <f>'Tháng 10'!Z86+'Tháng 11'!Z86+'tHÁNG 12'!Z86</f>
        <v>5000</v>
      </c>
      <c r="AA86" s="4">
        <f>'Tháng 10'!AA86+'Tháng 11'!AA86+'tHÁNG 12'!AA86</f>
        <v>0</v>
      </c>
      <c r="AB86" s="4">
        <f>'Tháng 10'!AB86+'Tháng 11'!AB86+'tHÁNG 12'!AB86</f>
        <v>0</v>
      </c>
      <c r="AC86" s="4">
        <f>'Tháng 10'!AC86+'Tháng 11'!AC86+'tHÁNG 12'!AC86</f>
        <v>0</v>
      </c>
      <c r="AD86" s="4">
        <f>'Tháng 10'!AD86+'Tháng 11'!AD86+'tHÁNG 12'!AD86</f>
        <v>0</v>
      </c>
      <c r="AE86" s="4">
        <f>'Tháng 10'!AE86+'Tháng 11'!AE86+'tHÁNG 12'!AE86</f>
        <v>0</v>
      </c>
      <c r="AF86" s="4">
        <f>'Tháng 10'!AF86+'Tháng 11'!AF86+'tHÁNG 12'!AF86</f>
        <v>0</v>
      </c>
      <c r="AG86" s="4">
        <f>'Tháng 10'!AG86+'Tháng 11'!AG86+'tHÁNG 12'!AG86</f>
        <v>0</v>
      </c>
      <c r="AH86" s="4">
        <f>'Tháng 10'!AH86+'Tháng 11'!AH86+'tHÁNG 12'!AH86</f>
        <v>0</v>
      </c>
      <c r="AI86" s="4">
        <f t="shared" si="1"/>
        <v>19000</v>
      </c>
    </row>
    <row r="87" spans="1:35" x14ac:dyDescent="0.25">
      <c r="A87" s="6">
        <f t="shared" si="0"/>
        <v>3000000</v>
      </c>
      <c r="B87" s="3"/>
      <c r="C87" s="3" t="s">
        <v>125</v>
      </c>
      <c r="D87" s="4">
        <f>'Tháng 10'!D87+'Tháng 11'!D87+'tHÁNG 12'!D87</f>
        <v>0</v>
      </c>
      <c r="E87" s="4">
        <f>'Tháng 10'!E87+'Tháng 11'!E87+'tHÁNG 12'!E87</f>
        <v>0</v>
      </c>
      <c r="F87" s="4">
        <f>'Tháng 10'!F87+'Tháng 11'!F87+'tHÁNG 12'!F87</f>
        <v>0</v>
      </c>
      <c r="G87" s="4">
        <f>'Tháng 10'!G87+'Tháng 11'!G87+'tHÁNG 12'!G87</f>
        <v>0</v>
      </c>
      <c r="H87" s="4">
        <f>'Tháng 10'!H87+'Tháng 11'!H87+'tHÁNG 12'!H87</f>
        <v>0</v>
      </c>
      <c r="I87" s="4">
        <f>'Tháng 10'!I87+'Tháng 11'!I87+'tHÁNG 12'!I87</f>
        <v>0</v>
      </c>
      <c r="J87" s="4">
        <f>'Tháng 10'!J87+'Tháng 11'!J87+'tHÁNG 12'!J87</f>
        <v>0</v>
      </c>
      <c r="K87" s="4">
        <f>'Tháng 10'!K87+'Tháng 11'!K87+'tHÁNG 12'!K87</f>
        <v>0</v>
      </c>
      <c r="L87" s="4">
        <f>'Tháng 10'!L87+'Tháng 11'!L87+'tHÁNG 12'!L87</f>
        <v>0</v>
      </c>
      <c r="M87" s="4">
        <f>'Tháng 10'!M87+'Tháng 11'!M87+'tHÁNG 12'!M87</f>
        <v>0</v>
      </c>
      <c r="N87" s="4">
        <f>'Tháng 10'!N87+'Tháng 11'!N87+'tHÁNG 12'!N87</f>
        <v>0</v>
      </c>
      <c r="O87" s="4">
        <f>'Tháng 10'!O87+'Tháng 11'!O87+'tHÁNG 12'!O87</f>
        <v>0</v>
      </c>
      <c r="P87" s="4">
        <f>'Tháng 10'!P87+'Tháng 11'!P87+'tHÁNG 12'!P87</f>
        <v>3000000</v>
      </c>
      <c r="Q87" s="4">
        <f>'Tháng 10'!Q87+'Tháng 11'!Q87+'tHÁNG 12'!Q87</f>
        <v>0</v>
      </c>
      <c r="R87" s="4">
        <f>'Tháng 10'!R87+'Tháng 11'!R87+'tHÁNG 12'!R87</f>
        <v>0</v>
      </c>
      <c r="S87" s="4">
        <f>'Tháng 10'!S87+'Tháng 11'!S87+'tHÁNG 12'!S87</f>
        <v>0</v>
      </c>
      <c r="T87" s="4">
        <f>'Tháng 10'!T87+'Tháng 11'!T87+'tHÁNG 12'!T87</f>
        <v>0</v>
      </c>
      <c r="U87" s="4">
        <f>'Tháng 10'!U87+'Tháng 11'!U87+'tHÁNG 12'!U87</f>
        <v>0</v>
      </c>
      <c r="V87" s="4">
        <f>'Tháng 10'!V87+'Tháng 11'!V87+'tHÁNG 12'!V87</f>
        <v>0</v>
      </c>
      <c r="W87" s="4">
        <f>'Tháng 10'!W87+'Tháng 11'!W87+'tHÁNG 12'!W87</f>
        <v>0</v>
      </c>
      <c r="X87" s="4">
        <f>'Tháng 10'!X87+'Tháng 11'!X87+'tHÁNG 12'!X87</f>
        <v>0</v>
      </c>
      <c r="Y87" s="4">
        <f>'Tháng 10'!Y87+'Tháng 11'!Y87+'tHÁNG 12'!Y87</f>
        <v>0</v>
      </c>
      <c r="Z87" s="4">
        <f>'Tháng 10'!Z87+'Tháng 11'!Z87+'tHÁNG 12'!Z87</f>
        <v>0</v>
      </c>
      <c r="AA87" s="4">
        <f>'Tháng 10'!AA87+'Tháng 11'!AA87+'tHÁNG 12'!AA87</f>
        <v>0</v>
      </c>
      <c r="AB87" s="4">
        <f>'Tháng 10'!AB87+'Tháng 11'!AB87+'tHÁNG 12'!AB87</f>
        <v>0</v>
      </c>
      <c r="AC87" s="4">
        <f>'Tháng 10'!AC87+'Tháng 11'!AC87+'tHÁNG 12'!AC87</f>
        <v>0</v>
      </c>
      <c r="AD87" s="4">
        <f>'Tháng 10'!AD87+'Tháng 11'!AD87+'tHÁNG 12'!AD87</f>
        <v>0</v>
      </c>
      <c r="AE87" s="4">
        <f>'Tháng 10'!AE87+'Tháng 11'!AE87+'tHÁNG 12'!AE87</f>
        <v>0</v>
      </c>
      <c r="AF87" s="4">
        <f>'Tháng 10'!AF87+'Tháng 11'!AF87+'tHÁNG 12'!AF87</f>
        <v>0</v>
      </c>
      <c r="AG87" s="4">
        <f>'Tháng 10'!AG87+'Tháng 11'!AG87+'tHÁNG 12'!AG87</f>
        <v>0</v>
      </c>
      <c r="AH87" s="4">
        <f>'Tháng 10'!AH87+'Tháng 11'!AH87+'tHÁNG 12'!AH87</f>
        <v>0</v>
      </c>
      <c r="AI87" s="4">
        <f t="shared" si="1"/>
        <v>3000000</v>
      </c>
    </row>
    <row r="88" spans="1:35" x14ac:dyDescent="0.25">
      <c r="A88" s="6">
        <f t="shared" si="0"/>
        <v>0</v>
      </c>
      <c r="B88" s="3"/>
      <c r="C88" s="3" t="s">
        <v>126</v>
      </c>
      <c r="D88" s="4">
        <f>'Tháng 10'!D88+'Tháng 11'!D88+'tHÁNG 12'!D88</f>
        <v>0</v>
      </c>
      <c r="E88" s="4">
        <f>'Tháng 10'!E88+'Tháng 11'!E88+'tHÁNG 12'!E88</f>
        <v>0</v>
      </c>
      <c r="F88" s="4">
        <f>'Tháng 10'!F88+'Tháng 11'!F88+'tHÁNG 12'!F88</f>
        <v>0</v>
      </c>
      <c r="G88" s="4">
        <f>'Tháng 10'!G88+'Tháng 11'!G88+'tHÁNG 12'!G88</f>
        <v>0</v>
      </c>
      <c r="H88" s="4">
        <f>'Tháng 10'!H88+'Tháng 11'!H88+'tHÁNG 12'!H88</f>
        <v>0</v>
      </c>
      <c r="I88" s="4">
        <f>'Tháng 10'!I88+'Tháng 11'!I88+'tHÁNG 12'!I88</f>
        <v>0</v>
      </c>
      <c r="J88" s="4">
        <f>'Tháng 10'!J88+'Tháng 11'!J88+'tHÁNG 12'!J88</f>
        <v>0</v>
      </c>
      <c r="K88" s="4">
        <f>'Tháng 10'!K88+'Tháng 11'!K88+'tHÁNG 12'!K88</f>
        <v>0</v>
      </c>
      <c r="L88" s="4">
        <f>'Tháng 10'!L88+'Tháng 11'!L88+'tHÁNG 12'!L88</f>
        <v>0</v>
      </c>
      <c r="M88" s="4">
        <f>'Tháng 10'!M88+'Tháng 11'!M88+'tHÁNG 12'!M88</f>
        <v>0</v>
      </c>
      <c r="N88" s="4">
        <f>'Tháng 10'!N88+'Tháng 11'!N88+'tHÁNG 12'!N88</f>
        <v>0</v>
      </c>
      <c r="O88" s="4">
        <f>'Tháng 10'!O88+'Tháng 11'!O88+'tHÁNG 12'!O88</f>
        <v>0</v>
      </c>
      <c r="P88" s="4">
        <f>'Tháng 10'!P88+'Tháng 11'!P88+'tHÁNG 12'!P88</f>
        <v>0</v>
      </c>
      <c r="Q88" s="4">
        <f>'Tháng 10'!Q88+'Tháng 11'!Q88+'tHÁNG 12'!Q88</f>
        <v>0</v>
      </c>
      <c r="R88" s="4">
        <f>'Tháng 10'!R88+'Tháng 11'!R88+'tHÁNG 12'!R88</f>
        <v>0</v>
      </c>
      <c r="S88" s="4">
        <f>'Tháng 10'!S88+'Tháng 11'!S88+'tHÁNG 12'!S88</f>
        <v>0</v>
      </c>
      <c r="T88" s="4">
        <f>'Tháng 10'!T88+'Tháng 11'!T88+'tHÁNG 12'!T88</f>
        <v>0</v>
      </c>
      <c r="U88" s="4">
        <f>'Tháng 10'!U88+'Tháng 11'!U88+'tHÁNG 12'!U88</f>
        <v>0</v>
      </c>
      <c r="V88" s="4">
        <f>'Tháng 10'!V88+'Tháng 11'!V88+'tHÁNG 12'!V88</f>
        <v>0</v>
      </c>
      <c r="W88" s="4">
        <f>'Tháng 10'!W88+'Tháng 11'!W88+'tHÁNG 12'!W88</f>
        <v>0</v>
      </c>
      <c r="X88" s="4">
        <f>'Tháng 10'!X88+'Tháng 11'!X88+'tHÁNG 12'!X88</f>
        <v>0</v>
      </c>
      <c r="Y88" s="4">
        <f>'Tháng 10'!Y88+'Tháng 11'!Y88+'tHÁNG 12'!Y88</f>
        <v>0</v>
      </c>
      <c r="Z88" s="4">
        <f>'Tháng 10'!Z88+'Tháng 11'!Z88+'tHÁNG 12'!Z88</f>
        <v>0</v>
      </c>
      <c r="AA88" s="4">
        <f>'Tháng 10'!AA88+'Tháng 11'!AA88+'tHÁNG 12'!AA88</f>
        <v>0</v>
      </c>
      <c r="AB88" s="4">
        <f>'Tháng 10'!AB88+'Tháng 11'!AB88+'tHÁNG 12'!AB88</f>
        <v>0</v>
      </c>
      <c r="AC88" s="4">
        <f>'Tháng 10'!AC88+'Tháng 11'!AC88+'tHÁNG 12'!AC88</f>
        <v>0</v>
      </c>
      <c r="AD88" s="4">
        <f>'Tháng 10'!AD88+'Tháng 11'!AD88+'tHÁNG 12'!AD88</f>
        <v>0</v>
      </c>
      <c r="AE88" s="4">
        <f>'Tháng 10'!AE88+'Tháng 11'!AE88+'tHÁNG 12'!AE88</f>
        <v>0</v>
      </c>
      <c r="AF88" s="4">
        <f>'Tháng 10'!AF88+'Tháng 11'!AF88+'tHÁNG 12'!AF88</f>
        <v>0</v>
      </c>
      <c r="AG88" s="4">
        <f>'Tháng 10'!AG88+'Tháng 11'!AG88+'tHÁNG 12'!AG88</f>
        <v>0</v>
      </c>
      <c r="AH88" s="4">
        <f>'Tháng 10'!AH88+'Tháng 11'!AH88+'tHÁNG 12'!AH88</f>
        <v>0</v>
      </c>
      <c r="AI88" s="4">
        <f t="shared" si="1"/>
        <v>0</v>
      </c>
    </row>
    <row r="89" spans="1:35" x14ac:dyDescent="0.25">
      <c r="A89" s="6">
        <f t="shared" si="0"/>
        <v>776000</v>
      </c>
      <c r="B89" s="3"/>
      <c r="C89" s="3" t="s">
        <v>127</v>
      </c>
      <c r="D89" s="4">
        <f>'Tháng 10'!D89+'Tháng 11'!D89+'tHÁNG 12'!D89</f>
        <v>0</v>
      </c>
      <c r="E89" s="4">
        <f>'Tháng 10'!E89+'Tháng 11'!E89+'tHÁNG 12'!E89</f>
        <v>0</v>
      </c>
      <c r="F89" s="4">
        <f>'Tháng 10'!F89+'Tháng 11'!F89+'tHÁNG 12'!F89</f>
        <v>0</v>
      </c>
      <c r="G89" s="4">
        <f>'Tháng 10'!G89+'Tháng 11'!G89+'tHÁNG 12'!G89</f>
        <v>0</v>
      </c>
      <c r="H89" s="4">
        <f>'Tháng 10'!H89+'Tháng 11'!H89+'tHÁNG 12'!H89</f>
        <v>0</v>
      </c>
      <c r="I89" s="4">
        <f>'Tháng 10'!I89+'Tháng 11'!I89+'tHÁNG 12'!I89</f>
        <v>0</v>
      </c>
      <c r="J89" s="4">
        <f>'Tháng 10'!J89+'Tháng 11'!J89+'tHÁNG 12'!J89</f>
        <v>9000</v>
      </c>
      <c r="K89" s="4">
        <f>'Tháng 10'!K89+'Tháng 11'!K89+'tHÁNG 12'!K89</f>
        <v>0</v>
      </c>
      <c r="L89" s="4">
        <f>'Tháng 10'!L89+'Tháng 11'!L89+'tHÁNG 12'!L89</f>
        <v>0</v>
      </c>
      <c r="M89" s="4">
        <f>'Tháng 10'!M89+'Tháng 11'!M89+'tHÁNG 12'!M89</f>
        <v>35000</v>
      </c>
      <c r="N89" s="4">
        <f>'Tháng 10'!N89+'Tháng 11'!N89+'tHÁNG 12'!N89</f>
        <v>0</v>
      </c>
      <c r="O89" s="4">
        <f>'Tháng 10'!O89+'Tháng 11'!O89+'tHÁNG 12'!O89</f>
        <v>0</v>
      </c>
      <c r="P89" s="4">
        <f>'Tháng 10'!P89+'Tháng 11'!P89+'tHÁNG 12'!P89</f>
        <v>0</v>
      </c>
      <c r="Q89" s="4">
        <f>'Tháng 10'!Q89+'Tháng 11'!Q89+'tHÁNG 12'!Q89</f>
        <v>0</v>
      </c>
      <c r="R89" s="4">
        <f>'Tháng 10'!R89+'Tháng 11'!R89+'tHÁNG 12'!R89</f>
        <v>0</v>
      </c>
      <c r="S89" s="4">
        <f>'Tháng 10'!S89+'Tháng 11'!S89+'tHÁNG 12'!S89</f>
        <v>0</v>
      </c>
      <c r="T89" s="4">
        <f>'Tháng 10'!T89+'Tháng 11'!T89+'tHÁNG 12'!T89</f>
        <v>0</v>
      </c>
      <c r="U89" s="4">
        <f>'Tháng 10'!U89+'Tháng 11'!U89+'tHÁNG 12'!U89</f>
        <v>0</v>
      </c>
      <c r="V89" s="4">
        <f>'Tháng 10'!V89+'Tháng 11'!V89+'tHÁNG 12'!V89</f>
        <v>22000</v>
      </c>
      <c r="W89" s="4">
        <f>'Tháng 10'!W89+'Tháng 11'!W89+'tHÁNG 12'!W89</f>
        <v>0</v>
      </c>
      <c r="X89" s="4">
        <f>'Tháng 10'!X89+'Tháng 11'!X89+'tHÁNG 12'!X89</f>
        <v>0</v>
      </c>
      <c r="Y89" s="4">
        <f>'Tháng 10'!Y89+'Tháng 11'!Y89+'tHÁNG 12'!Y89</f>
        <v>0</v>
      </c>
      <c r="Z89" s="4">
        <f>'Tháng 10'!Z89+'Tháng 11'!Z89+'tHÁNG 12'!Z89</f>
        <v>250000</v>
      </c>
      <c r="AA89" s="4">
        <f>'Tháng 10'!AA89+'Tháng 11'!AA89+'tHÁNG 12'!AA89</f>
        <v>0</v>
      </c>
      <c r="AB89" s="4">
        <f>'Tháng 10'!AB89+'Tháng 11'!AB89+'tHÁNG 12'!AB89</f>
        <v>0</v>
      </c>
      <c r="AC89" s="4">
        <f>'Tháng 10'!AC89+'Tháng 11'!AC89+'tHÁNG 12'!AC89</f>
        <v>0</v>
      </c>
      <c r="AD89" s="4">
        <f>'Tháng 10'!AD89+'Tháng 11'!AD89+'tHÁNG 12'!AD89</f>
        <v>450000</v>
      </c>
      <c r="AE89" s="4">
        <f>'Tháng 10'!AE89+'Tháng 11'!AE89+'tHÁNG 12'!AE89</f>
        <v>0</v>
      </c>
      <c r="AF89" s="4">
        <f>'Tháng 10'!AF89+'Tháng 11'!AF89+'tHÁNG 12'!AF89</f>
        <v>10000</v>
      </c>
      <c r="AG89" s="4">
        <f>'Tháng 10'!AG89+'Tháng 11'!AG89+'tHÁNG 12'!AG89</f>
        <v>0</v>
      </c>
      <c r="AH89" s="4">
        <f>'Tháng 10'!AH89+'Tháng 11'!AH89+'tHÁNG 12'!AH89</f>
        <v>0</v>
      </c>
      <c r="AI89" s="4">
        <f t="shared" si="1"/>
        <v>776000</v>
      </c>
    </row>
    <row r="90" spans="1:35" x14ac:dyDescent="0.25">
      <c r="A90" s="6">
        <f t="shared" si="0"/>
        <v>10036000</v>
      </c>
      <c r="B90" s="3"/>
      <c r="C90" s="3"/>
      <c r="D90" s="4">
        <f>'Tháng 10'!D90+'Tháng 11'!D90+'tHÁNG 12'!D90</f>
        <v>0</v>
      </c>
      <c r="E90" s="4">
        <f>'Tháng 10'!E90+'Tháng 11'!E90+'tHÁNG 12'!E90</f>
        <v>0</v>
      </c>
      <c r="F90" s="4">
        <f>'Tháng 10'!F90+'Tháng 11'!F90+'tHÁNG 12'!F90</f>
        <v>0</v>
      </c>
      <c r="G90" s="4">
        <f>'Tháng 10'!G90+'Tháng 11'!G90+'tHÁNG 12'!G90</f>
        <v>0</v>
      </c>
      <c r="H90" s="4">
        <f>'Tháng 10'!H90+'Tháng 11'!H90+'tHÁNG 12'!H90</f>
        <v>0</v>
      </c>
      <c r="I90" s="4">
        <f>'Tháng 10'!I90+'Tháng 11'!I90+'tHÁNG 12'!I90</f>
        <v>0</v>
      </c>
      <c r="J90" s="4">
        <f>'Tháng 10'!J90+'Tháng 11'!J90+'tHÁNG 12'!J90</f>
        <v>0</v>
      </c>
      <c r="K90" s="4">
        <f>'Tháng 10'!K90+'Tháng 11'!K90+'tHÁNG 12'!K90</f>
        <v>2000000</v>
      </c>
      <c r="L90" s="4">
        <f>'Tháng 10'!L90+'Tháng 11'!L90+'tHÁNG 12'!L90</f>
        <v>8036000</v>
      </c>
      <c r="M90" s="4">
        <f>'Tháng 10'!M90+'Tháng 11'!M90+'tHÁNG 12'!M90</f>
        <v>0</v>
      </c>
      <c r="N90" s="4">
        <f>'Tháng 10'!N90+'Tháng 11'!N90+'tHÁNG 12'!N90</f>
        <v>0</v>
      </c>
      <c r="O90" s="4">
        <f>'Tháng 10'!O90+'Tháng 11'!O90+'tHÁNG 12'!O90</f>
        <v>0</v>
      </c>
      <c r="P90" s="4">
        <f>'Tháng 10'!P90+'Tháng 11'!P90+'tHÁNG 12'!P90</f>
        <v>0</v>
      </c>
      <c r="Q90" s="4">
        <f>'Tháng 10'!Q90+'Tháng 11'!Q90+'tHÁNG 12'!Q90</f>
        <v>0</v>
      </c>
      <c r="R90" s="4">
        <f>'Tháng 10'!R90+'Tháng 11'!R90+'tHÁNG 12'!R90</f>
        <v>0</v>
      </c>
      <c r="S90" s="4">
        <f>'Tháng 10'!S90+'Tháng 11'!S90+'tHÁNG 12'!S90</f>
        <v>0</v>
      </c>
      <c r="T90" s="4">
        <f>'Tháng 10'!T90+'Tháng 11'!T90+'tHÁNG 12'!T90</f>
        <v>0</v>
      </c>
      <c r="U90" s="4">
        <f>'Tháng 10'!U90+'Tháng 11'!U90+'tHÁNG 12'!U90</f>
        <v>0</v>
      </c>
      <c r="V90" s="4">
        <f>'Tháng 10'!V90+'Tháng 11'!V90+'tHÁNG 12'!V90</f>
        <v>0</v>
      </c>
      <c r="W90" s="4">
        <f>'Tháng 10'!W90+'Tháng 11'!W90+'tHÁNG 12'!W90</f>
        <v>0</v>
      </c>
      <c r="X90" s="4">
        <f>'Tháng 10'!X90+'Tháng 11'!X90+'tHÁNG 12'!X90</f>
        <v>0</v>
      </c>
      <c r="Y90" s="4">
        <f>'Tháng 10'!Y90+'Tháng 11'!Y90+'tHÁNG 12'!Y90</f>
        <v>0</v>
      </c>
      <c r="Z90" s="4">
        <f>'Tháng 10'!Z90+'Tháng 11'!Z90+'tHÁNG 12'!Z90</f>
        <v>0</v>
      </c>
      <c r="AA90" s="4">
        <f>'Tháng 10'!AA90+'Tháng 11'!AA90+'tHÁNG 12'!AA90</f>
        <v>0</v>
      </c>
      <c r="AB90" s="4">
        <f>'Tháng 10'!AB90+'Tháng 11'!AB90+'tHÁNG 12'!AB90</f>
        <v>0</v>
      </c>
      <c r="AC90" s="4">
        <f>'Tháng 10'!AC90+'Tháng 11'!AC90+'tHÁNG 12'!AC90</f>
        <v>0</v>
      </c>
      <c r="AD90" s="4">
        <f>'Tháng 10'!AD90+'Tháng 11'!AD90+'tHÁNG 12'!AD90</f>
        <v>0</v>
      </c>
      <c r="AE90" s="4">
        <f>'Tháng 10'!AE90+'Tháng 11'!AE90+'tHÁNG 12'!AE90</f>
        <v>0</v>
      </c>
      <c r="AF90" s="4">
        <f>'Tháng 10'!AF90+'Tháng 11'!AF90+'tHÁNG 12'!AF90</f>
        <v>0</v>
      </c>
      <c r="AG90" s="4">
        <f>'Tháng 10'!AG90+'Tháng 11'!AG90+'tHÁNG 12'!AG90</f>
        <v>0</v>
      </c>
      <c r="AH90" s="4">
        <f>'Tháng 10'!AH90+'Tháng 11'!AH90+'tHÁNG 12'!AH90</f>
        <v>0</v>
      </c>
      <c r="AI90" s="4">
        <f t="shared" si="1"/>
        <v>10036000</v>
      </c>
    </row>
    <row r="91" spans="1:35" x14ac:dyDescent="0.25">
      <c r="A91" s="13">
        <f>SUM(A5:A90)</f>
        <v>49627543</v>
      </c>
      <c r="B91" s="15" t="s">
        <v>34</v>
      </c>
      <c r="C91" s="16"/>
      <c r="D91" s="5">
        <f t="shared" ref="D91:AH91" si="2">SUM(D5:D90)</f>
        <v>0</v>
      </c>
      <c r="E91" s="5">
        <f t="shared" si="2"/>
        <v>596000</v>
      </c>
      <c r="F91" s="5">
        <f t="shared" si="2"/>
        <v>0</v>
      </c>
      <c r="G91" s="5">
        <f t="shared" si="2"/>
        <v>1430000</v>
      </c>
      <c r="H91" s="5">
        <f t="shared" si="2"/>
        <v>458000</v>
      </c>
      <c r="I91" s="5">
        <f t="shared" si="2"/>
        <v>807000</v>
      </c>
      <c r="J91" s="5">
        <f t="shared" si="2"/>
        <v>1999000</v>
      </c>
      <c r="K91" s="5">
        <f t="shared" si="2"/>
        <v>2638000</v>
      </c>
      <c r="L91" s="5">
        <f t="shared" si="2"/>
        <v>8326000</v>
      </c>
      <c r="M91" s="5">
        <f t="shared" si="2"/>
        <v>968000</v>
      </c>
      <c r="N91" s="5">
        <f t="shared" si="2"/>
        <v>920000</v>
      </c>
      <c r="O91" s="5">
        <f t="shared" si="2"/>
        <v>1297000</v>
      </c>
      <c r="P91" s="5">
        <f t="shared" si="2"/>
        <v>5946000</v>
      </c>
      <c r="Q91" s="5">
        <f t="shared" si="2"/>
        <v>1998000</v>
      </c>
      <c r="R91" s="5">
        <f t="shared" si="2"/>
        <v>734000</v>
      </c>
      <c r="S91" s="5">
        <f t="shared" si="2"/>
        <v>640000</v>
      </c>
      <c r="T91" s="5">
        <f t="shared" si="2"/>
        <v>0</v>
      </c>
      <c r="U91" s="5">
        <f t="shared" si="2"/>
        <v>1012000</v>
      </c>
      <c r="V91" s="5">
        <f t="shared" si="2"/>
        <v>2590000</v>
      </c>
      <c r="W91" s="5">
        <f t="shared" si="2"/>
        <v>884000</v>
      </c>
      <c r="X91" s="5">
        <f t="shared" si="2"/>
        <v>2942072</v>
      </c>
      <c r="Y91" s="5">
        <f t="shared" si="2"/>
        <v>1998000</v>
      </c>
      <c r="Z91" s="5">
        <f t="shared" si="2"/>
        <v>3554000</v>
      </c>
      <c r="AA91" s="5">
        <f t="shared" si="2"/>
        <v>351000</v>
      </c>
      <c r="AB91" s="5">
        <f t="shared" si="2"/>
        <v>1645626</v>
      </c>
      <c r="AC91" s="5">
        <f t="shared" si="2"/>
        <v>946000</v>
      </c>
      <c r="AD91" s="5">
        <f t="shared" si="2"/>
        <v>818000</v>
      </c>
      <c r="AE91" s="5">
        <f t="shared" si="2"/>
        <v>1128000</v>
      </c>
      <c r="AF91" s="5">
        <f t="shared" si="2"/>
        <v>590000</v>
      </c>
      <c r="AG91" s="5">
        <f t="shared" si="2"/>
        <v>1530257</v>
      </c>
      <c r="AH91" s="5">
        <f t="shared" si="2"/>
        <v>881588</v>
      </c>
      <c r="AI91" s="5">
        <f t="shared" si="1"/>
        <v>49627543</v>
      </c>
    </row>
    <row r="94" spans="1:35" x14ac:dyDescent="0.25">
      <c r="A94" s="12" t="s">
        <v>114</v>
      </c>
      <c r="C94" s="11">
        <f>SUM(A5:A7)+SUM(A16:A48)+SUM(A53:A56)</f>
        <v>15943543</v>
      </c>
    </row>
    <row r="95" spans="1:35" x14ac:dyDescent="0.25">
      <c r="A95" s="12" t="s">
        <v>115</v>
      </c>
      <c r="C95" s="11">
        <f>SUM(A8:A12)</f>
        <v>993000</v>
      </c>
    </row>
    <row r="96" spans="1:35" x14ac:dyDescent="0.25">
      <c r="A96" s="12" t="s">
        <v>66</v>
      </c>
      <c r="C96" s="11">
        <f>SUM(A13:A15)</f>
        <v>135000</v>
      </c>
    </row>
    <row r="97" spans="1:3" customFormat="1" x14ac:dyDescent="0.25">
      <c r="A97" s="12" t="s">
        <v>102</v>
      </c>
      <c r="C97" s="11">
        <f>A49</f>
        <v>570000</v>
      </c>
    </row>
    <row r="98" spans="1:3" customFormat="1" x14ac:dyDescent="0.25">
      <c r="A98" s="12" t="s">
        <v>103</v>
      </c>
      <c r="C98" s="11">
        <f>A50</f>
        <v>495000</v>
      </c>
    </row>
    <row r="99" spans="1:3" customFormat="1" x14ac:dyDescent="0.25">
      <c r="A99" s="12" t="s">
        <v>76</v>
      </c>
      <c r="C99" s="11">
        <f>A51</f>
        <v>75000</v>
      </c>
    </row>
    <row r="100" spans="1:3" customFormat="1" x14ac:dyDescent="0.25">
      <c r="A100" s="12" t="s">
        <v>77</v>
      </c>
      <c r="C100" s="11">
        <f>A52</f>
        <v>2560000</v>
      </c>
    </row>
    <row r="101" spans="1:3" customFormat="1" x14ac:dyDescent="0.25">
      <c r="A101" s="12" t="s">
        <v>116</v>
      </c>
      <c r="C101" s="11">
        <f>SUM(A57:A58)</f>
        <v>174000</v>
      </c>
    </row>
    <row r="102" spans="1:3" customFormat="1" x14ac:dyDescent="0.25">
      <c r="A102" s="12" t="s">
        <v>97</v>
      </c>
      <c r="C102" s="11">
        <f>SUM(A59:A66)</f>
        <v>4308000</v>
      </c>
    </row>
    <row r="103" spans="1:3" customFormat="1" x14ac:dyDescent="0.25">
      <c r="A103" s="12" t="s">
        <v>117</v>
      </c>
      <c r="C103" s="11">
        <f>SUM(A67:A68)</f>
        <v>3415000</v>
      </c>
    </row>
    <row r="104" spans="1:3" customFormat="1" x14ac:dyDescent="0.25">
      <c r="A104" s="12" t="s">
        <v>118</v>
      </c>
      <c r="C104" s="11">
        <f>A72</f>
        <v>100000</v>
      </c>
    </row>
    <row r="105" spans="1:3" customFormat="1" x14ac:dyDescent="0.25">
      <c r="A105" s="12" t="s">
        <v>119</v>
      </c>
      <c r="C105" s="11">
        <f>SUM(A69:A70)</f>
        <v>3830000</v>
      </c>
    </row>
    <row r="106" spans="1:3" customFormat="1" x14ac:dyDescent="0.25">
      <c r="A106" s="12" t="s">
        <v>120</v>
      </c>
      <c r="C106" s="11">
        <f>A71</f>
        <v>165000</v>
      </c>
    </row>
    <row r="107" spans="1:3" customFormat="1" x14ac:dyDescent="0.25">
      <c r="A107" s="12" t="s">
        <v>121</v>
      </c>
      <c r="C107" s="11">
        <f>SUM(A73:A79)</f>
        <v>2455000</v>
      </c>
    </row>
    <row r="108" spans="1:3" customFormat="1" x14ac:dyDescent="0.25">
      <c r="A108" s="12" t="s">
        <v>96</v>
      </c>
      <c r="C108" s="11">
        <f>A80</f>
        <v>0</v>
      </c>
    </row>
    <row r="109" spans="1:3" customFormat="1" x14ac:dyDescent="0.25">
      <c r="A109" s="12" t="s">
        <v>132</v>
      </c>
      <c r="C109" s="11">
        <f>SUM(A81:A83)</f>
        <v>273000</v>
      </c>
    </row>
    <row r="110" spans="1:3" customFormat="1" x14ac:dyDescent="0.25">
      <c r="A110" s="12" t="s">
        <v>100</v>
      </c>
      <c r="C110" s="11">
        <f>A84</f>
        <v>305000</v>
      </c>
    </row>
    <row r="111" spans="1:3" customFormat="1" x14ac:dyDescent="0.25">
      <c r="A111" s="12" t="s">
        <v>104</v>
      </c>
      <c r="C111" s="11">
        <f>A85</f>
        <v>0</v>
      </c>
    </row>
    <row r="112" spans="1:3" customFormat="1" x14ac:dyDescent="0.25">
      <c r="A112" s="12" t="s">
        <v>134</v>
      </c>
      <c r="C112" s="11">
        <f>A86</f>
        <v>19000</v>
      </c>
    </row>
    <row r="113" spans="1:3" customFormat="1" x14ac:dyDescent="0.25">
      <c r="A113" s="12" t="s">
        <v>133</v>
      </c>
      <c r="C113" s="11">
        <f>SUM(A87:A88)</f>
        <v>3000000</v>
      </c>
    </row>
    <row r="114" spans="1:3" customFormat="1" x14ac:dyDescent="0.25">
      <c r="A114" s="12" t="s">
        <v>127</v>
      </c>
      <c r="C114" s="11">
        <f>A89</f>
        <v>776000</v>
      </c>
    </row>
    <row r="115" spans="1:3" customFormat="1" x14ac:dyDescent="0.25">
      <c r="A115" s="12"/>
      <c r="C115" s="11"/>
    </row>
    <row r="117" spans="1:3" customFormat="1" x14ac:dyDescent="0.25">
      <c r="A117" s="12"/>
      <c r="C117" s="14">
        <f>SUM(C94:C116)</f>
        <v>39591543</v>
      </c>
    </row>
  </sheetData>
  <mergeCells count="1">
    <mergeCell ref="B91:C9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A112" workbookViewId="0">
      <selection activeCell="A115" sqref="A115:C115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136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2694684</v>
      </c>
      <c r="B5" s="3">
        <v>1</v>
      </c>
      <c r="C5" s="3" t="s">
        <v>60</v>
      </c>
      <c r="D5" s="4"/>
      <c r="E5" s="4"/>
      <c r="F5" s="4"/>
      <c r="G5" s="10"/>
      <c r="H5" s="4"/>
      <c r="I5" s="4"/>
      <c r="J5" s="4">
        <v>472206</v>
      </c>
      <c r="K5" s="4"/>
      <c r="L5" s="4"/>
      <c r="M5" s="4"/>
      <c r="N5" s="4"/>
      <c r="O5" s="4"/>
      <c r="P5" s="4"/>
      <c r="R5" s="4">
        <v>835000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>
        <v>1387478</v>
      </c>
      <c r="AI5" s="4">
        <f>SUM(D5:AH5)</f>
        <v>2694684</v>
      </c>
    </row>
    <row r="6" spans="1:35" x14ac:dyDescent="0.25">
      <c r="A6" s="6">
        <f t="shared" ref="A6:A90" si="0">AI6</f>
        <v>647000</v>
      </c>
      <c r="B6" s="3">
        <v>2</v>
      </c>
      <c r="C6" s="3" t="s">
        <v>61</v>
      </c>
      <c r="D6" s="4"/>
      <c r="E6" s="4"/>
      <c r="G6" s="4">
        <v>157000</v>
      </c>
      <c r="H6" s="4"/>
      <c r="I6" s="4"/>
      <c r="J6" s="4"/>
      <c r="K6" s="4"/>
      <c r="L6" s="4">
        <v>158000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>
        <v>188000</v>
      </c>
      <c r="AA6" s="4"/>
      <c r="AB6" s="4"/>
      <c r="AC6" s="4"/>
      <c r="AD6" s="4"/>
      <c r="AE6" s="4"/>
      <c r="AF6" s="4"/>
      <c r="AG6" s="4">
        <v>144000</v>
      </c>
      <c r="AH6" s="4"/>
      <c r="AI6" s="4">
        <f t="shared" ref="AI6:AI69" si="1">SUM(D6:AH6)</f>
        <v>647000</v>
      </c>
    </row>
    <row r="7" spans="1:35" x14ac:dyDescent="0.25">
      <c r="A7" s="6">
        <f t="shared" si="0"/>
        <v>0</v>
      </c>
      <c r="B7" s="3">
        <v>3</v>
      </c>
      <c r="C7" s="3" t="s">
        <v>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1"/>
        <v>0</v>
      </c>
    </row>
    <row r="8" spans="1:35" x14ac:dyDescent="0.25">
      <c r="A8" s="6">
        <f>AI8</f>
        <v>208000</v>
      </c>
      <c r="B8" s="3">
        <v>4</v>
      </c>
      <c r="C8" s="9" t="s">
        <v>63</v>
      </c>
      <c r="D8" s="4"/>
      <c r="E8" s="4"/>
      <c r="F8" s="4"/>
      <c r="G8" s="4"/>
      <c r="H8" s="4"/>
      <c r="I8" s="4">
        <v>26000</v>
      </c>
      <c r="J8" s="4">
        <v>30000</v>
      </c>
      <c r="K8" s="4"/>
      <c r="L8" s="4"/>
      <c r="M8" s="4"/>
      <c r="N8" s="4"/>
      <c r="O8" s="4"/>
      <c r="P8" s="4"/>
      <c r="R8" s="4">
        <f>20000+60000</f>
        <v>80000</v>
      </c>
      <c r="S8" s="4"/>
      <c r="T8" s="4"/>
      <c r="U8" s="4"/>
      <c r="V8" s="4"/>
      <c r="W8" s="4"/>
      <c r="X8" s="4"/>
      <c r="Y8" s="4"/>
      <c r="Z8" s="4"/>
      <c r="AA8" s="4">
        <v>15000</v>
      </c>
      <c r="AB8" s="4"/>
      <c r="AC8" s="4"/>
      <c r="AD8" s="4">
        <v>30000</v>
      </c>
      <c r="AE8" s="4"/>
      <c r="AF8" s="4"/>
      <c r="AG8" s="4">
        <v>27000</v>
      </c>
      <c r="AH8" s="4"/>
      <c r="AI8" s="4">
        <f t="shared" si="1"/>
        <v>208000</v>
      </c>
    </row>
    <row r="9" spans="1:35" x14ac:dyDescent="0.25">
      <c r="A9" s="6">
        <f t="shared" si="0"/>
        <v>167000</v>
      </c>
      <c r="B9" s="3">
        <v>5</v>
      </c>
      <c r="C9" s="9" t="s">
        <v>64</v>
      </c>
      <c r="D9" s="4"/>
      <c r="E9" s="4"/>
      <c r="F9" s="4">
        <v>22000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>
        <v>45000</v>
      </c>
      <c r="AB9" s="4"/>
      <c r="AC9" s="4"/>
      <c r="AD9" s="4"/>
      <c r="AE9" s="4"/>
      <c r="AF9" s="4"/>
      <c r="AG9" s="4">
        <f>45000+35000+20000</f>
        <v>100000</v>
      </c>
      <c r="AH9" s="4"/>
      <c r="AI9" s="4">
        <f t="shared" si="1"/>
        <v>167000</v>
      </c>
    </row>
    <row r="10" spans="1:35" x14ac:dyDescent="0.25">
      <c r="A10" s="6">
        <f t="shared" si="0"/>
        <v>0</v>
      </c>
      <c r="B10" s="3">
        <v>6</v>
      </c>
      <c r="C10" s="9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1"/>
        <v>0</v>
      </c>
    </row>
    <row r="11" spans="1:35" x14ac:dyDescent="0.25">
      <c r="A11" s="6">
        <f>AI11</f>
        <v>0</v>
      </c>
      <c r="B11" s="3">
        <v>7</v>
      </c>
      <c r="C11" s="3" t="s">
        <v>106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 t="shared" si="1"/>
        <v>0</v>
      </c>
    </row>
    <row r="12" spans="1:35" x14ac:dyDescent="0.25">
      <c r="A12" s="6">
        <f>AI12</f>
        <v>0</v>
      </c>
      <c r="B12" s="3">
        <v>8</v>
      </c>
      <c r="C12" s="3" t="s">
        <v>107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 t="shared" si="1"/>
        <v>0</v>
      </c>
    </row>
    <row r="13" spans="1:35" x14ac:dyDescent="0.25">
      <c r="A13" s="6">
        <f t="shared" si="0"/>
        <v>278000</v>
      </c>
      <c r="B13" s="3">
        <v>9</v>
      </c>
      <c r="C13" s="3" t="s">
        <v>66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136000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f>60000+82000</f>
        <v>142000</v>
      </c>
      <c r="AD13" s="4"/>
      <c r="AE13" s="4"/>
      <c r="AF13" s="4"/>
      <c r="AG13" s="4"/>
      <c r="AH13" s="4"/>
      <c r="AI13" s="4">
        <f t="shared" si="1"/>
        <v>278000</v>
      </c>
    </row>
    <row r="14" spans="1:35" x14ac:dyDescent="0.25">
      <c r="A14" s="6">
        <f t="shared" si="0"/>
        <v>153000</v>
      </c>
      <c r="B14" s="3">
        <v>10</v>
      </c>
      <c r="C14" s="3" t="s">
        <v>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>
        <v>153000</v>
      </c>
      <c r="AI14" s="4">
        <f t="shared" si="1"/>
        <v>153000</v>
      </c>
    </row>
    <row r="15" spans="1:35" x14ac:dyDescent="0.25">
      <c r="A15" s="6">
        <f t="shared" si="0"/>
        <v>93000</v>
      </c>
      <c r="B15" s="3">
        <v>11</v>
      </c>
      <c r="C15" s="3" t="s">
        <v>68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35000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22000</v>
      </c>
      <c r="AD15" s="4"/>
      <c r="AE15" s="4"/>
      <c r="AF15" s="4"/>
      <c r="AG15" s="4"/>
      <c r="AH15" s="4">
        <v>36000</v>
      </c>
      <c r="AI15" s="4">
        <f t="shared" si="1"/>
        <v>93000</v>
      </c>
    </row>
    <row r="16" spans="1:35" x14ac:dyDescent="0.25">
      <c r="A16" s="6">
        <f t="shared" si="0"/>
        <v>1270000</v>
      </c>
      <c r="B16" s="3">
        <v>12</v>
      </c>
      <c r="C16" s="3" t="s">
        <v>35</v>
      </c>
      <c r="D16" s="4"/>
      <c r="E16" s="4"/>
      <c r="F16" s="4"/>
      <c r="G16" s="4"/>
      <c r="H16" s="4"/>
      <c r="I16" s="4">
        <v>160000</v>
      </c>
      <c r="J16" s="4"/>
      <c r="K16" s="4"/>
      <c r="L16" s="4">
        <v>150000</v>
      </c>
      <c r="M16" s="4"/>
      <c r="N16" s="4"/>
      <c r="O16" s="4">
        <v>250000</v>
      </c>
      <c r="P16" s="4"/>
      <c r="Q16" s="4">
        <v>150000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>
        <v>150000</v>
      </c>
      <c r="AC16" s="4"/>
      <c r="AD16" s="4">
        <v>180000</v>
      </c>
      <c r="AE16" s="4"/>
      <c r="AF16" s="4"/>
      <c r="AG16" s="4">
        <v>100000</v>
      </c>
      <c r="AH16" s="4">
        <v>130000</v>
      </c>
      <c r="AI16" s="4">
        <f t="shared" si="1"/>
        <v>1270000</v>
      </c>
    </row>
    <row r="17" spans="1:35" x14ac:dyDescent="0.25">
      <c r="A17" s="6">
        <f t="shared" si="0"/>
        <v>60000</v>
      </c>
      <c r="B17" s="3">
        <v>13</v>
      </c>
      <c r="C17" s="3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v>60000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1"/>
        <v>60000</v>
      </c>
    </row>
    <row r="18" spans="1:35" x14ac:dyDescent="0.25">
      <c r="A18" s="6">
        <f t="shared" si="0"/>
        <v>0</v>
      </c>
      <c r="B18" s="3">
        <v>14</v>
      </c>
      <c r="C18" s="3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1"/>
        <v>0</v>
      </c>
    </row>
    <row r="19" spans="1:35" x14ac:dyDescent="0.25">
      <c r="A19" s="6">
        <f t="shared" si="0"/>
        <v>0</v>
      </c>
      <c r="B19" s="3">
        <v>15</v>
      </c>
      <c r="C19" s="3" t="s">
        <v>38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1"/>
        <v>0</v>
      </c>
    </row>
    <row r="20" spans="1:35" x14ac:dyDescent="0.25">
      <c r="A20" s="6">
        <f t="shared" si="0"/>
        <v>0</v>
      </c>
      <c r="B20" s="3">
        <v>16</v>
      </c>
      <c r="C20" s="3" t="s">
        <v>128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f t="shared" si="1"/>
        <v>0</v>
      </c>
    </row>
    <row r="21" spans="1:35" x14ac:dyDescent="0.25">
      <c r="A21" s="6">
        <f t="shared" si="0"/>
        <v>150000</v>
      </c>
      <c r="B21" s="3">
        <v>17</v>
      </c>
      <c r="C21" s="3" t="s">
        <v>39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150000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1"/>
        <v>150000</v>
      </c>
    </row>
    <row r="22" spans="1:35" x14ac:dyDescent="0.25">
      <c r="A22" s="6">
        <f t="shared" si="0"/>
        <v>0</v>
      </c>
      <c r="B22" s="3">
        <v>18</v>
      </c>
      <c r="C22" s="3" t="s">
        <v>40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1"/>
        <v>0</v>
      </c>
    </row>
    <row r="23" spans="1:35" x14ac:dyDescent="0.25">
      <c r="A23" s="6">
        <f t="shared" si="0"/>
        <v>370000</v>
      </c>
      <c r="B23" s="3">
        <v>19</v>
      </c>
      <c r="C23" s="3" t="s">
        <v>41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>
        <v>370000</v>
      </c>
      <c r="AI23" s="4">
        <f t="shared" si="1"/>
        <v>370000</v>
      </c>
    </row>
    <row r="24" spans="1:35" x14ac:dyDescent="0.25">
      <c r="A24" s="6">
        <f t="shared" si="0"/>
        <v>447000</v>
      </c>
      <c r="B24" s="3">
        <v>20</v>
      </c>
      <c r="C24" s="3" t="s">
        <v>44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82000</v>
      </c>
      <c r="S24" s="4"/>
      <c r="T24" s="4"/>
      <c r="U24" s="4"/>
      <c r="V24" s="4">
        <v>110000</v>
      </c>
      <c r="W24" s="4"/>
      <c r="X24" s="4">
        <v>130000</v>
      </c>
      <c r="Y24" s="4"/>
      <c r="Z24" s="4"/>
      <c r="AA24" s="4"/>
      <c r="AB24" s="4">
        <v>70000</v>
      </c>
      <c r="AC24" s="4"/>
      <c r="AD24" s="4"/>
      <c r="AE24" s="4"/>
      <c r="AF24" s="4"/>
      <c r="AG24" s="4">
        <v>55000</v>
      </c>
      <c r="AH24" s="4"/>
      <c r="AI24" s="4">
        <f t="shared" si="1"/>
        <v>447000</v>
      </c>
    </row>
    <row r="25" spans="1:35" x14ac:dyDescent="0.25">
      <c r="A25" s="6">
        <f t="shared" si="0"/>
        <v>0</v>
      </c>
      <c r="B25" s="3">
        <v>21</v>
      </c>
      <c r="C25" s="3" t="s">
        <v>45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1"/>
        <v>0</v>
      </c>
    </row>
    <row r="26" spans="1:35" x14ac:dyDescent="0.25">
      <c r="A26" s="6">
        <f t="shared" si="0"/>
        <v>340000</v>
      </c>
      <c r="B26" s="3">
        <v>22</v>
      </c>
      <c r="C26" s="3" t="s">
        <v>46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75000</v>
      </c>
      <c r="P26" s="4">
        <v>120000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>
        <v>145000</v>
      </c>
      <c r="AC26" s="4"/>
      <c r="AD26" s="4"/>
      <c r="AE26" s="4"/>
      <c r="AF26" s="4"/>
      <c r="AG26" s="4"/>
      <c r="AH26" s="4"/>
      <c r="AI26" s="4">
        <f t="shared" si="1"/>
        <v>340000</v>
      </c>
    </row>
    <row r="27" spans="1:35" x14ac:dyDescent="0.25">
      <c r="A27" s="6">
        <f t="shared" si="0"/>
        <v>65000</v>
      </c>
      <c r="B27" s="3">
        <v>23</v>
      </c>
      <c r="C27" s="3" t="s">
        <v>50</v>
      </c>
      <c r="D27" s="4"/>
      <c r="E27" s="4"/>
      <c r="F27" s="4"/>
      <c r="G27" s="4"/>
      <c r="H27" s="4"/>
      <c r="I27" s="4"/>
      <c r="J27" s="4"/>
      <c r="K27" s="4"/>
      <c r="L27" s="4">
        <v>30000</v>
      </c>
      <c r="M27" s="4"/>
      <c r="N27" s="4"/>
      <c r="O27" s="4"/>
      <c r="P27" s="4"/>
      <c r="Q27" s="4"/>
      <c r="R27" s="4">
        <v>35000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1"/>
        <v>65000</v>
      </c>
    </row>
    <row r="28" spans="1:35" x14ac:dyDescent="0.25">
      <c r="A28" s="6">
        <f t="shared" si="0"/>
        <v>0</v>
      </c>
      <c r="B28" s="3">
        <v>24</v>
      </c>
      <c r="C28" s="3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1"/>
        <v>0</v>
      </c>
    </row>
    <row r="29" spans="1:35" x14ac:dyDescent="0.25">
      <c r="A29" s="6">
        <f t="shared" si="0"/>
        <v>0</v>
      </c>
      <c r="B29" s="3">
        <v>25</v>
      </c>
      <c r="C29" s="3" t="s">
        <v>123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1"/>
        <v>0</v>
      </c>
    </row>
    <row r="30" spans="1:35" x14ac:dyDescent="0.25">
      <c r="A30" s="6">
        <f t="shared" si="0"/>
        <v>271000</v>
      </c>
      <c r="B30" s="3">
        <v>26</v>
      </c>
      <c r="C30" s="3" t="s">
        <v>70</v>
      </c>
      <c r="D30" s="4"/>
      <c r="E30" s="4"/>
      <c r="F30" s="4">
        <v>25000</v>
      </c>
      <c r="G30" s="4"/>
      <c r="H30" s="4"/>
      <c r="I30" s="4">
        <v>26000</v>
      </c>
      <c r="J30" s="4">
        <v>20000</v>
      </c>
      <c r="K30" s="4"/>
      <c r="L30" s="4"/>
      <c r="M30" s="4"/>
      <c r="N30" s="4"/>
      <c r="O30" s="4">
        <v>25000</v>
      </c>
      <c r="P30" s="4"/>
      <c r="Q30" s="4"/>
      <c r="R30" s="4">
        <v>10000</v>
      </c>
      <c r="S30" s="4"/>
      <c r="T30" s="4"/>
      <c r="U30" s="4"/>
      <c r="V30" s="4">
        <v>26000</v>
      </c>
      <c r="W30" s="4"/>
      <c r="X30" s="4">
        <v>22000</v>
      </c>
      <c r="Y30" s="4"/>
      <c r="Z30" s="4">
        <f>20000+15000+7000+8000+20000</f>
        <v>70000</v>
      </c>
      <c r="AA30" s="4"/>
      <c r="AB30" s="4"/>
      <c r="AC30" s="4"/>
      <c r="AD30" s="4">
        <v>5000</v>
      </c>
      <c r="AE30" s="4">
        <v>17000</v>
      </c>
      <c r="AF30" s="4"/>
      <c r="AG30" s="4"/>
      <c r="AH30" s="4">
        <v>25000</v>
      </c>
      <c r="AI30" s="4">
        <f t="shared" si="1"/>
        <v>271000</v>
      </c>
    </row>
    <row r="31" spans="1:35" x14ac:dyDescent="0.25">
      <c r="A31" s="6">
        <f t="shared" si="0"/>
        <v>192000</v>
      </c>
      <c r="B31" s="3">
        <v>27</v>
      </c>
      <c r="C31" s="3" t="s">
        <v>71</v>
      </c>
      <c r="D31" s="4"/>
      <c r="E31" s="4"/>
      <c r="F31" s="4">
        <v>22000</v>
      </c>
      <c r="G31" s="4"/>
      <c r="H31" s="4"/>
      <c r="I31" s="4">
        <v>36000</v>
      </c>
      <c r="J31" s="4"/>
      <c r="K31" s="4"/>
      <c r="L31" s="4">
        <v>33000</v>
      </c>
      <c r="M31" s="4"/>
      <c r="N31" s="4">
        <v>20000</v>
      </c>
      <c r="O31" s="4">
        <v>15000</v>
      </c>
      <c r="P31" s="4"/>
      <c r="Q31" s="4"/>
      <c r="R31" s="4">
        <v>12000</v>
      </c>
      <c r="S31" s="4"/>
      <c r="T31" s="4"/>
      <c r="U31" s="4"/>
      <c r="V31" s="4"/>
      <c r="W31" s="4"/>
      <c r="X31" s="4"/>
      <c r="Y31" s="4"/>
      <c r="Z31" s="4">
        <v>13000</v>
      </c>
      <c r="AA31" s="4"/>
      <c r="AB31" s="4">
        <v>31000</v>
      </c>
      <c r="AC31" s="4"/>
      <c r="AD31" s="4"/>
      <c r="AE31" s="4"/>
      <c r="AF31" s="4"/>
      <c r="AG31" s="4">
        <v>10000</v>
      </c>
      <c r="AH31" s="4"/>
      <c r="AI31" s="4">
        <f t="shared" si="1"/>
        <v>192000</v>
      </c>
    </row>
    <row r="32" spans="1:35" x14ac:dyDescent="0.25">
      <c r="A32" s="6">
        <f t="shared" si="0"/>
        <v>0</v>
      </c>
      <c r="B32" s="3">
        <v>28</v>
      </c>
      <c r="C32" s="3" t="s">
        <v>72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1"/>
        <v>0</v>
      </c>
    </row>
    <row r="33" spans="1:35" x14ac:dyDescent="0.25">
      <c r="A33" s="6">
        <f t="shared" si="0"/>
        <v>53000</v>
      </c>
      <c r="B33" s="3">
        <v>29</v>
      </c>
      <c r="C33" s="3" t="s">
        <v>73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v>23000</v>
      </c>
      <c r="Y33" s="4"/>
      <c r="Z33" s="4">
        <v>30000</v>
      </c>
      <c r="AA33" s="4"/>
      <c r="AB33" s="4"/>
      <c r="AC33" s="4"/>
      <c r="AD33" s="4"/>
      <c r="AE33" s="4"/>
      <c r="AF33" s="4"/>
      <c r="AG33" s="4"/>
      <c r="AH33" s="4"/>
      <c r="AI33" s="4">
        <f t="shared" si="1"/>
        <v>53000</v>
      </c>
    </row>
    <row r="34" spans="1:35" x14ac:dyDescent="0.25">
      <c r="A34" s="6">
        <f t="shared" si="0"/>
        <v>106000</v>
      </c>
      <c r="B34" s="3">
        <v>30</v>
      </c>
      <c r="C34" s="9" t="s">
        <v>74</v>
      </c>
      <c r="D34" s="4"/>
      <c r="E34" s="4"/>
      <c r="F34" s="4"/>
      <c r="G34" s="4"/>
      <c r="H34" s="4"/>
      <c r="I34" s="4">
        <v>12000</v>
      </c>
      <c r="J34" s="4"/>
      <c r="K34" s="4"/>
      <c r="L34" s="4"/>
      <c r="M34" s="4"/>
      <c r="N34" s="4"/>
      <c r="O34" s="4">
        <v>15000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>
        <v>54000</v>
      </c>
      <c r="AA34" s="4">
        <v>25000</v>
      </c>
      <c r="AB34" s="4"/>
      <c r="AC34" s="4"/>
      <c r="AD34" s="4"/>
      <c r="AE34" s="4"/>
      <c r="AF34" s="4"/>
      <c r="AG34" s="4"/>
      <c r="AH34" s="4"/>
      <c r="AI34" s="4">
        <f t="shared" si="1"/>
        <v>106000</v>
      </c>
    </row>
    <row r="35" spans="1:35" x14ac:dyDescent="0.25">
      <c r="A35" s="6">
        <f t="shared" si="0"/>
        <v>55000</v>
      </c>
      <c r="B35" s="3">
        <v>31</v>
      </c>
      <c r="C35" s="9" t="s">
        <v>75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>
        <f>35000+20000</f>
        <v>55000</v>
      </c>
      <c r="AA35" s="4"/>
      <c r="AB35" s="4"/>
      <c r="AC35" s="4"/>
      <c r="AD35" s="4"/>
      <c r="AE35" s="4"/>
      <c r="AF35" s="4"/>
      <c r="AG35" s="4"/>
      <c r="AH35" s="4"/>
      <c r="AI35" s="4">
        <f t="shared" si="1"/>
        <v>55000</v>
      </c>
    </row>
    <row r="36" spans="1:35" x14ac:dyDescent="0.25">
      <c r="A36" s="6">
        <f t="shared" si="0"/>
        <v>153000</v>
      </c>
      <c r="B36" s="3">
        <v>32</v>
      </c>
      <c r="C36" s="9" t="s">
        <v>111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R36" s="4">
        <v>18000</v>
      </c>
      <c r="S36" s="4"/>
      <c r="T36" s="4"/>
      <c r="U36" s="4"/>
      <c r="V36" s="4"/>
      <c r="W36" s="4"/>
      <c r="X36" s="4"/>
      <c r="Y36" s="4"/>
      <c r="Z36" s="4"/>
      <c r="AA36" s="4"/>
      <c r="AB36" s="4">
        <v>40000</v>
      </c>
      <c r="AC36" s="4"/>
      <c r="AD36" s="4"/>
      <c r="AE36" s="4"/>
      <c r="AF36" s="4"/>
      <c r="AG36" s="4"/>
      <c r="AH36" s="4">
        <v>95000</v>
      </c>
      <c r="AI36" s="4">
        <f t="shared" si="1"/>
        <v>153000</v>
      </c>
    </row>
    <row r="37" spans="1:35" x14ac:dyDescent="0.25">
      <c r="A37" s="6">
        <f t="shared" si="0"/>
        <v>110000</v>
      </c>
      <c r="B37" s="3">
        <v>33</v>
      </c>
      <c r="C37" s="3" t="s">
        <v>48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>
        <v>110000</v>
      </c>
      <c r="AB37" s="4"/>
      <c r="AC37" s="4"/>
      <c r="AD37" s="4"/>
      <c r="AE37" s="4"/>
      <c r="AF37" s="4"/>
      <c r="AG37" s="4"/>
      <c r="AH37" s="4"/>
      <c r="AI37" s="4">
        <f t="shared" si="1"/>
        <v>110000</v>
      </c>
    </row>
    <row r="38" spans="1:35" x14ac:dyDescent="0.25">
      <c r="A38" s="6">
        <f t="shared" si="0"/>
        <v>0</v>
      </c>
      <c r="B38" s="3">
        <v>34</v>
      </c>
      <c r="C38" s="3" t="s">
        <v>49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1"/>
        <v>0</v>
      </c>
    </row>
    <row r="39" spans="1:35" x14ac:dyDescent="0.25">
      <c r="A39" s="6">
        <f t="shared" si="0"/>
        <v>75000</v>
      </c>
      <c r="B39" s="3">
        <v>35</v>
      </c>
      <c r="C39" s="3" t="s">
        <v>42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R39" s="4">
        <v>75000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>
        <f t="shared" si="1"/>
        <v>75000</v>
      </c>
    </row>
    <row r="40" spans="1:35" x14ac:dyDescent="0.25">
      <c r="A40" s="6">
        <f t="shared" si="0"/>
        <v>0</v>
      </c>
      <c r="B40" s="3">
        <v>36</v>
      </c>
      <c r="C40" s="3" t="s">
        <v>43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1"/>
        <v>0</v>
      </c>
    </row>
    <row r="41" spans="1:35" x14ac:dyDescent="0.25">
      <c r="A41" s="6">
        <f t="shared" si="0"/>
        <v>50000</v>
      </c>
      <c r="B41" s="3">
        <v>37</v>
      </c>
      <c r="C41" s="3" t="s">
        <v>51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>
        <v>25000</v>
      </c>
      <c r="O41" s="4"/>
      <c r="P41" s="4"/>
      <c r="Q41" s="4"/>
      <c r="R41" s="4"/>
      <c r="S41" s="4"/>
      <c r="T41" s="4"/>
      <c r="U41" s="4"/>
      <c r="V41" s="4"/>
      <c r="W41" s="4"/>
      <c r="X41" s="4">
        <v>25000</v>
      </c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>
        <f t="shared" si="1"/>
        <v>50000</v>
      </c>
    </row>
    <row r="42" spans="1:35" x14ac:dyDescent="0.25">
      <c r="A42" s="6">
        <f t="shared" si="0"/>
        <v>0</v>
      </c>
      <c r="B42" s="3">
        <v>38</v>
      </c>
      <c r="C42" s="9" t="s">
        <v>58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1"/>
        <v>0</v>
      </c>
    </row>
    <row r="43" spans="1:35" x14ac:dyDescent="0.25">
      <c r="A43" s="6">
        <f t="shared" si="0"/>
        <v>0</v>
      </c>
      <c r="B43" s="3">
        <v>39</v>
      </c>
      <c r="C43" s="9" t="s">
        <v>59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1"/>
        <v>0</v>
      </c>
    </row>
    <row r="44" spans="1:35" x14ac:dyDescent="0.25">
      <c r="A44" s="6">
        <f t="shared" si="0"/>
        <v>100000</v>
      </c>
      <c r="B44" s="3">
        <v>40</v>
      </c>
      <c r="C44" s="8" t="s">
        <v>130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v>100000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1"/>
        <v>100000</v>
      </c>
    </row>
    <row r="45" spans="1:35" x14ac:dyDescent="0.25">
      <c r="A45" s="6">
        <f t="shared" si="0"/>
        <v>5000</v>
      </c>
      <c r="B45" s="3">
        <v>41</v>
      </c>
      <c r="C45" s="3" t="s">
        <v>124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v>5000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>
        <f t="shared" si="1"/>
        <v>5000</v>
      </c>
    </row>
    <row r="46" spans="1:35" x14ac:dyDescent="0.25">
      <c r="A46" s="6">
        <f t="shared" si="0"/>
        <v>35000</v>
      </c>
      <c r="B46" s="3">
        <v>42</v>
      </c>
      <c r="C46" s="3" t="s">
        <v>52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v>35000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1"/>
        <v>35000</v>
      </c>
    </row>
    <row r="47" spans="1:35" x14ac:dyDescent="0.25">
      <c r="A47" s="6">
        <f t="shared" si="0"/>
        <v>40000</v>
      </c>
      <c r="B47" s="3">
        <v>43</v>
      </c>
      <c r="C47" s="3" t="s">
        <v>53</v>
      </c>
      <c r="D47" s="4"/>
      <c r="E47" s="4"/>
      <c r="F47" s="4"/>
      <c r="G47" s="4"/>
      <c r="H47" s="4"/>
      <c r="I47" s="4"/>
      <c r="J47" s="4"/>
      <c r="K47" s="4"/>
      <c r="L47" s="4">
        <v>20000</v>
      </c>
      <c r="M47" s="4"/>
      <c r="N47" s="4">
        <v>20000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1"/>
        <v>40000</v>
      </c>
    </row>
    <row r="48" spans="1:35" x14ac:dyDescent="0.25">
      <c r="A48" s="6">
        <f t="shared" si="0"/>
        <v>0</v>
      </c>
      <c r="B48" s="3">
        <v>44</v>
      </c>
      <c r="C48" s="8" t="s">
        <v>57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1"/>
        <v>0</v>
      </c>
    </row>
    <row r="49" spans="1:35" x14ac:dyDescent="0.25">
      <c r="A49" s="6">
        <f>AI49</f>
        <v>465000</v>
      </c>
      <c r="B49" s="3">
        <v>45</v>
      </c>
      <c r="C49" s="3" t="s">
        <v>102</v>
      </c>
      <c r="D49" s="4"/>
      <c r="E49" s="4"/>
      <c r="F49" s="4"/>
      <c r="G49" s="4"/>
      <c r="H49" s="4"/>
      <c r="I49" s="4"/>
      <c r="J49" s="4"/>
      <c r="K49" s="4">
        <v>145000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v>320000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f t="shared" si="1"/>
        <v>465000</v>
      </c>
    </row>
    <row r="50" spans="1:35" x14ac:dyDescent="0.25">
      <c r="A50" s="6">
        <f>AI50</f>
        <v>0</v>
      </c>
      <c r="B50" s="3">
        <v>46</v>
      </c>
      <c r="C50" s="3" t="s">
        <v>103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f t="shared" si="1"/>
        <v>0</v>
      </c>
    </row>
    <row r="51" spans="1:35" x14ac:dyDescent="0.25">
      <c r="A51" s="6">
        <f t="shared" si="0"/>
        <v>0</v>
      </c>
      <c r="B51" s="3">
        <v>47</v>
      </c>
      <c r="C51" s="3" t="s">
        <v>76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>
        <f t="shared" si="1"/>
        <v>0</v>
      </c>
    </row>
    <row r="52" spans="1:35" x14ac:dyDescent="0.25">
      <c r="A52" s="6">
        <f t="shared" si="0"/>
        <v>0</v>
      </c>
      <c r="B52" s="3">
        <v>48</v>
      </c>
      <c r="C52" s="3" t="s">
        <v>77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>
        <f t="shared" si="1"/>
        <v>0</v>
      </c>
    </row>
    <row r="53" spans="1:35" x14ac:dyDescent="0.25">
      <c r="A53" s="6">
        <f t="shared" si="0"/>
        <v>0</v>
      </c>
      <c r="B53" s="3">
        <v>49</v>
      </c>
      <c r="C53" s="3" t="s">
        <v>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f t="shared" si="1"/>
        <v>0</v>
      </c>
    </row>
    <row r="54" spans="1:35" x14ac:dyDescent="0.25">
      <c r="A54" s="6">
        <f t="shared" si="0"/>
        <v>112000</v>
      </c>
      <c r="B54" s="3">
        <v>50</v>
      </c>
      <c r="C54" s="3" t="s">
        <v>55</v>
      </c>
      <c r="D54" s="4"/>
      <c r="E54" s="4"/>
      <c r="F54" s="4"/>
      <c r="G54" s="4"/>
      <c r="H54" s="4"/>
      <c r="I54" s="4"/>
      <c r="J54" s="4"/>
      <c r="K54" s="4">
        <v>24000</v>
      </c>
      <c r="L54" s="4">
        <v>11000</v>
      </c>
      <c r="M54" s="4"/>
      <c r="N54" s="4"/>
      <c r="O54" s="4">
        <v>15000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>
        <v>42000</v>
      </c>
      <c r="AA54" s="4"/>
      <c r="AB54" s="4"/>
      <c r="AC54" s="4"/>
      <c r="AD54" s="4">
        <v>20000</v>
      </c>
      <c r="AE54" s="4"/>
      <c r="AF54" s="4"/>
      <c r="AG54" s="4"/>
      <c r="AH54" s="4"/>
      <c r="AI54" s="4">
        <f t="shared" si="1"/>
        <v>112000</v>
      </c>
    </row>
    <row r="55" spans="1:35" x14ac:dyDescent="0.25">
      <c r="A55" s="6">
        <f t="shared" si="0"/>
        <v>0</v>
      </c>
      <c r="B55" s="3">
        <v>51</v>
      </c>
      <c r="C55" s="3" t="s">
        <v>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 t="shared" si="1"/>
        <v>0</v>
      </c>
    </row>
    <row r="56" spans="1:35" x14ac:dyDescent="0.25">
      <c r="A56" s="6">
        <f t="shared" si="0"/>
        <v>0</v>
      </c>
      <c r="B56" s="3">
        <v>52</v>
      </c>
      <c r="C56" s="3" t="s">
        <v>69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>
        <f t="shared" si="1"/>
        <v>0</v>
      </c>
    </row>
    <row r="57" spans="1:35" x14ac:dyDescent="0.25">
      <c r="A57" s="6">
        <f t="shared" si="0"/>
        <v>0</v>
      </c>
      <c r="B57" s="3">
        <v>53</v>
      </c>
      <c r="C57" s="3" t="s">
        <v>78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>
        <f t="shared" si="1"/>
        <v>0</v>
      </c>
    </row>
    <row r="58" spans="1:35" x14ac:dyDescent="0.25">
      <c r="A58" s="6">
        <f t="shared" si="0"/>
        <v>0</v>
      </c>
      <c r="B58" s="3">
        <v>54</v>
      </c>
      <c r="C58" s="3" t="s">
        <v>79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f t="shared" si="1"/>
        <v>0</v>
      </c>
    </row>
    <row r="59" spans="1:35" x14ac:dyDescent="0.25">
      <c r="A59" s="6">
        <f>AI59</f>
        <v>20000</v>
      </c>
      <c r="B59" s="3">
        <v>55</v>
      </c>
      <c r="C59" s="3" t="s">
        <v>105</v>
      </c>
      <c r="D59" s="4"/>
      <c r="E59" s="4"/>
      <c r="F59" s="4"/>
      <c r="G59" s="4"/>
      <c r="H59" s="4"/>
      <c r="I59" s="4"/>
      <c r="J59" s="4"/>
      <c r="K59" s="4">
        <v>20000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>
        <f t="shared" si="1"/>
        <v>20000</v>
      </c>
    </row>
    <row r="60" spans="1:35" x14ac:dyDescent="0.25">
      <c r="A60" s="6">
        <f t="shared" si="0"/>
        <v>0</v>
      </c>
      <c r="B60" s="3">
        <v>56</v>
      </c>
      <c r="C60" s="3" t="s">
        <v>80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>
        <f t="shared" si="1"/>
        <v>0</v>
      </c>
    </row>
    <row r="61" spans="1:35" x14ac:dyDescent="0.25">
      <c r="A61" s="6">
        <f t="shared" si="0"/>
        <v>320000</v>
      </c>
      <c r="B61" s="3">
        <v>57</v>
      </c>
      <c r="C61" s="3" t="s">
        <v>81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>
        <v>320000</v>
      </c>
      <c r="AB61" s="4"/>
      <c r="AC61" s="4"/>
      <c r="AD61" s="4"/>
      <c r="AE61" s="4"/>
      <c r="AF61" s="4"/>
      <c r="AG61" s="4"/>
      <c r="AH61" s="4"/>
      <c r="AI61" s="4">
        <f t="shared" si="1"/>
        <v>320000</v>
      </c>
    </row>
    <row r="62" spans="1:35" x14ac:dyDescent="0.25">
      <c r="A62" s="6">
        <f t="shared" si="0"/>
        <v>215000</v>
      </c>
      <c r="B62" s="3">
        <v>58</v>
      </c>
      <c r="C62" s="3" t="s">
        <v>82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>
        <v>35000</v>
      </c>
      <c r="AA62" s="4"/>
      <c r="AB62" s="4"/>
      <c r="AC62" s="4"/>
      <c r="AD62" s="4">
        <v>180000</v>
      </c>
      <c r="AE62" s="4"/>
      <c r="AF62" s="4"/>
      <c r="AG62" s="4"/>
      <c r="AH62" s="4"/>
      <c r="AI62" s="4">
        <f t="shared" si="1"/>
        <v>215000</v>
      </c>
    </row>
    <row r="63" spans="1:35" x14ac:dyDescent="0.25">
      <c r="A63" s="6">
        <f>AI63</f>
        <v>170000</v>
      </c>
      <c r="B63" s="3">
        <v>59</v>
      </c>
      <c r="C63" s="3" t="s">
        <v>97</v>
      </c>
      <c r="D63" s="4"/>
      <c r="E63" s="4"/>
      <c r="F63" s="4"/>
      <c r="G63" s="4">
        <f>170000</f>
        <v>170000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>
        <f t="shared" si="1"/>
        <v>170000</v>
      </c>
    </row>
    <row r="64" spans="1:35" x14ac:dyDescent="0.25">
      <c r="A64" s="6">
        <f t="shared" si="0"/>
        <v>60000</v>
      </c>
      <c r="B64" s="3">
        <v>60</v>
      </c>
      <c r="C64" s="3" t="s">
        <v>83</v>
      </c>
      <c r="D64" s="4"/>
      <c r="E64" s="4"/>
      <c r="F64" s="4"/>
      <c r="G64" s="4">
        <v>60000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>
        <f t="shared" si="1"/>
        <v>60000</v>
      </c>
    </row>
    <row r="65" spans="1:35" x14ac:dyDescent="0.25">
      <c r="A65" s="6">
        <f t="shared" si="0"/>
        <v>0</v>
      </c>
      <c r="B65" s="3">
        <v>61</v>
      </c>
      <c r="C65" s="3" t="s">
        <v>84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>
        <f t="shared" si="1"/>
        <v>0</v>
      </c>
    </row>
    <row r="66" spans="1:35" x14ac:dyDescent="0.25">
      <c r="A66" s="6">
        <f>AI66</f>
        <v>0</v>
      </c>
      <c r="B66" s="3">
        <v>62</v>
      </c>
      <c r="C66" s="3" t="s">
        <v>108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f t="shared" si="1"/>
        <v>0</v>
      </c>
    </row>
    <row r="67" spans="1:35" x14ac:dyDescent="0.25">
      <c r="A67" s="6">
        <f t="shared" si="0"/>
        <v>1400000</v>
      </c>
      <c r="B67" s="3">
        <v>63</v>
      </c>
      <c r="C67" s="3" t="s">
        <v>85</v>
      </c>
      <c r="D67" s="4"/>
      <c r="E67" s="4"/>
      <c r="F67" s="4"/>
      <c r="G67" s="4"/>
      <c r="H67" s="4"/>
      <c r="I67" s="4"/>
      <c r="J67" s="4">
        <v>200000</v>
      </c>
      <c r="K67" s="4"/>
      <c r="L67" s="4"/>
      <c r="M67" s="4"/>
      <c r="N67" s="4"/>
      <c r="O67" s="4"/>
      <c r="P67" s="4">
        <v>200000</v>
      </c>
      <c r="R67" s="4">
        <v>500000</v>
      </c>
      <c r="S67" s="4"/>
      <c r="T67" s="4"/>
      <c r="U67" s="4"/>
      <c r="V67" s="4"/>
      <c r="W67" s="4"/>
      <c r="X67" s="4"/>
      <c r="Y67" s="4"/>
      <c r="Z67" s="4">
        <v>500000</v>
      </c>
      <c r="AA67" s="4"/>
      <c r="AB67" s="4"/>
      <c r="AC67" s="4"/>
      <c r="AD67" s="4"/>
      <c r="AE67" s="4"/>
      <c r="AF67" s="4"/>
      <c r="AG67" s="4"/>
      <c r="AH67" s="4"/>
      <c r="AI67" s="4">
        <f t="shared" si="1"/>
        <v>1400000</v>
      </c>
    </row>
    <row r="68" spans="1:35" x14ac:dyDescent="0.25">
      <c r="A68" s="6">
        <f t="shared" si="0"/>
        <v>145000</v>
      </c>
      <c r="B68" s="3">
        <v>64</v>
      </c>
      <c r="C68" s="3" t="s">
        <v>86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>
        <v>145000</v>
      </c>
      <c r="AF68" s="4"/>
      <c r="AG68" s="4"/>
      <c r="AH68" s="4"/>
      <c r="AI68" s="4">
        <f t="shared" si="1"/>
        <v>145000</v>
      </c>
    </row>
    <row r="69" spans="1:35" x14ac:dyDescent="0.25">
      <c r="A69" s="6">
        <f t="shared" si="0"/>
        <v>550000</v>
      </c>
      <c r="B69" s="3">
        <v>65</v>
      </c>
      <c r="C69" s="3" t="s">
        <v>87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>
        <v>50000</v>
      </c>
      <c r="Z69" s="4"/>
      <c r="AA69" s="4"/>
      <c r="AB69" s="4"/>
      <c r="AC69" s="4"/>
      <c r="AD69" s="4"/>
      <c r="AE69" s="4"/>
      <c r="AF69" s="4"/>
      <c r="AG69" s="4">
        <v>500000</v>
      </c>
      <c r="AH69" s="4"/>
      <c r="AI69" s="4">
        <f t="shared" si="1"/>
        <v>550000</v>
      </c>
    </row>
    <row r="70" spans="1:35" x14ac:dyDescent="0.25">
      <c r="A70" s="6">
        <f t="shared" si="0"/>
        <v>550000</v>
      </c>
      <c r="B70" s="3">
        <v>66</v>
      </c>
      <c r="C70" s="3" t="s">
        <v>88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>
        <v>50000</v>
      </c>
      <c r="Z70" s="4"/>
      <c r="AA70" s="4"/>
      <c r="AB70" s="4"/>
      <c r="AC70" s="4"/>
      <c r="AD70" s="4"/>
      <c r="AE70" s="4"/>
      <c r="AF70" s="4"/>
      <c r="AG70" s="4">
        <v>500000</v>
      </c>
      <c r="AH70" s="4"/>
      <c r="AI70" s="4">
        <f t="shared" ref="AI70:AI90" si="2">SUM(D70:AH70)</f>
        <v>550000</v>
      </c>
    </row>
    <row r="71" spans="1:35" x14ac:dyDescent="0.25">
      <c r="A71" s="6">
        <f t="shared" si="0"/>
        <v>82000</v>
      </c>
      <c r="B71" s="3">
        <v>67</v>
      </c>
      <c r="C71" s="3" t="s">
        <v>89</v>
      </c>
      <c r="D71" s="4"/>
      <c r="E71" s="4"/>
      <c r="F71" s="4">
        <v>20000</v>
      </c>
      <c r="G71" s="4"/>
      <c r="H71" s="4"/>
      <c r="I71" s="4"/>
      <c r="J71" s="4"/>
      <c r="K71" s="4"/>
      <c r="L71" s="4"/>
      <c r="M71" s="4">
        <v>7000</v>
      </c>
      <c r="N71" s="4">
        <v>10000</v>
      </c>
      <c r="O71" s="4"/>
      <c r="P71" s="4">
        <v>5000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>
        <v>20000</v>
      </c>
      <c r="AC71" s="4"/>
      <c r="AD71" s="4">
        <v>20000</v>
      </c>
      <c r="AE71" s="4"/>
      <c r="AF71" s="4"/>
      <c r="AG71" s="4"/>
      <c r="AH71" s="4"/>
      <c r="AI71" s="4">
        <f t="shared" si="2"/>
        <v>82000</v>
      </c>
    </row>
    <row r="72" spans="1:35" x14ac:dyDescent="0.25">
      <c r="A72" s="6">
        <f t="shared" si="0"/>
        <v>10000</v>
      </c>
      <c r="B72" s="3">
        <v>68</v>
      </c>
      <c r="C72" s="3" t="s">
        <v>90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>
        <v>10000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>
        <f t="shared" si="2"/>
        <v>10000</v>
      </c>
    </row>
    <row r="73" spans="1:35" x14ac:dyDescent="0.25">
      <c r="A73" s="6">
        <f t="shared" si="0"/>
        <v>1400000</v>
      </c>
      <c r="B73" s="3">
        <v>69</v>
      </c>
      <c r="C73" s="3" t="s">
        <v>91</v>
      </c>
      <c r="D73" s="4">
        <v>200000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>
        <v>500000</v>
      </c>
      <c r="S73" s="4"/>
      <c r="T73" s="4"/>
      <c r="U73" s="4"/>
      <c r="V73" s="4"/>
      <c r="W73" s="4"/>
      <c r="X73" s="4"/>
      <c r="Y73" s="4"/>
      <c r="Z73" s="4">
        <f>700000</f>
        <v>700000</v>
      </c>
      <c r="AA73" s="4"/>
      <c r="AB73" s="4"/>
      <c r="AC73" s="4"/>
      <c r="AD73" s="4"/>
      <c r="AE73" s="4"/>
      <c r="AF73" s="4"/>
      <c r="AG73" s="4"/>
      <c r="AH73" s="4"/>
      <c r="AI73" s="4">
        <f t="shared" si="2"/>
        <v>1400000</v>
      </c>
    </row>
    <row r="74" spans="1:35" x14ac:dyDescent="0.25">
      <c r="A74" s="6">
        <f t="shared" si="0"/>
        <v>153000</v>
      </c>
      <c r="B74" s="3">
        <v>70</v>
      </c>
      <c r="C74" s="3" t="s">
        <v>129</v>
      </c>
      <c r="D74" s="4"/>
      <c r="E74" s="4"/>
      <c r="F74" s="4">
        <f>85000+10000+58000</f>
        <v>153000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>
        <f t="shared" si="2"/>
        <v>153000</v>
      </c>
    </row>
    <row r="75" spans="1:35" x14ac:dyDescent="0.25">
      <c r="A75" s="6">
        <f t="shared" si="0"/>
        <v>0</v>
      </c>
      <c r="B75" s="3">
        <v>71</v>
      </c>
      <c r="C75" s="3" t="s">
        <v>110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>
        <f t="shared" si="2"/>
        <v>0</v>
      </c>
    </row>
    <row r="76" spans="1:35" x14ac:dyDescent="0.25">
      <c r="A76" s="6">
        <f t="shared" si="0"/>
        <v>300000</v>
      </c>
      <c r="B76" s="3">
        <v>72</v>
      </c>
      <c r="C76" s="3" t="s">
        <v>92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T76" s="4">
        <v>200000</v>
      </c>
      <c r="U76" s="4"/>
      <c r="V76" s="4"/>
      <c r="W76" s="4"/>
      <c r="X76" s="4"/>
      <c r="Y76" s="4"/>
      <c r="Z76" s="4"/>
      <c r="AA76" s="4"/>
      <c r="AB76" s="4"/>
      <c r="AC76" s="4"/>
      <c r="AD76" s="4">
        <v>100000</v>
      </c>
      <c r="AE76" s="4"/>
      <c r="AF76" s="4"/>
      <c r="AG76" s="4"/>
      <c r="AH76" s="4"/>
      <c r="AI76" s="4">
        <f t="shared" si="2"/>
        <v>300000</v>
      </c>
    </row>
    <row r="77" spans="1:35" x14ac:dyDescent="0.25">
      <c r="A77" s="6">
        <f t="shared" si="0"/>
        <v>0</v>
      </c>
      <c r="B77" s="3">
        <v>73</v>
      </c>
      <c r="C77" s="3" t="s">
        <v>93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>
        <f t="shared" si="2"/>
        <v>0</v>
      </c>
    </row>
    <row r="78" spans="1:35" x14ac:dyDescent="0.25">
      <c r="A78" s="6">
        <f t="shared" si="0"/>
        <v>350000</v>
      </c>
      <c r="B78" s="3">
        <v>74</v>
      </c>
      <c r="C78" s="3" t="s">
        <v>94</v>
      </c>
      <c r="D78" s="4"/>
      <c r="E78" s="4"/>
      <c r="F78" s="4">
        <f>245000+30000+30000+15000+30000</f>
        <v>350000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f t="shared" si="2"/>
        <v>350000</v>
      </c>
    </row>
    <row r="79" spans="1:35" x14ac:dyDescent="0.25">
      <c r="A79" s="6">
        <f t="shared" si="0"/>
        <v>0</v>
      </c>
      <c r="B79" s="3">
        <v>75</v>
      </c>
      <c r="C79" s="3" t="s">
        <v>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>
        <f t="shared" si="2"/>
        <v>0</v>
      </c>
    </row>
    <row r="80" spans="1:35" x14ac:dyDescent="0.25">
      <c r="A80" s="6">
        <f t="shared" si="0"/>
        <v>0</v>
      </c>
      <c r="B80" s="3">
        <v>76</v>
      </c>
      <c r="C80" s="3" t="s">
        <v>96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>
        <f t="shared" si="2"/>
        <v>0</v>
      </c>
    </row>
    <row r="81" spans="1:35" x14ac:dyDescent="0.25">
      <c r="A81" s="6">
        <f t="shared" si="0"/>
        <v>0</v>
      </c>
      <c r="B81" s="3">
        <v>77</v>
      </c>
      <c r="C81" s="3" t="s">
        <v>98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f t="shared" si="2"/>
        <v>0</v>
      </c>
    </row>
    <row r="82" spans="1:35" x14ac:dyDescent="0.25">
      <c r="A82" s="6">
        <f t="shared" si="0"/>
        <v>0</v>
      </c>
      <c r="B82" s="3">
        <v>78</v>
      </c>
      <c r="C82" s="3" t="s">
        <v>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>
        <f t="shared" si="2"/>
        <v>0</v>
      </c>
    </row>
    <row r="83" spans="1:35" x14ac:dyDescent="0.25">
      <c r="A83" s="6">
        <f>AI83</f>
        <v>0</v>
      </c>
      <c r="B83" s="3">
        <v>79</v>
      </c>
      <c r="C83" s="3" t="s">
        <v>101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>
        <f t="shared" si="2"/>
        <v>0</v>
      </c>
    </row>
    <row r="84" spans="1:35" x14ac:dyDescent="0.25">
      <c r="A84" s="6">
        <f t="shared" si="0"/>
        <v>70000</v>
      </c>
      <c r="B84" s="3">
        <v>80</v>
      </c>
      <c r="C84" s="3" t="s">
        <v>100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>
        <v>70000</v>
      </c>
      <c r="AE84" s="4"/>
      <c r="AF84" s="4"/>
      <c r="AG84" s="4"/>
      <c r="AH84" s="4"/>
      <c r="AI84" s="4">
        <f t="shared" si="2"/>
        <v>70000</v>
      </c>
    </row>
    <row r="85" spans="1:35" x14ac:dyDescent="0.25">
      <c r="A85" s="6">
        <f t="shared" si="0"/>
        <v>38000</v>
      </c>
      <c r="B85" s="3">
        <v>81</v>
      </c>
      <c r="C85" s="3" t="s">
        <v>104</v>
      </c>
      <c r="D85" s="4"/>
      <c r="E85" s="4"/>
      <c r="F85" s="4">
        <v>38000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>
        <f t="shared" si="2"/>
        <v>38000</v>
      </c>
    </row>
    <row r="86" spans="1:35" x14ac:dyDescent="0.25">
      <c r="A86" s="6">
        <f t="shared" si="0"/>
        <v>0</v>
      </c>
      <c r="B86" s="3">
        <v>82</v>
      </c>
      <c r="C86" s="3" t="s">
        <v>122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>
        <f t="shared" si="2"/>
        <v>0</v>
      </c>
    </row>
    <row r="87" spans="1:35" x14ac:dyDescent="0.25">
      <c r="A87" s="6">
        <f t="shared" si="0"/>
        <v>0</v>
      </c>
      <c r="B87" s="3">
        <v>83</v>
      </c>
      <c r="C87" s="3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>
        <f t="shared" si="2"/>
        <v>0</v>
      </c>
    </row>
    <row r="88" spans="1:35" x14ac:dyDescent="0.25">
      <c r="A88" s="6">
        <f t="shared" si="0"/>
        <v>0</v>
      </c>
      <c r="B88" s="3">
        <v>84</v>
      </c>
      <c r="C88" s="3" t="s">
        <v>126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>
        <f t="shared" si="2"/>
        <v>0</v>
      </c>
    </row>
    <row r="89" spans="1:35" x14ac:dyDescent="0.25">
      <c r="A89" s="6">
        <f t="shared" si="0"/>
        <v>37000</v>
      </c>
      <c r="B89" s="3">
        <v>85</v>
      </c>
      <c r="C89" s="3" t="s">
        <v>127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>
        <v>37000</v>
      </c>
      <c r="AD89" s="4"/>
      <c r="AE89" s="4"/>
      <c r="AF89" s="4"/>
      <c r="AG89" s="4"/>
      <c r="AH89" s="4"/>
      <c r="AI89" s="4">
        <f t="shared" si="2"/>
        <v>37000</v>
      </c>
    </row>
    <row r="90" spans="1:35" x14ac:dyDescent="0.25">
      <c r="A90" s="6">
        <f t="shared" si="0"/>
        <v>0</v>
      </c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f t="shared" si="2"/>
        <v>0</v>
      </c>
    </row>
    <row r="91" spans="1:35" x14ac:dyDescent="0.25">
      <c r="A91" s="13">
        <f>SUM(A5:A90)</f>
        <v>14634684</v>
      </c>
      <c r="B91" s="15" t="s">
        <v>34</v>
      </c>
      <c r="C91" s="16"/>
      <c r="D91" s="5">
        <f t="shared" ref="D91:AH91" si="3">SUM(D5:D90)</f>
        <v>200000</v>
      </c>
      <c r="E91" s="5">
        <f t="shared" si="3"/>
        <v>0</v>
      </c>
      <c r="F91" s="5">
        <f t="shared" si="3"/>
        <v>630000</v>
      </c>
      <c r="G91" s="5">
        <f t="shared" si="3"/>
        <v>387000</v>
      </c>
      <c r="H91" s="5">
        <f t="shared" si="3"/>
        <v>0</v>
      </c>
      <c r="I91" s="5">
        <f t="shared" si="3"/>
        <v>260000</v>
      </c>
      <c r="J91" s="5">
        <f t="shared" si="3"/>
        <v>722206</v>
      </c>
      <c r="K91" s="5">
        <f t="shared" si="3"/>
        <v>189000</v>
      </c>
      <c r="L91" s="5">
        <f t="shared" si="3"/>
        <v>402000</v>
      </c>
      <c r="M91" s="5">
        <f t="shared" si="3"/>
        <v>7000</v>
      </c>
      <c r="N91" s="5">
        <f t="shared" si="3"/>
        <v>75000</v>
      </c>
      <c r="O91" s="5">
        <f t="shared" si="3"/>
        <v>716000</v>
      </c>
      <c r="P91" s="5">
        <f t="shared" si="3"/>
        <v>325000</v>
      </c>
      <c r="Q91" s="5">
        <f t="shared" si="3"/>
        <v>150000</v>
      </c>
      <c r="R91" s="5">
        <f t="shared" si="3"/>
        <v>2157000</v>
      </c>
      <c r="S91" s="5">
        <f t="shared" si="3"/>
        <v>0</v>
      </c>
      <c r="T91" s="5">
        <f t="shared" si="3"/>
        <v>200000</v>
      </c>
      <c r="U91" s="5">
        <f t="shared" si="3"/>
        <v>0</v>
      </c>
      <c r="V91" s="5">
        <f t="shared" si="3"/>
        <v>136000</v>
      </c>
      <c r="W91" s="5">
        <f t="shared" si="3"/>
        <v>0</v>
      </c>
      <c r="X91" s="5">
        <f t="shared" si="3"/>
        <v>720000</v>
      </c>
      <c r="Y91" s="5">
        <f t="shared" si="3"/>
        <v>100000</v>
      </c>
      <c r="Z91" s="5">
        <f t="shared" si="3"/>
        <v>1687000</v>
      </c>
      <c r="AA91" s="5">
        <f t="shared" si="3"/>
        <v>515000</v>
      </c>
      <c r="AB91" s="5">
        <f t="shared" si="3"/>
        <v>456000</v>
      </c>
      <c r="AC91" s="5">
        <f t="shared" si="3"/>
        <v>201000</v>
      </c>
      <c r="AD91" s="5">
        <f t="shared" si="3"/>
        <v>605000</v>
      </c>
      <c r="AE91" s="5">
        <f t="shared" si="3"/>
        <v>162000</v>
      </c>
      <c r="AF91" s="5">
        <f t="shared" si="3"/>
        <v>0</v>
      </c>
      <c r="AG91" s="5">
        <f t="shared" si="3"/>
        <v>1436000</v>
      </c>
      <c r="AH91" s="5">
        <f t="shared" si="3"/>
        <v>2196478</v>
      </c>
      <c r="AI91" s="5">
        <f t="shared" ref="AI91" si="4">SUM(D91:AH91)</f>
        <v>14634684</v>
      </c>
    </row>
    <row r="94" spans="1:35" x14ac:dyDescent="0.25">
      <c r="A94" s="12" t="s">
        <v>114</v>
      </c>
      <c r="C94" s="11">
        <f>SUM(A5:A7)+SUM(A16:A48)+SUM(A53:A56)</f>
        <v>7400684</v>
      </c>
    </row>
    <row r="95" spans="1:35" x14ac:dyDescent="0.25">
      <c r="A95" s="12" t="s">
        <v>115</v>
      </c>
      <c r="C95" s="11">
        <f>SUM(A8:A12)</f>
        <v>375000</v>
      </c>
    </row>
    <row r="96" spans="1:35" x14ac:dyDescent="0.25">
      <c r="A96" s="12" t="s">
        <v>66</v>
      </c>
      <c r="C96" s="11">
        <f>SUM(A13:A15)</f>
        <v>524000</v>
      </c>
    </row>
    <row r="97" spans="1:3" x14ac:dyDescent="0.25">
      <c r="A97" s="12" t="s">
        <v>102</v>
      </c>
      <c r="C97" s="11">
        <f>A49</f>
        <v>465000</v>
      </c>
    </row>
    <row r="98" spans="1:3" x14ac:dyDescent="0.25">
      <c r="A98" s="12" t="s">
        <v>103</v>
      </c>
      <c r="C98" s="11">
        <f>A50</f>
        <v>0</v>
      </c>
    </row>
    <row r="99" spans="1:3" x14ac:dyDescent="0.25">
      <c r="A99" s="12" t="s">
        <v>76</v>
      </c>
      <c r="C99" s="11">
        <f>A51</f>
        <v>0</v>
      </c>
    </row>
    <row r="100" spans="1:3" x14ac:dyDescent="0.25">
      <c r="A100" s="12" t="s">
        <v>77</v>
      </c>
      <c r="C100" s="11">
        <f>A52</f>
        <v>0</v>
      </c>
    </row>
    <row r="101" spans="1:3" x14ac:dyDescent="0.25">
      <c r="A101" s="12" t="s">
        <v>116</v>
      </c>
      <c r="C101" s="11">
        <f>SUM(A57:A58)</f>
        <v>0</v>
      </c>
    </row>
    <row r="102" spans="1:3" x14ac:dyDescent="0.25">
      <c r="A102" s="12" t="s">
        <v>97</v>
      </c>
      <c r="C102" s="11">
        <f>SUM(A59:A66)</f>
        <v>785000</v>
      </c>
    </row>
    <row r="103" spans="1:3" x14ac:dyDescent="0.25">
      <c r="A103" s="12" t="s">
        <v>117</v>
      </c>
      <c r="C103" s="11">
        <f>SUM(A67:A68)</f>
        <v>1545000</v>
      </c>
    </row>
    <row r="104" spans="1:3" x14ac:dyDescent="0.25">
      <c r="A104" s="12" t="s">
        <v>118</v>
      </c>
      <c r="C104" s="11">
        <f>A72</f>
        <v>10000</v>
      </c>
    </row>
    <row r="105" spans="1:3" x14ac:dyDescent="0.25">
      <c r="A105" s="12" t="s">
        <v>119</v>
      </c>
      <c r="C105" s="11">
        <f>SUM(A69:A70)</f>
        <v>1100000</v>
      </c>
    </row>
    <row r="106" spans="1:3" x14ac:dyDescent="0.25">
      <c r="A106" s="12" t="s">
        <v>120</v>
      </c>
      <c r="C106" s="11">
        <f>A71</f>
        <v>82000</v>
      </c>
    </row>
    <row r="107" spans="1:3" x14ac:dyDescent="0.25">
      <c r="A107" s="12" t="s">
        <v>121</v>
      </c>
      <c r="C107" s="11">
        <f>SUM(A73:A79)</f>
        <v>2203000</v>
      </c>
    </row>
    <row r="108" spans="1:3" x14ac:dyDescent="0.25">
      <c r="A108" s="12" t="s">
        <v>96</v>
      </c>
      <c r="C108" s="11">
        <f>A80</f>
        <v>0</v>
      </c>
    </row>
    <row r="109" spans="1:3" x14ac:dyDescent="0.25">
      <c r="A109" s="12" t="s">
        <v>132</v>
      </c>
      <c r="C109" s="11">
        <f>SUM(A81:A83)</f>
        <v>0</v>
      </c>
    </row>
    <row r="110" spans="1:3" x14ac:dyDescent="0.25">
      <c r="A110" s="12" t="s">
        <v>100</v>
      </c>
      <c r="C110" s="11">
        <f>A84</f>
        <v>70000</v>
      </c>
    </row>
    <row r="111" spans="1:3" x14ac:dyDescent="0.25">
      <c r="A111" s="12" t="s">
        <v>104</v>
      </c>
      <c r="C111" s="11">
        <f>A85</f>
        <v>38000</v>
      </c>
    </row>
    <row r="112" spans="1:3" x14ac:dyDescent="0.25">
      <c r="A112" s="12" t="s">
        <v>134</v>
      </c>
      <c r="C112" s="11">
        <f>A86</f>
        <v>0</v>
      </c>
    </row>
    <row r="113" spans="1:3" x14ac:dyDescent="0.25">
      <c r="A113" s="12" t="s">
        <v>133</v>
      </c>
      <c r="C113" s="11">
        <f>SUM(A87:A88)</f>
        <v>0</v>
      </c>
    </row>
    <row r="114" spans="1:3" x14ac:dyDescent="0.25">
      <c r="A114" s="12" t="s">
        <v>127</v>
      </c>
      <c r="C114" s="11">
        <f>A89</f>
        <v>37000</v>
      </c>
    </row>
    <row r="115" spans="1:3" x14ac:dyDescent="0.25">
      <c r="A115" s="12" t="s">
        <v>141</v>
      </c>
      <c r="C115" s="11">
        <f>A90</f>
        <v>0</v>
      </c>
    </row>
    <row r="117" spans="1:3" x14ac:dyDescent="0.25">
      <c r="A117" s="12"/>
      <c r="C117" s="14">
        <f>SUM(C94:C116)</f>
        <v>14634684</v>
      </c>
    </row>
  </sheetData>
  <mergeCells count="1">
    <mergeCell ref="B91:C9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A106" workbookViewId="0">
      <selection activeCell="A115" sqref="A115:C115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137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1004679</v>
      </c>
      <c r="B5" s="3">
        <v>1</v>
      </c>
      <c r="C5" s="3" t="s">
        <v>60</v>
      </c>
      <c r="D5" s="4"/>
      <c r="E5" s="4"/>
      <c r="F5" s="4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>
        <v>632149</v>
      </c>
      <c r="W5" s="4"/>
      <c r="X5" s="4">
        <v>372530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f>SUM(D5:AH5)</f>
        <v>1004679</v>
      </c>
    </row>
    <row r="6" spans="1:35" x14ac:dyDescent="0.25">
      <c r="A6" s="6">
        <f t="shared" ref="A6:A90" si="0">AI6</f>
        <v>480000</v>
      </c>
      <c r="B6" s="3">
        <v>2</v>
      </c>
      <c r="C6" s="3" t="s">
        <v>61</v>
      </c>
      <c r="D6" s="4">
        <v>118000</v>
      </c>
      <c r="E6" s="4"/>
      <c r="G6" s="4"/>
      <c r="H6" s="4"/>
      <c r="I6" s="4">
        <v>164000</v>
      </c>
      <c r="J6" s="4"/>
      <c r="K6" s="4">
        <v>143000</v>
      </c>
      <c r="L6" s="4"/>
      <c r="M6" s="4">
        <v>55000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ref="AI6:AI91" si="1">SUM(D6:AH6)</f>
        <v>480000</v>
      </c>
    </row>
    <row r="7" spans="1:35" x14ac:dyDescent="0.25">
      <c r="A7" s="6">
        <f t="shared" si="0"/>
        <v>874067</v>
      </c>
      <c r="B7" s="3">
        <v>3</v>
      </c>
      <c r="C7" s="3" t="s">
        <v>62</v>
      </c>
      <c r="D7" s="4">
        <v>391147</v>
      </c>
      <c r="E7" s="4"/>
      <c r="F7" s="4">
        <v>482920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1"/>
        <v>874067</v>
      </c>
    </row>
    <row r="8" spans="1:35" x14ac:dyDescent="0.25">
      <c r="A8" s="6">
        <f>AI8</f>
        <v>358000</v>
      </c>
      <c r="B8" s="3">
        <v>4</v>
      </c>
      <c r="C8" s="9" t="s">
        <v>63</v>
      </c>
      <c r="D8" s="4">
        <v>30000</v>
      </c>
      <c r="E8" s="4"/>
      <c r="F8" s="4"/>
      <c r="G8" s="4"/>
      <c r="H8" s="4">
        <v>17000</v>
      </c>
      <c r="I8" s="4"/>
      <c r="J8" s="4">
        <v>110000</v>
      </c>
      <c r="K8" s="4"/>
      <c r="L8" s="4"/>
      <c r="M8" s="4">
        <v>80000</v>
      </c>
      <c r="N8" s="4">
        <v>25000</v>
      </c>
      <c r="O8" s="4"/>
      <c r="P8" s="4"/>
      <c r="Q8" s="4"/>
      <c r="R8" s="4"/>
      <c r="S8" s="4"/>
      <c r="T8" s="4"/>
      <c r="U8" s="4"/>
      <c r="V8" s="4"/>
      <c r="W8" s="4"/>
      <c r="X8" s="4">
        <v>18000</v>
      </c>
      <c r="Y8" s="4"/>
      <c r="Z8" s="4"/>
      <c r="AA8" s="4"/>
      <c r="AB8" s="4">
        <v>78000</v>
      </c>
      <c r="AC8" s="4"/>
      <c r="AD8" s="4"/>
      <c r="AE8" s="4"/>
      <c r="AF8" s="4"/>
      <c r="AG8" s="4"/>
      <c r="AH8" s="4"/>
      <c r="AI8" s="4">
        <f t="shared" si="1"/>
        <v>358000</v>
      </c>
    </row>
    <row r="9" spans="1:35" x14ac:dyDescent="0.25">
      <c r="A9" s="6">
        <f t="shared" si="0"/>
        <v>0</v>
      </c>
      <c r="B9" s="3">
        <v>5</v>
      </c>
      <c r="C9" s="9" t="s">
        <v>64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1"/>
        <v>0</v>
      </c>
    </row>
    <row r="10" spans="1:35" x14ac:dyDescent="0.25">
      <c r="A10" s="6">
        <f t="shared" si="0"/>
        <v>0</v>
      </c>
      <c r="B10" s="3">
        <v>6</v>
      </c>
      <c r="C10" s="9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1"/>
        <v>0</v>
      </c>
    </row>
    <row r="11" spans="1:35" x14ac:dyDescent="0.25">
      <c r="A11" s="6">
        <f>AI11</f>
        <v>0</v>
      </c>
      <c r="B11" s="3"/>
      <c r="C11" s="3" t="s">
        <v>106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>SUM(D11:AH11)</f>
        <v>0</v>
      </c>
    </row>
    <row r="12" spans="1:35" x14ac:dyDescent="0.25">
      <c r="A12" s="6">
        <f>AI12</f>
        <v>620000</v>
      </c>
      <c r="B12" s="3"/>
      <c r="C12" s="3" t="s">
        <v>107</v>
      </c>
      <c r="D12" s="4">
        <f>200000+120000</f>
        <v>320000</v>
      </c>
      <c r="E12" s="4"/>
      <c r="F12" s="4"/>
      <c r="G12" s="4"/>
      <c r="H12" s="4"/>
      <c r="I12" s="4"/>
      <c r="J12" s="4"/>
      <c r="K12" s="4"/>
      <c r="L12" s="4"/>
      <c r="M12" s="4">
        <v>280000</v>
      </c>
      <c r="N12" s="4">
        <v>20000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>SUM(D12:AH12)</f>
        <v>620000</v>
      </c>
    </row>
    <row r="13" spans="1:35" x14ac:dyDescent="0.25">
      <c r="A13" s="6">
        <f t="shared" si="0"/>
        <v>150000</v>
      </c>
      <c r="B13" s="3">
        <v>7</v>
      </c>
      <c r="C13" s="3" t="s">
        <v>66</v>
      </c>
      <c r="D13" s="4"/>
      <c r="E13" s="4"/>
      <c r="F13" s="4"/>
      <c r="G13" s="4"/>
      <c r="H13" s="4"/>
      <c r="I13" s="4"/>
      <c r="J13" s="4"/>
      <c r="K13" s="4">
        <v>150000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f t="shared" si="1"/>
        <v>150000</v>
      </c>
    </row>
    <row r="14" spans="1:35" x14ac:dyDescent="0.25">
      <c r="A14" s="6">
        <f t="shared" si="0"/>
        <v>290000</v>
      </c>
      <c r="B14" s="3">
        <v>8</v>
      </c>
      <c r="C14" s="3" t="s">
        <v>67</v>
      </c>
      <c r="D14" s="4"/>
      <c r="E14" s="4"/>
      <c r="F14" s="4">
        <v>20000</v>
      </c>
      <c r="G14" s="4"/>
      <c r="H14" s="4"/>
      <c r="I14" s="4"/>
      <c r="J14" s="4">
        <v>150000</v>
      </c>
      <c r="K14" s="4"/>
      <c r="L14" s="4"/>
      <c r="M14" s="4"/>
      <c r="N14" s="4"/>
      <c r="O14" s="4"/>
      <c r="P14" s="4"/>
      <c r="Q14" s="4"/>
      <c r="R14" s="4">
        <v>20000</v>
      </c>
      <c r="S14" s="4"/>
      <c r="T14" s="4"/>
      <c r="U14" s="4"/>
      <c r="V14" s="4">
        <v>100000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1"/>
        <v>290000</v>
      </c>
    </row>
    <row r="15" spans="1:35" x14ac:dyDescent="0.25">
      <c r="A15" s="6">
        <f t="shared" si="0"/>
        <v>166000</v>
      </c>
      <c r="B15" s="3">
        <v>9</v>
      </c>
      <c r="C15" s="3" t="s">
        <v>68</v>
      </c>
      <c r="D15" s="4">
        <v>36000</v>
      </c>
      <c r="E15" s="4"/>
      <c r="F15" s="4"/>
      <c r="G15" s="4"/>
      <c r="H15" s="4"/>
      <c r="I15" s="4"/>
      <c r="J15" s="4"/>
      <c r="K15" s="4">
        <v>10000</v>
      </c>
      <c r="L15" s="4"/>
      <c r="M15" s="4">
        <v>8000</v>
      </c>
      <c r="N15" s="4">
        <v>90000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>
        <v>22000</v>
      </c>
      <c r="AC15" s="4"/>
      <c r="AD15" s="4"/>
      <c r="AE15" s="4"/>
      <c r="AF15" s="4"/>
      <c r="AG15" s="4"/>
      <c r="AH15" s="4"/>
      <c r="AI15" s="4">
        <f t="shared" si="1"/>
        <v>166000</v>
      </c>
    </row>
    <row r="16" spans="1:35" x14ac:dyDescent="0.25">
      <c r="A16" s="6">
        <f t="shared" si="0"/>
        <v>490000</v>
      </c>
      <c r="B16" s="3">
        <v>10</v>
      </c>
      <c r="C16" s="3" t="s">
        <v>35</v>
      </c>
      <c r="D16" s="4"/>
      <c r="E16" s="4"/>
      <c r="F16" s="4"/>
      <c r="G16" s="4"/>
      <c r="H16" s="4"/>
      <c r="I16" s="4"/>
      <c r="J16" s="4"/>
      <c r="K16" s="4"/>
      <c r="L16" s="4">
        <v>340000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v>150000</v>
      </c>
      <c r="AF16" s="4"/>
      <c r="AG16" s="4"/>
      <c r="AH16" s="4"/>
      <c r="AI16" s="4">
        <f t="shared" si="1"/>
        <v>490000</v>
      </c>
    </row>
    <row r="17" spans="1:35" x14ac:dyDescent="0.25">
      <c r="A17" s="6">
        <f t="shared" si="0"/>
        <v>0</v>
      </c>
      <c r="B17" s="3">
        <v>11</v>
      </c>
      <c r="C17" s="3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1"/>
        <v>0</v>
      </c>
    </row>
    <row r="18" spans="1:35" x14ac:dyDescent="0.25">
      <c r="A18" s="6">
        <f t="shared" si="0"/>
        <v>0</v>
      </c>
      <c r="B18" s="3">
        <v>12</v>
      </c>
      <c r="C18" s="3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1"/>
        <v>0</v>
      </c>
    </row>
    <row r="19" spans="1:35" x14ac:dyDescent="0.25">
      <c r="A19" s="6">
        <f t="shared" si="0"/>
        <v>0</v>
      </c>
      <c r="B19" s="3">
        <v>13</v>
      </c>
      <c r="C19" s="3" t="s">
        <v>38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1"/>
        <v>0</v>
      </c>
    </row>
    <row r="20" spans="1:35" x14ac:dyDescent="0.25">
      <c r="A20" s="6">
        <f t="shared" si="0"/>
        <v>0</v>
      </c>
      <c r="B20" s="3"/>
      <c r="C20" s="3" t="s">
        <v>128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6">
        <f t="shared" si="0"/>
        <v>250000</v>
      </c>
      <c r="B21" s="3">
        <v>14</v>
      </c>
      <c r="C21" s="3" t="s">
        <v>39</v>
      </c>
      <c r="D21" s="4"/>
      <c r="E21" s="4"/>
      <c r="F21" s="4"/>
      <c r="G21" s="4">
        <v>100000</v>
      </c>
      <c r="H21" s="4"/>
      <c r="I21" s="4"/>
      <c r="J21" s="4"/>
      <c r="K21" s="4"/>
      <c r="L21" s="4">
        <v>150000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1"/>
        <v>250000</v>
      </c>
    </row>
    <row r="22" spans="1:35" x14ac:dyDescent="0.25">
      <c r="A22" s="6">
        <f t="shared" si="0"/>
        <v>0</v>
      </c>
      <c r="B22" s="3">
        <v>15</v>
      </c>
      <c r="C22" s="3" t="s">
        <v>40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1"/>
        <v>0</v>
      </c>
    </row>
    <row r="23" spans="1:35" x14ac:dyDescent="0.25">
      <c r="A23" s="6">
        <f t="shared" si="0"/>
        <v>510000</v>
      </c>
      <c r="B23" s="3">
        <v>16</v>
      </c>
      <c r="C23" s="3" t="s">
        <v>41</v>
      </c>
      <c r="D23" s="4"/>
      <c r="E23" s="4"/>
      <c r="F23" s="4"/>
      <c r="G23" s="4"/>
      <c r="H23" s="4"/>
      <c r="I23" s="4"/>
      <c r="J23" s="4"/>
      <c r="K23" s="4"/>
      <c r="L23" s="4">
        <v>350000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>
        <v>160000</v>
      </c>
      <c r="AF23" s="4"/>
      <c r="AG23" s="4"/>
      <c r="AH23" s="4"/>
      <c r="AI23" s="4">
        <f t="shared" si="1"/>
        <v>510000</v>
      </c>
    </row>
    <row r="24" spans="1:35" x14ac:dyDescent="0.25">
      <c r="A24" s="6">
        <f t="shared" si="0"/>
        <v>370000</v>
      </c>
      <c r="B24" s="3">
        <v>17</v>
      </c>
      <c r="C24" s="3" t="s">
        <v>44</v>
      </c>
      <c r="D24" s="4"/>
      <c r="E24" s="4"/>
      <c r="F24" s="4"/>
      <c r="G24" s="4">
        <f>80000+140000</f>
        <v>220000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>
        <v>150000</v>
      </c>
      <c r="AF24" s="4"/>
      <c r="AG24" s="4"/>
      <c r="AH24" s="4"/>
      <c r="AI24" s="4">
        <f t="shared" si="1"/>
        <v>370000</v>
      </c>
    </row>
    <row r="25" spans="1:35" x14ac:dyDescent="0.25">
      <c r="A25" s="6">
        <f t="shared" si="0"/>
        <v>20000</v>
      </c>
      <c r="B25" s="3">
        <v>18</v>
      </c>
      <c r="C25" s="3" t="s">
        <v>45</v>
      </c>
      <c r="D25" s="4"/>
      <c r="E25" s="4"/>
      <c r="F25" s="4">
        <v>20000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1"/>
        <v>20000</v>
      </c>
    </row>
    <row r="26" spans="1:35" x14ac:dyDescent="0.25">
      <c r="A26" s="6">
        <f t="shared" si="0"/>
        <v>0</v>
      </c>
      <c r="B26" s="3">
        <v>19</v>
      </c>
      <c r="C26" s="3" t="s">
        <v>46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f t="shared" si="1"/>
        <v>0</v>
      </c>
    </row>
    <row r="27" spans="1:35" x14ac:dyDescent="0.25">
      <c r="A27" s="6">
        <f t="shared" si="0"/>
        <v>0</v>
      </c>
      <c r="B27" s="3">
        <v>20</v>
      </c>
      <c r="C27" s="3" t="s">
        <v>50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1"/>
        <v>0</v>
      </c>
    </row>
    <row r="28" spans="1:35" x14ac:dyDescent="0.25">
      <c r="A28" s="6">
        <f t="shared" si="0"/>
        <v>500000</v>
      </c>
      <c r="B28" s="3">
        <v>21</v>
      </c>
      <c r="C28" s="3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>
        <v>500000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1"/>
        <v>500000</v>
      </c>
    </row>
    <row r="29" spans="1:35" x14ac:dyDescent="0.25">
      <c r="A29" s="6">
        <f t="shared" si="0"/>
        <v>30000</v>
      </c>
      <c r="B29" s="3">
        <v>22</v>
      </c>
      <c r="C29" s="3" t="s">
        <v>123</v>
      </c>
      <c r="D29" s="4"/>
      <c r="E29" s="4"/>
      <c r="F29" s="4"/>
      <c r="G29" s="4"/>
      <c r="H29" s="4"/>
      <c r="I29" s="4"/>
      <c r="J29" s="4"/>
      <c r="K29" s="4"/>
      <c r="L29" s="4"/>
      <c r="M29" s="4">
        <v>30000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1"/>
        <v>30000</v>
      </c>
    </row>
    <row r="30" spans="1:35" x14ac:dyDescent="0.25">
      <c r="A30" s="6">
        <f t="shared" si="0"/>
        <v>152000</v>
      </c>
      <c r="B30" s="3">
        <v>23</v>
      </c>
      <c r="C30" s="3" t="s">
        <v>70</v>
      </c>
      <c r="D30" s="4"/>
      <c r="E30" s="4"/>
      <c r="F30" s="4"/>
      <c r="G30" s="4">
        <v>8000</v>
      </c>
      <c r="H30" s="4">
        <v>20000</v>
      </c>
      <c r="I30" s="4"/>
      <c r="J30" s="4">
        <v>5000</v>
      </c>
      <c r="K30" s="4">
        <v>75000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v>14000</v>
      </c>
      <c r="Y30" s="4">
        <v>15000</v>
      </c>
      <c r="Z30" s="4"/>
      <c r="AA30" s="4"/>
      <c r="AB30" s="4"/>
      <c r="AC30" s="4"/>
      <c r="AD30" s="4">
        <v>10000</v>
      </c>
      <c r="AE30" s="4">
        <v>5000</v>
      </c>
      <c r="AF30" s="4"/>
      <c r="AG30" s="4"/>
      <c r="AH30" s="4"/>
      <c r="AI30" s="4">
        <f t="shared" si="1"/>
        <v>152000</v>
      </c>
    </row>
    <row r="31" spans="1:35" x14ac:dyDescent="0.25">
      <c r="A31" s="6">
        <f t="shared" si="0"/>
        <v>126000</v>
      </c>
      <c r="B31" s="3">
        <v>24</v>
      </c>
      <c r="C31" s="3" t="s">
        <v>71</v>
      </c>
      <c r="D31" s="4"/>
      <c r="E31" s="4"/>
      <c r="F31" s="4"/>
      <c r="G31" s="4"/>
      <c r="H31" s="4">
        <v>12000</v>
      </c>
      <c r="I31" s="4">
        <v>10000</v>
      </c>
      <c r="J31" s="4">
        <v>17000</v>
      </c>
      <c r="K31" s="4">
        <v>53000</v>
      </c>
      <c r="L31" s="4"/>
      <c r="M31" s="4"/>
      <c r="N31" s="4">
        <v>10000</v>
      </c>
      <c r="O31" s="4"/>
      <c r="P31" s="4"/>
      <c r="Q31" s="4"/>
      <c r="R31" s="4"/>
      <c r="S31" s="4"/>
      <c r="T31" s="4"/>
      <c r="U31" s="4"/>
      <c r="V31" s="4"/>
      <c r="W31" s="4"/>
      <c r="X31" s="4">
        <v>10000</v>
      </c>
      <c r="Y31" s="4"/>
      <c r="Z31" s="4"/>
      <c r="AA31" s="4"/>
      <c r="AB31" s="4"/>
      <c r="AC31" s="4"/>
      <c r="AD31" s="4">
        <v>14000</v>
      </c>
      <c r="AE31" s="4"/>
      <c r="AF31" s="4"/>
      <c r="AG31" s="4"/>
      <c r="AH31" s="4"/>
      <c r="AI31" s="4">
        <f t="shared" si="1"/>
        <v>126000</v>
      </c>
    </row>
    <row r="32" spans="1:35" x14ac:dyDescent="0.25">
      <c r="A32" s="6">
        <f t="shared" si="0"/>
        <v>50000</v>
      </c>
      <c r="B32" s="3">
        <v>25</v>
      </c>
      <c r="C32" s="3" t="s">
        <v>72</v>
      </c>
      <c r="D32" s="4"/>
      <c r="E32" s="4"/>
      <c r="F32" s="4"/>
      <c r="G32" s="4"/>
      <c r="H32" s="4">
        <v>40000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v>10000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 t="shared" si="1"/>
        <v>50000</v>
      </c>
    </row>
    <row r="33" spans="1:35" x14ac:dyDescent="0.25">
      <c r="A33" s="6">
        <f t="shared" si="0"/>
        <v>20000</v>
      </c>
      <c r="B33" s="3">
        <v>26</v>
      </c>
      <c r="C33" s="3" t="s">
        <v>73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>
        <v>20000</v>
      </c>
      <c r="AB33" s="4"/>
      <c r="AC33" s="4"/>
      <c r="AD33" s="4"/>
      <c r="AE33" s="4"/>
      <c r="AF33" s="4"/>
      <c r="AG33" s="4"/>
      <c r="AH33" s="4"/>
      <c r="AI33" s="4">
        <f t="shared" si="1"/>
        <v>20000</v>
      </c>
    </row>
    <row r="34" spans="1:35" x14ac:dyDescent="0.25">
      <c r="A34" s="6">
        <f t="shared" si="0"/>
        <v>10000</v>
      </c>
      <c r="B34" s="3">
        <v>27</v>
      </c>
      <c r="C34" s="9" t="s">
        <v>74</v>
      </c>
      <c r="D34" s="4"/>
      <c r="E34" s="4"/>
      <c r="F34" s="4"/>
      <c r="G34" s="4"/>
      <c r="H34" s="4"/>
      <c r="I34" s="4">
        <v>10000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1"/>
        <v>10000</v>
      </c>
    </row>
    <row r="35" spans="1:35" x14ac:dyDescent="0.25">
      <c r="A35" s="6">
        <f t="shared" si="0"/>
        <v>0</v>
      </c>
      <c r="B35" s="3">
        <v>28</v>
      </c>
      <c r="C35" s="9" t="s">
        <v>75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1"/>
        <v>0</v>
      </c>
    </row>
    <row r="36" spans="1:35" x14ac:dyDescent="0.25">
      <c r="A36" s="6">
        <f t="shared" si="0"/>
        <v>15000</v>
      </c>
      <c r="B36" s="3"/>
      <c r="C36" s="9" t="s">
        <v>111</v>
      </c>
      <c r="D36" s="4"/>
      <c r="E36" s="4"/>
      <c r="F36" s="4"/>
      <c r="G36" s="4"/>
      <c r="H36" s="4"/>
      <c r="I36" s="4"/>
      <c r="J36" s="4"/>
      <c r="K36" s="4">
        <v>15000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 t="shared" si="1"/>
        <v>15000</v>
      </c>
    </row>
    <row r="37" spans="1:35" x14ac:dyDescent="0.25">
      <c r="A37" s="6">
        <f t="shared" si="0"/>
        <v>150000</v>
      </c>
      <c r="B37" s="3">
        <v>29</v>
      </c>
      <c r="C37" s="3" t="s">
        <v>48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>
        <v>150000</v>
      </c>
      <c r="AB37" s="4"/>
      <c r="AC37" s="4"/>
      <c r="AD37" s="4"/>
      <c r="AE37" s="4"/>
      <c r="AF37" s="4"/>
      <c r="AG37" s="4"/>
      <c r="AH37" s="4"/>
      <c r="AI37" s="4">
        <f t="shared" si="1"/>
        <v>150000</v>
      </c>
    </row>
    <row r="38" spans="1:35" x14ac:dyDescent="0.25">
      <c r="A38" s="6">
        <f t="shared" si="0"/>
        <v>0</v>
      </c>
      <c r="B38" s="3">
        <v>30</v>
      </c>
      <c r="C38" s="3" t="s">
        <v>49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1"/>
        <v>0</v>
      </c>
    </row>
    <row r="39" spans="1:35" x14ac:dyDescent="0.25">
      <c r="A39" s="6">
        <f t="shared" si="0"/>
        <v>165000</v>
      </c>
      <c r="B39" s="3">
        <v>31</v>
      </c>
      <c r="C39" s="3" t="s">
        <v>42</v>
      </c>
      <c r="D39" s="4"/>
      <c r="E39" s="4"/>
      <c r="F39" s="4"/>
      <c r="G39" s="4">
        <v>90000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>
        <v>75000</v>
      </c>
      <c r="AF39" s="4"/>
      <c r="AG39" s="4"/>
      <c r="AH39" s="4"/>
      <c r="AI39" s="4">
        <f t="shared" si="1"/>
        <v>165000</v>
      </c>
    </row>
    <row r="40" spans="1:35" x14ac:dyDescent="0.25">
      <c r="A40" s="6">
        <f t="shared" si="0"/>
        <v>55000</v>
      </c>
      <c r="B40" s="3">
        <v>32</v>
      </c>
      <c r="C40" s="3" t="s">
        <v>43</v>
      </c>
      <c r="D40" s="4"/>
      <c r="E40" s="4"/>
      <c r="F40" s="4"/>
      <c r="G40" s="4"/>
      <c r="H40" s="4"/>
      <c r="I40" s="4">
        <v>15000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v>20000</v>
      </c>
      <c r="Y40" s="4"/>
      <c r="Z40" s="4"/>
      <c r="AA40" s="4"/>
      <c r="AB40" s="4"/>
      <c r="AC40" s="4"/>
      <c r="AD40" s="4"/>
      <c r="AE40" s="4">
        <v>20000</v>
      </c>
      <c r="AF40" s="4"/>
      <c r="AG40" s="4"/>
      <c r="AH40" s="4"/>
      <c r="AI40" s="4">
        <f t="shared" si="1"/>
        <v>55000</v>
      </c>
    </row>
    <row r="41" spans="1:35" x14ac:dyDescent="0.25">
      <c r="A41" s="6">
        <f t="shared" si="0"/>
        <v>70000</v>
      </c>
      <c r="B41" s="3">
        <v>33</v>
      </c>
      <c r="C41" s="3" t="s">
        <v>138</v>
      </c>
      <c r="D41" s="4"/>
      <c r="E41" s="4"/>
      <c r="F41" s="4"/>
      <c r="G41" s="4"/>
      <c r="H41" s="4"/>
      <c r="I41" s="4">
        <v>25000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>
        <v>45000</v>
      </c>
      <c r="AB41" s="4"/>
      <c r="AC41" s="4"/>
      <c r="AD41" s="4"/>
      <c r="AE41" s="4"/>
      <c r="AF41" s="4"/>
      <c r="AG41" s="4"/>
      <c r="AH41" s="4"/>
      <c r="AI41" s="4">
        <f t="shared" si="1"/>
        <v>70000</v>
      </c>
    </row>
    <row r="42" spans="1:35" x14ac:dyDescent="0.25">
      <c r="A42" s="6">
        <f t="shared" si="0"/>
        <v>60000</v>
      </c>
      <c r="B42" s="3">
        <v>34</v>
      </c>
      <c r="C42" s="9" t="s">
        <v>58</v>
      </c>
      <c r="D42" s="4"/>
      <c r="E42" s="4"/>
      <c r="F42" s="4"/>
      <c r="G42" s="4"/>
      <c r="H42" s="4"/>
      <c r="I42" s="4">
        <v>60000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1"/>
        <v>60000</v>
      </c>
    </row>
    <row r="43" spans="1:35" x14ac:dyDescent="0.25">
      <c r="A43" s="6">
        <f t="shared" si="0"/>
        <v>0</v>
      </c>
      <c r="B43" s="3">
        <v>35</v>
      </c>
      <c r="C43" s="9" t="s">
        <v>59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1"/>
        <v>0</v>
      </c>
    </row>
    <row r="44" spans="1:35" x14ac:dyDescent="0.25">
      <c r="A44" s="6">
        <f t="shared" si="0"/>
        <v>0</v>
      </c>
      <c r="B44" s="3">
        <v>36</v>
      </c>
      <c r="C44" s="8" t="s">
        <v>130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>
        <f t="shared" si="1"/>
        <v>0</v>
      </c>
    </row>
    <row r="45" spans="1:35" x14ac:dyDescent="0.25">
      <c r="A45" s="6">
        <f t="shared" si="0"/>
        <v>15000</v>
      </c>
      <c r="B45" s="3">
        <v>37</v>
      </c>
      <c r="C45" s="3" t="s">
        <v>124</v>
      </c>
      <c r="D45" s="4"/>
      <c r="E45" s="4"/>
      <c r="F45" s="4"/>
      <c r="G45" s="4"/>
      <c r="H45" s="4"/>
      <c r="I45" s="4">
        <v>5000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>
        <v>10000</v>
      </c>
      <c r="AF45" s="4"/>
      <c r="AG45" s="4"/>
      <c r="AH45" s="4"/>
      <c r="AI45" s="4">
        <f t="shared" si="1"/>
        <v>15000</v>
      </c>
    </row>
    <row r="46" spans="1:35" x14ac:dyDescent="0.25">
      <c r="A46" s="6">
        <f t="shared" si="0"/>
        <v>33000</v>
      </c>
      <c r="B46" s="3">
        <v>38</v>
      </c>
      <c r="C46" s="3" t="s">
        <v>52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>
        <v>33000</v>
      </c>
      <c r="AF46" s="4"/>
      <c r="AG46" s="4"/>
      <c r="AH46" s="4"/>
      <c r="AI46" s="4">
        <f t="shared" si="1"/>
        <v>33000</v>
      </c>
    </row>
    <row r="47" spans="1:35" x14ac:dyDescent="0.25">
      <c r="A47" s="6">
        <f t="shared" si="0"/>
        <v>0</v>
      </c>
      <c r="B47" s="3">
        <v>39</v>
      </c>
      <c r="C47" s="3" t="s">
        <v>53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>
        <f t="shared" si="1"/>
        <v>0</v>
      </c>
    </row>
    <row r="48" spans="1:35" x14ac:dyDescent="0.25">
      <c r="A48" s="6">
        <f t="shared" si="0"/>
        <v>0</v>
      </c>
      <c r="B48" s="3">
        <v>40</v>
      </c>
      <c r="C48" s="8" t="s">
        <v>57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f t="shared" si="1"/>
        <v>0</v>
      </c>
    </row>
    <row r="49" spans="1:35" x14ac:dyDescent="0.25">
      <c r="A49" s="6">
        <f>AI49</f>
        <v>0</v>
      </c>
      <c r="B49" s="3"/>
      <c r="C49" s="3" t="s">
        <v>102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f>SUM(D49:AH49)</f>
        <v>0</v>
      </c>
    </row>
    <row r="50" spans="1:35" x14ac:dyDescent="0.25">
      <c r="A50" s="6">
        <f>AI50</f>
        <v>400000</v>
      </c>
      <c r="B50" s="3"/>
      <c r="C50" s="3" t="s">
        <v>103</v>
      </c>
      <c r="D50" s="4"/>
      <c r="E50" s="4"/>
      <c r="F50" s="4"/>
      <c r="G50" s="4"/>
      <c r="H50" s="4"/>
      <c r="I50" s="4"/>
      <c r="J50" s="4"/>
      <c r="K50" s="4"/>
      <c r="L50" s="4">
        <v>400000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f>SUM(D50:AH50)</f>
        <v>400000</v>
      </c>
    </row>
    <row r="51" spans="1:35" x14ac:dyDescent="0.25">
      <c r="A51" s="6">
        <f t="shared" si="0"/>
        <v>0</v>
      </c>
      <c r="B51" s="3">
        <v>43</v>
      </c>
      <c r="C51" s="3" t="s">
        <v>76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>
        <f t="shared" si="1"/>
        <v>0</v>
      </c>
    </row>
    <row r="52" spans="1:35" x14ac:dyDescent="0.25">
      <c r="A52" s="6">
        <f t="shared" si="0"/>
        <v>0</v>
      </c>
      <c r="B52" s="3">
        <v>44</v>
      </c>
      <c r="C52" s="3" t="s">
        <v>77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>
        <f t="shared" si="1"/>
        <v>0</v>
      </c>
    </row>
    <row r="53" spans="1:35" x14ac:dyDescent="0.25">
      <c r="A53" s="6">
        <f t="shared" si="0"/>
        <v>0</v>
      </c>
      <c r="B53" s="3">
        <v>45</v>
      </c>
      <c r="C53" s="3" t="s">
        <v>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f t="shared" si="1"/>
        <v>0</v>
      </c>
    </row>
    <row r="54" spans="1:35" x14ac:dyDescent="0.25">
      <c r="A54" s="6">
        <f t="shared" si="0"/>
        <v>89000</v>
      </c>
      <c r="B54" s="3">
        <v>46</v>
      </c>
      <c r="C54" s="3" t="s">
        <v>55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>
        <v>89000</v>
      </c>
      <c r="AB54" s="4"/>
      <c r="AC54" s="4"/>
      <c r="AD54" s="4"/>
      <c r="AE54" s="4"/>
      <c r="AF54" s="4"/>
      <c r="AG54" s="4"/>
      <c r="AH54" s="4"/>
      <c r="AI54" s="4">
        <f t="shared" si="1"/>
        <v>89000</v>
      </c>
    </row>
    <row r="55" spans="1:35" x14ac:dyDescent="0.25">
      <c r="A55" s="6">
        <f t="shared" si="0"/>
        <v>0</v>
      </c>
      <c r="B55" s="3">
        <v>47</v>
      </c>
      <c r="C55" s="3" t="s">
        <v>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 t="shared" si="1"/>
        <v>0</v>
      </c>
    </row>
    <row r="56" spans="1:35" x14ac:dyDescent="0.25">
      <c r="A56" s="6">
        <f t="shared" si="0"/>
        <v>30000</v>
      </c>
      <c r="B56" s="3">
        <v>48</v>
      </c>
      <c r="C56" s="3" t="s">
        <v>69</v>
      </c>
      <c r="D56" s="4"/>
      <c r="E56" s="4"/>
      <c r="F56" s="4"/>
      <c r="G56" s="4"/>
      <c r="H56" s="4">
        <v>30000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>
        <f t="shared" si="1"/>
        <v>30000</v>
      </c>
    </row>
    <row r="57" spans="1:35" x14ac:dyDescent="0.25">
      <c r="A57" s="6">
        <f t="shared" si="0"/>
        <v>0</v>
      </c>
      <c r="B57" s="3">
        <v>49</v>
      </c>
      <c r="C57" s="3" t="s">
        <v>78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>
        <f t="shared" si="1"/>
        <v>0</v>
      </c>
    </row>
    <row r="58" spans="1:35" x14ac:dyDescent="0.25">
      <c r="A58" s="6">
        <f t="shared" si="0"/>
        <v>0</v>
      </c>
      <c r="B58" s="3">
        <v>50</v>
      </c>
      <c r="C58" s="3" t="s">
        <v>79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f t="shared" si="1"/>
        <v>0</v>
      </c>
    </row>
    <row r="59" spans="1:35" x14ac:dyDescent="0.25">
      <c r="A59" s="6">
        <f>AI59</f>
        <v>35000</v>
      </c>
      <c r="B59" s="3"/>
      <c r="C59" s="3" t="s">
        <v>105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>
        <v>35000</v>
      </c>
      <c r="AF59" s="4"/>
      <c r="AG59" s="4"/>
      <c r="AH59" s="4"/>
      <c r="AI59" s="4">
        <f>SUM(D59:AH59)</f>
        <v>35000</v>
      </c>
    </row>
    <row r="60" spans="1:35" x14ac:dyDescent="0.25">
      <c r="A60" s="6">
        <f t="shared" si="0"/>
        <v>0</v>
      </c>
      <c r="B60" s="3">
        <v>51</v>
      </c>
      <c r="C60" s="3" t="s">
        <v>80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>
        <f t="shared" si="1"/>
        <v>0</v>
      </c>
    </row>
    <row r="61" spans="1:35" x14ac:dyDescent="0.25">
      <c r="A61" s="6">
        <f t="shared" si="0"/>
        <v>0</v>
      </c>
      <c r="B61" s="3">
        <v>52</v>
      </c>
      <c r="C61" s="3" t="s">
        <v>81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>
        <f t="shared" si="1"/>
        <v>0</v>
      </c>
    </row>
    <row r="62" spans="1:35" x14ac:dyDescent="0.25">
      <c r="A62" s="6">
        <f t="shared" si="0"/>
        <v>0</v>
      </c>
      <c r="B62" s="3">
        <v>53</v>
      </c>
      <c r="C62" s="3" t="s">
        <v>82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f t="shared" si="1"/>
        <v>0</v>
      </c>
    </row>
    <row r="63" spans="1:35" x14ac:dyDescent="0.25">
      <c r="A63" s="6">
        <f>AI63</f>
        <v>0</v>
      </c>
      <c r="B63" s="3">
        <v>69</v>
      </c>
      <c r="C63" s="3" t="s">
        <v>97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>
        <f>SUM(D63:AH63)</f>
        <v>0</v>
      </c>
    </row>
    <row r="64" spans="1:35" x14ac:dyDescent="0.25">
      <c r="A64" s="6">
        <f t="shared" si="0"/>
        <v>0</v>
      </c>
      <c r="B64" s="3">
        <v>54</v>
      </c>
      <c r="C64" s="3" t="s">
        <v>83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>
        <f t="shared" si="1"/>
        <v>0</v>
      </c>
    </row>
    <row r="65" spans="1:35" x14ac:dyDescent="0.25">
      <c r="A65" s="6">
        <f t="shared" si="0"/>
        <v>120000</v>
      </c>
      <c r="B65" s="3">
        <v>55</v>
      </c>
      <c r="C65" s="3" t="s">
        <v>84</v>
      </c>
      <c r="D65" s="4"/>
      <c r="E65" s="4"/>
      <c r="G65" s="4"/>
      <c r="H65" s="4"/>
      <c r="I65" s="4"/>
      <c r="J65" s="4"/>
      <c r="K65" s="4"/>
      <c r="L65" s="4">
        <v>80000</v>
      </c>
      <c r="M65" s="4"/>
      <c r="N65" s="4"/>
      <c r="O65" s="4"/>
      <c r="P65" s="4"/>
      <c r="Q65" s="4"/>
      <c r="R65" s="4">
        <v>40000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>
        <f t="shared" si="1"/>
        <v>120000</v>
      </c>
    </row>
    <row r="66" spans="1:35" x14ac:dyDescent="0.25">
      <c r="A66" s="6">
        <f>AI66</f>
        <v>0</v>
      </c>
      <c r="B66" s="3"/>
      <c r="C66" s="3" t="s">
        <v>108</v>
      </c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f>SUM(D66:AH66)</f>
        <v>0</v>
      </c>
    </row>
    <row r="67" spans="1:35" x14ac:dyDescent="0.25">
      <c r="A67" s="6">
        <f t="shared" si="0"/>
        <v>800000</v>
      </c>
      <c r="B67" s="3">
        <v>56</v>
      </c>
      <c r="C67" s="3" t="s">
        <v>85</v>
      </c>
      <c r="D67" s="4"/>
      <c r="E67" s="4"/>
      <c r="F67" s="4">
        <v>200000</v>
      </c>
      <c r="G67" s="4"/>
      <c r="H67" s="4"/>
      <c r="I67" s="4"/>
      <c r="J67" s="4"/>
      <c r="K67" s="4"/>
      <c r="L67" s="4"/>
      <c r="M67" s="4">
        <v>400000</v>
      </c>
      <c r="N67" s="4"/>
      <c r="O67" s="4">
        <v>200000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>
        <f t="shared" si="1"/>
        <v>800000</v>
      </c>
    </row>
    <row r="68" spans="1:35" x14ac:dyDescent="0.25">
      <c r="A68" s="6">
        <f t="shared" si="0"/>
        <v>0</v>
      </c>
      <c r="B68" s="3">
        <v>57</v>
      </c>
      <c r="C68" s="3" t="s">
        <v>86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>
        <f t="shared" si="1"/>
        <v>0</v>
      </c>
    </row>
    <row r="69" spans="1:35" x14ac:dyDescent="0.25">
      <c r="A69" s="6">
        <f t="shared" si="0"/>
        <v>220000</v>
      </c>
      <c r="B69" s="3">
        <v>58</v>
      </c>
      <c r="C69" s="3" t="s">
        <v>87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200000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>
        <v>20000</v>
      </c>
      <c r="AC69" s="4"/>
      <c r="AD69" s="4"/>
      <c r="AE69" s="4"/>
      <c r="AF69" s="4"/>
      <c r="AG69" s="4"/>
      <c r="AH69" s="4"/>
      <c r="AI69" s="4">
        <f t="shared" si="1"/>
        <v>220000</v>
      </c>
    </row>
    <row r="70" spans="1:35" x14ac:dyDescent="0.25">
      <c r="A70" s="6">
        <f t="shared" si="0"/>
        <v>910000</v>
      </c>
      <c r="B70" s="3">
        <v>59</v>
      </c>
      <c r="C70" s="3" t="s">
        <v>88</v>
      </c>
      <c r="D70" s="4"/>
      <c r="E70" s="4"/>
      <c r="F70" s="4"/>
      <c r="G70" s="4"/>
      <c r="H70" s="4"/>
      <c r="I70" s="4">
        <v>540000</v>
      </c>
      <c r="J70" s="4"/>
      <c r="K70" s="4"/>
      <c r="L70" s="4"/>
      <c r="M70" s="4"/>
      <c r="N70" s="4"/>
      <c r="O70" s="4">
        <v>200000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>
        <v>150000</v>
      </c>
      <c r="AB70" s="4">
        <v>20000</v>
      </c>
      <c r="AC70" s="4"/>
      <c r="AD70" s="4"/>
      <c r="AE70" s="4"/>
      <c r="AF70" s="4"/>
      <c r="AG70" s="4"/>
      <c r="AH70" s="4"/>
      <c r="AI70" s="4">
        <f t="shared" si="1"/>
        <v>910000</v>
      </c>
    </row>
    <row r="71" spans="1:35" x14ac:dyDescent="0.25">
      <c r="A71" s="6">
        <f t="shared" si="0"/>
        <v>20000</v>
      </c>
      <c r="B71" s="3">
        <v>60</v>
      </c>
      <c r="C71" s="3" t="s">
        <v>89</v>
      </c>
      <c r="D71" s="4"/>
      <c r="E71" s="4"/>
      <c r="F71" s="4"/>
      <c r="G71" s="4"/>
      <c r="H71" s="4"/>
      <c r="I71" s="4">
        <v>10000</v>
      </c>
      <c r="J71" s="4"/>
      <c r="K71" s="4"/>
      <c r="L71" s="4"/>
      <c r="M71" s="4"/>
      <c r="N71" s="4">
        <v>10000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>
        <f t="shared" si="1"/>
        <v>20000</v>
      </c>
    </row>
    <row r="72" spans="1:35" x14ac:dyDescent="0.25">
      <c r="A72" s="6">
        <f t="shared" si="0"/>
        <v>200000</v>
      </c>
      <c r="B72" s="3">
        <v>61</v>
      </c>
      <c r="C72" s="3" t="s">
        <v>90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200000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>
        <f t="shared" si="1"/>
        <v>200000</v>
      </c>
    </row>
    <row r="73" spans="1:35" x14ac:dyDescent="0.25">
      <c r="A73" s="6">
        <f t="shared" si="0"/>
        <v>2200000</v>
      </c>
      <c r="B73" s="3">
        <v>62</v>
      </c>
      <c r="C73" s="3" t="s">
        <v>91</v>
      </c>
      <c r="D73" s="4"/>
      <c r="E73" s="4"/>
      <c r="F73" s="4"/>
      <c r="G73" s="4"/>
      <c r="H73" s="4"/>
      <c r="I73" s="4"/>
      <c r="J73" s="4">
        <f>200000+70000+50000</f>
        <v>320000</v>
      </c>
      <c r="K73" s="4"/>
      <c r="L73" s="4">
        <v>50000</v>
      </c>
      <c r="M73" s="4">
        <v>100000</v>
      </c>
      <c r="N73" s="4"/>
      <c r="O73" s="4">
        <f>200000+100000*6+50000*10+20000*4</f>
        <v>1380000</v>
      </c>
      <c r="P73" s="4"/>
      <c r="Q73" s="4"/>
      <c r="R73" s="4">
        <v>100000</v>
      </c>
      <c r="S73" s="4"/>
      <c r="T73" s="4"/>
      <c r="U73" s="4"/>
      <c r="V73" s="4">
        <v>50000</v>
      </c>
      <c r="W73" s="4">
        <v>200000</v>
      </c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>
        <f t="shared" si="1"/>
        <v>2200000</v>
      </c>
    </row>
    <row r="74" spans="1:35" x14ac:dyDescent="0.25">
      <c r="A74" s="6">
        <f t="shared" si="0"/>
        <v>0</v>
      </c>
      <c r="B74" s="3">
        <v>63</v>
      </c>
      <c r="C74" s="3" t="s">
        <v>129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>
        <f t="shared" si="1"/>
        <v>0</v>
      </c>
    </row>
    <row r="75" spans="1:35" x14ac:dyDescent="0.25">
      <c r="A75" s="6">
        <f t="shared" si="0"/>
        <v>0</v>
      </c>
      <c r="B75" s="3"/>
      <c r="C75" s="3" t="s">
        <v>110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>
        <f t="shared" si="1"/>
        <v>0</v>
      </c>
    </row>
    <row r="76" spans="1:35" x14ac:dyDescent="0.25">
      <c r="A76" s="6">
        <f t="shared" si="0"/>
        <v>420000</v>
      </c>
      <c r="B76" s="3">
        <v>64</v>
      </c>
      <c r="C76" s="3" t="s">
        <v>92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v>200000</v>
      </c>
      <c r="Y76" s="4"/>
      <c r="Z76" s="4"/>
      <c r="AA76" s="4"/>
      <c r="AB76" s="4">
        <v>220000</v>
      </c>
      <c r="AC76" s="4"/>
      <c r="AD76" s="4"/>
      <c r="AE76" s="4"/>
      <c r="AF76" s="4"/>
      <c r="AG76" s="4"/>
      <c r="AH76" s="4"/>
      <c r="AI76" s="4">
        <f t="shared" si="1"/>
        <v>420000</v>
      </c>
    </row>
    <row r="77" spans="1:35" x14ac:dyDescent="0.25">
      <c r="A77" s="6">
        <f t="shared" si="0"/>
        <v>0</v>
      </c>
      <c r="B77" s="3">
        <v>65</v>
      </c>
      <c r="C77" s="3" t="s">
        <v>93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>
        <f t="shared" si="1"/>
        <v>0</v>
      </c>
    </row>
    <row r="78" spans="1:35" x14ac:dyDescent="0.25">
      <c r="A78" s="6">
        <f t="shared" si="0"/>
        <v>0</v>
      </c>
      <c r="B78" s="3">
        <v>66</v>
      </c>
      <c r="C78" s="3" t="s">
        <v>94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f t="shared" si="1"/>
        <v>0</v>
      </c>
    </row>
    <row r="79" spans="1:35" x14ac:dyDescent="0.25">
      <c r="A79" s="6">
        <f t="shared" si="0"/>
        <v>745000</v>
      </c>
      <c r="B79" s="3">
        <v>67</v>
      </c>
      <c r="C79" s="3" t="s">
        <v>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>
        <v>500000</v>
      </c>
      <c r="Z79" s="4"/>
      <c r="AA79" s="4"/>
      <c r="AB79" s="4"/>
      <c r="AC79" s="4"/>
      <c r="AD79" s="4">
        <v>245000</v>
      </c>
      <c r="AE79" s="4"/>
      <c r="AF79" s="4"/>
      <c r="AG79" s="4"/>
      <c r="AH79" s="4"/>
      <c r="AI79" s="4">
        <f t="shared" si="1"/>
        <v>745000</v>
      </c>
    </row>
    <row r="80" spans="1:35" x14ac:dyDescent="0.25">
      <c r="A80" s="6">
        <f t="shared" si="0"/>
        <v>0</v>
      </c>
      <c r="B80" s="3">
        <v>68</v>
      </c>
      <c r="C80" s="3" t="s">
        <v>96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>
        <f t="shared" si="1"/>
        <v>0</v>
      </c>
    </row>
    <row r="81" spans="1:35" x14ac:dyDescent="0.25">
      <c r="A81" s="6">
        <f t="shared" si="0"/>
        <v>0</v>
      </c>
      <c r="B81" s="3">
        <v>72</v>
      </c>
      <c r="C81" s="3" t="s">
        <v>98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f t="shared" si="1"/>
        <v>0</v>
      </c>
    </row>
    <row r="82" spans="1:35" x14ac:dyDescent="0.25">
      <c r="A82" s="6">
        <f t="shared" si="0"/>
        <v>0</v>
      </c>
      <c r="B82" s="3">
        <v>73</v>
      </c>
      <c r="C82" s="3" t="s">
        <v>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>
        <f t="shared" si="1"/>
        <v>0</v>
      </c>
    </row>
    <row r="83" spans="1:35" x14ac:dyDescent="0.25">
      <c r="A83" s="6">
        <f>AI83</f>
        <v>0</v>
      </c>
      <c r="B83" s="3">
        <v>75</v>
      </c>
      <c r="C83" s="3" t="s">
        <v>101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>
        <f>SUM(D83:AH83)</f>
        <v>0</v>
      </c>
    </row>
    <row r="84" spans="1:35" x14ac:dyDescent="0.25">
      <c r="A84" s="6">
        <f t="shared" si="0"/>
        <v>65000</v>
      </c>
      <c r="B84" s="3">
        <v>74</v>
      </c>
      <c r="C84" s="3" t="s">
        <v>100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v>65000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>
        <f t="shared" si="1"/>
        <v>65000</v>
      </c>
    </row>
    <row r="85" spans="1:35" x14ac:dyDescent="0.25">
      <c r="A85" s="6">
        <f t="shared" si="0"/>
        <v>0</v>
      </c>
      <c r="B85" s="3"/>
      <c r="C85" s="3" t="s">
        <v>104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>
        <f t="shared" si="1"/>
        <v>0</v>
      </c>
    </row>
    <row r="86" spans="1:35" x14ac:dyDescent="0.25">
      <c r="A86" s="6">
        <f t="shared" si="0"/>
        <v>0</v>
      </c>
      <c r="B86" s="3"/>
      <c r="C86" s="3" t="s">
        <v>122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>
        <f t="shared" si="1"/>
        <v>0</v>
      </c>
    </row>
    <row r="87" spans="1:35" x14ac:dyDescent="0.25">
      <c r="A87" s="6">
        <f t="shared" si="0"/>
        <v>0</v>
      </c>
      <c r="B87" s="3"/>
      <c r="C87" s="3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>
        <f t="shared" si="1"/>
        <v>0</v>
      </c>
    </row>
    <row r="88" spans="1:35" x14ac:dyDescent="0.25">
      <c r="A88" s="6">
        <f t="shared" si="0"/>
        <v>0</v>
      </c>
      <c r="B88" s="3"/>
      <c r="C88" s="3" t="s">
        <v>126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>
        <f t="shared" si="1"/>
        <v>0</v>
      </c>
    </row>
    <row r="89" spans="1:35" x14ac:dyDescent="0.25">
      <c r="A89" s="6">
        <f t="shared" si="0"/>
        <v>65000</v>
      </c>
      <c r="B89" s="3"/>
      <c r="C89" s="3" t="s">
        <v>127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>
        <v>5000</v>
      </c>
      <c r="AB89" s="4"/>
      <c r="AC89" s="4"/>
      <c r="AD89" s="4">
        <v>60000</v>
      </c>
      <c r="AE89" s="4"/>
      <c r="AF89" s="4"/>
      <c r="AG89" s="4"/>
      <c r="AH89" s="4"/>
      <c r="AI89" s="4">
        <f t="shared" si="1"/>
        <v>65000</v>
      </c>
    </row>
    <row r="90" spans="1:35" x14ac:dyDescent="0.25">
      <c r="A90" s="6">
        <f t="shared" si="0"/>
        <v>0</v>
      </c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f t="shared" si="1"/>
        <v>0</v>
      </c>
    </row>
    <row r="91" spans="1:35" x14ac:dyDescent="0.25">
      <c r="A91" s="13">
        <f>SUM(A5:A90)</f>
        <v>13352746</v>
      </c>
      <c r="B91" s="15" t="s">
        <v>34</v>
      </c>
      <c r="C91" s="16"/>
      <c r="D91" s="5">
        <f t="shared" ref="D91:AH91" si="2">SUM(D5:D90)</f>
        <v>895147</v>
      </c>
      <c r="E91" s="5">
        <f t="shared" si="2"/>
        <v>0</v>
      </c>
      <c r="F91" s="5">
        <f t="shared" si="2"/>
        <v>722920</v>
      </c>
      <c r="G91" s="5">
        <f t="shared" si="2"/>
        <v>418000</v>
      </c>
      <c r="H91" s="5">
        <f t="shared" si="2"/>
        <v>119000</v>
      </c>
      <c r="I91" s="5">
        <f t="shared" si="2"/>
        <v>839000</v>
      </c>
      <c r="J91" s="5">
        <f t="shared" si="2"/>
        <v>602000</v>
      </c>
      <c r="K91" s="5">
        <f t="shared" si="2"/>
        <v>446000</v>
      </c>
      <c r="L91" s="5">
        <f t="shared" si="2"/>
        <v>1370000</v>
      </c>
      <c r="M91" s="5">
        <f t="shared" si="2"/>
        <v>1453000</v>
      </c>
      <c r="N91" s="5">
        <f t="shared" si="2"/>
        <v>155000</v>
      </c>
      <c r="O91" s="5">
        <f t="shared" si="2"/>
        <v>2180000</v>
      </c>
      <c r="P91" s="5">
        <f t="shared" si="2"/>
        <v>0</v>
      </c>
      <c r="Q91" s="5">
        <f t="shared" si="2"/>
        <v>0</v>
      </c>
      <c r="R91" s="5">
        <f t="shared" si="2"/>
        <v>160000</v>
      </c>
      <c r="S91" s="5">
        <f t="shared" si="2"/>
        <v>0</v>
      </c>
      <c r="T91" s="5">
        <f t="shared" si="2"/>
        <v>0</v>
      </c>
      <c r="U91" s="5">
        <f t="shared" si="2"/>
        <v>0</v>
      </c>
      <c r="V91" s="5">
        <f t="shared" si="2"/>
        <v>782149</v>
      </c>
      <c r="W91" s="5">
        <f t="shared" si="2"/>
        <v>200000</v>
      </c>
      <c r="X91" s="5">
        <f t="shared" si="2"/>
        <v>709530</v>
      </c>
      <c r="Y91" s="5">
        <f t="shared" si="2"/>
        <v>515000</v>
      </c>
      <c r="Z91" s="5">
        <f t="shared" si="2"/>
        <v>0</v>
      </c>
      <c r="AA91" s="5">
        <f t="shared" si="2"/>
        <v>459000</v>
      </c>
      <c r="AB91" s="5">
        <f t="shared" si="2"/>
        <v>360000</v>
      </c>
      <c r="AC91" s="5">
        <f t="shared" si="2"/>
        <v>0</v>
      </c>
      <c r="AD91" s="5">
        <f t="shared" si="2"/>
        <v>329000</v>
      </c>
      <c r="AE91" s="5">
        <f t="shared" si="2"/>
        <v>638000</v>
      </c>
      <c r="AF91" s="5">
        <f t="shared" si="2"/>
        <v>0</v>
      </c>
      <c r="AG91" s="5">
        <f t="shared" si="2"/>
        <v>0</v>
      </c>
      <c r="AH91" s="5">
        <f t="shared" si="2"/>
        <v>0</v>
      </c>
      <c r="AI91" s="5">
        <f t="shared" si="1"/>
        <v>13352746</v>
      </c>
    </row>
    <row r="94" spans="1:35" x14ac:dyDescent="0.25">
      <c r="A94" s="12" t="s">
        <v>114</v>
      </c>
      <c r="C94" s="11">
        <f>SUM(A5:A7)+SUM(A16:A48)+SUM(A53:A56)</f>
        <v>5568746</v>
      </c>
    </row>
    <row r="95" spans="1:35" x14ac:dyDescent="0.25">
      <c r="A95" s="12" t="s">
        <v>115</v>
      </c>
      <c r="C95" s="11">
        <f>SUM(A8:A12)</f>
        <v>978000</v>
      </c>
    </row>
    <row r="96" spans="1:35" x14ac:dyDescent="0.25">
      <c r="A96" s="12" t="s">
        <v>66</v>
      </c>
      <c r="C96" s="11">
        <f>SUM(A13:A15)</f>
        <v>606000</v>
      </c>
    </row>
    <row r="97" spans="1:3" x14ac:dyDescent="0.25">
      <c r="A97" s="12" t="s">
        <v>102</v>
      </c>
      <c r="C97" s="11">
        <f>A49</f>
        <v>0</v>
      </c>
    </row>
    <row r="98" spans="1:3" x14ac:dyDescent="0.25">
      <c r="A98" s="12" t="s">
        <v>103</v>
      </c>
      <c r="C98" s="11">
        <f>A50</f>
        <v>400000</v>
      </c>
    </row>
    <row r="99" spans="1:3" x14ac:dyDescent="0.25">
      <c r="A99" s="12" t="s">
        <v>76</v>
      </c>
      <c r="C99" s="11">
        <f>A51</f>
        <v>0</v>
      </c>
    </row>
    <row r="100" spans="1:3" x14ac:dyDescent="0.25">
      <c r="A100" s="12" t="s">
        <v>77</v>
      </c>
      <c r="C100" s="11">
        <f>A52</f>
        <v>0</v>
      </c>
    </row>
    <row r="101" spans="1:3" x14ac:dyDescent="0.25">
      <c r="A101" s="12" t="s">
        <v>116</v>
      </c>
      <c r="C101" s="11">
        <f>SUM(A57:A58)</f>
        <v>0</v>
      </c>
    </row>
    <row r="102" spans="1:3" x14ac:dyDescent="0.25">
      <c r="A102" s="12" t="s">
        <v>97</v>
      </c>
      <c r="C102" s="11">
        <f>SUM(A59:A66)</f>
        <v>155000</v>
      </c>
    </row>
    <row r="103" spans="1:3" x14ac:dyDescent="0.25">
      <c r="A103" s="12" t="s">
        <v>117</v>
      </c>
      <c r="C103" s="11">
        <f>SUM(A67:A68)</f>
        <v>800000</v>
      </c>
    </row>
    <row r="104" spans="1:3" x14ac:dyDescent="0.25">
      <c r="A104" s="12" t="s">
        <v>118</v>
      </c>
      <c r="C104" s="11">
        <f>A72</f>
        <v>200000</v>
      </c>
    </row>
    <row r="105" spans="1:3" x14ac:dyDescent="0.25">
      <c r="A105" s="12" t="s">
        <v>119</v>
      </c>
      <c r="C105" s="11">
        <f>SUM(A69:A70)</f>
        <v>1130000</v>
      </c>
    </row>
    <row r="106" spans="1:3" x14ac:dyDescent="0.25">
      <c r="A106" s="12" t="s">
        <v>120</v>
      </c>
      <c r="C106" s="11">
        <f>A71</f>
        <v>20000</v>
      </c>
    </row>
    <row r="107" spans="1:3" x14ac:dyDescent="0.25">
      <c r="A107" s="12" t="s">
        <v>121</v>
      </c>
      <c r="C107" s="11">
        <f>SUM(A73:A79)</f>
        <v>3365000</v>
      </c>
    </row>
    <row r="108" spans="1:3" x14ac:dyDescent="0.25">
      <c r="A108" s="12" t="s">
        <v>96</v>
      </c>
      <c r="C108" s="11">
        <f>A80</f>
        <v>0</v>
      </c>
    </row>
    <row r="109" spans="1:3" x14ac:dyDescent="0.25">
      <c r="A109" s="12" t="s">
        <v>132</v>
      </c>
      <c r="C109" s="11">
        <f>SUM(A81:A83)</f>
        <v>0</v>
      </c>
    </row>
    <row r="110" spans="1:3" x14ac:dyDescent="0.25">
      <c r="A110" s="12" t="s">
        <v>100</v>
      </c>
      <c r="C110" s="11">
        <f>A84</f>
        <v>65000</v>
      </c>
    </row>
    <row r="111" spans="1:3" x14ac:dyDescent="0.25">
      <c r="A111" s="12" t="s">
        <v>104</v>
      </c>
      <c r="C111" s="11">
        <f>A85</f>
        <v>0</v>
      </c>
    </row>
    <row r="112" spans="1:3" x14ac:dyDescent="0.25">
      <c r="A112" s="12" t="s">
        <v>134</v>
      </c>
      <c r="C112" s="11">
        <f>A86</f>
        <v>0</v>
      </c>
    </row>
    <row r="113" spans="1:3" x14ac:dyDescent="0.25">
      <c r="A113" s="12" t="s">
        <v>133</v>
      </c>
      <c r="C113" s="11">
        <f>SUM(A87:A88)</f>
        <v>0</v>
      </c>
    </row>
    <row r="114" spans="1:3" x14ac:dyDescent="0.25">
      <c r="A114" s="12" t="s">
        <v>127</v>
      </c>
      <c r="C114" s="11">
        <f>A89</f>
        <v>65000</v>
      </c>
    </row>
    <row r="115" spans="1:3" x14ac:dyDescent="0.25">
      <c r="A115" s="12" t="s">
        <v>141</v>
      </c>
      <c r="C115" s="11">
        <f>A90</f>
        <v>0</v>
      </c>
    </row>
    <row r="117" spans="1:3" x14ac:dyDescent="0.25">
      <c r="A117" s="12"/>
      <c r="C117" s="14">
        <f>SUM(C94:C116)</f>
        <v>13352746</v>
      </c>
    </row>
  </sheetData>
  <mergeCells count="1">
    <mergeCell ref="B91:C9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opLeftCell="A94" workbookViewId="0">
      <selection activeCell="A115" sqref="A115:C115"/>
    </sheetView>
  </sheetViews>
  <sheetFormatPr defaultRowHeight="15" x14ac:dyDescent="0.25"/>
  <cols>
    <col min="1" max="1" width="16.5703125" customWidth="1"/>
    <col min="2" max="2" width="5" customWidth="1"/>
    <col min="3" max="3" width="23.7109375" customWidth="1"/>
    <col min="4" max="34" width="11.85546875" style="2" customWidth="1"/>
    <col min="35" max="35" width="15.140625" style="2" customWidth="1"/>
  </cols>
  <sheetData>
    <row r="1" spans="1:35" x14ac:dyDescent="0.25">
      <c r="B1" s="1" t="s">
        <v>0</v>
      </c>
    </row>
    <row r="2" spans="1:35" x14ac:dyDescent="0.25">
      <c r="B2" t="s">
        <v>135</v>
      </c>
    </row>
    <row r="4" spans="1:35" x14ac:dyDescent="0.25">
      <c r="A4" s="7" t="s">
        <v>34</v>
      </c>
      <c r="B4" s="7" t="s">
        <v>1</v>
      </c>
      <c r="C4" s="7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25">
      <c r="A5" s="6">
        <f>AI5</f>
        <v>1403943</v>
      </c>
      <c r="B5" s="3">
        <v>1</v>
      </c>
      <c r="C5" s="3" t="s">
        <v>60</v>
      </c>
      <c r="D5" s="4"/>
      <c r="E5" s="4"/>
      <c r="F5" s="4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>
        <v>1403943</v>
      </c>
      <c r="AB5" s="4"/>
      <c r="AC5" s="4"/>
      <c r="AD5" s="4"/>
      <c r="AE5" s="4"/>
      <c r="AF5" s="4"/>
      <c r="AG5" s="4"/>
      <c r="AH5" s="4"/>
      <c r="AI5" s="4">
        <f>SUM(D5:AH5)</f>
        <v>1403943</v>
      </c>
    </row>
    <row r="6" spans="1:35" x14ac:dyDescent="0.25">
      <c r="A6" s="6">
        <f t="shared" ref="A6:A90" si="0">AI6</f>
        <v>210000</v>
      </c>
      <c r="B6" s="3">
        <v>2</v>
      </c>
      <c r="C6" s="3" t="s">
        <v>61</v>
      </c>
      <c r="D6" s="4"/>
      <c r="E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>
        <v>210000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f t="shared" ref="AI6:AI91" si="1">SUM(D6:AH6)</f>
        <v>210000</v>
      </c>
    </row>
    <row r="7" spans="1:35" x14ac:dyDescent="0.25">
      <c r="A7" s="6">
        <f t="shared" si="0"/>
        <v>0</v>
      </c>
      <c r="B7" s="3">
        <v>3</v>
      </c>
      <c r="C7" s="3" t="s">
        <v>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f t="shared" si="1"/>
        <v>0</v>
      </c>
    </row>
    <row r="8" spans="1:35" x14ac:dyDescent="0.25">
      <c r="A8" s="6">
        <f>AI8</f>
        <v>327000</v>
      </c>
      <c r="B8" s="3">
        <v>4</v>
      </c>
      <c r="C8" s="9" t="s">
        <v>63</v>
      </c>
      <c r="D8" s="4"/>
      <c r="E8" s="4">
        <v>70000</v>
      </c>
      <c r="F8" s="4"/>
      <c r="G8" s="4"/>
      <c r="H8" s="4"/>
      <c r="I8" s="4"/>
      <c r="J8" s="4"/>
      <c r="K8" s="4">
        <v>37000</v>
      </c>
      <c r="L8" s="4"/>
      <c r="M8" s="4"/>
      <c r="N8" s="4"/>
      <c r="O8" s="4">
        <v>80000</v>
      </c>
      <c r="P8" s="4">
        <v>20000</v>
      </c>
      <c r="Q8" s="4">
        <v>40000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v>30000</v>
      </c>
      <c r="AE8" s="4">
        <v>50000</v>
      </c>
      <c r="AF8" s="4"/>
      <c r="AG8" s="4"/>
      <c r="AH8" s="4"/>
      <c r="AI8" s="4">
        <f t="shared" si="1"/>
        <v>327000</v>
      </c>
    </row>
    <row r="9" spans="1:35" x14ac:dyDescent="0.25">
      <c r="A9" s="6">
        <f t="shared" si="0"/>
        <v>397000</v>
      </c>
      <c r="B9" s="3">
        <v>5</v>
      </c>
      <c r="C9" s="9" t="s">
        <v>64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367000</v>
      </c>
      <c r="P9" s="4"/>
      <c r="Q9" s="4"/>
      <c r="R9" s="4"/>
      <c r="S9" s="4"/>
      <c r="T9" s="4"/>
      <c r="U9" s="4">
        <v>30000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f t="shared" si="1"/>
        <v>397000</v>
      </c>
    </row>
    <row r="10" spans="1:35" x14ac:dyDescent="0.25">
      <c r="A10" s="6">
        <f t="shared" si="0"/>
        <v>85000</v>
      </c>
      <c r="B10" s="3">
        <v>6</v>
      </c>
      <c r="C10" s="9" t="s">
        <v>65</v>
      </c>
      <c r="D10" s="4"/>
      <c r="E10" s="4"/>
      <c r="F10" s="4"/>
      <c r="G10" s="4">
        <v>85000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f t="shared" si="1"/>
        <v>85000</v>
      </c>
    </row>
    <row r="11" spans="1:35" x14ac:dyDescent="0.25">
      <c r="A11" s="6">
        <f>AI11</f>
        <v>0</v>
      </c>
      <c r="B11" s="3"/>
      <c r="C11" s="3" t="s">
        <v>106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f>SUM(D11:AH11)</f>
        <v>0</v>
      </c>
    </row>
    <row r="12" spans="1:35" x14ac:dyDescent="0.25">
      <c r="A12" s="6">
        <f>AI12</f>
        <v>0</v>
      </c>
      <c r="B12" s="3"/>
      <c r="C12" s="3" t="s">
        <v>107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f>SUM(D12:AH12)</f>
        <v>0</v>
      </c>
    </row>
    <row r="13" spans="1:35" x14ac:dyDescent="0.25">
      <c r="A13" s="6">
        <f t="shared" si="0"/>
        <v>50000</v>
      </c>
      <c r="B13" s="3">
        <v>7</v>
      </c>
      <c r="C13" s="3" t="s">
        <v>66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50000</v>
      </c>
      <c r="AE13" s="4"/>
      <c r="AF13" s="4"/>
      <c r="AG13" s="4"/>
      <c r="AH13" s="4"/>
      <c r="AI13" s="4">
        <f t="shared" si="1"/>
        <v>50000</v>
      </c>
    </row>
    <row r="14" spans="1:35" x14ac:dyDescent="0.25">
      <c r="A14" s="6">
        <f t="shared" si="0"/>
        <v>35000</v>
      </c>
      <c r="B14" s="3">
        <v>8</v>
      </c>
      <c r="C14" s="3" t="s">
        <v>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35000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f t="shared" si="1"/>
        <v>35000</v>
      </c>
    </row>
    <row r="15" spans="1:35" x14ac:dyDescent="0.25">
      <c r="A15" s="6">
        <f t="shared" si="0"/>
        <v>38000</v>
      </c>
      <c r="B15" s="3">
        <v>9</v>
      </c>
      <c r="C15" s="3" t="s">
        <v>68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20000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v>18000</v>
      </c>
      <c r="AE15" s="4"/>
      <c r="AF15" s="4"/>
      <c r="AG15" s="4"/>
      <c r="AH15" s="4"/>
      <c r="AI15" s="4">
        <f t="shared" si="1"/>
        <v>38000</v>
      </c>
    </row>
    <row r="16" spans="1:35" x14ac:dyDescent="0.25">
      <c r="A16" s="6">
        <f t="shared" si="0"/>
        <v>400000</v>
      </c>
      <c r="B16" s="3">
        <v>10</v>
      </c>
      <c r="C16" s="3" t="s">
        <v>35</v>
      </c>
      <c r="D16" s="4"/>
      <c r="E16" s="4"/>
      <c r="F16" s="4"/>
      <c r="G16" s="4"/>
      <c r="H16" s="4"/>
      <c r="I16" s="4"/>
      <c r="J16" s="4"/>
      <c r="K16" s="4"/>
      <c r="L16" s="4">
        <v>85000</v>
      </c>
      <c r="M16" s="4"/>
      <c r="N16" s="4"/>
      <c r="O16" s="4"/>
      <c r="P16" s="4"/>
      <c r="Q16" s="4"/>
      <c r="R16" s="4"/>
      <c r="S16" s="4"/>
      <c r="T16" s="4">
        <v>150000</v>
      </c>
      <c r="U16" s="4"/>
      <c r="V16" s="4"/>
      <c r="W16" s="4"/>
      <c r="X16" s="4">
        <v>165000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f t="shared" si="1"/>
        <v>400000</v>
      </c>
    </row>
    <row r="17" spans="1:35" x14ac:dyDescent="0.25">
      <c r="A17" s="6">
        <f t="shared" si="0"/>
        <v>0</v>
      </c>
      <c r="B17" s="3">
        <v>11</v>
      </c>
      <c r="C17" s="3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f t="shared" si="1"/>
        <v>0</v>
      </c>
    </row>
    <row r="18" spans="1:35" x14ac:dyDescent="0.25">
      <c r="A18" s="6">
        <f t="shared" si="0"/>
        <v>0</v>
      </c>
      <c r="B18" s="3">
        <v>12</v>
      </c>
      <c r="C18" s="3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f t="shared" si="1"/>
        <v>0</v>
      </c>
    </row>
    <row r="19" spans="1:35" x14ac:dyDescent="0.25">
      <c r="A19" s="6">
        <f t="shared" si="0"/>
        <v>270000</v>
      </c>
      <c r="B19" s="3">
        <v>13</v>
      </c>
      <c r="C19" s="3" t="s">
        <v>38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270000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f t="shared" si="1"/>
        <v>270000</v>
      </c>
    </row>
    <row r="20" spans="1:35" x14ac:dyDescent="0.25">
      <c r="A20" s="6">
        <f t="shared" si="0"/>
        <v>0</v>
      </c>
      <c r="B20" s="3"/>
      <c r="C20" s="3" t="s">
        <v>128</v>
      </c>
      <c r="D20" s="4"/>
      <c r="E20" s="4"/>
      <c r="F20" s="4"/>
      <c r="G20" s="4"/>
      <c r="H20" s="4"/>
      <c r="I20" s="4">
        <v>50000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6">
        <f t="shared" si="0"/>
        <v>0</v>
      </c>
      <c r="B21" s="3">
        <v>14</v>
      </c>
      <c r="C21" s="3" t="s">
        <v>39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f t="shared" si="1"/>
        <v>0</v>
      </c>
    </row>
    <row r="22" spans="1:35" x14ac:dyDescent="0.25">
      <c r="A22" s="6">
        <f t="shared" si="0"/>
        <v>0</v>
      </c>
      <c r="B22" s="3">
        <v>15</v>
      </c>
      <c r="C22" s="3" t="s">
        <v>40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f t="shared" si="1"/>
        <v>0</v>
      </c>
    </row>
    <row r="23" spans="1:35" x14ac:dyDescent="0.25">
      <c r="A23" s="6">
        <f t="shared" si="0"/>
        <v>0</v>
      </c>
      <c r="B23" s="3">
        <v>16</v>
      </c>
      <c r="C23" s="3" t="s">
        <v>41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f t="shared" si="1"/>
        <v>0</v>
      </c>
    </row>
    <row r="24" spans="1:35" x14ac:dyDescent="0.25">
      <c r="A24" s="6">
        <f t="shared" si="0"/>
        <v>505000</v>
      </c>
      <c r="B24" s="3">
        <v>17</v>
      </c>
      <c r="C24" s="3" t="s">
        <v>44</v>
      </c>
      <c r="D24" s="4"/>
      <c r="E24" s="4"/>
      <c r="F24" s="4"/>
      <c r="G24" s="4"/>
      <c r="H24" s="4"/>
      <c r="I24" s="4"/>
      <c r="J24" s="4"/>
      <c r="K24" s="4">
        <v>150000</v>
      </c>
      <c r="L24" s="4">
        <v>45000</v>
      </c>
      <c r="M24" s="4"/>
      <c r="N24" s="4"/>
      <c r="O24" s="4"/>
      <c r="P24" s="4"/>
      <c r="Q24" s="4">
        <v>130000</v>
      </c>
      <c r="R24" s="4"/>
      <c r="S24" s="4"/>
      <c r="T24" s="4">
        <v>110000</v>
      </c>
      <c r="U24" s="4">
        <v>70000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f t="shared" si="1"/>
        <v>505000</v>
      </c>
    </row>
    <row r="25" spans="1:35" x14ac:dyDescent="0.25">
      <c r="A25" s="6">
        <f t="shared" si="0"/>
        <v>0</v>
      </c>
      <c r="B25" s="3">
        <v>18</v>
      </c>
      <c r="C25" s="3" t="s">
        <v>45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f t="shared" si="1"/>
        <v>0</v>
      </c>
    </row>
    <row r="26" spans="1:35" x14ac:dyDescent="0.25">
      <c r="A26" s="6">
        <f t="shared" si="0"/>
        <v>75000</v>
      </c>
      <c r="B26" s="3">
        <v>19</v>
      </c>
      <c r="C26" s="3" t="s">
        <v>46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>
        <v>75000</v>
      </c>
      <c r="AH26" s="4"/>
      <c r="AI26" s="4">
        <f t="shared" si="1"/>
        <v>75000</v>
      </c>
    </row>
    <row r="27" spans="1:35" x14ac:dyDescent="0.25">
      <c r="A27" s="6">
        <f t="shared" si="0"/>
        <v>0</v>
      </c>
      <c r="B27" s="3">
        <v>20</v>
      </c>
      <c r="C27" s="3" t="s">
        <v>50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f t="shared" si="1"/>
        <v>0</v>
      </c>
    </row>
    <row r="28" spans="1:35" x14ac:dyDescent="0.25">
      <c r="A28" s="6">
        <f t="shared" si="0"/>
        <v>0</v>
      </c>
      <c r="B28" s="3">
        <v>21</v>
      </c>
      <c r="C28" s="3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f t="shared" si="1"/>
        <v>0</v>
      </c>
    </row>
    <row r="29" spans="1:35" x14ac:dyDescent="0.25">
      <c r="A29" s="6">
        <f t="shared" si="0"/>
        <v>0</v>
      </c>
      <c r="B29" s="3">
        <v>22</v>
      </c>
      <c r="C29" s="3" t="s">
        <v>123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 t="shared" si="1"/>
        <v>0</v>
      </c>
    </row>
    <row r="30" spans="1:35" x14ac:dyDescent="0.25">
      <c r="A30" s="6">
        <f t="shared" si="0"/>
        <v>164000</v>
      </c>
      <c r="B30" s="3">
        <v>23</v>
      </c>
      <c r="C30" s="3" t="s">
        <v>70</v>
      </c>
      <c r="D30" s="4"/>
      <c r="E30" s="4">
        <v>20000</v>
      </c>
      <c r="F30" s="4"/>
      <c r="G30" s="4"/>
      <c r="H30" s="4"/>
      <c r="I30" s="4"/>
      <c r="J30" s="4">
        <v>20000</v>
      </c>
      <c r="K30" s="4"/>
      <c r="L30" s="4"/>
      <c r="M30" s="4"/>
      <c r="N30" s="4"/>
      <c r="O30" s="4"/>
      <c r="P30" s="4">
        <v>5000</v>
      </c>
      <c r="Q30" s="4">
        <v>17000</v>
      </c>
      <c r="R30" s="4"/>
      <c r="S30" s="4"/>
      <c r="T30" s="4">
        <v>21000</v>
      </c>
      <c r="U30" s="4">
        <v>7000</v>
      </c>
      <c r="V30" s="4"/>
      <c r="W30" s="4"/>
      <c r="X30" s="4"/>
      <c r="Y30" s="4">
        <v>10000</v>
      </c>
      <c r="Z30" s="4">
        <v>17000</v>
      </c>
      <c r="AA30" s="4"/>
      <c r="AB30" s="4"/>
      <c r="AC30" s="4"/>
      <c r="AD30" s="4">
        <v>24000</v>
      </c>
      <c r="AE30" s="4">
        <v>8000</v>
      </c>
      <c r="AF30" s="4"/>
      <c r="AG30" s="4">
        <v>15000</v>
      </c>
      <c r="AH30" s="4"/>
      <c r="AI30" s="4">
        <f t="shared" si="1"/>
        <v>164000</v>
      </c>
    </row>
    <row r="31" spans="1:35" x14ac:dyDescent="0.25">
      <c r="A31" s="6">
        <f t="shared" si="0"/>
        <v>128000</v>
      </c>
      <c r="B31" s="3">
        <v>24</v>
      </c>
      <c r="C31" s="3" t="s">
        <v>71</v>
      </c>
      <c r="D31" s="4"/>
      <c r="E31" s="4">
        <v>10000</v>
      </c>
      <c r="F31" s="4"/>
      <c r="G31" s="4">
        <v>40000</v>
      </c>
      <c r="H31" s="4"/>
      <c r="I31" s="4"/>
      <c r="J31" s="4"/>
      <c r="K31" s="4">
        <v>20000</v>
      </c>
      <c r="L31" s="4">
        <v>7000</v>
      </c>
      <c r="M31" s="4">
        <v>12000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>
        <v>7000</v>
      </c>
      <c r="Z31" s="4"/>
      <c r="AA31" s="4"/>
      <c r="AB31" s="4"/>
      <c r="AC31" s="4"/>
      <c r="AD31" s="4">
        <v>32000</v>
      </c>
      <c r="AE31" s="4"/>
      <c r="AF31" s="4"/>
      <c r="AG31" s="4"/>
      <c r="AH31" s="4"/>
      <c r="AI31" s="4">
        <f t="shared" si="1"/>
        <v>128000</v>
      </c>
    </row>
    <row r="32" spans="1:35" x14ac:dyDescent="0.25">
      <c r="A32" s="6">
        <f t="shared" si="0"/>
        <v>40000</v>
      </c>
      <c r="B32" s="3">
        <v>25</v>
      </c>
      <c r="C32" s="3" t="s">
        <v>72</v>
      </c>
      <c r="D32" s="4"/>
      <c r="E32" s="4">
        <v>5000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v>35000</v>
      </c>
      <c r="AE32" s="4"/>
      <c r="AF32" s="4"/>
      <c r="AG32" s="4"/>
      <c r="AH32" s="4"/>
      <c r="AI32" s="4">
        <f t="shared" si="1"/>
        <v>40000</v>
      </c>
    </row>
    <row r="33" spans="1:35" x14ac:dyDescent="0.25">
      <c r="A33" s="6">
        <f t="shared" si="0"/>
        <v>0</v>
      </c>
      <c r="B33" s="3">
        <v>26</v>
      </c>
      <c r="C33" s="3" t="s">
        <v>73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si="1"/>
        <v>0</v>
      </c>
    </row>
    <row r="34" spans="1:35" x14ac:dyDescent="0.25">
      <c r="A34" s="6">
        <f t="shared" si="0"/>
        <v>17000</v>
      </c>
      <c r="B34" s="3">
        <v>27</v>
      </c>
      <c r="C34" s="9" t="s">
        <v>74</v>
      </c>
      <c r="D34" s="4"/>
      <c r="E34" s="4"/>
      <c r="F34" s="4"/>
      <c r="G34" s="4"/>
      <c r="H34" s="4"/>
      <c r="I34" s="4"/>
      <c r="J34" s="4"/>
      <c r="K34" s="4"/>
      <c r="L34" s="4">
        <v>17000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 t="shared" si="1"/>
        <v>17000</v>
      </c>
    </row>
    <row r="35" spans="1:35" x14ac:dyDescent="0.25">
      <c r="A35" s="6">
        <f t="shared" si="0"/>
        <v>0</v>
      </c>
      <c r="B35" s="3">
        <v>28</v>
      </c>
      <c r="C35" s="9" t="s">
        <v>75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 t="shared" si="1"/>
        <v>0</v>
      </c>
    </row>
    <row r="36" spans="1:35" x14ac:dyDescent="0.25">
      <c r="A36" s="6">
        <f t="shared" si="0"/>
        <v>98000</v>
      </c>
      <c r="B36" s="3"/>
      <c r="C36" s="9" t="s">
        <v>111</v>
      </c>
      <c r="D36" s="4"/>
      <c r="E36" s="4">
        <v>25000</v>
      </c>
      <c r="F36" s="4"/>
      <c r="G36" s="4"/>
      <c r="H36" s="4"/>
      <c r="I36" s="4"/>
      <c r="J36" s="4"/>
      <c r="K36" s="4"/>
      <c r="L36" s="4">
        <v>17000</v>
      </c>
      <c r="M36" s="4"/>
      <c r="N36" s="4"/>
      <c r="O36" s="4">
        <v>5000</v>
      </c>
      <c r="P36" s="4"/>
      <c r="Q36" s="4"/>
      <c r="R36" s="4"/>
      <c r="S36" s="4"/>
      <c r="T36" s="4">
        <v>16000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>
        <v>35000</v>
      </c>
      <c r="AH36" s="4"/>
      <c r="AI36" s="4">
        <f t="shared" si="1"/>
        <v>98000</v>
      </c>
    </row>
    <row r="37" spans="1:35" x14ac:dyDescent="0.25">
      <c r="A37" s="6">
        <f t="shared" si="0"/>
        <v>0</v>
      </c>
      <c r="B37" s="3">
        <v>29</v>
      </c>
      <c r="C37" s="3" t="s">
        <v>48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 t="shared" si="1"/>
        <v>0</v>
      </c>
    </row>
    <row r="38" spans="1:35" x14ac:dyDescent="0.25">
      <c r="A38" s="6">
        <f t="shared" si="0"/>
        <v>0</v>
      </c>
      <c r="B38" s="3">
        <v>30</v>
      </c>
      <c r="C38" s="3" t="s">
        <v>49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 t="shared" si="1"/>
        <v>0</v>
      </c>
    </row>
    <row r="39" spans="1:35" x14ac:dyDescent="0.25">
      <c r="A39" s="6">
        <f t="shared" si="0"/>
        <v>229000</v>
      </c>
      <c r="B39" s="3">
        <v>31</v>
      </c>
      <c r="C39" s="3" t="s">
        <v>42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84000</v>
      </c>
      <c r="U39" s="4">
        <v>65000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>
        <v>80000</v>
      </c>
      <c r="AH39" s="4"/>
      <c r="AI39" s="4">
        <f t="shared" si="1"/>
        <v>229000</v>
      </c>
    </row>
    <row r="40" spans="1:35" x14ac:dyDescent="0.25">
      <c r="A40" s="6">
        <f t="shared" si="0"/>
        <v>50000</v>
      </c>
      <c r="B40" s="3">
        <v>32</v>
      </c>
      <c r="C40" s="3" t="s">
        <v>43</v>
      </c>
      <c r="D40" s="4"/>
      <c r="E40" s="4"/>
      <c r="F40" s="4"/>
      <c r="G40" s="4">
        <v>15000</v>
      </c>
      <c r="H40" s="4"/>
      <c r="I40" s="4"/>
      <c r="J40" s="4"/>
      <c r="K40" s="4"/>
      <c r="L40" s="4"/>
      <c r="M40" s="4"/>
      <c r="N40" s="4"/>
      <c r="O40" s="4"/>
      <c r="P40" s="4">
        <v>15000</v>
      </c>
      <c r="Q40" s="4"/>
      <c r="R40" s="4"/>
      <c r="S40" s="4"/>
      <c r="T40" s="4"/>
      <c r="U40" s="4">
        <v>20000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>
        <f t="shared" si="1"/>
        <v>50000</v>
      </c>
    </row>
    <row r="41" spans="1:35" x14ac:dyDescent="0.25">
      <c r="A41" s="6">
        <f t="shared" si="0"/>
        <v>125000</v>
      </c>
      <c r="B41" s="3">
        <v>33</v>
      </c>
      <c r="C41" s="3" t="s">
        <v>138</v>
      </c>
      <c r="D41" s="4"/>
      <c r="E41" s="4"/>
      <c r="F41" s="4"/>
      <c r="G41" s="4"/>
      <c r="H41" s="4"/>
      <c r="I41" s="4"/>
      <c r="J41" s="4"/>
      <c r="K41" s="4"/>
      <c r="L41" s="4">
        <v>20000</v>
      </c>
      <c r="M41" s="4"/>
      <c r="N41" s="4"/>
      <c r="O41" s="4"/>
      <c r="P41" s="4"/>
      <c r="Q41" s="4">
        <v>25000</v>
      </c>
      <c r="R41" s="4"/>
      <c r="S41" s="4"/>
      <c r="T41" s="4"/>
      <c r="U41" s="4">
        <v>25000</v>
      </c>
      <c r="V41" s="4"/>
      <c r="W41" s="4"/>
      <c r="X41" s="4">
        <v>25000</v>
      </c>
      <c r="Y41" s="4"/>
      <c r="Z41" s="4"/>
      <c r="AA41" s="4"/>
      <c r="AB41" s="4"/>
      <c r="AC41" s="4"/>
      <c r="AD41" s="4"/>
      <c r="AE41" s="4"/>
      <c r="AF41" s="4"/>
      <c r="AG41" s="4">
        <v>30000</v>
      </c>
      <c r="AH41" s="4"/>
      <c r="AI41" s="4">
        <f t="shared" si="1"/>
        <v>125000</v>
      </c>
    </row>
    <row r="42" spans="1:35" x14ac:dyDescent="0.25">
      <c r="A42" s="6">
        <f t="shared" si="0"/>
        <v>230000</v>
      </c>
      <c r="B42" s="3">
        <v>34</v>
      </c>
      <c r="C42" s="9" t="s">
        <v>58</v>
      </c>
      <c r="D42" s="4"/>
      <c r="E42" s="4"/>
      <c r="F42" s="4"/>
      <c r="G42" s="4"/>
      <c r="H42" s="4"/>
      <c r="I42" s="4"/>
      <c r="J42" s="4"/>
      <c r="K42" s="4"/>
      <c r="L42" s="4">
        <v>120000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v>110000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>
        <f t="shared" si="1"/>
        <v>230000</v>
      </c>
    </row>
    <row r="43" spans="1:35" x14ac:dyDescent="0.25">
      <c r="A43" s="6">
        <f t="shared" si="0"/>
        <v>0</v>
      </c>
      <c r="B43" s="3">
        <v>35</v>
      </c>
      <c r="C43" s="9" t="s">
        <v>59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>
        <f t="shared" si="1"/>
        <v>0</v>
      </c>
    </row>
    <row r="44" spans="1:35" x14ac:dyDescent="0.25">
      <c r="A44" s="6">
        <f t="shared" si="0"/>
        <v>80000</v>
      </c>
      <c r="B44" s="3">
        <v>36</v>
      </c>
      <c r="C44" s="8" t="s">
        <v>130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>
        <v>80000</v>
      </c>
      <c r="AH44" s="4"/>
      <c r="AI44" s="4">
        <f t="shared" si="1"/>
        <v>80000</v>
      </c>
    </row>
    <row r="45" spans="1:35" x14ac:dyDescent="0.25">
      <c r="A45" s="6">
        <f t="shared" si="0"/>
        <v>40000</v>
      </c>
      <c r="B45" s="3">
        <v>37</v>
      </c>
      <c r="C45" s="3" t="s">
        <v>124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>
        <v>10000</v>
      </c>
      <c r="Q45" s="4">
        <v>15000</v>
      </c>
      <c r="R45" s="4"/>
      <c r="S45" s="4"/>
      <c r="T45" s="4"/>
      <c r="U45" s="4">
        <v>5000</v>
      </c>
      <c r="V45" s="4"/>
      <c r="W45" s="4"/>
      <c r="X45" s="4"/>
      <c r="Y45" s="4"/>
      <c r="Z45" s="4"/>
      <c r="AA45" s="4"/>
      <c r="AB45" s="4"/>
      <c r="AC45" s="4"/>
      <c r="AD45" s="4">
        <v>10000</v>
      </c>
      <c r="AE45" s="4"/>
      <c r="AF45" s="4"/>
      <c r="AG45" s="4"/>
      <c r="AH45" s="4"/>
      <c r="AI45" s="4">
        <f t="shared" si="1"/>
        <v>40000</v>
      </c>
    </row>
    <row r="46" spans="1:35" x14ac:dyDescent="0.25">
      <c r="A46" s="6">
        <f t="shared" si="0"/>
        <v>65000</v>
      </c>
      <c r="B46" s="3">
        <v>38</v>
      </c>
      <c r="C46" s="3" t="s">
        <v>52</v>
      </c>
      <c r="D46" s="4"/>
      <c r="E46" s="4"/>
      <c r="F46" s="4"/>
      <c r="G46" s="4"/>
      <c r="H46" s="4"/>
      <c r="I46" s="4"/>
      <c r="J46" s="4"/>
      <c r="K46" s="4"/>
      <c r="L46" s="4">
        <v>30000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v>35000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>
        <f t="shared" si="1"/>
        <v>65000</v>
      </c>
    </row>
    <row r="47" spans="1:35" x14ac:dyDescent="0.25">
      <c r="A47" s="6">
        <f t="shared" si="0"/>
        <v>26000</v>
      </c>
      <c r="B47" s="3">
        <v>39</v>
      </c>
      <c r="C47" s="3" t="s">
        <v>53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>
        <v>10000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v>16000</v>
      </c>
      <c r="AE47" s="4"/>
      <c r="AF47" s="4"/>
      <c r="AG47" s="4"/>
      <c r="AH47" s="4"/>
      <c r="AI47" s="4">
        <f t="shared" si="1"/>
        <v>26000</v>
      </c>
    </row>
    <row r="48" spans="1:35" x14ac:dyDescent="0.25">
      <c r="A48" s="6">
        <f t="shared" si="0"/>
        <v>80000</v>
      </c>
      <c r="B48" s="3">
        <v>40</v>
      </c>
      <c r="C48" s="8" t="s">
        <v>57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>
        <v>32000</v>
      </c>
      <c r="S48" s="4"/>
      <c r="T48" s="4">
        <v>16000</v>
      </c>
      <c r="U48" s="4"/>
      <c r="V48" s="4"/>
      <c r="W48" s="4"/>
      <c r="X48" s="4"/>
      <c r="Y48" s="4"/>
      <c r="Z48" s="4"/>
      <c r="AA48" s="4"/>
      <c r="AB48" s="4"/>
      <c r="AC48" s="4">
        <v>32000</v>
      </c>
      <c r="AD48" s="4"/>
      <c r="AE48" s="4"/>
      <c r="AF48" s="4"/>
      <c r="AG48" s="4"/>
      <c r="AH48" s="4"/>
      <c r="AI48" s="4">
        <f t="shared" si="1"/>
        <v>80000</v>
      </c>
    </row>
    <row r="49" spans="1:35" x14ac:dyDescent="0.25">
      <c r="A49" s="6">
        <f>AI49</f>
        <v>150000</v>
      </c>
      <c r="B49" s="3"/>
      <c r="C49" s="3" t="s">
        <v>102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150000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f>SUM(D49:AH49)</f>
        <v>150000</v>
      </c>
    </row>
    <row r="50" spans="1:35" x14ac:dyDescent="0.25">
      <c r="A50" s="6">
        <f>AI50</f>
        <v>0</v>
      </c>
      <c r="B50" s="3"/>
      <c r="C50" s="3" t="s">
        <v>103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>
        <f>SUM(D50:AH50)</f>
        <v>0</v>
      </c>
    </row>
    <row r="51" spans="1:35" x14ac:dyDescent="0.25">
      <c r="A51" s="6">
        <f t="shared" si="0"/>
        <v>0</v>
      </c>
      <c r="B51" s="3">
        <v>43</v>
      </c>
      <c r="C51" s="3" t="s">
        <v>76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>
        <f t="shared" si="1"/>
        <v>0</v>
      </c>
    </row>
    <row r="52" spans="1:35" x14ac:dyDescent="0.25">
      <c r="A52" s="6">
        <f t="shared" si="0"/>
        <v>0</v>
      </c>
      <c r="B52" s="3">
        <v>44</v>
      </c>
      <c r="C52" s="3" t="s">
        <v>77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>
        <f t="shared" si="1"/>
        <v>0</v>
      </c>
    </row>
    <row r="53" spans="1:35" x14ac:dyDescent="0.25">
      <c r="A53" s="6">
        <f t="shared" si="0"/>
        <v>0</v>
      </c>
      <c r="B53" s="3">
        <v>45</v>
      </c>
      <c r="C53" s="3" t="s">
        <v>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>
        <f t="shared" si="1"/>
        <v>0</v>
      </c>
    </row>
    <row r="54" spans="1:35" x14ac:dyDescent="0.25">
      <c r="A54" s="6">
        <f t="shared" si="0"/>
        <v>0</v>
      </c>
      <c r="B54" s="3">
        <v>46</v>
      </c>
      <c r="C54" s="3" t="s">
        <v>55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>
        <f t="shared" si="1"/>
        <v>0</v>
      </c>
    </row>
    <row r="55" spans="1:35" x14ac:dyDescent="0.25">
      <c r="A55" s="6">
        <f t="shared" si="0"/>
        <v>0</v>
      </c>
      <c r="B55" s="3">
        <v>47</v>
      </c>
      <c r="C55" s="3" t="s">
        <v>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 t="shared" si="1"/>
        <v>0</v>
      </c>
    </row>
    <row r="56" spans="1:35" x14ac:dyDescent="0.25">
      <c r="A56" s="6">
        <f t="shared" si="0"/>
        <v>0</v>
      </c>
      <c r="B56" s="3">
        <v>48</v>
      </c>
      <c r="C56" s="3" t="s">
        <v>69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>
        <f t="shared" si="1"/>
        <v>0</v>
      </c>
    </row>
    <row r="57" spans="1:35" x14ac:dyDescent="0.25">
      <c r="A57" s="6">
        <f t="shared" si="0"/>
        <v>0</v>
      </c>
      <c r="B57" s="3">
        <v>49</v>
      </c>
      <c r="C57" s="3" t="s">
        <v>78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>
        <f t="shared" si="1"/>
        <v>0</v>
      </c>
    </row>
    <row r="58" spans="1:35" x14ac:dyDescent="0.25">
      <c r="A58" s="6">
        <f t="shared" si="0"/>
        <v>0</v>
      </c>
      <c r="B58" s="3">
        <v>50</v>
      </c>
      <c r="C58" s="3" t="s">
        <v>79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f t="shared" si="1"/>
        <v>0</v>
      </c>
    </row>
    <row r="59" spans="1:35" x14ac:dyDescent="0.25">
      <c r="A59" s="6">
        <f>AI59</f>
        <v>0</v>
      </c>
      <c r="B59" s="3"/>
      <c r="C59" s="3" t="s">
        <v>105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>
        <f>SUM(D59:AH59)</f>
        <v>0</v>
      </c>
    </row>
    <row r="60" spans="1:35" x14ac:dyDescent="0.25">
      <c r="A60" s="6">
        <f t="shared" si="0"/>
        <v>0</v>
      </c>
      <c r="B60" s="3">
        <v>51</v>
      </c>
      <c r="C60" s="3" t="s">
        <v>80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>
        <f t="shared" si="1"/>
        <v>0</v>
      </c>
    </row>
    <row r="61" spans="1:35" x14ac:dyDescent="0.25">
      <c r="A61" s="6">
        <f t="shared" si="0"/>
        <v>200000</v>
      </c>
      <c r="B61" s="3">
        <v>52</v>
      </c>
      <c r="C61" s="3" t="s">
        <v>81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200000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>
        <f t="shared" si="1"/>
        <v>200000</v>
      </c>
    </row>
    <row r="62" spans="1:35" x14ac:dyDescent="0.25">
      <c r="A62" s="6">
        <f t="shared" si="0"/>
        <v>0</v>
      </c>
      <c r="B62" s="3">
        <v>53</v>
      </c>
      <c r="C62" s="3" t="s">
        <v>82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f t="shared" si="1"/>
        <v>0</v>
      </c>
    </row>
    <row r="63" spans="1:35" x14ac:dyDescent="0.25">
      <c r="A63" s="6">
        <f>AI63</f>
        <v>300000</v>
      </c>
      <c r="B63" s="3">
        <v>69</v>
      </c>
      <c r="C63" s="3" t="s">
        <v>97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>
        <v>300000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>
        <f>SUM(D63:AH63)</f>
        <v>300000</v>
      </c>
    </row>
    <row r="64" spans="1:35" x14ac:dyDescent="0.25">
      <c r="A64" s="6">
        <f t="shared" si="0"/>
        <v>0</v>
      </c>
      <c r="B64" s="3">
        <v>54</v>
      </c>
      <c r="C64" s="3" t="s">
        <v>83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>
        <f t="shared" si="1"/>
        <v>0</v>
      </c>
    </row>
    <row r="65" spans="1:35" x14ac:dyDescent="0.25">
      <c r="A65" s="6">
        <f t="shared" si="0"/>
        <v>0</v>
      </c>
      <c r="B65" s="3">
        <v>55</v>
      </c>
      <c r="C65" s="3" t="s">
        <v>84</v>
      </c>
      <c r="D65" s="4"/>
      <c r="E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>
        <f t="shared" si="1"/>
        <v>0</v>
      </c>
    </row>
    <row r="66" spans="1:35" x14ac:dyDescent="0.25">
      <c r="A66" s="6">
        <f>AI66</f>
        <v>0</v>
      </c>
      <c r="B66" s="3"/>
      <c r="C66" s="3" t="s">
        <v>108</v>
      </c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f>SUM(D66:AH66)</f>
        <v>0</v>
      </c>
    </row>
    <row r="67" spans="1:35" x14ac:dyDescent="0.25">
      <c r="A67" s="6">
        <f t="shared" si="0"/>
        <v>1200000</v>
      </c>
      <c r="B67" s="3">
        <v>56</v>
      </c>
      <c r="C67" s="3" t="s">
        <v>85</v>
      </c>
      <c r="D67" s="4"/>
      <c r="E67" s="4"/>
      <c r="F67" s="4">
        <v>300000</v>
      </c>
      <c r="G67" s="4"/>
      <c r="H67" s="4"/>
      <c r="I67" s="4"/>
      <c r="J67" s="4"/>
      <c r="K67" s="4"/>
      <c r="L67" s="4"/>
      <c r="M67" s="4"/>
      <c r="N67" s="4">
        <v>300000</v>
      </c>
      <c r="O67" s="4"/>
      <c r="P67" s="4"/>
      <c r="Q67" s="4"/>
      <c r="R67" s="4"/>
      <c r="S67" s="4"/>
      <c r="T67" s="4"/>
      <c r="U67" s="4"/>
      <c r="V67" s="4"/>
      <c r="W67" s="4">
        <v>300000</v>
      </c>
      <c r="X67" s="4"/>
      <c r="Y67" s="4"/>
      <c r="Z67" s="4"/>
      <c r="AA67" s="4"/>
      <c r="AB67" s="4"/>
      <c r="AC67" s="4"/>
      <c r="AD67" s="4"/>
      <c r="AE67" s="4"/>
      <c r="AF67" s="4"/>
      <c r="AG67" s="4">
        <v>300000</v>
      </c>
      <c r="AH67" s="4"/>
      <c r="AI67" s="4">
        <f t="shared" si="1"/>
        <v>1200000</v>
      </c>
    </row>
    <row r="68" spans="1:35" x14ac:dyDescent="0.25">
      <c r="A68" s="6">
        <f t="shared" si="0"/>
        <v>0</v>
      </c>
      <c r="B68" s="3">
        <v>57</v>
      </c>
      <c r="C68" s="3" t="s">
        <v>86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>
        <f t="shared" si="1"/>
        <v>0</v>
      </c>
    </row>
    <row r="69" spans="1:35" x14ac:dyDescent="0.25">
      <c r="A69" s="6">
        <f t="shared" si="0"/>
        <v>370000</v>
      </c>
      <c r="B69" s="3">
        <v>58</v>
      </c>
      <c r="C69" s="3" t="s">
        <v>87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>
        <v>200000</v>
      </c>
      <c r="S69" s="4"/>
      <c r="T69" s="4"/>
      <c r="U69" s="4"/>
      <c r="V69" s="4"/>
      <c r="W69" s="4"/>
      <c r="X69" s="4"/>
      <c r="Y69" s="4">
        <v>10000</v>
      </c>
      <c r="Z69" s="4">
        <v>10000</v>
      </c>
      <c r="AA69" s="4"/>
      <c r="AB69" s="4">
        <v>100000</v>
      </c>
      <c r="AC69" s="4"/>
      <c r="AD69" s="4"/>
      <c r="AE69" s="4"/>
      <c r="AF69" s="4"/>
      <c r="AG69" s="4">
        <v>50000</v>
      </c>
      <c r="AH69" s="4"/>
      <c r="AI69" s="4">
        <f t="shared" si="1"/>
        <v>370000</v>
      </c>
    </row>
    <row r="70" spans="1:35" x14ac:dyDescent="0.25">
      <c r="A70" s="6">
        <f t="shared" si="0"/>
        <v>10000</v>
      </c>
      <c r="B70" s="3">
        <v>59</v>
      </c>
      <c r="C70" s="3" t="s">
        <v>88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>
        <v>10000</v>
      </c>
      <c r="AH70" s="4"/>
      <c r="AI70" s="4">
        <f t="shared" si="1"/>
        <v>10000</v>
      </c>
    </row>
    <row r="71" spans="1:35" x14ac:dyDescent="0.25">
      <c r="A71" s="6">
        <f t="shared" si="0"/>
        <v>95000</v>
      </c>
      <c r="B71" s="3">
        <v>60</v>
      </c>
      <c r="C71" s="3" t="s">
        <v>89</v>
      </c>
      <c r="D71" s="4"/>
      <c r="E71" s="4"/>
      <c r="F71" s="4"/>
      <c r="G71" s="4">
        <v>17000</v>
      </c>
      <c r="H71" s="4"/>
      <c r="I71" s="4">
        <v>8000</v>
      </c>
      <c r="J71" s="4"/>
      <c r="K71" s="4"/>
      <c r="L71" s="4">
        <v>10000</v>
      </c>
      <c r="M71" s="4"/>
      <c r="N71" s="4"/>
      <c r="O71" s="4"/>
      <c r="P71" s="4"/>
      <c r="Q71" s="4">
        <v>10000</v>
      </c>
      <c r="R71" s="4"/>
      <c r="S71" s="4"/>
      <c r="T71" s="4"/>
      <c r="U71" s="4"/>
      <c r="V71" s="4"/>
      <c r="W71" s="4">
        <v>30000</v>
      </c>
      <c r="X71" s="4"/>
      <c r="Y71" s="4">
        <v>20000</v>
      </c>
      <c r="Z71" s="4"/>
      <c r="AA71" s="4"/>
      <c r="AB71" s="4"/>
      <c r="AC71" s="4"/>
      <c r="AD71" s="4"/>
      <c r="AE71" s="4"/>
      <c r="AF71" s="4"/>
      <c r="AG71" s="4"/>
      <c r="AH71" s="4"/>
      <c r="AI71" s="4">
        <f t="shared" si="1"/>
        <v>95000</v>
      </c>
    </row>
    <row r="72" spans="1:35" x14ac:dyDescent="0.25">
      <c r="A72" s="6">
        <f t="shared" si="0"/>
        <v>200000</v>
      </c>
      <c r="B72" s="3">
        <v>61</v>
      </c>
      <c r="C72" s="3" t="s">
        <v>90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200000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>
        <f t="shared" si="1"/>
        <v>200000</v>
      </c>
    </row>
    <row r="73" spans="1:35" x14ac:dyDescent="0.25">
      <c r="A73" s="6">
        <f t="shared" si="0"/>
        <v>0</v>
      </c>
      <c r="B73" s="3">
        <v>62</v>
      </c>
      <c r="C73" s="3" t="s">
        <v>91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>
        <f t="shared" si="1"/>
        <v>0</v>
      </c>
    </row>
    <row r="74" spans="1:35" x14ac:dyDescent="0.25">
      <c r="A74" s="6">
        <f t="shared" si="0"/>
        <v>100000</v>
      </c>
      <c r="B74" s="3">
        <v>63</v>
      </c>
      <c r="C74" s="3" t="s">
        <v>129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100000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>
        <f t="shared" si="1"/>
        <v>100000</v>
      </c>
    </row>
    <row r="75" spans="1:35" x14ac:dyDescent="0.25">
      <c r="A75" s="6">
        <f t="shared" si="0"/>
        <v>0</v>
      </c>
      <c r="B75" s="3"/>
      <c r="C75" s="3" t="s">
        <v>110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>
        <f t="shared" si="1"/>
        <v>0</v>
      </c>
    </row>
    <row r="76" spans="1:35" x14ac:dyDescent="0.25">
      <c r="A76" s="6">
        <f t="shared" si="0"/>
        <v>100000</v>
      </c>
      <c r="B76" s="3">
        <v>64</v>
      </c>
      <c r="C76" s="3" t="s">
        <v>92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>
        <v>100000</v>
      </c>
      <c r="Z76" s="4"/>
      <c r="AA76" s="4"/>
      <c r="AB76" s="4"/>
      <c r="AC76" s="4"/>
      <c r="AD76" s="4"/>
      <c r="AE76" s="4"/>
      <c r="AF76" s="4"/>
      <c r="AG76" s="4"/>
      <c r="AH76" s="4"/>
      <c r="AI76" s="4">
        <f t="shared" si="1"/>
        <v>100000</v>
      </c>
    </row>
    <row r="77" spans="1:35" x14ac:dyDescent="0.25">
      <c r="A77" s="6">
        <f t="shared" si="0"/>
        <v>0</v>
      </c>
      <c r="B77" s="3">
        <v>65</v>
      </c>
      <c r="C77" s="3" t="s">
        <v>93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>
        <f t="shared" si="1"/>
        <v>0</v>
      </c>
    </row>
    <row r="78" spans="1:35" x14ac:dyDescent="0.25">
      <c r="A78" s="6">
        <f t="shared" si="0"/>
        <v>0</v>
      </c>
      <c r="B78" s="3">
        <v>66</v>
      </c>
      <c r="C78" s="3" t="s">
        <v>94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f t="shared" si="1"/>
        <v>0</v>
      </c>
    </row>
    <row r="79" spans="1:35" x14ac:dyDescent="0.25">
      <c r="A79" s="6">
        <f t="shared" si="0"/>
        <v>0</v>
      </c>
      <c r="B79" s="3">
        <v>67</v>
      </c>
      <c r="C79" s="3" t="s">
        <v>95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>
        <f t="shared" si="1"/>
        <v>0</v>
      </c>
    </row>
    <row r="80" spans="1:35" x14ac:dyDescent="0.25">
      <c r="A80" s="6">
        <f t="shared" si="0"/>
        <v>0</v>
      </c>
      <c r="B80" s="3">
        <v>68</v>
      </c>
      <c r="C80" s="3" t="s">
        <v>96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>
        <f t="shared" si="1"/>
        <v>0</v>
      </c>
    </row>
    <row r="81" spans="1:35" x14ac:dyDescent="0.25">
      <c r="A81" s="6">
        <f t="shared" si="0"/>
        <v>0</v>
      </c>
      <c r="B81" s="3">
        <v>72</v>
      </c>
      <c r="C81" s="3" t="s">
        <v>98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f t="shared" si="1"/>
        <v>0</v>
      </c>
    </row>
    <row r="82" spans="1:35" x14ac:dyDescent="0.25">
      <c r="A82" s="6">
        <f t="shared" si="0"/>
        <v>1070000</v>
      </c>
      <c r="B82" s="3">
        <v>73</v>
      </c>
      <c r="C82" s="3" t="s">
        <v>99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>
        <v>1070000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>
        <f t="shared" si="1"/>
        <v>1070000</v>
      </c>
    </row>
    <row r="83" spans="1:35" x14ac:dyDescent="0.25">
      <c r="A83" s="6">
        <f>AI83</f>
        <v>0</v>
      </c>
      <c r="B83" s="3">
        <v>75</v>
      </c>
      <c r="C83" s="3" t="s">
        <v>101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>
        <f>SUM(D83:AH83)</f>
        <v>0</v>
      </c>
    </row>
    <row r="84" spans="1:35" x14ac:dyDescent="0.25">
      <c r="A84" s="6">
        <f t="shared" si="0"/>
        <v>70000</v>
      </c>
      <c r="B84" s="3">
        <v>74</v>
      </c>
      <c r="C84" s="3" t="s">
        <v>100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>
        <v>70000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>
        <f t="shared" si="1"/>
        <v>70000</v>
      </c>
    </row>
    <row r="85" spans="1:35" x14ac:dyDescent="0.25">
      <c r="A85" s="6">
        <f t="shared" si="0"/>
        <v>0</v>
      </c>
      <c r="B85" s="3"/>
      <c r="C85" s="3" t="s">
        <v>104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>
        <f t="shared" si="1"/>
        <v>0</v>
      </c>
    </row>
    <row r="86" spans="1:35" x14ac:dyDescent="0.25">
      <c r="A86" s="6">
        <f t="shared" si="0"/>
        <v>0</v>
      </c>
      <c r="B86" s="3"/>
      <c r="C86" s="3" t="s">
        <v>122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>
        <f t="shared" si="1"/>
        <v>0</v>
      </c>
    </row>
    <row r="87" spans="1:35" x14ac:dyDescent="0.25">
      <c r="A87" s="6">
        <f t="shared" si="0"/>
        <v>0</v>
      </c>
      <c r="B87" s="3"/>
      <c r="C87" s="3" t="s">
        <v>125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>
        <f t="shared" si="1"/>
        <v>0</v>
      </c>
    </row>
    <row r="88" spans="1:35" x14ac:dyDescent="0.25">
      <c r="A88" s="6">
        <f t="shared" si="0"/>
        <v>0</v>
      </c>
      <c r="B88" s="3"/>
      <c r="C88" s="3" t="s">
        <v>126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>
        <f t="shared" si="1"/>
        <v>0</v>
      </c>
    </row>
    <row r="89" spans="1:35" x14ac:dyDescent="0.25">
      <c r="A89" s="6">
        <f t="shared" si="0"/>
        <v>160000</v>
      </c>
      <c r="B89" s="3"/>
      <c r="C89" s="3" t="s">
        <v>127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>
        <v>150000</v>
      </c>
      <c r="Q89" s="4"/>
      <c r="R89" s="4"/>
      <c r="S89" s="4"/>
      <c r="T89" s="4">
        <v>10000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>
        <f t="shared" si="1"/>
        <v>160000</v>
      </c>
    </row>
    <row r="90" spans="1:35" x14ac:dyDescent="0.25">
      <c r="A90" s="6">
        <f t="shared" si="0"/>
        <v>0</v>
      </c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f t="shared" si="1"/>
        <v>0</v>
      </c>
    </row>
    <row r="91" spans="1:35" x14ac:dyDescent="0.25">
      <c r="A91" s="13">
        <f>SUM(A5:A90)</f>
        <v>9192943</v>
      </c>
      <c r="B91" s="15" t="s">
        <v>34</v>
      </c>
      <c r="C91" s="16"/>
      <c r="D91" s="5">
        <f t="shared" ref="D91:AH91" si="2">SUM(D5:D90)</f>
        <v>0</v>
      </c>
      <c r="E91" s="5">
        <f t="shared" si="2"/>
        <v>130000</v>
      </c>
      <c r="F91" s="5">
        <f t="shared" si="2"/>
        <v>300000</v>
      </c>
      <c r="G91" s="5">
        <f t="shared" si="2"/>
        <v>157000</v>
      </c>
      <c r="H91" s="5">
        <f t="shared" si="2"/>
        <v>0</v>
      </c>
      <c r="I91" s="5">
        <f t="shared" si="2"/>
        <v>58000</v>
      </c>
      <c r="J91" s="5">
        <f t="shared" si="2"/>
        <v>20000</v>
      </c>
      <c r="K91" s="5">
        <f t="shared" si="2"/>
        <v>207000</v>
      </c>
      <c r="L91" s="5">
        <f t="shared" si="2"/>
        <v>351000</v>
      </c>
      <c r="M91" s="5">
        <f t="shared" si="2"/>
        <v>12000</v>
      </c>
      <c r="N91" s="5">
        <f t="shared" si="2"/>
        <v>600000</v>
      </c>
      <c r="O91" s="5">
        <f t="shared" si="2"/>
        <v>822000</v>
      </c>
      <c r="P91" s="5">
        <f t="shared" si="2"/>
        <v>210000</v>
      </c>
      <c r="Q91" s="5">
        <f t="shared" si="2"/>
        <v>237000</v>
      </c>
      <c r="R91" s="5">
        <f t="shared" si="2"/>
        <v>267000</v>
      </c>
      <c r="S91" s="5">
        <f t="shared" si="2"/>
        <v>0</v>
      </c>
      <c r="T91" s="5">
        <f t="shared" si="2"/>
        <v>747000</v>
      </c>
      <c r="U91" s="5">
        <f t="shared" si="2"/>
        <v>1502000</v>
      </c>
      <c r="V91" s="5">
        <f t="shared" si="2"/>
        <v>0</v>
      </c>
      <c r="W91" s="5">
        <f t="shared" si="2"/>
        <v>630000</v>
      </c>
      <c r="X91" s="5">
        <f t="shared" si="2"/>
        <v>335000</v>
      </c>
      <c r="Y91" s="5">
        <f t="shared" si="2"/>
        <v>147000</v>
      </c>
      <c r="Z91" s="5">
        <f t="shared" si="2"/>
        <v>27000</v>
      </c>
      <c r="AA91" s="5">
        <f t="shared" si="2"/>
        <v>1403943</v>
      </c>
      <c r="AB91" s="5">
        <f t="shared" si="2"/>
        <v>100000</v>
      </c>
      <c r="AC91" s="5">
        <f t="shared" si="2"/>
        <v>32000</v>
      </c>
      <c r="AD91" s="5">
        <f t="shared" si="2"/>
        <v>215000</v>
      </c>
      <c r="AE91" s="5">
        <f t="shared" si="2"/>
        <v>58000</v>
      </c>
      <c r="AF91" s="5">
        <f t="shared" si="2"/>
        <v>0</v>
      </c>
      <c r="AG91" s="5">
        <f t="shared" si="2"/>
        <v>675000</v>
      </c>
      <c r="AH91" s="5">
        <f t="shared" si="2"/>
        <v>0</v>
      </c>
      <c r="AI91" s="5">
        <f t="shared" si="1"/>
        <v>9242943</v>
      </c>
    </row>
    <row r="94" spans="1:35" x14ac:dyDescent="0.25">
      <c r="A94" s="12" t="s">
        <v>114</v>
      </c>
      <c r="C94" s="11">
        <f>SUM(A5:A7)+SUM(A16:A48)+SUM(A53:A56)</f>
        <v>4235943</v>
      </c>
    </row>
    <row r="95" spans="1:35" x14ac:dyDescent="0.25">
      <c r="A95" s="12" t="s">
        <v>115</v>
      </c>
      <c r="C95" s="11">
        <f>SUM(A8:A12)</f>
        <v>809000</v>
      </c>
    </row>
    <row r="96" spans="1:35" x14ac:dyDescent="0.25">
      <c r="A96" s="12" t="s">
        <v>66</v>
      </c>
      <c r="C96" s="11">
        <f>SUM(A13:A15)</f>
        <v>123000</v>
      </c>
    </row>
    <row r="97" spans="1:3" x14ac:dyDescent="0.25">
      <c r="A97" s="12" t="s">
        <v>102</v>
      </c>
      <c r="C97" s="11">
        <f>A49</f>
        <v>150000</v>
      </c>
    </row>
    <row r="98" spans="1:3" x14ac:dyDescent="0.25">
      <c r="A98" s="12" t="s">
        <v>103</v>
      </c>
      <c r="C98" s="11">
        <f>A50</f>
        <v>0</v>
      </c>
    </row>
    <row r="99" spans="1:3" x14ac:dyDescent="0.25">
      <c r="A99" s="12" t="s">
        <v>76</v>
      </c>
      <c r="C99" s="11">
        <f>A51</f>
        <v>0</v>
      </c>
    </row>
    <row r="100" spans="1:3" x14ac:dyDescent="0.25">
      <c r="A100" s="12" t="s">
        <v>77</v>
      </c>
      <c r="C100" s="11">
        <f>A52</f>
        <v>0</v>
      </c>
    </row>
    <row r="101" spans="1:3" x14ac:dyDescent="0.25">
      <c r="A101" s="12" t="s">
        <v>116</v>
      </c>
      <c r="C101" s="11">
        <f>SUM(A57:A58)</f>
        <v>0</v>
      </c>
    </row>
    <row r="102" spans="1:3" x14ac:dyDescent="0.25">
      <c r="A102" s="12" t="s">
        <v>97</v>
      </c>
      <c r="C102" s="11">
        <f>SUM(A59:A66)</f>
        <v>500000</v>
      </c>
    </row>
    <row r="103" spans="1:3" x14ac:dyDescent="0.25">
      <c r="A103" s="12" t="s">
        <v>117</v>
      </c>
      <c r="C103" s="11">
        <f>SUM(A67:A68)</f>
        <v>1200000</v>
      </c>
    </row>
    <row r="104" spans="1:3" x14ac:dyDescent="0.25">
      <c r="A104" s="12" t="s">
        <v>118</v>
      </c>
      <c r="C104" s="11">
        <f>A72</f>
        <v>200000</v>
      </c>
    </row>
    <row r="105" spans="1:3" x14ac:dyDescent="0.25">
      <c r="A105" s="12" t="s">
        <v>119</v>
      </c>
      <c r="C105" s="11">
        <f>SUM(A69:A70)</f>
        <v>380000</v>
      </c>
    </row>
    <row r="106" spans="1:3" x14ac:dyDescent="0.25">
      <c r="A106" s="12" t="s">
        <v>120</v>
      </c>
      <c r="C106" s="11">
        <f>A71</f>
        <v>95000</v>
      </c>
    </row>
    <row r="107" spans="1:3" x14ac:dyDescent="0.25">
      <c r="A107" s="12" t="s">
        <v>121</v>
      </c>
      <c r="C107" s="11">
        <f>SUM(A73:A79)</f>
        <v>200000</v>
      </c>
    </row>
    <row r="108" spans="1:3" x14ac:dyDescent="0.25">
      <c r="A108" s="12" t="s">
        <v>96</v>
      </c>
      <c r="C108" s="11">
        <f>A80</f>
        <v>0</v>
      </c>
    </row>
    <row r="109" spans="1:3" x14ac:dyDescent="0.25">
      <c r="A109" s="12" t="s">
        <v>132</v>
      </c>
      <c r="C109" s="11">
        <f>SUM(A81:A83)</f>
        <v>1070000</v>
      </c>
    </row>
    <row r="110" spans="1:3" x14ac:dyDescent="0.25">
      <c r="A110" s="12" t="s">
        <v>100</v>
      </c>
      <c r="C110" s="11">
        <f>A84</f>
        <v>70000</v>
      </c>
    </row>
    <row r="111" spans="1:3" x14ac:dyDescent="0.25">
      <c r="A111" s="12" t="s">
        <v>104</v>
      </c>
      <c r="C111" s="11">
        <f>A85</f>
        <v>0</v>
      </c>
    </row>
    <row r="112" spans="1:3" x14ac:dyDescent="0.25">
      <c r="A112" s="12" t="s">
        <v>134</v>
      </c>
      <c r="C112" s="11">
        <f>A86</f>
        <v>0</v>
      </c>
    </row>
    <row r="113" spans="1:3" x14ac:dyDescent="0.25">
      <c r="A113" s="12" t="s">
        <v>133</v>
      </c>
      <c r="C113" s="11">
        <f>SUM(A87:A88)</f>
        <v>0</v>
      </c>
    </row>
    <row r="114" spans="1:3" x14ac:dyDescent="0.25">
      <c r="A114" s="12" t="s">
        <v>127</v>
      </c>
      <c r="C114" s="11">
        <f>A89</f>
        <v>160000</v>
      </c>
    </row>
    <row r="115" spans="1:3" x14ac:dyDescent="0.25">
      <c r="A115" s="12" t="s">
        <v>141</v>
      </c>
      <c r="C115" s="11">
        <f>A90</f>
        <v>0</v>
      </c>
    </row>
    <row r="117" spans="1:3" x14ac:dyDescent="0.25">
      <c r="A117" s="12"/>
      <c r="C117" s="14">
        <f>SUM(C94:C116)</f>
        <v>9192943</v>
      </c>
    </row>
  </sheetData>
  <mergeCells count="1">
    <mergeCell ref="B91:C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Tháng 9</vt:lpstr>
      <vt:lpstr>Sheet5</vt:lpstr>
      <vt:lpstr>Tháng 10</vt:lpstr>
      <vt:lpstr>Tháng 11</vt:lpstr>
      <vt:lpstr>tHÁNG 12</vt:lpstr>
      <vt:lpstr>QUÍ IV 20</vt:lpstr>
      <vt:lpstr>Tháng 1</vt:lpstr>
      <vt:lpstr>Tháng 2</vt:lpstr>
      <vt:lpstr>Tháng 3</vt:lpstr>
      <vt:lpstr>Tháng 4</vt:lpstr>
      <vt:lpstr>Tháng 5</vt:lpstr>
      <vt:lpstr>tháng 6</vt:lpstr>
      <vt:lpstr>6 tháng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2021-03-22T08:24:18Z</dcterms:created>
  <dcterms:modified xsi:type="dcterms:W3CDTF">2021-06-17T03:59:54Z</dcterms:modified>
</cp:coreProperties>
</file>