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50" activeTab="4"/>
  </bookViews>
  <sheets>
    <sheet name="Sheet1" sheetId="1" r:id="rId1"/>
    <sheet name="Count" sheetId="7" r:id="rId2"/>
    <sheet name="Sheet1 (2)" sheetId="3" r:id="rId3"/>
    <sheet name="Sheet1 (3)" sheetId="4" r:id="rId4"/>
    <sheet name="Sheet1 (4)" sheetId="5" r:id="rId5"/>
    <sheet name="Sheet1 (5)" sheetId="6" r:id="rId6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18" i="5"/>
  <c r="F17" i="5"/>
  <c r="F16" i="5"/>
  <c r="F15" i="5"/>
  <c r="F14" i="5"/>
  <c r="F19" i="4"/>
  <c r="F18" i="4"/>
  <c r="F17" i="4"/>
  <c r="F16" i="4" l="1"/>
  <c r="F15" i="4"/>
  <c r="F14" i="4"/>
  <c r="F22" i="3"/>
  <c r="F21" i="3"/>
  <c r="F20" i="3"/>
  <c r="F19" i="3"/>
  <c r="F18" i="3"/>
  <c r="F17" i="3"/>
  <c r="F16" i="3"/>
  <c r="F15" i="3"/>
  <c r="F14" i="3"/>
  <c r="C6" i="7"/>
  <c r="C5" i="7"/>
  <c r="C4" i="7"/>
  <c r="C3" i="7"/>
  <c r="C2" i="7"/>
  <c r="E18" i="1"/>
  <c r="F18" i="1"/>
  <c r="D18" i="1"/>
  <c r="E17" i="1"/>
  <c r="F17" i="1"/>
  <c r="D17" i="1"/>
  <c r="E16" i="1"/>
  <c r="F16" i="1"/>
  <c r="D16" i="1"/>
  <c r="E15" i="1"/>
  <c r="F15" i="1"/>
  <c r="D15" i="1"/>
  <c r="E14" i="1"/>
  <c r="F14" i="1"/>
  <c r="D1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<sst xmlns="http://schemas.openxmlformats.org/spreadsheetml/2006/main" count="187" uniqueCount="59">
  <si>
    <t>이름</t>
    <phoneticPr fontId="1" type="noConversion"/>
  </si>
  <si>
    <t>학년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</si>
  <si>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</si>
  <si>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</si>
  <si>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</si>
  <si>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홍길동</t>
    <phoneticPr fontId="1" type="noConversion"/>
  </si>
  <si>
    <t>박길동</t>
    <phoneticPr fontId="1" type="noConversion"/>
  </si>
  <si>
    <t>남길동</t>
    <phoneticPr fontId="1" type="noConversion"/>
  </si>
  <si>
    <t>순길동</t>
    <phoneticPr fontId="1" type="noConversion"/>
  </si>
  <si>
    <t>김길동</t>
    <phoneticPr fontId="1" type="noConversion"/>
  </si>
  <si>
    <t>영길동</t>
    <phoneticPr fontId="1" type="noConversion"/>
  </si>
  <si>
    <t>대길동</t>
    <phoneticPr fontId="1" type="noConversion"/>
  </si>
  <si>
    <t>옥길동</t>
    <phoneticPr fontId="1" type="noConversion"/>
  </si>
  <si>
    <t>거주지</t>
    <phoneticPr fontId="1" type="noConversion"/>
  </si>
  <si>
    <t>대구</t>
    <phoneticPr fontId="1" type="noConversion"/>
  </si>
  <si>
    <t>울산</t>
    <phoneticPr fontId="1" type="noConversion"/>
  </si>
  <si>
    <t>부산</t>
    <phoneticPr fontId="1" type="noConversion"/>
  </si>
  <si>
    <t>서울</t>
    <phoneticPr fontId="1" type="noConversion"/>
  </si>
  <si>
    <t>서울</t>
    <phoneticPr fontId="1" type="noConversion"/>
  </si>
  <si>
    <t>대구</t>
    <phoneticPr fontId="1" type="noConversion"/>
  </si>
  <si>
    <t>부산</t>
    <phoneticPr fontId="1" type="noConversion"/>
  </si>
  <si>
    <t>김순신</t>
    <phoneticPr fontId="1" type="noConversion"/>
  </si>
  <si>
    <t>김영천</t>
    <phoneticPr fontId="1" type="noConversion"/>
  </si>
  <si>
    <t>박순신</t>
    <phoneticPr fontId="1" type="noConversion"/>
  </si>
  <si>
    <t>김옥천</t>
    <phoneticPr fontId="1" type="noConversion"/>
  </si>
  <si>
    <t>합계</t>
    <phoneticPr fontId="1" type="noConversion"/>
  </si>
  <si>
    <t>평균</t>
    <phoneticPr fontId="1" type="noConversion"/>
  </si>
  <si>
    <t>합계</t>
    <phoneticPr fontId="1" type="noConversion"/>
  </si>
  <si>
    <t>평균</t>
    <phoneticPr fontId="1" type="noConversion"/>
  </si>
  <si>
    <t>인원수</t>
    <phoneticPr fontId="1" type="noConversion"/>
  </si>
  <si>
    <t>최대값</t>
    <phoneticPr fontId="1" type="noConversion"/>
  </si>
  <si>
    <t>최소값</t>
    <phoneticPr fontId="1" type="noConversion"/>
  </si>
  <si>
    <t>값</t>
    <phoneticPr fontId="1" type="noConversion"/>
  </si>
  <si>
    <t>대구</t>
    <phoneticPr fontId="1" type="noConversion"/>
  </si>
  <si>
    <t>서울</t>
    <phoneticPr fontId="1" type="noConversion"/>
  </si>
  <si>
    <t>함수식</t>
    <phoneticPr fontId="1" type="noConversion"/>
  </si>
  <si>
    <t>8000이상</t>
    <phoneticPr fontId="1" type="noConversion"/>
  </si>
  <si>
    <t xml:space="preserve"> 1) 전체인원수 (이름 필드사용)</t>
    <phoneticPr fontId="1" type="noConversion"/>
  </si>
  <si>
    <t xml:space="preserve"> 2) 국어 시험 미응시자수</t>
    <phoneticPr fontId="1" type="noConversion"/>
  </si>
  <si>
    <t xml:space="preserve"> 3) 영어 시험 응시자수</t>
    <phoneticPr fontId="1" type="noConversion"/>
  </si>
  <si>
    <t xml:space="preserve"> 4) 김씨인 학생수</t>
    <phoneticPr fontId="1" type="noConversion"/>
  </si>
  <si>
    <t xml:space="preserve"> 5) 대구에 거주하지 않는 학생수</t>
    <phoneticPr fontId="1" type="noConversion"/>
  </si>
  <si>
    <t xml:space="preserve"> 6) 국어시험 80점 이상 인원수</t>
    <phoneticPr fontId="1" type="noConversion"/>
  </si>
  <si>
    <t xml:space="preserve"> 7) 영어시험 70점 이상 인원수</t>
    <phoneticPr fontId="1" type="noConversion"/>
  </si>
  <si>
    <t xml:space="preserve"> 8) 2학년 중 대구에 거주하는 학생수</t>
    <phoneticPr fontId="1" type="noConversion"/>
  </si>
  <si>
    <t xml:space="preserve"> 9) 세과목 모두 90점 이상인 학생수</t>
    <phoneticPr fontId="1" type="noConversion"/>
  </si>
  <si>
    <t>7)</t>
  </si>
  <si>
    <t>1) 2학년 국어 성적 합계</t>
    <phoneticPr fontId="1" type="noConversion"/>
  </si>
  <si>
    <t>2) 대구에 거주하는 학생들의 수학성적 평균</t>
    <phoneticPr fontId="1" type="noConversion"/>
  </si>
  <si>
    <t>3) 국어 성적 80점 이상인 학생들의 국어 성적 합계</t>
    <phoneticPr fontId="1" type="noConversion"/>
  </si>
  <si>
    <t>4) 2학년중 대구에 거주하는 학생들의 수학 성적 합계</t>
    <phoneticPr fontId="1" type="noConversion"/>
  </si>
  <si>
    <t>5) 국어 성적 80점대인 학생들의 국어 성적 평균</t>
    <phoneticPr fontId="1" type="noConversion"/>
  </si>
  <si>
    <t>6) 세과목 모두 80점 이상인 학생들의 수학 성적 합계</t>
    <phoneticPr fontId="1" type="noConversion"/>
  </si>
  <si>
    <t>1) 국어성적 평균 반올림해서 소수점 이하 첫째자리까지</t>
    <phoneticPr fontId="1" type="noConversion"/>
  </si>
  <si>
    <t>2) 영어성적 평균 올림해서 십의 자리까지</t>
    <phoneticPr fontId="1" type="noConversion"/>
  </si>
  <si>
    <t>3) 수학성적 평균 버림해서 정수 형태로'</t>
    <phoneticPr fontId="1" type="noConversion"/>
  </si>
  <si>
    <t>4) 국어성적 상위 2등의 점수</t>
    <phoneticPr fontId="1" type="noConversion"/>
  </si>
  <si>
    <t>5) 국어성적 하위 2등의 점수</t>
    <phoneticPr fontId="1" type="noConversion"/>
  </si>
  <si>
    <t>6) 수학성적 1등과 4등의 점수 차이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</si>
</sst>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K11" sqref="K11"/>
    </sheetView>
  </sheetViews>
  <sheetFormatPr defaultRowHeight="16.5" x14ac:dyDescent="0.3"/>
  <sheetData>
    <row r="1" spans="1:10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3" t="s">
        <v>25</v>
      </c>
      <c r="H1" s="3" t="s">
        <v>26</v>
      </c>
    </row>
    <row r="2" spans="1:10" x14ac:dyDescent="0.3">
      <c r="A2" s="1" t="s">
        <v>5</v>
      </c>
      <c r="B2" s="1">
        <v>2</v>
      </c>
      <c r="C2" s="1" t="s">
        <v>14</v>
      </c>
      <c r="D2" s="1">
        <v>80</v>
      </c>
      <c r="E2" s="1">
        <v>95</v>
      </c>
      <c r="F2" s="1">
        <v>95</v>
      </c>
      <c r="G2" s="5">
        <f>SUM(D2:F2)</f>
        <v>270</v>
      </c>
      <c r="H2" s="6">
        <f>AVERAGE(D2:F2)</f>
        <v>90</v>
      </c>
    </row>
    <row r="3" spans="1:10" x14ac:dyDescent="0.3">
      <c r="A3" s="1" t="s">
        <v>6</v>
      </c>
      <c r="B3" s="1">
        <v>1</v>
      </c>
      <c r="C3" s="1" t="s">
        <v>15</v>
      </c>
      <c r="D3" s="1">
        <v>50</v>
      </c>
      <c r="E3" s="1">
        <v>60</v>
      </c>
      <c r="F3" s="1">
        <v>52</v>
      </c>
      <c r="G3" s="5">
        <f t="shared" ref="G3:G13" si="0">SUM(D3:F3)</f>
        <v>162</v>
      </c>
      <c r="H3" s="6">
        <f t="shared" ref="H3:H13" si="1">AVERAGE(D3:F3)</f>
        <v>54</v>
      </c>
    </row>
    <row r="4" spans="1:10" x14ac:dyDescent="0.3">
      <c r="A4" s="1" t="s">
        <v>7</v>
      </c>
      <c r="B4" s="1">
        <v>3</v>
      </c>
      <c r="C4" s="1" t="s">
        <v>14</v>
      </c>
      <c r="D4" s="1">
        <v>75</v>
      </c>
      <c r="E4" s="1">
        <v>95</v>
      </c>
      <c r="F4" s="1">
        <v>90</v>
      </c>
      <c r="G4" s="5">
        <f t="shared" si="0"/>
        <v>260</v>
      </c>
      <c r="H4" s="6">
        <f t="shared" si="1"/>
        <v>86.666666666666671</v>
      </c>
    </row>
    <row r="5" spans="1:10" x14ac:dyDescent="0.3">
      <c r="A5" s="1" t="s">
        <v>23</v>
      </c>
      <c r="B5" s="1">
        <v>2</v>
      </c>
      <c r="C5" s="1" t="s">
        <v>16</v>
      </c>
      <c r="D5" s="1">
        <v>90</v>
      </c>
      <c r="E5" s="1">
        <v>95</v>
      </c>
      <c r="F5" s="1">
        <v>96</v>
      </c>
      <c r="G5" s="5">
        <f t="shared" si="0"/>
        <v>281</v>
      </c>
      <c r="H5" s="6">
        <f t="shared" si="1"/>
        <v>93.666666666666671</v>
      </c>
    </row>
    <row r="6" spans="1:10" x14ac:dyDescent="0.3">
      <c r="A6" s="1" t="s">
        <v>22</v>
      </c>
      <c r="B6" s="1">
        <v>1</v>
      </c>
      <c r="C6" s="1" t="s">
        <v>15</v>
      </c>
      <c r="D6" s="1">
        <v>55</v>
      </c>
      <c r="E6" s="1">
        <v>66</v>
      </c>
      <c r="F6" s="1">
        <v>82</v>
      </c>
      <c r="G6" s="5">
        <f t="shared" si="0"/>
        <v>203</v>
      </c>
      <c r="H6" s="6">
        <f t="shared" si="1"/>
        <v>67.666666666666671</v>
      </c>
    </row>
    <row r="7" spans="1:10" x14ac:dyDescent="0.3">
      <c r="A7" s="1" t="s">
        <v>8</v>
      </c>
      <c r="B7" s="1">
        <v>3</v>
      </c>
      <c r="C7" s="1" t="s">
        <v>14</v>
      </c>
      <c r="D7" s="1">
        <v>30</v>
      </c>
      <c r="E7" s="1">
        <v>98</v>
      </c>
      <c r="F7" s="1">
        <v>95</v>
      </c>
      <c r="G7" s="5">
        <f t="shared" si="0"/>
        <v>223</v>
      </c>
      <c r="H7" s="6">
        <f t="shared" si="1"/>
        <v>74.333333333333329</v>
      </c>
    </row>
    <row r="8" spans="1:10" x14ac:dyDescent="0.3">
      <c r="A8" s="1" t="s">
        <v>9</v>
      </c>
      <c r="B8" s="1">
        <v>2</v>
      </c>
      <c r="C8" s="1" t="s">
        <v>17</v>
      </c>
      <c r="D8" s="1">
        <v>58</v>
      </c>
      <c r="E8" s="1">
        <v>59</v>
      </c>
      <c r="F8" s="1">
        <v>26</v>
      </c>
      <c r="G8" s="5">
        <f t="shared" si="0"/>
        <v>143</v>
      </c>
      <c r="H8" s="6">
        <f t="shared" si="1"/>
        <v>47.666666666666664</v>
      </c>
    </row>
    <row r="9" spans="1:10" x14ac:dyDescent="0.3">
      <c r="A9" s="1" t="s">
        <v>10</v>
      </c>
      <c r="B9" s="1">
        <v>1</v>
      </c>
      <c r="C9" s="1" t="s">
        <v>14</v>
      </c>
      <c r="D9" s="1">
        <v>85</v>
      </c>
      <c r="E9" s="1">
        <v>90</v>
      </c>
      <c r="F9" s="1">
        <v>96</v>
      </c>
      <c r="G9" s="5">
        <f t="shared" si="0"/>
        <v>271</v>
      </c>
      <c r="H9" s="6">
        <f t="shared" si="1"/>
        <v>90.333333333333329</v>
      </c>
    </row>
    <row r="10" spans="1:10" x14ac:dyDescent="0.3">
      <c r="A10" s="1" t="s">
        <v>11</v>
      </c>
      <c r="B10" s="1">
        <v>3</v>
      </c>
      <c r="C10" s="1" t="s">
        <v>18</v>
      </c>
      <c r="D10" s="1">
        <v>50</v>
      </c>
      <c r="E10" s="1">
        <v>60</v>
      </c>
      <c r="F10" s="1">
        <v>52</v>
      </c>
      <c r="G10" s="5">
        <f t="shared" si="0"/>
        <v>162</v>
      </c>
      <c r="H10" s="6">
        <f t="shared" si="1"/>
        <v>54</v>
      </c>
    </row>
    <row r="11" spans="1:10" x14ac:dyDescent="0.3">
      <c r="A11" s="1" t="s">
        <v>21</v>
      </c>
      <c r="B11" s="1">
        <v>2</v>
      </c>
      <c r="C11" s="1" t="s">
        <v>19</v>
      </c>
      <c r="D11" s="1">
        <v>95</v>
      </c>
      <c r="E11" s="1">
        <v>99</v>
      </c>
      <c r="F11" s="1">
        <v>95</v>
      </c>
      <c r="G11" s="5">
        <f t="shared" si="0"/>
        <v>289</v>
      </c>
      <c r="H11" s="6">
        <f t="shared" si="1"/>
        <v>96.333333333333329</v>
      </c>
    </row>
    <row r="12" spans="1:10" x14ac:dyDescent="0.3">
      <c r="A12" s="1" t="s">
        <v>12</v>
      </c>
      <c r="B12" s="1">
        <v>1</v>
      </c>
      <c r="C12" s="1" t="s">
        <v>20</v>
      </c>
      <c r="D12" s="1">
        <v>78</v>
      </c>
      <c r="E12" s="1">
        <v>85</v>
      </c>
      <c r="F12" s="1">
        <v>75</v>
      </c>
      <c r="G12" s="5">
        <f t="shared" si="0"/>
        <v>238</v>
      </c>
      <c r="H12" s="6">
        <f t="shared" si="1"/>
        <v>79.333333333333329</v>
      </c>
    </row>
    <row r="13" spans="1:10" x14ac:dyDescent="0.3">
      <c r="A13" s="1" t="s">
        <v>24</v>
      </c>
      <c r="B13" s="1">
        <v>2</v>
      </c>
      <c r="C13" s="1" t="s">
        <v>14</v>
      </c>
      <c r="D13" s="1">
        <v>86</v>
      </c>
      <c r="E13" s="1">
        <v>70</v>
      </c>
      <c r="F13" s="1">
        <v>90</v>
      </c>
      <c r="G13" s="5">
        <f t="shared" si="0"/>
        <v>246</v>
      </c>
      <c r="H13" s="6">
        <f t="shared" si="1"/>
        <v>82</v>
      </c>
    </row>
    <row r="14" spans="1:10" x14ac:dyDescent="0.3">
      <c r="A14" s="17" t="s">
        <v>27</v>
      </c>
      <c r="B14" s="17"/>
      <c r="C14" s="17"/>
      <c r="D14" s="7">
        <f>SUM(D2:D13)</f>
        <v>832</v>
      </c>
      <c r="E14" s="5">
        <f t="shared" ref="E14:F14" si="2">SUM(E2:E13)</f>
        <v>972</v>
      </c>
      <c r="F14" s="5">
        <f t="shared" si="2"/>
        <v>944</v>
      </c>
      <c r="G14" s="11"/>
      <c r="H14" s="12"/>
      <c r="I14" s="4"/>
      <c r="J14" s="4"/>
    </row>
    <row r="15" spans="1:10" x14ac:dyDescent="0.3">
      <c r="A15" s="17" t="s">
        <v>28</v>
      </c>
      <c r="B15" s="17"/>
      <c r="C15" s="17"/>
      <c r="D15" s="6">
        <f>AVERAGE(D2:D13)</f>
        <v>69.333333333333329</v>
      </c>
      <c r="E15" s="8">
        <f t="shared" ref="E15:F15" si="3">AVERAGE(E2:E13)</f>
        <v>81</v>
      </c>
      <c r="F15" s="6">
        <f t="shared" si="3"/>
        <v>78.666666666666671</v>
      </c>
      <c r="G15" s="13"/>
      <c r="H15" s="14"/>
      <c r="I15" s="4"/>
      <c r="J15" s="4"/>
    </row>
    <row r="16" spans="1:10" x14ac:dyDescent="0.3">
      <c r="A16" s="17" t="s">
        <v>29</v>
      </c>
      <c r="B16" s="17"/>
      <c r="C16" s="17"/>
      <c r="D16" s="5">
        <f>COUNT(D2:D13)</f>
        <v>12</v>
      </c>
      <c r="E16" s="5">
        <f t="shared" ref="E16:F16" si="4">COUNT(E2:E13)</f>
        <v>12</v>
      </c>
      <c r="F16" s="7">
        <f t="shared" si="4"/>
        <v>12</v>
      </c>
      <c r="G16" s="13"/>
      <c r="H16" s="14"/>
      <c r="I16" s="4"/>
      <c r="J16" s="4"/>
    </row>
    <row r="17" spans="1:10" x14ac:dyDescent="0.3">
      <c r="A17" s="17" t="s">
        <v>30</v>
      </c>
      <c r="B17" s="17"/>
      <c r="C17" s="17"/>
      <c r="D17" s="5">
        <f>MAX(D2:D13)</f>
        <v>95</v>
      </c>
      <c r="E17" s="7">
        <f t="shared" ref="E17:F17" si="5">MAX(E2:E13)</f>
        <v>99</v>
      </c>
      <c r="F17" s="5">
        <f t="shared" si="5"/>
        <v>96</v>
      </c>
      <c r="G17" s="13"/>
      <c r="H17" s="14"/>
      <c r="I17" s="4"/>
      <c r="J17" s="4"/>
    </row>
    <row r="18" spans="1:10" x14ac:dyDescent="0.3">
      <c r="A18" s="17" t="s">
        <v>31</v>
      </c>
      <c r="B18" s="17"/>
      <c r="C18" s="17"/>
      <c r="D18" s="7">
        <f>MIN(D2:D13)</f>
        <v>30</v>
      </c>
      <c r="E18" s="5">
        <f t="shared" ref="E18:F18" si="6">MIN(E2:E13)</f>
        <v>59</v>
      </c>
      <c r="F18" s="5">
        <f t="shared" si="6"/>
        <v>26</v>
      </c>
      <c r="G18" s="15"/>
      <c r="H18" s="16"/>
      <c r="I18" s="4"/>
      <c r="J18" s="4"/>
    </row>
    <row r="19" spans="1:10" x14ac:dyDescent="0.3">
      <c r="A19" s="4"/>
      <c r="B19" s="4"/>
      <c r="C19" s="4"/>
      <c r="G19" s="4"/>
      <c r="H19" s="4"/>
      <c r="I19" s="4"/>
      <c r="J19" s="4"/>
    </row>
  </sheetData>
  <mergeCells count="6">
    <mergeCell ref="G14:H18"/>
    <mergeCell ref="A18:C18"/>
    <mergeCell ref="A17:C17"/>
    <mergeCell ref="A16:C16"/>
    <mergeCell ref="A15:C15"/>
    <mergeCell ref="A14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6" sqref="D6"/>
    </sheetView>
  </sheetViews>
  <sheetFormatPr defaultRowHeight="16.5" x14ac:dyDescent="0.3"/>
  <cols>
    <col min="1" max="1" width="11.125" bestFit="1" customWidth="1"/>
  </cols>
  <sheetData>
    <row r="1" spans="1:3" x14ac:dyDescent="0.3">
      <c r="A1" s="2" t="s">
        <v>32</v>
      </c>
      <c r="C1" s="10" t="s">
        <v>35</v>
      </c>
    </row>
    <row r="2" spans="1:3" x14ac:dyDescent="0.3">
      <c r="A2" s="9" t="s">
        <v>33</v>
      </c>
      <c r="C2">
        <f>COUNT(A2:A9)</f>
        <v>3</v>
      </c>
    </row>
    <row r="3" spans="1:3" x14ac:dyDescent="0.3">
      <c r="A3" s="1">
        <v>9000</v>
      </c>
      <c r="C3">
        <f>COUNTA(A2:A9)</f>
        <v>7</v>
      </c>
    </row>
    <row r="4" spans="1:3" x14ac:dyDescent="0.3">
      <c r="A4" s="1" t="s">
        <v>33</v>
      </c>
      <c r="C4">
        <f>COUNTBLANK(A2:A9)</f>
        <v>1</v>
      </c>
    </row>
    <row r="5" spans="1:3" x14ac:dyDescent="0.3">
      <c r="A5" s="1"/>
      <c r="B5" t="s">
        <v>33</v>
      </c>
      <c r="C5">
        <f>COUNTIF(A2:A9,"대구")</f>
        <v>3</v>
      </c>
    </row>
    <row r="6" spans="1:3" x14ac:dyDescent="0.3">
      <c r="A6" s="1">
        <v>700</v>
      </c>
      <c r="B6" t="s">
        <v>36</v>
      </c>
      <c r="C6">
        <f>COUNTIF(A2:A9,"&gt;=8000")</f>
        <v>2</v>
      </c>
    </row>
    <row r="7" spans="1:3" x14ac:dyDescent="0.3">
      <c r="A7" s="1">
        <v>8500</v>
      </c>
    </row>
    <row r="8" spans="1:3" x14ac:dyDescent="0.3">
      <c r="A8" s="1" t="s">
        <v>34</v>
      </c>
    </row>
    <row r="9" spans="1:3" x14ac:dyDescent="0.3">
      <c r="A9" s="1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A22" sqref="A22:E22"/>
    </sheetView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 s="1">
        <v>2</v>
      </c>
      <c r="C2" s="1" t="s">
        <v>14</v>
      </c>
      <c r="D2" s="1">
        <v>80</v>
      </c>
      <c r="E2" s="1">
        <v>95</v>
      </c>
      <c r="F2" s="1">
        <v>95</v>
      </c>
    </row>
    <row r="3" spans="1:6" x14ac:dyDescent="0.3">
      <c r="A3" s="1" t="s">
        <v>6</v>
      </c>
      <c r="B3" s="1">
        <v>1</v>
      </c>
      <c r="C3" s="1" t="s">
        <v>15</v>
      </c>
      <c r="D3" s="1">
        <v>50</v>
      </c>
      <c r="E3" s="1"/>
      <c r="F3" s="1">
        <v>52</v>
      </c>
    </row>
    <row r="4" spans="1:6" x14ac:dyDescent="0.3">
      <c r="A4" s="1" t="s">
        <v>7</v>
      </c>
      <c r="B4" s="1">
        <v>3</v>
      </c>
      <c r="C4" s="1" t="s">
        <v>14</v>
      </c>
      <c r="D4" s="1">
        <v>75</v>
      </c>
      <c r="E4" s="1">
        <v>95</v>
      </c>
      <c r="F4" s="1">
        <v>90</v>
      </c>
    </row>
    <row r="5" spans="1:6" x14ac:dyDescent="0.3">
      <c r="A5" s="1" t="s">
        <v>23</v>
      </c>
      <c r="B5" s="1">
        <v>2</v>
      </c>
      <c r="C5" s="1" t="s">
        <v>16</v>
      </c>
      <c r="D5" s="1">
        <v>90</v>
      </c>
      <c r="E5" s="1">
        <v>95</v>
      </c>
      <c r="F5" s="1">
        <v>96</v>
      </c>
    </row>
    <row r="6" spans="1:6" x14ac:dyDescent="0.3">
      <c r="A6" s="1" t="s">
        <v>22</v>
      </c>
      <c r="B6" s="1">
        <v>1</v>
      </c>
      <c r="C6" s="1" t="s">
        <v>15</v>
      </c>
      <c r="D6" s="1"/>
      <c r="E6" s="1">
        <v>66</v>
      </c>
      <c r="F6" s="1">
        <v>82</v>
      </c>
    </row>
    <row r="7" spans="1:6" x14ac:dyDescent="0.3">
      <c r="A7" s="1" t="s">
        <v>8</v>
      </c>
      <c r="B7" s="1">
        <v>3</v>
      </c>
      <c r="C7" s="1" t="s">
        <v>14</v>
      </c>
      <c r="D7" s="1">
        <v>30</v>
      </c>
      <c r="E7" s="1">
        <v>98</v>
      </c>
      <c r="F7" s="1">
        <v>95</v>
      </c>
    </row>
    <row r="8" spans="1:6" x14ac:dyDescent="0.3">
      <c r="A8" s="1" t="s">
        <v>9</v>
      </c>
      <c r="B8" s="1">
        <v>2</v>
      </c>
      <c r="C8" s="1" t="s">
        <v>17</v>
      </c>
      <c r="D8" s="1">
        <v>58</v>
      </c>
      <c r="E8" s="1"/>
      <c r="F8" s="1">
        <v>26</v>
      </c>
    </row>
    <row r="9" spans="1:6" x14ac:dyDescent="0.3">
      <c r="A9" s="1" t="s">
        <v>10</v>
      </c>
      <c r="B9" s="1">
        <v>1</v>
      </c>
      <c r="C9" s="1" t="s">
        <v>14</v>
      </c>
      <c r="D9" s="1">
        <v>85</v>
      </c>
      <c r="E9" s="1">
        <v>90</v>
      </c>
      <c r="F9" s="1">
        <v>96</v>
      </c>
    </row>
    <row r="10" spans="1:6" x14ac:dyDescent="0.3">
      <c r="A10" s="1" t="s">
        <v>11</v>
      </c>
      <c r="B10" s="1">
        <v>3</v>
      </c>
      <c r="C10" s="1" t="s">
        <v>17</v>
      </c>
      <c r="D10" s="1"/>
      <c r="E10" s="1">
        <v>60</v>
      </c>
      <c r="F10" s="1">
        <v>52</v>
      </c>
    </row>
    <row r="11" spans="1:6" x14ac:dyDescent="0.3">
      <c r="A11" s="1" t="s">
        <v>21</v>
      </c>
      <c r="B11" s="1">
        <v>2</v>
      </c>
      <c r="C11" s="1" t="s">
        <v>14</v>
      </c>
      <c r="D11" s="1">
        <v>95</v>
      </c>
      <c r="E11" s="1">
        <v>99</v>
      </c>
      <c r="F11" s="1">
        <v>95</v>
      </c>
    </row>
    <row r="12" spans="1:6" x14ac:dyDescent="0.3">
      <c r="A12" s="1" t="s">
        <v>12</v>
      </c>
      <c r="B12" s="1">
        <v>1</v>
      </c>
      <c r="C12" s="1" t="s">
        <v>16</v>
      </c>
      <c r="D12" s="1">
        <v>78</v>
      </c>
      <c r="E12" s="1"/>
      <c r="F12" s="1">
        <v>75</v>
      </c>
    </row>
    <row r="13" spans="1:6" x14ac:dyDescent="0.3">
      <c r="A13" s="1" t="s">
        <v>24</v>
      </c>
      <c r="B13" s="1">
        <v>2</v>
      </c>
      <c r="C13" s="1" t="s">
        <v>14</v>
      </c>
      <c r="D13" s="1">
        <v>86</v>
      </c>
      <c r="E13" s="1">
        <v>70</v>
      </c>
      <c r="F13" s="1">
        <v>90</v>
      </c>
    </row>
    <row r="14" spans="1:6" x14ac:dyDescent="0.3">
      <c r="A14" s="19" t="s">
        <v>37</v>
      </c>
      <c r="B14" s="19"/>
      <c r="C14" s="19"/>
      <c r="D14" s="19"/>
      <c r="E14" s="19"/>
      <c r="F14" s="5">
        <f>COUNTA(A2:A13)</f>
        <v>12</v>
      </c>
    </row>
    <row r="15" spans="1:6" x14ac:dyDescent="0.3">
      <c r="A15" s="19" t="s">
        <v>38</v>
      </c>
      <c r="B15" s="19"/>
      <c r="C15" s="19"/>
      <c r="D15" s="19"/>
      <c r="E15" s="19"/>
      <c r="F15" s="5">
        <f>COUNTBLANK(D2:D13)</f>
        <v>2</v>
      </c>
    </row>
    <row r="16" spans="1:6" x14ac:dyDescent="0.3">
      <c r="A16" s="19" t="s">
        <v>39</v>
      </c>
      <c r="B16" s="19"/>
      <c r="C16" s="19"/>
      <c r="D16" s="19"/>
      <c r="E16" s="19"/>
      <c r="F16" s="5">
        <f>COUNT(E2:E13)</f>
        <v>9</v>
      </c>
    </row>
    <row r="17" spans="1:6" x14ac:dyDescent="0.3">
      <c r="A17" s="19" t="s">
        <v>40</v>
      </c>
      <c r="B17" s="19"/>
      <c r="C17" s="19"/>
      <c r="D17" s="19"/>
      <c r="E17" s="19"/>
      <c r="F17" s="5">
        <f>COUNTIF(A2:A13,"김*")</f>
        <v>4</v>
      </c>
    </row>
    <row r="18" spans="1:6" x14ac:dyDescent="0.3">
      <c r="A18" s="19" t="s">
        <v>41</v>
      </c>
      <c r="B18" s="19"/>
      <c r="C18" s="19"/>
      <c r="D18" s="19"/>
      <c r="E18" s="19"/>
      <c r="F18" s="5">
        <f>COUNTIF(C2:C13,"&lt;&gt;대구")</f>
        <v>6</v>
      </c>
    </row>
    <row r="19" spans="1:6" x14ac:dyDescent="0.3">
      <c r="A19" s="19" t="s">
        <v>42</v>
      </c>
      <c r="B19" s="19"/>
      <c r="C19" s="19"/>
      <c r="D19" s="19"/>
      <c r="E19" s="19"/>
      <c r="F19" s="5">
        <f>COUNTIF(D2:D13,"&gt;=80")</f>
        <v>5</v>
      </c>
    </row>
    <row r="20" spans="1:6" x14ac:dyDescent="0.3">
      <c r="A20" s="18" t="s">
        <v>43</v>
      </c>
      <c r="B20" s="18"/>
      <c r="C20" s="18"/>
      <c r="D20" s="18"/>
      <c r="E20" s="18"/>
      <c r="F20" s="5">
        <f>COUNTIF(E2:E13,"&lt;70")</f>
        <v>2</v>
      </c>
    </row>
    <row r="21" spans="1:6" x14ac:dyDescent="0.3">
      <c r="A21" s="19" t="s">
        <v>44</v>
      </c>
      <c r="B21" s="19"/>
      <c r="C21" s="19"/>
      <c r="D21" s="19"/>
      <c r="E21" s="19"/>
      <c r="F21" s="5">
        <f>COUNTIFS(B2:B13,"2",C2:C13,"대구")</f>
        <v>3</v>
      </c>
    </row>
    <row r="22" spans="1:6" x14ac:dyDescent="0.3">
      <c r="A22" s="18" t="s">
        <v>45</v>
      </c>
      <c r="B22" s="18"/>
      <c r="C22" s="18"/>
      <c r="D22" s="18"/>
      <c r="E22" s="18"/>
      <c r="F22" s="5">
        <f>COUNTIFS(D2:D13,"&gt;=90",E2:E13,"&gt;=90",F2:F13,"&gt;=90")</f>
        <v>2</v>
      </c>
    </row>
  </sheetData>
  <mergeCells count="9">
    <mergeCell ref="A20:E20"/>
    <mergeCell ref="A21:E21"/>
    <mergeCell ref="A22:E22"/>
    <mergeCell ref="A14:E14"/>
    <mergeCell ref="A15:E15"/>
    <mergeCell ref="A16:E16"/>
    <mergeCell ref="A17:E17"/>
    <mergeCell ref="A18:E18"/>
    <mergeCell ref="A19:E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/>
  </sheetViews>
  <sheetFormatPr defaultRowHeight="16.5" x14ac:dyDescent="0.3"/>
  <cols>
    <col min="1" max="7" width="9" customWidth="1"/>
    <col min="16384" max="16384" width="9" customWidth="1"/>
  </cols>
  <sheetData>
    <row r="1" spans="1:6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 s="1">
        <v>2</v>
      </c>
      <c r="C2" s="1" t="s">
        <v>14</v>
      </c>
      <c r="D2" s="1">
        <v>80</v>
      </c>
      <c r="E2" s="1">
        <v>95</v>
      </c>
      <c r="F2" s="1">
        <v>95</v>
      </c>
    </row>
    <row r="3" spans="1:6" x14ac:dyDescent="0.3">
      <c r="A3" s="1" t="s">
        <v>6</v>
      </c>
      <c r="B3" s="1">
        <v>1</v>
      </c>
      <c r="C3" s="1" t="s">
        <v>15</v>
      </c>
      <c r="D3" s="1">
        <v>50</v>
      </c>
      <c r="E3" s="1">
        <v>60</v>
      </c>
      <c r="F3" s="1">
        <v>52</v>
      </c>
    </row>
    <row r="4" spans="1:6" x14ac:dyDescent="0.3">
      <c r="A4" s="1" t="s">
        <v>7</v>
      </c>
      <c r="B4" s="1">
        <v>3</v>
      </c>
      <c r="C4" s="1" t="s">
        <v>14</v>
      </c>
      <c r="D4" s="1">
        <v>75</v>
      </c>
      <c r="E4" s="1">
        <v>95</v>
      </c>
      <c r="F4" s="1">
        <v>90</v>
      </c>
    </row>
    <row r="5" spans="1:6" x14ac:dyDescent="0.3">
      <c r="A5" s="1" t="s">
        <v>23</v>
      </c>
      <c r="B5" s="1">
        <v>2</v>
      </c>
      <c r="C5" s="1" t="s">
        <v>16</v>
      </c>
      <c r="D5" s="1">
        <v>90</v>
      </c>
      <c r="E5" s="1">
        <v>95</v>
      </c>
      <c r="F5" s="1">
        <v>96</v>
      </c>
    </row>
    <row r="6" spans="1:6" x14ac:dyDescent="0.3">
      <c r="A6" s="1" t="s">
        <v>22</v>
      </c>
      <c r="B6" s="1">
        <v>1</v>
      </c>
      <c r="C6" s="1" t="s">
        <v>15</v>
      </c>
      <c r="D6" s="1">
        <v>55</v>
      </c>
      <c r="E6" s="1">
        <v>66</v>
      </c>
      <c r="F6" s="1">
        <v>82</v>
      </c>
    </row>
    <row r="7" spans="1:6" x14ac:dyDescent="0.3">
      <c r="A7" s="1" t="s">
        <v>8</v>
      </c>
      <c r="B7" s="1">
        <v>3</v>
      </c>
      <c r="C7" s="1" t="s">
        <v>14</v>
      </c>
      <c r="D7" s="1">
        <v>30</v>
      </c>
      <c r="E7" s="1">
        <v>98</v>
      </c>
      <c r="F7" s="1">
        <v>95</v>
      </c>
    </row>
    <row r="8" spans="1:6" x14ac:dyDescent="0.3">
      <c r="A8" s="1" t="s">
        <v>9</v>
      </c>
      <c r="B8" s="1">
        <v>2</v>
      </c>
      <c r="C8" s="1" t="s">
        <v>17</v>
      </c>
      <c r="D8" s="1">
        <v>58</v>
      </c>
      <c r="E8" s="1">
        <v>59</v>
      </c>
      <c r="F8" s="1">
        <v>26</v>
      </c>
    </row>
    <row r="9" spans="1:6" x14ac:dyDescent="0.3">
      <c r="A9" s="1" t="s">
        <v>10</v>
      </c>
      <c r="B9" s="1">
        <v>1</v>
      </c>
      <c r="C9" s="1" t="s">
        <v>14</v>
      </c>
      <c r="D9" s="1">
        <v>85</v>
      </c>
      <c r="E9" s="1">
        <v>90</v>
      </c>
      <c r="F9" s="1">
        <v>96</v>
      </c>
    </row>
    <row r="10" spans="1:6" x14ac:dyDescent="0.3">
      <c r="A10" s="1" t="s">
        <v>11</v>
      </c>
      <c r="B10" s="1">
        <v>3</v>
      </c>
      <c r="C10" s="1" t="s">
        <v>17</v>
      </c>
      <c r="D10" s="1">
        <v>50</v>
      </c>
      <c r="E10" s="1">
        <v>60</v>
      </c>
      <c r="F10" s="1">
        <v>52</v>
      </c>
    </row>
    <row r="11" spans="1:6" x14ac:dyDescent="0.3">
      <c r="A11" s="1" t="s">
        <v>21</v>
      </c>
      <c r="B11" s="1">
        <v>2</v>
      </c>
      <c r="C11" s="1" t="s">
        <v>14</v>
      </c>
      <c r="D11" s="1">
        <v>95</v>
      </c>
      <c r="E11" s="1">
        <v>99</v>
      </c>
      <c r="F11" s="1">
        <v>95</v>
      </c>
    </row>
    <row r="12" spans="1:6" x14ac:dyDescent="0.3">
      <c r="A12" s="1" t="s">
        <v>12</v>
      </c>
      <c r="B12" s="1">
        <v>1</v>
      </c>
      <c r="C12" s="1" t="s">
        <v>16</v>
      </c>
      <c r="D12" s="1">
        <v>78</v>
      </c>
      <c r="E12" s="1">
        <v>85</v>
      </c>
      <c r="F12" s="1">
        <v>75</v>
      </c>
    </row>
    <row r="13" spans="1:6" x14ac:dyDescent="0.3">
      <c r="A13" s="1" t="s">
        <v>24</v>
      </c>
      <c r="B13" s="1">
        <v>2</v>
      </c>
      <c r="C13" s="1" t="s">
        <v>14</v>
      </c>
      <c r="D13" s="1">
        <v>86</v>
      </c>
      <c r="E13" s="1">
        <v>70</v>
      </c>
      <c r="F13" s="1">
        <v>90</v>
      </c>
    </row>
    <row r="14" spans="1:6" x14ac:dyDescent="0.3">
      <c r="A14" s="18" t="s">
        <v>47</v>
      </c>
      <c r="B14" s="18"/>
      <c r="C14" s="18"/>
      <c r="D14" s="18"/>
      <c r="E14" s="18"/>
      <c r="F14" s="5">
        <f>SUMIF(B2:B13,"2",D2:D13)</f>
        <v>409</v>
      </c>
    </row>
    <row r="15" spans="1:6" x14ac:dyDescent="0.3">
      <c r="A15" s="18" t="s">
        <v>48</v>
      </c>
      <c r="B15" s="18"/>
      <c r="C15" s="18"/>
      <c r="D15" s="18"/>
      <c r="E15" s="18"/>
      <c r="F15" s="5">
        <f>AVERAGEIF(C2:C13,"대구",F2:F13)</f>
        <v>93.5</v>
      </c>
    </row>
    <row r="16" spans="1:6" x14ac:dyDescent="0.3">
      <c r="A16" s="18" t="s">
        <v>49</v>
      </c>
      <c r="B16" s="18"/>
      <c r="C16" s="18"/>
      <c r="D16" s="18"/>
      <c r="E16" s="18"/>
      <c r="F16" s="5">
        <f>SUMIF(D2:D13,"&gt;=80",D2:D13)</f>
        <v>436</v>
      </c>
    </row>
    <row r="17" spans="1:6" x14ac:dyDescent="0.3">
      <c r="A17" s="18" t="s">
        <v>50</v>
      </c>
      <c r="B17" s="18"/>
      <c r="C17" s="18"/>
      <c r="D17" s="18"/>
      <c r="E17" s="18"/>
      <c r="F17" s="5">
        <f>SUMIFS(F2:F13,B2:B13,2,C2:C13,"대구")</f>
        <v>280</v>
      </c>
    </row>
    <row r="18" spans="1:6" x14ac:dyDescent="0.3">
      <c r="A18" s="18" t="s">
        <v>51</v>
      </c>
      <c r="B18" s="18"/>
      <c r="C18" s="18"/>
      <c r="D18" s="18"/>
      <c r="E18" s="18"/>
      <c r="F18" s="5">
        <f>AVERAGEIFS(D2:D13,D2:D13,"&gt;=80",D2:D13,"&lt;=89")</f>
        <v>83.666666666666671</v>
      </c>
    </row>
    <row r="19" spans="1:6" x14ac:dyDescent="0.3">
      <c r="A19" s="18" t="s">
        <v>52</v>
      </c>
      <c r="B19" s="18"/>
      <c r="C19" s="18"/>
      <c r="D19" s="18"/>
      <c r="E19" s="18"/>
      <c r="F19" s="5">
        <f>SUMIFS(F2:F13,D2:D13,"&gt;=80",E2:E13,"&gt;=80",F2:F13,"&gt;=80")</f>
        <v>382</v>
      </c>
    </row>
    <row r="20" spans="1:6" x14ac:dyDescent="0.3">
      <c r="A20" s="18" t="s">
        <v>46</v>
      </c>
      <c r="B20" s="18"/>
      <c r="C20" s="18"/>
      <c r="D20" s="18"/>
      <c r="E20" s="18"/>
      <c r="F20" s="5"/>
    </row>
  </sheetData>
  <mergeCells count="7">
    <mergeCell ref="A20:E20"/>
    <mergeCell ref="A14:E14"/>
    <mergeCell ref="A15:E15"/>
    <mergeCell ref="A16:E16"/>
    <mergeCell ref="A17:E17"/>
    <mergeCell ref="A18:E18"/>
    <mergeCell ref="A19:E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/>
  </sheetViews>
  <sheetFormatPr defaultRowHeight="16.5" x14ac:dyDescent="0.3"/>
  <cols>
    <col min="1" max="6" width="9.625" customWidth="1"/>
  </cols>
  <sheetData>
    <row r="1" spans="1:6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 s="1">
        <v>2</v>
      </c>
      <c r="C2" s="1" t="s">
        <v>14</v>
      </c>
      <c r="D2" s="1">
        <v>80</v>
      </c>
      <c r="E2" s="1">
        <v>95</v>
      </c>
      <c r="F2" s="1">
        <v>95</v>
      </c>
    </row>
    <row r="3" spans="1:6" x14ac:dyDescent="0.3">
      <c r="A3" s="1" t="s">
        <v>6</v>
      </c>
      <c r="B3" s="1">
        <v>1</v>
      </c>
      <c r="C3" s="1" t="s">
        <v>15</v>
      </c>
      <c r="D3" s="1">
        <v>50</v>
      </c>
      <c r="E3" s="1">
        <v>60</v>
      </c>
      <c r="F3" s="1">
        <v>52</v>
      </c>
    </row>
    <row r="4" spans="1:6" x14ac:dyDescent="0.3">
      <c r="A4" s="1" t="s">
        <v>7</v>
      </c>
      <c r="B4" s="1">
        <v>3</v>
      </c>
      <c r="C4" s="1" t="s">
        <v>14</v>
      </c>
      <c r="D4" s="1">
        <v>75</v>
      </c>
      <c r="E4" s="1">
        <v>95</v>
      </c>
      <c r="F4" s="1">
        <v>90</v>
      </c>
    </row>
    <row r="5" spans="1:6" x14ac:dyDescent="0.3">
      <c r="A5" s="1" t="s">
        <v>23</v>
      </c>
      <c r="B5" s="1">
        <v>2</v>
      </c>
      <c r="C5" s="1" t="s">
        <v>16</v>
      </c>
      <c r="D5" s="1">
        <v>90</v>
      </c>
      <c r="E5" s="1">
        <v>95</v>
      </c>
      <c r="F5" s="1">
        <v>96</v>
      </c>
    </row>
    <row r="6" spans="1:6" x14ac:dyDescent="0.3">
      <c r="A6" s="1" t="s">
        <v>22</v>
      </c>
      <c r="B6" s="1">
        <v>1</v>
      </c>
      <c r="C6" s="1" t="s">
        <v>15</v>
      </c>
      <c r="D6" s="1">
        <v>55</v>
      </c>
      <c r="E6" s="1">
        <v>66</v>
      </c>
      <c r="F6" s="1">
        <v>82</v>
      </c>
    </row>
    <row r="7" spans="1:6" x14ac:dyDescent="0.3">
      <c r="A7" s="1" t="s">
        <v>8</v>
      </c>
      <c r="B7" s="1">
        <v>3</v>
      </c>
      <c r="C7" s="1" t="s">
        <v>14</v>
      </c>
      <c r="D7" s="1">
        <v>30</v>
      </c>
      <c r="E7" s="1">
        <v>98</v>
      </c>
      <c r="F7" s="1">
        <v>95</v>
      </c>
    </row>
    <row r="8" spans="1:6" x14ac:dyDescent="0.3">
      <c r="A8" s="1" t="s">
        <v>9</v>
      </c>
      <c r="B8" s="1">
        <v>2</v>
      </c>
      <c r="C8" s="1" t="s">
        <v>17</v>
      </c>
      <c r="D8" s="1">
        <v>58</v>
      </c>
      <c r="E8" s="1">
        <v>59</v>
      </c>
      <c r="F8" s="1">
        <v>26</v>
      </c>
    </row>
    <row r="9" spans="1:6" x14ac:dyDescent="0.3">
      <c r="A9" s="1" t="s">
        <v>10</v>
      </c>
      <c r="B9" s="1">
        <v>1</v>
      </c>
      <c r="C9" s="1" t="s">
        <v>14</v>
      </c>
      <c r="D9" s="1">
        <v>85</v>
      </c>
      <c r="E9" s="1">
        <v>90</v>
      </c>
      <c r="F9" s="1">
        <v>96</v>
      </c>
    </row>
    <row r="10" spans="1:6" x14ac:dyDescent="0.3">
      <c r="A10" s="1" t="s">
        <v>11</v>
      </c>
      <c r="B10" s="1">
        <v>3</v>
      </c>
      <c r="C10" s="1" t="s">
        <v>17</v>
      </c>
      <c r="D10" s="1">
        <v>50</v>
      </c>
      <c r="E10" s="1">
        <v>60</v>
      </c>
      <c r="F10" s="1">
        <v>52</v>
      </c>
    </row>
    <row r="11" spans="1:6" x14ac:dyDescent="0.3">
      <c r="A11" s="1" t="s">
        <v>21</v>
      </c>
      <c r="B11" s="1">
        <v>2</v>
      </c>
      <c r="C11" s="1" t="s">
        <v>14</v>
      </c>
      <c r="D11" s="1">
        <v>95</v>
      </c>
      <c r="E11" s="1">
        <v>99</v>
      </c>
      <c r="F11" s="1">
        <v>95</v>
      </c>
    </row>
    <row r="12" spans="1:6" x14ac:dyDescent="0.3">
      <c r="A12" s="1" t="s">
        <v>12</v>
      </c>
      <c r="B12" s="1">
        <v>1</v>
      </c>
      <c r="C12" s="1" t="s">
        <v>16</v>
      </c>
      <c r="D12" s="1">
        <v>78</v>
      </c>
      <c r="E12" s="1">
        <v>85</v>
      </c>
      <c r="F12" s="1">
        <v>75</v>
      </c>
    </row>
    <row r="13" spans="1:6" x14ac:dyDescent="0.3">
      <c r="A13" s="1" t="s">
        <v>24</v>
      </c>
      <c r="B13" s="1">
        <v>2</v>
      </c>
      <c r="C13" s="1" t="s">
        <v>14</v>
      </c>
      <c r="D13" s="1">
        <v>86</v>
      </c>
      <c r="E13" s="1">
        <v>70</v>
      </c>
      <c r="F13" s="1">
        <v>90</v>
      </c>
    </row>
    <row r="14" spans="1:6" x14ac:dyDescent="0.3">
      <c r="A14" s="20" t="s">
        <v>53</v>
      </c>
      <c r="B14" s="21"/>
      <c r="C14" s="21"/>
      <c r="D14" s="21"/>
      <c r="E14" s="22"/>
      <c r="F14" s="5">
        <f>ROUND(AVERAGE(D2:D13),1)</f>
        <v>69.3</v>
      </c>
    </row>
    <row r="15" spans="1:6" x14ac:dyDescent="0.3">
      <c r="A15" s="20" t="s">
        <v>54</v>
      </c>
      <c r="B15" s="21"/>
      <c r="C15" s="21"/>
      <c r="D15" s="21"/>
      <c r="E15" s="22"/>
      <c r="F15" s="5">
        <f>ROUNDUP(AVERAGE(E2:E13),-1)</f>
        <v>90</v>
      </c>
    </row>
    <row r="16" spans="1:6" x14ac:dyDescent="0.3">
      <c r="A16" s="20" t="s">
        <v>55</v>
      </c>
      <c r="B16" s="21"/>
      <c r="C16" s="21"/>
      <c r="D16" s="21"/>
      <c r="E16" s="22"/>
      <c r="F16" s="5">
        <f>ROUNDDOWN(AVERAGE(F2:F13),0)</f>
        <v>78</v>
      </c>
    </row>
    <row r="17" spans="1:6" x14ac:dyDescent="0.3">
      <c r="A17" s="20" t="s">
        <v>56</v>
      </c>
      <c r="B17" s="21"/>
      <c r="C17" s="21"/>
      <c r="D17" s="21"/>
      <c r="E17" s="22"/>
      <c r="F17" s="5">
        <f>LARGE(D2:D13,2)</f>
        <v>90</v>
      </c>
    </row>
    <row r="18" spans="1:6" x14ac:dyDescent="0.3">
      <c r="A18" s="20" t="s">
        <v>57</v>
      </c>
      <c r="B18" s="21"/>
      <c r="C18" s="21"/>
      <c r="D18" s="21"/>
      <c r="E18" s="22"/>
      <c r="F18" s="5">
        <f>SMALL(D2:D13,2)</f>
        <v>50</v>
      </c>
    </row>
    <row r="19" spans="1:6" x14ac:dyDescent="0.3">
      <c r="A19" s="20" t="s">
        <v>58</v>
      </c>
      <c r="B19" s="21"/>
      <c r="C19" s="21"/>
      <c r="D19" s="21"/>
      <c r="E19" s="22"/>
      <c r="F19" s="5">
        <f>LARGE(F2:F13,1)-LARGE(F2:F13,4)</f>
        <v>1</v>
      </c>
    </row>
  </sheetData>
  <mergeCells count="6">
    <mergeCell ref="A14:E14"/>
    <mergeCell ref="A15:E15"/>
    <mergeCell ref="A16:E16"/>
    <mergeCell ref="A17:E17"/>
    <mergeCell ref="A18:E18"/>
    <mergeCell ref="A19:E1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G13" sqref="G13"/>
    </sheetView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 s="1">
        <v>2</v>
      </c>
      <c r="C2" s="1" t="s">
        <v>14</v>
      </c>
      <c r="D2" s="1">
        <v>80</v>
      </c>
      <c r="E2" s="1">
        <v>95</v>
      </c>
      <c r="F2" s="1">
        <v>95</v>
      </c>
    </row>
    <row r="3" spans="1:6" x14ac:dyDescent="0.3">
      <c r="A3" s="1" t="s">
        <v>6</v>
      </c>
      <c r="B3" s="1">
        <v>1</v>
      </c>
      <c r="C3" s="1" t="s">
        <v>15</v>
      </c>
      <c r="D3" s="1">
        <v>50</v>
      </c>
      <c r="E3" s="1">
        <v>60</v>
      </c>
      <c r="F3" s="1">
        <v>52</v>
      </c>
    </row>
    <row r="4" spans="1:6" x14ac:dyDescent="0.3">
      <c r="A4" s="1" t="s">
        <v>7</v>
      </c>
      <c r="B4" s="1">
        <v>3</v>
      </c>
      <c r="C4" s="1" t="s">
        <v>14</v>
      </c>
      <c r="D4" s="1">
        <v>75</v>
      </c>
      <c r="E4" s="1">
        <v>95</v>
      </c>
      <c r="F4" s="1">
        <v>90</v>
      </c>
    </row>
    <row r="5" spans="1:6" x14ac:dyDescent="0.3">
      <c r="A5" s="1" t="s">
        <v>23</v>
      </c>
      <c r="B5" s="1">
        <v>2</v>
      </c>
      <c r="C5" s="1" t="s">
        <v>16</v>
      </c>
      <c r="D5" s="1">
        <v>90</v>
      </c>
      <c r="E5" s="1">
        <v>95</v>
      </c>
      <c r="F5" s="1">
        <v>96</v>
      </c>
    </row>
    <row r="6" spans="1:6" x14ac:dyDescent="0.3">
      <c r="A6" s="1" t="s">
        <v>22</v>
      </c>
      <c r="B6" s="1">
        <v>1</v>
      </c>
      <c r="C6" s="1" t="s">
        <v>15</v>
      </c>
      <c r="D6" s="1">
        <v>55</v>
      </c>
      <c r="E6" s="1">
        <v>66</v>
      </c>
      <c r="F6" s="1">
        <v>82</v>
      </c>
    </row>
    <row r="7" spans="1:6" x14ac:dyDescent="0.3">
      <c r="A7" s="1" t="s">
        <v>8</v>
      </c>
      <c r="B7" s="1">
        <v>3</v>
      </c>
      <c r="C7" s="1" t="s">
        <v>14</v>
      </c>
      <c r="D7" s="1">
        <v>30</v>
      </c>
      <c r="E7" s="1">
        <v>98</v>
      </c>
      <c r="F7" s="1">
        <v>95</v>
      </c>
    </row>
    <row r="8" spans="1:6" x14ac:dyDescent="0.3">
      <c r="A8" s="1" t="s">
        <v>9</v>
      </c>
      <c r="B8" s="1">
        <v>2</v>
      </c>
      <c r="C8" s="1" t="s">
        <v>17</v>
      </c>
      <c r="D8" s="1">
        <v>58</v>
      </c>
      <c r="E8" s="1">
        <v>59</v>
      </c>
      <c r="F8" s="1">
        <v>26</v>
      </c>
    </row>
    <row r="9" spans="1:6" x14ac:dyDescent="0.3">
      <c r="A9" s="1" t="s">
        <v>10</v>
      </c>
      <c r="B9" s="1">
        <v>1</v>
      </c>
      <c r="C9" s="1" t="s">
        <v>14</v>
      </c>
      <c r="D9" s="1">
        <v>85</v>
      </c>
      <c r="E9" s="1">
        <v>90</v>
      </c>
      <c r="F9" s="1">
        <v>96</v>
      </c>
    </row>
    <row r="10" spans="1:6" x14ac:dyDescent="0.3">
      <c r="A10" s="1" t="s">
        <v>11</v>
      </c>
      <c r="B10" s="1">
        <v>3</v>
      </c>
      <c r="C10" s="1" t="s">
        <v>17</v>
      </c>
      <c r="D10" s="1">
        <v>50</v>
      </c>
      <c r="E10" s="1">
        <v>60</v>
      </c>
      <c r="F10" s="1">
        <v>52</v>
      </c>
    </row>
    <row r="11" spans="1:6" x14ac:dyDescent="0.3">
      <c r="A11" s="1" t="s">
        <v>21</v>
      </c>
      <c r="B11" s="1">
        <v>2</v>
      </c>
      <c r="C11" s="1" t="s">
        <v>14</v>
      </c>
      <c r="D11" s="1">
        <v>95</v>
      </c>
      <c r="E11" s="1">
        <v>99</v>
      </c>
      <c r="F11" s="1">
        <v>95</v>
      </c>
    </row>
    <row r="12" spans="1:6" x14ac:dyDescent="0.3">
      <c r="A12" s="1" t="s">
        <v>12</v>
      </c>
      <c r="B12" s="1">
        <v>1</v>
      </c>
      <c r="C12" s="1" t="s">
        <v>16</v>
      </c>
      <c r="D12" s="1">
        <v>78</v>
      </c>
      <c r="E12" s="1">
        <v>85</v>
      </c>
      <c r="F12" s="1">
        <v>75</v>
      </c>
    </row>
    <row r="13" spans="1:6" x14ac:dyDescent="0.3">
      <c r="A13" s="1" t="s">
        <v>24</v>
      </c>
      <c r="B13" s="1">
        <v>2</v>
      </c>
      <c r="C13" s="1" t="s">
        <v>14</v>
      </c>
      <c r="D13" s="1">
        <v>86</v>
      </c>
      <c r="E13" s="1">
        <v>70</v>
      </c>
      <c r="F13" s="1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Count</vt:lpstr>
      <vt:lpstr>Sheet1 (2)</vt:lpstr>
      <vt:lpstr>Sheet1 (3)</vt:lpstr>
      <vt:lpstr>Sheet1 (4)</vt:lpstr>
      <vt:lpstr>Sheet1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S5302-proft</dc:creator>
  <cp:lastModifiedBy>KMCU</cp:lastModifiedBy>
  <dcterms:created xsi:type="dcterms:W3CDTF">2017-03-30T05:56:18Z</dcterms:created>
  <dcterms:modified xsi:type="dcterms:W3CDTF">2017-10-31T08:44:34Z</dcterms:modified>
</cp:coreProperties>
</file>